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nmartino\Desktop\cnce\anteojos de sol\"/>
    </mc:Choice>
  </mc:AlternateContent>
  <bookViews>
    <workbookView xWindow="0" yWindow="0" windowWidth="28800" windowHeight="12330" tabRatio="684" firstSheet="11" activeTab="30"/>
  </bookViews>
  <sheets>
    <sheet name="parámetros e instrucciones" sheetId="48" r:id="rId1"/>
    <sheet name="anexo" sheetId="1" r:id="rId2"/>
    <sheet name="1,1a.vol.armazones " sheetId="69" r:id="rId3"/>
    <sheet name="1.1.b.vol.armazones" sheetId="45" r:id="rId4"/>
    <sheet name="1,2a.vol.armazones  (2)" sheetId="70" r:id="rId5"/>
    <sheet name="1.2.b.vol.armazones (2)" sheetId="71" r:id="rId6"/>
    <sheet name="Ejemplo" sheetId="33" r:id="rId7"/>
    <sheet name="2capprod" sheetId="32" r:id="rId8"/>
    <sheet name="3" sheetId="52" r:id="rId9"/>
    <sheet name="4" sheetId="34" r:id="rId10"/>
    <sheet name="5.1.a" sheetId="38" r:id="rId11"/>
    <sheet name="5.1.b" sheetId="72" r:id="rId12"/>
    <sheet name="5.2.a" sheetId="73" r:id="rId13"/>
    <sheet name="5.2.b" sheetId="77" r:id="rId14"/>
    <sheet name="6" sheetId="90" r:id="rId15"/>
    <sheet name="7.1.a" sheetId="91" r:id="rId16"/>
    <sheet name="7.1.b" sheetId="92" r:id="rId17"/>
    <sheet name="7.2.a" sheetId="93" r:id="rId18"/>
    <sheet name="7.2.b" sheetId="94" r:id="rId19"/>
    <sheet name="8.1.a" sheetId="95" r:id="rId20"/>
    <sheet name="8.1.b" sheetId="96" r:id="rId21"/>
    <sheet name="8.2.a" sheetId="97" r:id="rId22"/>
    <sheet name="8.2.b" sheetId="98" r:id="rId23"/>
    <sheet name="9.1" sheetId="88" r:id="rId24"/>
    <sheet name="9.2" sheetId="89" r:id="rId25"/>
    <sheet name="10.1" sheetId="40" state="hidden" r:id="rId26"/>
    <sheet name="10.2" sheetId="75" state="hidden" r:id="rId27"/>
    <sheet name="11.1" sheetId="41" r:id="rId28"/>
    <sheet name="11.2" sheetId="76" r:id="rId29"/>
    <sheet name="12.1 12.2" sheetId="42" r:id="rId30"/>
    <sheet name="12" sheetId="99" r:id="rId31"/>
    <sheet name="11-Máx. Prod." sheetId="14" state="hidden" r:id="rId32"/>
    <sheet name="14-horas trabajadas" sheetId="23" state="hidden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al" localSheetId="14">[7]PARAMETROS!$C$5</definedName>
    <definedName name="al" localSheetId="15">[7]PARAMETROS!$C$5</definedName>
    <definedName name="al" localSheetId="16">[7]PARAMETROS!$C$5</definedName>
    <definedName name="al" localSheetId="17">[7]PARAMETROS!$C$5</definedName>
    <definedName name="al" localSheetId="18">[7]PARAMETROS!$C$5</definedName>
    <definedName name="al" localSheetId="19">[7]PARAMETROS!$C$5</definedName>
    <definedName name="al" localSheetId="20">[7]PARAMETROS!$C$5</definedName>
    <definedName name="al" localSheetId="21">[7]PARAMETROS!$C$5</definedName>
    <definedName name="al" localSheetId="22">[7]PARAMETROS!$C$5</definedName>
    <definedName name="al">[1]PARAMETROS!$C$5</definedName>
    <definedName name="año1">'[2]0a_Parámetros'!$H$7</definedName>
    <definedName name="_xlnm.Print_Area" localSheetId="2">'1,1a.vol.armazones '!$B$1:$N$62</definedName>
    <definedName name="_xlnm.Print_Area" localSheetId="4">'1,2a.vol.armazones  (2)'!$C$1:$N$62</definedName>
    <definedName name="_xlnm.Print_Area" localSheetId="3">'1.1.b.vol.armazones'!$B$1:$M$63</definedName>
    <definedName name="_xlnm.Print_Area" localSheetId="5">'1.2.b.vol.armazones (2)'!$B$1:$M$63</definedName>
    <definedName name="_xlnm.Print_Area" localSheetId="25">'10.1'!$A$1:$E$78</definedName>
    <definedName name="_xlnm.Print_Area" localSheetId="26">'10.2'!$A$1:$E$65</definedName>
    <definedName name="_xlnm.Print_Area" localSheetId="27">'11.1'!$A$1:$I$64</definedName>
    <definedName name="_xlnm.Print_Area" localSheetId="28">'11.2'!$A$1:$I$64</definedName>
    <definedName name="_xlnm.Print_Area" localSheetId="31">'11-Máx. Prod.'!$A$1:$B$5</definedName>
    <definedName name="_xlnm.Print_Area" localSheetId="30">'12'!$A$1:$E$64</definedName>
    <definedName name="_xlnm.Print_Area" localSheetId="29">'12.1 12.2'!$A$1:$F$48</definedName>
    <definedName name="_xlnm.Print_Area" localSheetId="32">'14-horas trabajadas'!$A$1:$D$10</definedName>
    <definedName name="_xlnm.Print_Area" localSheetId="7">'2capprod'!$A$1:$C$15</definedName>
    <definedName name="_xlnm.Print_Area" localSheetId="8">'3'!$A$1:$I$63</definedName>
    <definedName name="_xlnm.Print_Area" localSheetId="9">'4'!$A$1:$N$15</definedName>
    <definedName name="_xlnm.Print_Area" localSheetId="10">'5.1.a'!$A$1:$F$65</definedName>
    <definedName name="_xlnm.Print_Area" localSheetId="11">'5.1.b'!$B$1:$F$66</definedName>
    <definedName name="_xlnm.Print_Area" localSheetId="12">'5.2.a'!$B$1:$F$64</definedName>
    <definedName name="_xlnm.Print_Area" localSheetId="13">'5.2.b'!$B$1:$F$64</definedName>
    <definedName name="_xlnm.Print_Area" localSheetId="14">'6'!$A$1:$J$60</definedName>
    <definedName name="_xlnm.Print_Area" localSheetId="15">'7.1.a'!$A$1:$J$76</definedName>
    <definedName name="_xlnm.Print_Area" localSheetId="16">'7.1.b'!$A$1:$I$76</definedName>
    <definedName name="_xlnm.Print_Area" localSheetId="17">'7.2.a'!$A$1:$J$76</definedName>
    <definedName name="_xlnm.Print_Area" localSheetId="18">'7.2.b'!$A$2:$J$76</definedName>
    <definedName name="_xlnm.Print_Area" localSheetId="19">'8.1.a'!$A$1:$G$45</definedName>
    <definedName name="_xlnm.Print_Area" localSheetId="20">'8.1.b'!$A$1:$G$45</definedName>
    <definedName name="_xlnm.Print_Area" localSheetId="21">'8.2.a'!$A$1:$G$45</definedName>
    <definedName name="_xlnm.Print_Area" localSheetId="22">'8.2.b'!$A$1:$G$45</definedName>
    <definedName name="_xlnm.Print_Area" localSheetId="23">'9.1'!$A$1:$E$78</definedName>
    <definedName name="_xlnm.Print_Area" localSheetId="24">'9.2'!$A$1:$E$65</definedName>
    <definedName name="_xlnm.Print_Area" localSheetId="1">anexo!$C$10</definedName>
    <definedName name="_xlnm.Print_Area" localSheetId="6">Ejemplo!$A$1:$G$43</definedName>
  </definedNames>
  <calcPr calcId="162913" calcMode="manual"/>
</workbook>
</file>

<file path=xl/calcChain.xml><?xml version="1.0" encoding="utf-8"?>
<calcChain xmlns="http://schemas.openxmlformats.org/spreadsheetml/2006/main">
  <c r="D74" i="99" l="1"/>
  <c r="C74" i="99"/>
  <c r="D73" i="99"/>
  <c r="C73" i="99"/>
  <c r="A73" i="99"/>
  <c r="D72" i="99"/>
  <c r="C72" i="99"/>
  <c r="D71" i="99"/>
  <c r="C71" i="99"/>
  <c r="D70" i="99"/>
  <c r="C70" i="99"/>
  <c r="A62" i="99"/>
  <c r="A74" i="99" s="1"/>
  <c r="A61" i="99"/>
  <c r="A59" i="99"/>
  <c r="A72" i="99" s="1"/>
  <c r="A58" i="99"/>
  <c r="A71" i="99" s="1"/>
  <c r="A57" i="99"/>
  <c r="A70" i="99"/>
  <c r="A52" i="99"/>
  <c r="A51" i="99"/>
  <c r="A50" i="99"/>
  <c r="A49" i="99"/>
  <c r="A48" i="99"/>
  <c r="A47" i="99"/>
  <c r="A46" i="99"/>
  <c r="A45" i="99"/>
  <c r="A44" i="99"/>
  <c r="A43" i="99"/>
  <c r="A42" i="99"/>
  <c r="A41" i="99"/>
  <c r="A40" i="99"/>
  <c r="A39" i="99"/>
  <c r="A38" i="99"/>
  <c r="A37" i="99"/>
  <c r="A36" i="99"/>
  <c r="A35" i="99"/>
  <c r="A34" i="99"/>
  <c r="A33" i="99"/>
  <c r="A32" i="99"/>
  <c r="A31" i="99"/>
  <c r="A30" i="99"/>
  <c r="A29" i="99"/>
  <c r="A28" i="99"/>
  <c r="A27" i="99"/>
  <c r="A26" i="99"/>
  <c r="A25" i="99"/>
  <c r="A24" i="99"/>
  <c r="A23" i="99"/>
  <c r="A22" i="99"/>
  <c r="A21" i="99"/>
  <c r="A20" i="99"/>
  <c r="A19" i="99"/>
  <c r="A18" i="99"/>
  <c r="A17" i="99"/>
  <c r="A16" i="99"/>
  <c r="A15" i="99"/>
  <c r="A14" i="99"/>
  <c r="A13" i="99"/>
  <c r="A12" i="99"/>
  <c r="A11" i="99"/>
  <c r="A10" i="99"/>
  <c r="A9" i="99"/>
  <c r="H87" i="94"/>
  <c r="F87" i="94"/>
  <c r="D87" i="94"/>
  <c r="B87" i="94"/>
  <c r="H86" i="94"/>
  <c r="F86" i="94"/>
  <c r="D86" i="94"/>
  <c r="B86" i="94"/>
  <c r="H87" i="93"/>
  <c r="F87" i="93"/>
  <c r="D87" i="93"/>
  <c r="B87" i="93"/>
  <c r="H86" i="93"/>
  <c r="F86" i="93"/>
  <c r="D86" i="93"/>
  <c r="B86" i="93"/>
  <c r="H87" i="92"/>
  <c r="F87" i="92"/>
  <c r="D87" i="92"/>
  <c r="B87" i="92"/>
  <c r="H86" i="92"/>
  <c r="F86" i="92"/>
  <c r="D86" i="92"/>
  <c r="B86" i="92"/>
  <c r="H87" i="91"/>
  <c r="F87" i="91"/>
  <c r="D87" i="91"/>
  <c r="B87" i="91"/>
  <c r="H86" i="91"/>
  <c r="F86" i="91"/>
  <c r="D86" i="91"/>
  <c r="B86" i="91"/>
  <c r="E67" i="90"/>
  <c r="D67" i="90"/>
  <c r="B67" i="90"/>
  <c r="E65" i="90"/>
  <c r="B65" i="90"/>
  <c r="D65" i="90" s="1"/>
  <c r="F25" i="98"/>
  <c r="E25" i="98"/>
  <c r="D25" i="98"/>
  <c r="C25" i="98"/>
  <c r="F25" i="97"/>
  <c r="E25" i="97"/>
  <c r="D25" i="97"/>
  <c r="C25" i="97"/>
  <c r="F25" i="96"/>
  <c r="E25" i="96"/>
  <c r="D25" i="96"/>
  <c r="C25" i="96"/>
  <c r="F25" i="95"/>
  <c r="E25" i="95"/>
  <c r="D25" i="95"/>
  <c r="C25" i="95"/>
  <c r="D74" i="89"/>
  <c r="C74" i="89"/>
  <c r="A74" i="89"/>
  <c r="D73" i="89"/>
  <c r="C73" i="89"/>
  <c r="A73" i="89"/>
  <c r="D72" i="89"/>
  <c r="C72" i="89"/>
  <c r="D71" i="89"/>
  <c r="C71" i="89"/>
  <c r="D70" i="89"/>
  <c r="C70" i="89"/>
  <c r="A59" i="89"/>
  <c r="A72" i="89"/>
  <c r="A58" i="89"/>
  <c r="A71" i="89" s="1"/>
  <c r="A57" i="89"/>
  <c r="A70" i="89"/>
  <c r="A52" i="89"/>
  <c r="A51" i="89"/>
  <c r="A50" i="89"/>
  <c r="A49" i="89"/>
  <c r="A48" i="89"/>
  <c r="A47" i="89"/>
  <c r="A46" i="89"/>
  <c r="A45" i="89"/>
  <c r="A44" i="89"/>
  <c r="A43" i="89"/>
  <c r="A42" i="89"/>
  <c r="A41" i="89"/>
  <c r="A40" i="89"/>
  <c r="A39" i="89"/>
  <c r="A38" i="89"/>
  <c r="A37" i="89"/>
  <c r="A36" i="89"/>
  <c r="A35" i="89"/>
  <c r="A34" i="89"/>
  <c r="A33" i="89"/>
  <c r="A32" i="89"/>
  <c r="A31" i="89"/>
  <c r="A30" i="89"/>
  <c r="A29" i="89"/>
  <c r="A28" i="89"/>
  <c r="A27" i="89"/>
  <c r="A26" i="89"/>
  <c r="A25" i="89"/>
  <c r="A24" i="89"/>
  <c r="A23" i="89"/>
  <c r="A22" i="89"/>
  <c r="A21" i="89"/>
  <c r="A20" i="89"/>
  <c r="A19" i="89"/>
  <c r="A18" i="89"/>
  <c r="A17" i="89"/>
  <c r="A16" i="89"/>
  <c r="A15" i="89"/>
  <c r="A14" i="89"/>
  <c r="A13" i="89"/>
  <c r="A12" i="89"/>
  <c r="A11" i="89"/>
  <c r="A10" i="89"/>
  <c r="A9" i="89"/>
  <c r="A8" i="89"/>
  <c r="D74" i="88"/>
  <c r="C74" i="88"/>
  <c r="A74" i="88"/>
  <c r="D73" i="88"/>
  <c r="C73" i="88"/>
  <c r="A73" i="88"/>
  <c r="D72" i="88"/>
  <c r="C72" i="88"/>
  <c r="D71" i="88"/>
  <c r="C71" i="88"/>
  <c r="D70" i="88"/>
  <c r="C70" i="88"/>
  <c r="A59" i="88"/>
  <c r="A72" i="88"/>
  <c r="A58" i="88"/>
  <c r="A71" i="88" s="1"/>
  <c r="A57" i="88"/>
  <c r="A70" i="88"/>
  <c r="A52" i="88"/>
  <c r="A51" i="88"/>
  <c r="A50" i="88"/>
  <c r="A49" i="88"/>
  <c r="A48" i="88"/>
  <c r="A47" i="88"/>
  <c r="A46" i="88"/>
  <c r="A45" i="88"/>
  <c r="A44" i="88"/>
  <c r="A43" i="88"/>
  <c r="A42" i="88"/>
  <c r="A41" i="88"/>
  <c r="A40" i="88"/>
  <c r="A39" i="88"/>
  <c r="A38" i="88"/>
  <c r="A37" i="88"/>
  <c r="A36" i="88"/>
  <c r="A35" i="88"/>
  <c r="A34" i="88"/>
  <c r="A33" i="88"/>
  <c r="A32" i="88"/>
  <c r="A31" i="88"/>
  <c r="A30" i="88"/>
  <c r="A29" i="88"/>
  <c r="A28" i="88"/>
  <c r="A27" i="88"/>
  <c r="A26" i="88"/>
  <c r="A25" i="88"/>
  <c r="A24" i="88"/>
  <c r="A23" i="88"/>
  <c r="A22" i="88"/>
  <c r="A21" i="88"/>
  <c r="A20" i="88"/>
  <c r="A19" i="88"/>
  <c r="A18" i="88"/>
  <c r="A17" i="88"/>
  <c r="A16" i="88"/>
  <c r="A15" i="88"/>
  <c r="A14" i="88"/>
  <c r="A13" i="88"/>
  <c r="A12" i="88"/>
  <c r="A11" i="88"/>
  <c r="A10" i="88"/>
  <c r="A9" i="88"/>
  <c r="A8" i="88"/>
  <c r="D73" i="77"/>
  <c r="C73" i="77"/>
  <c r="B73" i="77"/>
  <c r="D72" i="77"/>
  <c r="C72" i="77"/>
  <c r="B72" i="77"/>
  <c r="D71" i="77"/>
  <c r="C71" i="77"/>
  <c r="B71" i="77"/>
  <c r="D70" i="77"/>
  <c r="C70" i="77"/>
  <c r="B70" i="77"/>
  <c r="D69" i="77"/>
  <c r="C69" i="77"/>
  <c r="B69" i="77"/>
  <c r="B53" i="77"/>
  <c r="B52" i="77"/>
  <c r="B51" i="77"/>
  <c r="B50" i="77"/>
  <c r="B49" i="77"/>
  <c r="B48" i="77"/>
  <c r="B47" i="77"/>
  <c r="B46" i="77"/>
  <c r="B45" i="77"/>
  <c r="B44" i="77"/>
  <c r="B43" i="77"/>
  <c r="B42" i="77"/>
  <c r="B41" i="77"/>
  <c r="B40" i="77"/>
  <c r="B39" i="77"/>
  <c r="B38" i="77"/>
  <c r="B37" i="77"/>
  <c r="B36" i="77"/>
  <c r="B35" i="77"/>
  <c r="B34" i="77"/>
  <c r="B33" i="77"/>
  <c r="B32" i="77"/>
  <c r="B31" i="77"/>
  <c r="B30" i="77"/>
  <c r="B29" i="77"/>
  <c r="B28" i="77"/>
  <c r="B27" i="77"/>
  <c r="B26" i="77"/>
  <c r="B25" i="77"/>
  <c r="B24" i="77"/>
  <c r="B23" i="77"/>
  <c r="B22" i="77"/>
  <c r="B21" i="77"/>
  <c r="B20" i="77"/>
  <c r="B19" i="77"/>
  <c r="B18" i="77"/>
  <c r="B17" i="77"/>
  <c r="B16" i="77"/>
  <c r="B15" i="77"/>
  <c r="B14" i="77"/>
  <c r="B13" i="77"/>
  <c r="B12" i="77"/>
  <c r="B11" i="77"/>
  <c r="B10" i="77"/>
  <c r="B9" i="77"/>
  <c r="I75" i="76"/>
  <c r="H75" i="76"/>
  <c r="G75" i="76"/>
  <c r="F75" i="76"/>
  <c r="E75" i="76"/>
  <c r="D75" i="76"/>
  <c r="C75" i="76"/>
  <c r="B75" i="76"/>
  <c r="A75" i="76"/>
  <c r="I74" i="76"/>
  <c r="H74" i="76"/>
  <c r="G74" i="76"/>
  <c r="F74" i="76"/>
  <c r="E74" i="76"/>
  <c r="D74" i="76"/>
  <c r="C74" i="76"/>
  <c r="B74" i="76"/>
  <c r="A74" i="76"/>
  <c r="I73" i="76"/>
  <c r="H73" i="76"/>
  <c r="G73" i="76"/>
  <c r="F73" i="76"/>
  <c r="E73" i="76"/>
  <c r="D73" i="76"/>
  <c r="C73" i="76"/>
  <c r="B73" i="76"/>
  <c r="I72" i="76"/>
  <c r="H72" i="76"/>
  <c r="G72" i="76"/>
  <c r="F72" i="76"/>
  <c r="E72" i="76"/>
  <c r="D72" i="76"/>
  <c r="C72" i="76"/>
  <c r="B72" i="76"/>
  <c r="I71" i="76"/>
  <c r="H71" i="76"/>
  <c r="G71" i="76"/>
  <c r="F71" i="76"/>
  <c r="E71" i="76"/>
  <c r="D71" i="76"/>
  <c r="C71" i="76"/>
  <c r="B71" i="76"/>
  <c r="D74" i="75"/>
  <c r="C74" i="75"/>
  <c r="A74" i="75"/>
  <c r="D73" i="75"/>
  <c r="C73" i="75"/>
  <c r="A73" i="75"/>
  <c r="D72" i="75"/>
  <c r="C72" i="75"/>
  <c r="D71" i="75"/>
  <c r="C71" i="75"/>
  <c r="D70" i="75"/>
  <c r="C70" i="75"/>
  <c r="A59" i="75"/>
  <c r="A72" i="75"/>
  <c r="A58" i="75"/>
  <c r="A71" i="75" s="1"/>
  <c r="A57" i="75"/>
  <c r="A70" i="75"/>
  <c r="D73" i="73"/>
  <c r="C73" i="73"/>
  <c r="B73" i="73"/>
  <c r="D72" i="73"/>
  <c r="C72" i="73"/>
  <c r="D71" i="73"/>
  <c r="C71" i="73"/>
  <c r="B71" i="73"/>
  <c r="D70" i="73"/>
  <c r="C70" i="73"/>
  <c r="B70" i="73"/>
  <c r="D69" i="73"/>
  <c r="C69" i="73"/>
  <c r="B69" i="73"/>
  <c r="B72" i="73"/>
  <c r="B53" i="73"/>
  <c r="B52" i="73"/>
  <c r="B51" i="73"/>
  <c r="B50" i="73"/>
  <c r="B49" i="73"/>
  <c r="B48" i="73"/>
  <c r="B47" i="73"/>
  <c r="B46" i="73"/>
  <c r="B45" i="73"/>
  <c r="B44" i="73"/>
  <c r="B43" i="73"/>
  <c r="B42" i="73"/>
  <c r="B41" i="73"/>
  <c r="B40" i="73"/>
  <c r="B39" i="73"/>
  <c r="B38" i="73"/>
  <c r="B37" i="73"/>
  <c r="B36" i="73"/>
  <c r="B35" i="73"/>
  <c r="B34" i="73"/>
  <c r="B33" i="73"/>
  <c r="B32" i="73"/>
  <c r="B31" i="73"/>
  <c r="B30" i="73"/>
  <c r="B29" i="73"/>
  <c r="B28" i="73"/>
  <c r="B27" i="73"/>
  <c r="B26" i="73"/>
  <c r="B25" i="73"/>
  <c r="B24" i="73"/>
  <c r="B23" i="73"/>
  <c r="B22" i="73"/>
  <c r="B21" i="73"/>
  <c r="B20" i="73"/>
  <c r="B19" i="73"/>
  <c r="B18" i="73"/>
  <c r="B17" i="73"/>
  <c r="B16" i="73"/>
  <c r="B15" i="73"/>
  <c r="B14" i="73"/>
  <c r="B13" i="73"/>
  <c r="B12" i="73"/>
  <c r="B11" i="73"/>
  <c r="B10" i="73"/>
  <c r="B9" i="73"/>
  <c r="D73" i="72"/>
  <c r="C73" i="72"/>
  <c r="B73" i="72"/>
  <c r="D72" i="72"/>
  <c r="C72" i="72"/>
  <c r="D71" i="72"/>
  <c r="C71" i="72"/>
  <c r="B71" i="72"/>
  <c r="D70" i="72"/>
  <c r="C70" i="72"/>
  <c r="B70" i="72"/>
  <c r="D69" i="72"/>
  <c r="C69" i="72"/>
  <c r="B69" i="72"/>
  <c r="B72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D54" i="52"/>
  <c r="H54" i="52"/>
  <c r="L71" i="71"/>
  <c r="K71" i="71"/>
  <c r="J71" i="71"/>
  <c r="I71" i="71"/>
  <c r="H71" i="71"/>
  <c r="G71" i="71"/>
  <c r="F71" i="71"/>
  <c r="E71" i="71"/>
  <c r="C71" i="71"/>
  <c r="L70" i="71"/>
  <c r="K70" i="71"/>
  <c r="J70" i="71"/>
  <c r="I70" i="71"/>
  <c r="H70" i="71"/>
  <c r="G70" i="71"/>
  <c r="F70" i="71"/>
  <c r="E70" i="71"/>
  <c r="C70" i="71"/>
  <c r="L69" i="71"/>
  <c r="K69" i="71"/>
  <c r="J69" i="71"/>
  <c r="I69" i="71"/>
  <c r="H69" i="71"/>
  <c r="G69" i="71"/>
  <c r="F69" i="71"/>
  <c r="E69" i="71"/>
  <c r="C69" i="71"/>
  <c r="L68" i="71"/>
  <c r="K68" i="71"/>
  <c r="J68" i="71"/>
  <c r="I68" i="71"/>
  <c r="H68" i="71"/>
  <c r="G68" i="71"/>
  <c r="F68" i="71"/>
  <c r="E68" i="71"/>
  <c r="C68" i="71"/>
  <c r="L67" i="71"/>
  <c r="K67" i="71"/>
  <c r="J67" i="71"/>
  <c r="I67" i="71"/>
  <c r="H67" i="71"/>
  <c r="G67" i="71"/>
  <c r="F67" i="71"/>
  <c r="E67" i="71"/>
  <c r="C67" i="71"/>
  <c r="K53" i="71"/>
  <c r="K66" i="71" s="1"/>
  <c r="J53" i="71"/>
  <c r="J66" i="71" s="1"/>
  <c r="I53" i="71"/>
  <c r="I66" i="71" s="1"/>
  <c r="H53" i="71"/>
  <c r="H66" i="71" s="1"/>
  <c r="G53" i="71"/>
  <c r="G66" i="71" s="1"/>
  <c r="F53" i="71"/>
  <c r="F66" i="71" s="1"/>
  <c r="E53" i="71"/>
  <c r="E66" i="71" s="1"/>
  <c r="P7" i="71"/>
  <c r="P8" i="71" s="1"/>
  <c r="P9" i="71" s="1"/>
  <c r="P10" i="71" s="1"/>
  <c r="P11" i="71" s="1"/>
  <c r="P12" i="71" s="1"/>
  <c r="P13" i="71" s="1"/>
  <c r="P14" i="71" s="1"/>
  <c r="P15" i="71" s="1"/>
  <c r="P16" i="71" s="1"/>
  <c r="P17" i="71" s="1"/>
  <c r="P18" i="71" s="1"/>
  <c r="P19" i="71" s="1"/>
  <c r="P20" i="71" s="1"/>
  <c r="P21" i="71" s="1"/>
  <c r="P22" i="71" s="1"/>
  <c r="P23" i="71" s="1"/>
  <c r="P24" i="71" s="1"/>
  <c r="P25" i="71" s="1"/>
  <c r="P26" i="71" s="1"/>
  <c r="P27" i="71" s="1"/>
  <c r="P28" i="71" s="1"/>
  <c r="P29" i="71" s="1"/>
  <c r="P30" i="71" s="1"/>
  <c r="P31" i="71" s="1"/>
  <c r="P32" i="71" s="1"/>
  <c r="P33" i="71" s="1"/>
  <c r="P34" i="71" s="1"/>
  <c r="P35" i="71" s="1"/>
  <c r="P36" i="71" s="1"/>
  <c r="P37" i="71" s="1"/>
  <c r="P38" i="71" s="1"/>
  <c r="P39" i="71" s="1"/>
  <c r="P40" i="71" s="1"/>
  <c r="P41" i="71" s="1"/>
  <c r="P42" i="71" s="1"/>
  <c r="P43" i="71" s="1"/>
  <c r="P44" i="71" s="1"/>
  <c r="P45" i="71" s="1"/>
  <c r="P46" i="71" s="1"/>
  <c r="P47" i="71" s="1"/>
  <c r="P48" i="71" s="1"/>
  <c r="P49" i="71" s="1"/>
  <c r="P50" i="71" s="1"/>
  <c r="P51" i="71" s="1"/>
  <c r="M71" i="70"/>
  <c r="K71" i="70"/>
  <c r="J71" i="70"/>
  <c r="I71" i="70"/>
  <c r="H71" i="70"/>
  <c r="G71" i="70"/>
  <c r="F71" i="70"/>
  <c r="E71" i="70"/>
  <c r="C71" i="70"/>
  <c r="M70" i="70"/>
  <c r="K70" i="70"/>
  <c r="J70" i="70"/>
  <c r="I70" i="70"/>
  <c r="H70" i="70"/>
  <c r="G70" i="70"/>
  <c r="F70" i="70"/>
  <c r="E70" i="70"/>
  <c r="C70" i="70"/>
  <c r="M69" i="70"/>
  <c r="K69" i="70"/>
  <c r="J69" i="70"/>
  <c r="I69" i="70"/>
  <c r="H69" i="70"/>
  <c r="G69" i="70"/>
  <c r="F69" i="70"/>
  <c r="E69" i="70"/>
  <c r="C69" i="70"/>
  <c r="M68" i="70"/>
  <c r="K68" i="70"/>
  <c r="J68" i="70"/>
  <c r="I68" i="70"/>
  <c r="H68" i="70"/>
  <c r="G68" i="70"/>
  <c r="F68" i="70"/>
  <c r="E68" i="70"/>
  <c r="C68" i="70"/>
  <c r="M67" i="70"/>
  <c r="K67" i="70"/>
  <c r="J67" i="70"/>
  <c r="I67" i="70"/>
  <c r="H67" i="70"/>
  <c r="G67" i="70"/>
  <c r="F67" i="70"/>
  <c r="E67" i="70"/>
  <c r="C67" i="70"/>
  <c r="L53" i="70"/>
  <c r="K53" i="70"/>
  <c r="K66" i="70" s="1"/>
  <c r="J53" i="70"/>
  <c r="J66" i="70"/>
  <c r="I53" i="70"/>
  <c r="I66" i="70" s="1"/>
  <c r="H53" i="70"/>
  <c r="H66" i="70"/>
  <c r="G53" i="70"/>
  <c r="G66" i="70" s="1"/>
  <c r="F53" i="70"/>
  <c r="F66" i="70"/>
  <c r="E53" i="70"/>
  <c r="E66" i="70" s="1"/>
  <c r="Q7" i="70"/>
  <c r="Q8" i="70"/>
  <c r="Q9" i="70" s="1"/>
  <c r="Q10" i="70" s="1"/>
  <c r="Q11" i="70" s="1"/>
  <c r="Q12" i="70" s="1"/>
  <c r="Q13" i="70" s="1"/>
  <c r="Q14" i="70" s="1"/>
  <c r="Q15" i="70" s="1"/>
  <c r="Q16" i="70" s="1"/>
  <c r="Q17" i="70" s="1"/>
  <c r="Q18" i="70" s="1"/>
  <c r="Q19" i="70" s="1"/>
  <c r="Q20" i="70" s="1"/>
  <c r="Q21" i="70" s="1"/>
  <c r="Q22" i="70" s="1"/>
  <c r="Q23" i="70" s="1"/>
  <c r="Q24" i="70" s="1"/>
  <c r="Q25" i="70" s="1"/>
  <c r="Q26" i="70" s="1"/>
  <c r="Q27" i="70" s="1"/>
  <c r="Q28" i="70" s="1"/>
  <c r="Q29" i="70" s="1"/>
  <c r="Q30" i="70" s="1"/>
  <c r="Q31" i="70" s="1"/>
  <c r="Q32" i="70" s="1"/>
  <c r="Q33" i="70" s="1"/>
  <c r="Q34" i="70" s="1"/>
  <c r="Q35" i="70" s="1"/>
  <c r="Q36" i="70" s="1"/>
  <c r="Q37" i="70" s="1"/>
  <c r="Q38" i="70" s="1"/>
  <c r="Q39" i="70" s="1"/>
  <c r="Q40" i="70" s="1"/>
  <c r="Q41" i="70" s="1"/>
  <c r="Q42" i="70" s="1"/>
  <c r="Q43" i="70" s="1"/>
  <c r="Q44" i="70" s="1"/>
  <c r="Q45" i="70" s="1"/>
  <c r="Q46" i="70" s="1"/>
  <c r="Q47" i="70" s="1"/>
  <c r="Q48" i="70" s="1"/>
  <c r="Q49" i="70" s="1"/>
  <c r="Q50" i="70" s="1"/>
  <c r="Q51" i="70" s="1"/>
  <c r="L53" i="69"/>
  <c r="M71" i="69"/>
  <c r="K71" i="69"/>
  <c r="J71" i="69"/>
  <c r="I71" i="69"/>
  <c r="H71" i="69"/>
  <c r="G71" i="69"/>
  <c r="F71" i="69"/>
  <c r="E71" i="69"/>
  <c r="C71" i="69"/>
  <c r="M70" i="69"/>
  <c r="K70" i="69"/>
  <c r="J70" i="69"/>
  <c r="I70" i="69"/>
  <c r="H70" i="69"/>
  <c r="G70" i="69"/>
  <c r="F70" i="69"/>
  <c r="E70" i="69"/>
  <c r="C70" i="69"/>
  <c r="M69" i="69"/>
  <c r="K69" i="69"/>
  <c r="J69" i="69"/>
  <c r="I69" i="69"/>
  <c r="H69" i="69"/>
  <c r="G69" i="69"/>
  <c r="F69" i="69"/>
  <c r="E69" i="69"/>
  <c r="C69" i="69"/>
  <c r="M68" i="69"/>
  <c r="K68" i="69"/>
  <c r="J68" i="69"/>
  <c r="I68" i="69"/>
  <c r="H68" i="69"/>
  <c r="G68" i="69"/>
  <c r="F68" i="69"/>
  <c r="E68" i="69"/>
  <c r="C68" i="69"/>
  <c r="M67" i="69"/>
  <c r="K67" i="69"/>
  <c r="J67" i="69"/>
  <c r="I67" i="69"/>
  <c r="H67" i="69"/>
  <c r="G67" i="69"/>
  <c r="F67" i="69"/>
  <c r="E67" i="69"/>
  <c r="C67" i="69"/>
  <c r="K53" i="69"/>
  <c r="K66" i="69" s="1"/>
  <c r="J53" i="69"/>
  <c r="J66" i="69" s="1"/>
  <c r="I53" i="69"/>
  <c r="I66" i="69" s="1"/>
  <c r="H53" i="69"/>
  <c r="H66" i="69" s="1"/>
  <c r="G53" i="69"/>
  <c r="G66" i="69" s="1"/>
  <c r="F53" i="69"/>
  <c r="F66" i="69" s="1"/>
  <c r="E53" i="69"/>
  <c r="E66" i="69" s="1"/>
  <c r="Q7" i="69"/>
  <c r="Q8" i="69" s="1"/>
  <c r="Q9" i="69" s="1"/>
  <c r="Q10" i="69" s="1"/>
  <c r="Q11" i="69" s="1"/>
  <c r="Q12" i="69" s="1"/>
  <c r="Q13" i="69" s="1"/>
  <c r="Q14" i="69" s="1"/>
  <c r="Q15" i="69" s="1"/>
  <c r="Q16" i="69" s="1"/>
  <c r="Q17" i="69" s="1"/>
  <c r="Q18" i="69" s="1"/>
  <c r="Q19" i="69" s="1"/>
  <c r="Q20" i="69" s="1"/>
  <c r="Q21" i="69" s="1"/>
  <c r="Q22" i="69" s="1"/>
  <c r="Q23" i="69" s="1"/>
  <c r="Q24" i="69" s="1"/>
  <c r="Q25" i="69" s="1"/>
  <c r="Q26" i="69" s="1"/>
  <c r="Q27" i="69" s="1"/>
  <c r="Q28" i="69" s="1"/>
  <c r="Q29" i="69" s="1"/>
  <c r="Q30" i="69" s="1"/>
  <c r="Q31" i="69" s="1"/>
  <c r="Q32" i="69" s="1"/>
  <c r="Q33" i="69" s="1"/>
  <c r="Q34" i="69" s="1"/>
  <c r="Q35" i="69" s="1"/>
  <c r="Q36" i="69" s="1"/>
  <c r="Q37" i="69" s="1"/>
  <c r="Q38" i="69" s="1"/>
  <c r="Q39" i="69" s="1"/>
  <c r="Q40" i="69" s="1"/>
  <c r="Q41" i="69" s="1"/>
  <c r="Q42" i="69" s="1"/>
  <c r="Q43" i="69" s="1"/>
  <c r="Q44" i="69" s="1"/>
  <c r="Q45" i="69" s="1"/>
  <c r="Q46" i="69" s="1"/>
  <c r="Q47" i="69" s="1"/>
  <c r="Q48" i="69" s="1"/>
  <c r="Q49" i="69" s="1"/>
  <c r="Q50" i="69" s="1"/>
  <c r="Q51" i="69" s="1"/>
  <c r="I73" i="52"/>
  <c r="G73" i="52"/>
  <c r="I72" i="52"/>
  <c r="G72" i="52"/>
  <c r="I71" i="52"/>
  <c r="G71" i="52"/>
  <c r="I70" i="52"/>
  <c r="G70" i="52"/>
  <c r="I69" i="52"/>
  <c r="G69" i="52"/>
  <c r="I54" i="52"/>
  <c r="I68" i="52"/>
  <c r="G54" i="52"/>
  <c r="G68" i="52" s="1"/>
  <c r="B14" i="34"/>
  <c r="B13" i="34"/>
  <c r="A62" i="52"/>
  <c r="A61" i="52"/>
  <c r="A60" i="52"/>
  <c r="A59" i="52"/>
  <c r="A58" i="52"/>
  <c r="A52" i="52"/>
  <c r="A51" i="52"/>
  <c r="A50" i="52"/>
  <c r="A49" i="52"/>
  <c r="A48" i="52"/>
  <c r="A47" i="52"/>
  <c r="A46" i="52"/>
  <c r="A45" i="52"/>
  <c r="A44" i="52"/>
  <c r="A43" i="52"/>
  <c r="A42" i="52"/>
  <c r="A41" i="52"/>
  <c r="A40" i="52"/>
  <c r="A39" i="52"/>
  <c r="A38" i="52"/>
  <c r="A37" i="52"/>
  <c r="A36" i="52"/>
  <c r="A35" i="52"/>
  <c r="A34" i="52"/>
  <c r="A33" i="52"/>
  <c r="A32" i="52"/>
  <c r="A31" i="52"/>
  <c r="A30" i="52"/>
  <c r="A29" i="52"/>
  <c r="A28" i="52"/>
  <c r="A27" i="52"/>
  <c r="A26" i="52"/>
  <c r="A25" i="52"/>
  <c r="A24" i="52"/>
  <c r="A23" i="52"/>
  <c r="A22" i="52"/>
  <c r="A21" i="52"/>
  <c r="A20" i="52"/>
  <c r="A19" i="52"/>
  <c r="A18" i="52"/>
  <c r="A17" i="52"/>
  <c r="A16" i="52"/>
  <c r="A15" i="52"/>
  <c r="A14" i="52"/>
  <c r="A13" i="52"/>
  <c r="A12" i="52"/>
  <c r="A11" i="52"/>
  <c r="A10" i="52"/>
  <c r="A9" i="52"/>
  <c r="A8" i="52"/>
  <c r="E73" i="52"/>
  <c r="C73" i="52"/>
  <c r="E72" i="52"/>
  <c r="C72" i="52"/>
  <c r="E71" i="52"/>
  <c r="C71" i="52"/>
  <c r="E70" i="52"/>
  <c r="C70" i="52"/>
  <c r="E69" i="52"/>
  <c r="C69" i="52"/>
  <c r="E54" i="52"/>
  <c r="E68" i="52" s="1"/>
  <c r="C54" i="52"/>
  <c r="C68" i="52"/>
  <c r="F16" i="33"/>
  <c r="D22" i="33" s="1"/>
  <c r="B22" i="33"/>
  <c r="A59" i="40"/>
  <c r="A72" i="40" s="1"/>
  <c r="A58" i="40"/>
  <c r="C71" i="45"/>
  <c r="C70" i="45"/>
  <c r="C69" i="45"/>
  <c r="C68" i="45"/>
  <c r="C67" i="45"/>
  <c r="B26" i="42"/>
  <c r="B25" i="42"/>
  <c r="B24" i="42"/>
  <c r="B23" i="42"/>
  <c r="B22" i="42"/>
  <c r="A26" i="42"/>
  <c r="A25" i="42"/>
  <c r="B21" i="42"/>
  <c r="L71" i="45"/>
  <c r="K71" i="45"/>
  <c r="J71" i="45"/>
  <c r="I71" i="45"/>
  <c r="H71" i="45"/>
  <c r="G71" i="45"/>
  <c r="F71" i="45"/>
  <c r="E71" i="45"/>
  <c r="L70" i="45"/>
  <c r="K70" i="45"/>
  <c r="J70" i="45"/>
  <c r="I70" i="45"/>
  <c r="H70" i="45"/>
  <c r="G70" i="45"/>
  <c r="F70" i="45"/>
  <c r="E70" i="45"/>
  <c r="L69" i="45"/>
  <c r="K69" i="45"/>
  <c r="J69" i="45"/>
  <c r="I69" i="45"/>
  <c r="H69" i="45"/>
  <c r="G69" i="45"/>
  <c r="F69" i="45"/>
  <c r="E69" i="45"/>
  <c r="L68" i="45"/>
  <c r="K68" i="45"/>
  <c r="J68" i="45"/>
  <c r="I68" i="45"/>
  <c r="H68" i="45"/>
  <c r="G68" i="45"/>
  <c r="F68" i="45"/>
  <c r="E68" i="45"/>
  <c r="L67" i="45"/>
  <c r="K67" i="45"/>
  <c r="J67" i="45"/>
  <c r="I67" i="45"/>
  <c r="H67" i="45"/>
  <c r="G67" i="45"/>
  <c r="F67" i="45"/>
  <c r="E67" i="45"/>
  <c r="K53" i="45"/>
  <c r="K66" i="45"/>
  <c r="J53" i="45"/>
  <c r="J66" i="45" s="1"/>
  <c r="I53" i="45"/>
  <c r="I66" i="45"/>
  <c r="H53" i="45"/>
  <c r="H66" i="45" s="1"/>
  <c r="G53" i="45"/>
  <c r="G66" i="45"/>
  <c r="F53" i="45"/>
  <c r="F66" i="45" s="1"/>
  <c r="E53" i="45"/>
  <c r="E66" i="45"/>
  <c r="P7" i="45"/>
  <c r="P8" i="45" s="1"/>
  <c r="P9" i="45" s="1"/>
  <c r="P10" i="45"/>
  <c r="P11" i="45" s="1"/>
  <c r="P12" i="45" s="1"/>
  <c r="P13" i="45" s="1"/>
  <c r="P14" i="45" s="1"/>
  <c r="P15" i="45" s="1"/>
  <c r="P16" i="45" s="1"/>
  <c r="P17" i="45" s="1"/>
  <c r="P18" i="45" s="1"/>
  <c r="P19" i="45" s="1"/>
  <c r="P20" i="45" s="1"/>
  <c r="P21" i="45" s="1"/>
  <c r="P22" i="45" s="1"/>
  <c r="P23" i="45" s="1"/>
  <c r="P24" i="45" s="1"/>
  <c r="P25" i="45" s="1"/>
  <c r="P26" i="45" s="1"/>
  <c r="P27" i="45" s="1"/>
  <c r="P28" i="45" s="1"/>
  <c r="P29" i="45" s="1"/>
  <c r="P30" i="45" s="1"/>
  <c r="P31" i="45" s="1"/>
  <c r="P32" i="45" s="1"/>
  <c r="P33" i="45" s="1"/>
  <c r="P34" i="45" s="1"/>
  <c r="P35" i="45" s="1"/>
  <c r="P36" i="45" s="1"/>
  <c r="P37" i="45" s="1"/>
  <c r="P38" i="45" s="1"/>
  <c r="P39" i="45" s="1"/>
  <c r="P40" i="45" s="1"/>
  <c r="P41" i="45" s="1"/>
  <c r="P42" i="45" s="1"/>
  <c r="P43" i="45" s="1"/>
  <c r="P44" i="45" s="1"/>
  <c r="P45" i="45" s="1"/>
  <c r="P46" i="45" s="1"/>
  <c r="P47" i="45" s="1"/>
  <c r="P48" i="45" s="1"/>
  <c r="P49" i="45" s="1"/>
  <c r="P50" i="45" s="1"/>
  <c r="P51" i="45" s="1"/>
  <c r="B21" i="32"/>
  <c r="I75" i="41"/>
  <c r="B75" i="41"/>
  <c r="C75" i="41"/>
  <c r="B50" i="38"/>
  <c r="A49" i="40"/>
  <c r="A50" i="76"/>
  <c r="B51" i="38"/>
  <c r="A50" i="75"/>
  <c r="A50" i="40"/>
  <c r="B52" i="38"/>
  <c r="B53" i="38"/>
  <c r="A52" i="75"/>
  <c r="A52" i="40"/>
  <c r="B71" i="41"/>
  <c r="B72" i="41"/>
  <c r="B73" i="41"/>
  <c r="B74" i="41"/>
  <c r="C70" i="40"/>
  <c r="C71" i="41"/>
  <c r="D71" i="41"/>
  <c r="E71" i="41"/>
  <c r="F71" i="41"/>
  <c r="G71" i="41"/>
  <c r="H71" i="41"/>
  <c r="I71" i="41"/>
  <c r="C72" i="41"/>
  <c r="D72" i="41"/>
  <c r="E72" i="41"/>
  <c r="F72" i="41"/>
  <c r="G72" i="41"/>
  <c r="H72" i="41"/>
  <c r="I72" i="41"/>
  <c r="C73" i="41"/>
  <c r="D73" i="41"/>
  <c r="E73" i="41"/>
  <c r="F73" i="41"/>
  <c r="G73" i="41"/>
  <c r="H73" i="41"/>
  <c r="I73" i="41"/>
  <c r="C74" i="41"/>
  <c r="D74" i="41"/>
  <c r="E74" i="41"/>
  <c r="F74" i="41"/>
  <c r="G74" i="41"/>
  <c r="H74" i="41"/>
  <c r="I74" i="41"/>
  <c r="D75" i="41"/>
  <c r="E75" i="41"/>
  <c r="F75" i="41"/>
  <c r="G75" i="41"/>
  <c r="H75" i="41"/>
  <c r="D74" i="40"/>
  <c r="D73" i="40"/>
  <c r="C74" i="40"/>
  <c r="C73" i="40"/>
  <c r="D70" i="40"/>
  <c r="D71" i="40"/>
  <c r="D72" i="40"/>
  <c r="C72" i="40"/>
  <c r="C71" i="40"/>
  <c r="D69" i="38"/>
  <c r="D70" i="38"/>
  <c r="D71" i="38"/>
  <c r="D72" i="38"/>
  <c r="D73" i="38"/>
  <c r="C73" i="38"/>
  <c r="C72" i="38"/>
  <c r="C71" i="38"/>
  <c r="C70" i="38"/>
  <c r="C69" i="38"/>
  <c r="A24" i="32"/>
  <c r="A23" i="32"/>
  <c r="B47" i="38"/>
  <c r="A46" i="40" s="1"/>
  <c r="A47" i="76" s="1"/>
  <c r="A46" i="75"/>
  <c r="B22" i="32"/>
  <c r="B23" i="32"/>
  <c r="B24" i="32"/>
  <c r="B20" i="32"/>
  <c r="B49" i="38"/>
  <c r="B48" i="38"/>
  <c r="B46" i="38"/>
  <c r="A45" i="40" s="1"/>
  <c r="B45" i="38"/>
  <c r="B44" i="38"/>
  <c r="A43" i="75"/>
  <c r="B43" i="38"/>
  <c r="A42" i="75" s="1"/>
  <c r="A42" i="40"/>
  <c r="B42" i="38"/>
  <c r="A41" i="75" s="1"/>
  <c r="B41" i="38"/>
  <c r="A40" i="75"/>
  <c r="A40" i="40"/>
  <c r="A41" i="41" s="1"/>
  <c r="B40" i="38"/>
  <c r="B39" i="38"/>
  <c r="A38" i="40" s="1"/>
  <c r="A39" i="76" s="1"/>
  <c r="A38" i="75"/>
  <c r="B38" i="38"/>
  <c r="A37" i="40"/>
  <c r="B37" i="38"/>
  <c r="A36" i="40" s="1"/>
  <c r="A37" i="41" s="1"/>
  <c r="A36" i="75"/>
  <c r="B36" i="38"/>
  <c r="A35" i="75"/>
  <c r="B35" i="38"/>
  <c r="B34" i="38"/>
  <c r="A33" i="75"/>
  <c r="B33" i="38"/>
  <c r="A32" i="75" s="1"/>
  <c r="A32" i="40"/>
  <c r="A33" i="41"/>
  <c r="B32" i="38"/>
  <c r="B31" i="38"/>
  <c r="A30" i="75"/>
  <c r="A30" i="40"/>
  <c r="A31" i="76" s="1"/>
  <c r="B30" i="38"/>
  <c r="A29" i="40"/>
  <c r="A30" i="41" s="1"/>
  <c r="A30" i="76"/>
  <c r="B29" i="38"/>
  <c r="A28" i="75"/>
  <c r="A28" i="40"/>
  <c r="A29" i="76" s="1"/>
  <c r="B28" i="38"/>
  <c r="A27" i="75" s="1"/>
  <c r="B27" i="38"/>
  <c r="A26" i="40" s="1"/>
  <c r="A27" i="76" s="1"/>
  <c r="A26" i="75"/>
  <c r="B26" i="38"/>
  <c r="A25" i="75"/>
  <c r="B25" i="38"/>
  <c r="B24" i="38"/>
  <c r="B23" i="38"/>
  <c r="A22" i="75" s="1"/>
  <c r="A22" i="40"/>
  <c r="A23" i="76"/>
  <c r="B22" i="38"/>
  <c r="A21" i="40" s="1"/>
  <c r="A22" i="76" s="1"/>
  <c r="B21" i="38"/>
  <c r="A20" i="75" s="1"/>
  <c r="A20" i="40"/>
  <c r="B20" i="38"/>
  <c r="A19" i="75" s="1"/>
  <c r="B19" i="38"/>
  <c r="A18" i="75"/>
  <c r="A18" i="40"/>
  <c r="A19" i="41" s="1"/>
  <c r="B18" i="38"/>
  <c r="A17" i="75" s="1"/>
  <c r="B17" i="38"/>
  <c r="A16" i="40" s="1"/>
  <c r="A17" i="41" s="1"/>
  <c r="A16" i="75"/>
  <c r="B16" i="38"/>
  <c r="B15" i="38"/>
  <c r="B14" i="38"/>
  <c r="A13" i="40" s="1"/>
  <c r="B13" i="38"/>
  <c r="B12" i="38"/>
  <c r="A11" i="75"/>
  <c r="B11" i="38"/>
  <c r="A10" i="75" s="1"/>
  <c r="A10" i="40"/>
  <c r="B10" i="38"/>
  <c r="A9" i="75" s="1"/>
  <c r="B9" i="38"/>
  <c r="A8" i="75"/>
  <c r="A8" i="40"/>
  <c r="A57" i="40"/>
  <c r="B69" i="38"/>
  <c r="B71" i="38"/>
  <c r="A71" i="40"/>
  <c r="B70" i="38"/>
  <c r="B73" i="38"/>
  <c r="B72" i="38"/>
  <c r="A74" i="41"/>
  <c r="A73" i="40"/>
  <c r="A74" i="40"/>
  <c r="A75" i="41"/>
  <c r="A11" i="76"/>
  <c r="A11" i="41"/>
  <c r="A17" i="76"/>
  <c r="A21" i="41"/>
  <c r="A21" i="76"/>
  <c r="A23" i="41"/>
  <c r="A29" i="41"/>
  <c r="A33" i="76"/>
  <c r="A39" i="41"/>
  <c r="A41" i="76"/>
  <c r="A43" i="76"/>
  <c r="A43" i="41"/>
  <c r="A51" i="75"/>
  <c r="A51" i="40"/>
  <c r="A52" i="76" s="1"/>
  <c r="A49" i="75"/>
  <c r="A58" i="76"/>
  <c r="A71" i="76"/>
  <c r="A58" i="41"/>
  <c r="A71" i="41" s="1"/>
  <c r="A70" i="40"/>
  <c r="A11" i="40"/>
  <c r="A12" i="76" s="1"/>
  <c r="A15" i="75"/>
  <c r="A15" i="40"/>
  <c r="A16" i="76"/>
  <c r="A19" i="40"/>
  <c r="A20" i="76" s="1"/>
  <c r="A23" i="75"/>
  <c r="A23" i="40"/>
  <c r="A24" i="76" s="1"/>
  <c r="A27" i="40"/>
  <c r="A28" i="76"/>
  <c r="A31" i="75"/>
  <c r="A31" i="40"/>
  <c r="A32" i="76" s="1"/>
  <c r="A35" i="40"/>
  <c r="A36" i="41" s="1"/>
  <c r="A36" i="76"/>
  <c r="A39" i="75"/>
  <c r="A39" i="40"/>
  <c r="A40" i="76"/>
  <c r="A43" i="40"/>
  <c r="A44" i="76" s="1"/>
  <c r="A48" i="75"/>
  <c r="A48" i="40"/>
  <c r="A49" i="76"/>
  <c r="A53" i="41"/>
  <c r="A53" i="76"/>
  <c r="A51" i="76"/>
  <c r="A51" i="41"/>
  <c r="A50" i="41"/>
  <c r="A60" i="76"/>
  <c r="A73" i="76" s="1"/>
  <c r="A13" i="75"/>
  <c r="A21" i="75"/>
  <c r="A29" i="75"/>
  <c r="A37" i="75"/>
  <c r="A49" i="41"/>
  <c r="A44" i="41"/>
  <c r="A40" i="41"/>
  <c r="A32" i="41"/>
  <c r="A28" i="41"/>
  <c r="A16" i="41"/>
  <c r="A12" i="41"/>
  <c r="A17" i="40"/>
  <c r="A25" i="40"/>
  <c r="A26" i="76" s="1"/>
  <c r="A33" i="40"/>
  <c r="A34" i="41" s="1"/>
  <c r="A41" i="40"/>
  <c r="A59" i="76"/>
  <c r="A72" i="76"/>
  <c r="A59" i="41"/>
  <c r="A72" i="41" s="1"/>
  <c r="E22" i="33"/>
  <c r="C22" i="33"/>
  <c r="A34" i="76"/>
  <c r="A18" i="76"/>
  <c r="A18" i="41"/>
  <c r="A42" i="76"/>
  <c r="A42" i="41"/>
  <c r="A26" i="41"/>
  <c r="A27" i="41" l="1"/>
  <c r="A9" i="41"/>
  <c r="A9" i="76"/>
  <c r="A34" i="75"/>
  <c r="A34" i="40"/>
  <c r="A47" i="75"/>
  <c r="A47" i="40"/>
  <c r="A24" i="75"/>
  <c r="A24" i="40"/>
  <c r="A12" i="75"/>
  <c r="A12" i="40"/>
  <c r="A9" i="40"/>
  <c r="A20" i="41"/>
  <c r="A45" i="75"/>
  <c r="A60" i="41"/>
  <c r="A73" i="41" s="1"/>
  <c r="A47" i="41"/>
  <c r="A37" i="76"/>
  <c r="A19" i="76"/>
  <c r="A14" i="76"/>
  <c r="A14" i="41"/>
  <c r="A22" i="41"/>
  <c r="A38" i="76"/>
  <c r="A38" i="41"/>
  <c r="A46" i="76"/>
  <c r="A46" i="41"/>
  <c r="A52" i="41"/>
  <c r="A24" i="41"/>
  <c r="A31" i="41"/>
  <c r="A14" i="75"/>
  <c r="A14" i="40"/>
  <c r="A44" i="75"/>
  <c r="A44" i="40"/>
  <c r="A13" i="41" l="1"/>
  <c r="A13" i="76"/>
  <c r="A48" i="76"/>
  <c r="A48" i="41"/>
  <c r="A15" i="76"/>
  <c r="A15" i="41"/>
  <c r="A45" i="76"/>
  <c r="A45" i="41"/>
  <c r="A10" i="76"/>
  <c r="A10" i="41"/>
  <c r="A25" i="76"/>
  <c r="A25" i="41"/>
  <c r="A35" i="76"/>
  <c r="A35" i="41"/>
</calcChain>
</file>

<file path=xl/sharedStrings.xml><?xml version="1.0" encoding="utf-8"?>
<sst xmlns="http://schemas.openxmlformats.org/spreadsheetml/2006/main" count="914" uniqueCount="273">
  <si>
    <t>ANEXO ESTADÍSTICO</t>
  </si>
  <si>
    <t>Producto</t>
  </si>
  <si>
    <t>Cuadro Nº 3</t>
  </si>
  <si>
    <t>Mes</t>
  </si>
  <si>
    <t>Año</t>
  </si>
  <si>
    <t>.................</t>
  </si>
  <si>
    <t>Período</t>
  </si>
  <si>
    <t>Total</t>
  </si>
  <si>
    <t xml:space="preserve">Reventa al mercado interno de </t>
  </si>
  <si>
    <t>importadas de todos los orígenes.</t>
  </si>
  <si>
    <t>Origen:.............................</t>
  </si>
  <si>
    <t>U. de medida</t>
  </si>
  <si>
    <t>Valores ($)</t>
  </si>
  <si>
    <t>Valor FOB</t>
  </si>
  <si>
    <t>Existencias de</t>
  </si>
  <si>
    <t>Producción</t>
  </si>
  <si>
    <t>Autoconsumo</t>
  </si>
  <si>
    <t>Origen............................</t>
  </si>
  <si>
    <t>1º tr.1999*</t>
  </si>
  <si>
    <t>Ejemplo para completar la información de capacidad de producción.</t>
  </si>
  <si>
    <t>En el caso de que la etapa de producción o proceso que limita la capacidad máxima de producción</t>
  </si>
  <si>
    <t xml:space="preserve">sea compartida por los productos en cuestión y por otros productos cualesquiera, seguir el ejemplo </t>
  </si>
  <si>
    <t>que se presenta a continuación.</t>
  </si>
  <si>
    <t>en un 80% y la producción en ese año fue la que se describe en el cuadro del ejemplo siguiente:</t>
  </si>
  <si>
    <t>Los productos A, B y C son los productos en cuestión. El producto D representa a otros</t>
  </si>
  <si>
    <t>productos de la empresa.</t>
  </si>
  <si>
    <t>PRODUCCION</t>
  </si>
  <si>
    <t>AÑO</t>
  </si>
  <si>
    <t>A</t>
  </si>
  <si>
    <t>B</t>
  </si>
  <si>
    <t>C</t>
  </si>
  <si>
    <t>D</t>
  </si>
  <si>
    <t>De acuerdo a estos datos el mix de producción responde a la siguiente composición:</t>
  </si>
  <si>
    <t>Productos</t>
  </si>
  <si>
    <t>La forma de calcular la capacidad de producción será:</t>
  </si>
  <si>
    <t>Para el producto   A   384 / 0.80 = 480</t>
  </si>
  <si>
    <t>Para el producto   B   430 / 0.80 = 537</t>
  </si>
  <si>
    <t>Para el producto   C    96 / 0.80 = 120</t>
  </si>
  <si>
    <t>Para el producto   D   50 / 0.80  = 62</t>
  </si>
  <si>
    <t xml:space="preserve">Esto implica que la capacidad de producción total es de 1200 unidades con este mix, el cual nos  </t>
  </si>
  <si>
    <t>servirá de referencia para el resto de los cálculos.</t>
  </si>
  <si>
    <t>Por lo tanto, las unidades de cada producto serán:</t>
  </si>
  <si>
    <t>Para el producto   A   1800 * 0.40 = 720</t>
  </si>
  <si>
    <t>Para el producto   B   1800 * 0.45 = 810</t>
  </si>
  <si>
    <t>Para el producto   C   1800 * 0.10 = 180</t>
  </si>
  <si>
    <t>Para el producto   D   1800 * 0.05 = 90</t>
  </si>
  <si>
    <t>Año de Máxima Producción</t>
  </si>
  <si>
    <r>
      <t xml:space="preserve">Producción (en </t>
    </r>
    <r>
      <rPr>
        <i/>
        <u/>
        <sz val="10"/>
        <rFont val="Arial"/>
        <family val="2"/>
      </rPr>
      <t>unidad de medida</t>
    </r>
    <r>
      <rPr>
        <sz val="10"/>
        <rFont val="Arial"/>
        <family val="2"/>
      </rPr>
      <t>)</t>
    </r>
  </si>
  <si>
    <t xml:space="preserve">Precios en el mercado interno de </t>
  </si>
  <si>
    <t xml:space="preserve">Total </t>
  </si>
  <si>
    <t>Ingreso Medio</t>
  </si>
  <si>
    <t>Por Ventas</t>
  </si>
  <si>
    <t>Importaciones de</t>
  </si>
  <si>
    <t>originarias de (1)</t>
  </si>
  <si>
    <t>(completar el origen):.....................................................</t>
  </si>
  <si>
    <t>Despachos Involucrados</t>
  </si>
  <si>
    <t>VOLUMEN</t>
  </si>
  <si>
    <t>(Fecha y N°) *</t>
  </si>
  <si>
    <t>Unidades</t>
  </si>
  <si>
    <t>(Total)</t>
  </si>
  <si>
    <t>Cuadro N° 11</t>
  </si>
  <si>
    <t>Cuadro Nº 14</t>
  </si>
  <si>
    <t>Horas trabajadas en el Área de producción de</t>
  </si>
  <si>
    <t>Horas por turno</t>
  </si>
  <si>
    <t>Turnos por día</t>
  </si>
  <si>
    <t>Días por mes</t>
  </si>
  <si>
    <t>Cuadro Nº 2</t>
  </si>
  <si>
    <t>Valor CIF</t>
  </si>
  <si>
    <t>Diferencias de Inventario</t>
  </si>
  <si>
    <t xml:space="preserve">Capacidad máxima de producción de </t>
  </si>
  <si>
    <t>PERÍODO</t>
  </si>
  <si>
    <t>Exportaciones</t>
  </si>
  <si>
    <t>Producción Contratada a Terceros</t>
  </si>
  <si>
    <t>Producción para Terceros</t>
  </si>
  <si>
    <t>US$ FOB</t>
  </si>
  <si>
    <t>CONTROL CNCE</t>
  </si>
  <si>
    <t>CONTROLES CNCE</t>
  </si>
  <si>
    <t>Ventas de Producción Propia</t>
  </si>
  <si>
    <t>Ventas de Producción Contratada a Terceros</t>
  </si>
  <si>
    <r>
      <t xml:space="preserve">capacidad </t>
    </r>
    <r>
      <rPr>
        <b/>
        <u/>
        <sz val="10"/>
        <color indexed="10"/>
        <rFont val="Arial"/>
        <family val="2"/>
      </rPr>
      <t>&gt;</t>
    </r>
    <r>
      <rPr>
        <b/>
        <sz val="10"/>
        <color indexed="10"/>
        <rFont val="Arial"/>
        <family val="2"/>
      </rPr>
      <t xml:space="preserve"> producción</t>
    </r>
  </si>
  <si>
    <t>volumen</t>
  </si>
  <si>
    <t>pesos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</si>
  <si>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</si>
  <si>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</si>
  <si>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</si>
  <si>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</si>
  <si>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</si>
  <si>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CONTROLES CNCE (muestran diferencias entre totales y mensuales)</t>
  </si>
  <si>
    <t>Existencias teóricas mensuales (deben ser positivas)</t>
  </si>
  <si>
    <t>Existencias anuales</t>
  </si>
  <si>
    <t>CONTROLES CNCE (muestran diferencias entre totales y mensuales y diferencia existencias informadas con teóricas)</t>
  </si>
  <si>
    <t>CONTROLES CNCE (muestran diferencias entre existencias informadas y teóricas del origen investigado)</t>
  </si>
  <si>
    <t>EN EL RESUMEN PÚBLICO DE EXPORTACIONES EN US$ FOB ESTA CARGADA LA FÓRMULA, PERO ES NECESARIO QUE LA EMPRESA COMPLETE (EN LA HOJA CONFIDENCIAL)  EL PRIMER MES CON OPERACIONES Y SU MONTO</t>
  </si>
  <si>
    <t>Existencias al cierre de cada período</t>
  </si>
  <si>
    <t>ene-xxx 06</t>
  </si>
  <si>
    <t>Ventas de</t>
  </si>
  <si>
    <t>ene-xxx05</t>
  </si>
  <si>
    <t>Origenes no objeto de medidas</t>
  </si>
  <si>
    <t>Supongamos que la capacidad de la etapa que limita la producción fue utilizada en 2010</t>
  </si>
  <si>
    <t>Mix de producción de 2010</t>
  </si>
  <si>
    <t>Mix 2010</t>
  </si>
  <si>
    <t>eleva en un 50%, las unidades totales pasan a ser 1800 de acuerdo al mix vigente en 2010</t>
  </si>
  <si>
    <t xml:space="preserve">Si en el año 2011 la capacidad de producción, debido a inversiones que se hayan realizado se </t>
  </si>
  <si>
    <t>Anteojos</t>
  </si>
  <si>
    <t>En unidades</t>
  </si>
  <si>
    <t>Armazones</t>
  </si>
  <si>
    <t>Anteojos de Sol</t>
  </si>
  <si>
    <r>
      <t xml:space="preserve">En </t>
    </r>
    <r>
      <rPr>
        <b/>
        <i/>
        <sz val="10"/>
        <rFont val="Arial"/>
        <family val="2"/>
      </rPr>
      <t>unidades</t>
    </r>
  </si>
  <si>
    <t>En Pesos</t>
  </si>
  <si>
    <t>en pesos por unidad</t>
  </si>
  <si>
    <t>CHINA</t>
  </si>
  <si>
    <r>
      <t xml:space="preserve">(en </t>
    </r>
    <r>
      <rPr>
        <b/>
        <u/>
        <sz val="10"/>
        <rFont val="Arial"/>
        <family val="2"/>
      </rPr>
      <t>unidades</t>
    </r>
    <r>
      <rPr>
        <b/>
        <sz val="10"/>
        <rFont val="Arial"/>
        <family val="2"/>
      </rPr>
      <t xml:space="preserve"> y valores de primera venta)</t>
    </r>
  </si>
  <si>
    <t>Producción, Ventas, Exportaciones y Existencias de</t>
  </si>
  <si>
    <t>Cuadro Nº 1.1.a</t>
  </si>
  <si>
    <t xml:space="preserve">Armazones </t>
  </si>
  <si>
    <t>Cuadro Nº 1.1.b</t>
  </si>
  <si>
    <t>ene-sep 16</t>
  </si>
  <si>
    <t>ene-sep 17</t>
  </si>
  <si>
    <t>Cuadro Nº 1.2.a</t>
  </si>
  <si>
    <t>Anteojos de sol</t>
  </si>
  <si>
    <t>Cuadro Nº 1.2.b</t>
  </si>
  <si>
    <t>Cuadro Nº 4</t>
  </si>
  <si>
    <t>Posicionamiento de Marca</t>
  </si>
  <si>
    <t>Diseño  y Desarrollo</t>
  </si>
  <si>
    <t>Administración y Comercialización</t>
  </si>
  <si>
    <t>ARMAZONES</t>
  </si>
  <si>
    <t>ene-sep 2016</t>
  </si>
  <si>
    <t>ene-sep 2017</t>
  </si>
  <si>
    <t>ANTEOJOS DE SOL</t>
  </si>
  <si>
    <t>ENE-SEP 2016</t>
  </si>
  <si>
    <t>ENE-SEP 2017</t>
  </si>
  <si>
    <t>ARMAZONES importados de todos los orígenes</t>
  </si>
  <si>
    <t>ANTEOJOS DE SOL importados de todos los orígenes</t>
  </si>
  <si>
    <t xml:space="preserve">Profesionales </t>
  </si>
  <si>
    <t>No Profesionales</t>
  </si>
  <si>
    <t>Otros</t>
  </si>
  <si>
    <t>Cantidad de empleados y masa salarial de Anteojos</t>
  </si>
  <si>
    <t>Cuadro Nº 5.1.a</t>
  </si>
  <si>
    <t>Cuadro Nº 5.1.b</t>
  </si>
  <si>
    <t>ARMAZONES línea de precio más alto</t>
  </si>
  <si>
    <t>ARMAZONES línea de precio más bajo</t>
  </si>
  <si>
    <t>Cuadro Nº 5.2.a</t>
  </si>
  <si>
    <t>ANTEOJOS DE SOL línea de precio más bajo</t>
  </si>
  <si>
    <t>ANTEOJOS DE SOL línea de precio más alto</t>
  </si>
  <si>
    <t>Armazones subcontratados en el exterior</t>
  </si>
  <si>
    <t>Ventas de armazones subcontratados en el exterior</t>
  </si>
  <si>
    <t>Armazones subcontratados en el exterior para terceros</t>
  </si>
  <si>
    <t>Ventas de armazones subcontratados en el exterior para terceros</t>
  </si>
  <si>
    <t>Producción subcontratada en el exterior, Ventas, Exportaciones y Existencias de</t>
  </si>
  <si>
    <t>Armazones subcontratada a terceros  en el país</t>
  </si>
  <si>
    <t>Anteojos de Sol subcontratada a terceros en el país</t>
  </si>
  <si>
    <t>Ventas de Anteojos de Sol                Subcontratados en el Exterior
En pesos</t>
  </si>
  <si>
    <t>Ventas de Anteojos de Sol                  Subcontratados en el país
En pesos</t>
  </si>
  <si>
    <t>Ventas de Anteojos de Sol                        Subcontratados en el Exterior para Terceros                  En pesos</t>
  </si>
  <si>
    <t>Ventas de Armazones            Subcontratados en el Exterior para Terceros                  En pesos</t>
  </si>
  <si>
    <t>Ventas de Armazones                  Subcontratados en el país
En pesos</t>
  </si>
  <si>
    <t>Ventas de Armazones        Subcontratados en el Exterior
En pesos</t>
  </si>
  <si>
    <t>Producción Subontratada a Terceros en el país</t>
  </si>
  <si>
    <t>Ventas de Producción Subcontratada a Terceros en el país</t>
  </si>
  <si>
    <t>Producción Subcontratada a Terceros en el país</t>
  </si>
  <si>
    <t>en unidades</t>
  </si>
  <si>
    <t>Cuadro N° 6</t>
  </si>
  <si>
    <t>Costos Totales del conjunto de todos los</t>
  </si>
  <si>
    <t>(vendidos al mercado interno)</t>
  </si>
  <si>
    <t>en pesos</t>
  </si>
  <si>
    <t>Concepto</t>
  </si>
  <si>
    <t xml:space="preserve">TOTAL </t>
  </si>
  <si>
    <t>Insumos Nacionales</t>
  </si>
  <si>
    <t>Insumos Importados</t>
  </si>
  <si>
    <t>Mano de Obra Directa (*)</t>
  </si>
  <si>
    <t>Otros Costos Variables de Fabricación (*)</t>
  </si>
  <si>
    <t>Gastos Variables de Comercialización (*)</t>
  </si>
  <si>
    <t>Costos Fijos de Fabricación (*)</t>
  </si>
  <si>
    <t>Gastos Adm., Comerc., etc.(*)</t>
  </si>
  <si>
    <t>TOTAL</t>
  </si>
  <si>
    <t>Beneficio Fiscal</t>
  </si>
  <si>
    <t>Nota: Esta información debe ser consistente con el resto de la información suministrada en el cuestionario, en especial en el Cuadro Nº 8.</t>
  </si>
  <si>
    <t xml:space="preserve">(*) En caso de que utilice distintas bases de asignación para los diferentes costos que componen cada concepto, detalle las de los más relevantes en cada caso. </t>
  </si>
  <si>
    <t>Bases de asignación</t>
  </si>
  <si>
    <t>total</t>
  </si>
  <si>
    <t>unitario</t>
  </si>
  <si>
    <t>(diferencias entre totales y parciales)</t>
  </si>
  <si>
    <t>Cuadro N° 7.1.a</t>
  </si>
  <si>
    <r>
      <t>Estructura de costos de</t>
    </r>
    <r>
      <rPr>
        <b/>
        <sz val="10"/>
        <rFont val="Arial"/>
      </rPr>
      <t xml:space="preserve"> </t>
    </r>
  </si>
  <si>
    <t>Línea más barata</t>
  </si>
  <si>
    <t>en pesos por unidad de medida</t>
  </si>
  <si>
    <t>promedio ene-sep 2016</t>
  </si>
  <si>
    <t xml:space="preserve">Valor </t>
  </si>
  <si>
    <t>Part.</t>
  </si>
  <si>
    <t>unidad</t>
  </si>
  <si>
    <t>s/CMU</t>
  </si>
  <si>
    <t>Insumos nacionales (1)</t>
  </si>
  <si>
    <t>Insumos importados (1)</t>
  </si>
  <si>
    <t>Mano de obra directa</t>
  </si>
  <si>
    <t>Costos variables de fabricación</t>
  </si>
  <si>
    <t>Energía eléctrica</t>
  </si>
  <si>
    <t>Combustibles</t>
  </si>
  <si>
    <t>Desperdicios</t>
  </si>
  <si>
    <t>Otros costos variables de fabricación</t>
  </si>
  <si>
    <t>Royalties</t>
  </si>
  <si>
    <t>Otras Transferencias</t>
  </si>
  <si>
    <t>Gastos Variables de Comercialización</t>
  </si>
  <si>
    <t>Fletes</t>
  </si>
  <si>
    <t>Costos fijos de fabricación</t>
  </si>
  <si>
    <t>Mano de obra indirecta</t>
  </si>
  <si>
    <t>Mantenimiento</t>
  </si>
  <si>
    <t>Depreciación</t>
  </si>
  <si>
    <t>Otros Costos fijos de producción</t>
  </si>
  <si>
    <t>Otros costos</t>
  </si>
  <si>
    <t>Financieros - Por CAPITAL DE TRABAJO</t>
  </si>
  <si>
    <t>Administrativos</t>
  </si>
  <si>
    <t>Costo Medio Unitario (CMU)</t>
  </si>
  <si>
    <t>Precio de Venta</t>
  </si>
  <si>
    <t>CANAL MAYORISTA</t>
  </si>
  <si>
    <t>CANAL MINORISTA</t>
  </si>
  <si>
    <t>OTROS</t>
  </si>
  <si>
    <t>poner canales y términos que coincidan con lo que se sabe de mercado</t>
  </si>
  <si>
    <t>*Cuando se expresa el precio del insumo, aclarar a qué unidad de medida está referida (ej. $/Kg; $/m, etc)</t>
  </si>
  <si>
    <t>(1)   Insumos o componentes  o partes y piezas o subconjuntos. Proporcionar la información de los principales insumos utilizados en el proceso de producción (aquellos que repesenten al menos un 80% del total de insumos nacionales/importados). Agregue las filas que sean necesarias.</t>
  </si>
  <si>
    <t>Indique la/s forma/s de asignación de los costos comunes entre los distintos productos (por ej. comunes de fabricación, administrativos, comerciales, etc.)</t>
  </si>
  <si>
    <t>CONTROLES CNCE (muestran diferencias entre totales y parciales)</t>
  </si>
  <si>
    <t>COSTO TOTAl</t>
  </si>
  <si>
    <t>Cuadro N° 7.1.b</t>
  </si>
  <si>
    <t>Línea más cara</t>
  </si>
  <si>
    <t>Cuadro N° 7.2.a</t>
  </si>
  <si>
    <t>Cuadro N° 7.2.b</t>
  </si>
  <si>
    <t>Cuadro N° 8.1.a</t>
  </si>
  <si>
    <t xml:space="preserve">Información adicional sobre la Estructura de Costos de </t>
  </si>
  <si>
    <t xml:space="preserve">Línea más barata </t>
  </si>
  <si>
    <t>unidad de medida del insumo</t>
  </si>
  <si>
    <t>promedio ene-sep 2017</t>
  </si>
  <si>
    <t>posición NCM</t>
  </si>
  <si>
    <r>
      <t xml:space="preserve">cantidad por </t>
    </r>
    <r>
      <rPr>
        <i/>
        <sz val="10"/>
        <rFont val="Arial"/>
        <family val="2"/>
      </rPr>
      <t xml:space="preserve">unidad </t>
    </r>
  </si>
  <si>
    <t xml:space="preserve">Insumos nacionales </t>
  </si>
  <si>
    <t>Insumos importados</t>
  </si>
  <si>
    <t>Valor por unidad de producto - Cuadro Nº 8</t>
  </si>
  <si>
    <t>Diferencial (+ / - ) asignable a canal mayorista</t>
  </si>
  <si>
    <t>Diferencial (+ / - ) asignable a canal minorista</t>
  </si>
  <si>
    <t>Diferencial (+ / - ) asignable a canal …….</t>
  </si>
  <si>
    <t>Gastos Fijos de Comercialización</t>
  </si>
  <si>
    <t>Otro (indicar)……………………</t>
  </si>
  <si>
    <t>Cuadro N° 8.1.b</t>
  </si>
  <si>
    <t>Cuadro N° 8.2.a</t>
  </si>
  <si>
    <t>Cuadro N° 8.2.b</t>
  </si>
  <si>
    <t>Cuadro N° 10.1</t>
  </si>
  <si>
    <t>Cuadro N° 10.2</t>
  </si>
  <si>
    <t>Cuadro N° 11.1</t>
  </si>
  <si>
    <t>Cuadro N° 11.2</t>
  </si>
  <si>
    <t>Cuadro Nº 5.2.b</t>
  </si>
  <si>
    <t>Comprados</t>
  </si>
  <si>
    <t>Subcontratados locales</t>
  </si>
  <si>
    <t>Subcontratados en el exterior</t>
  </si>
  <si>
    <t>Fabricación</t>
  </si>
  <si>
    <t>Posicionamiento de marca</t>
  </si>
  <si>
    <t>Diseño</t>
  </si>
  <si>
    <t>Otros Costos Fijos de Fabricación (*)</t>
  </si>
  <si>
    <t>Matricería</t>
  </si>
  <si>
    <t>Prototipos y maquetas</t>
  </si>
  <si>
    <t>Gastos Fijos de Comercialización (*)</t>
  </si>
  <si>
    <t>Licencias</t>
  </si>
  <si>
    <t>Costos fijos de comercialización</t>
  </si>
  <si>
    <t>Cuadro N° 9.1</t>
  </si>
  <si>
    <t>Cuadro N° 9.2</t>
  </si>
  <si>
    <t>Cantidad de empleados</t>
  </si>
  <si>
    <t>Masa salarial</t>
  </si>
  <si>
    <t xml:space="preserve">Facturado </t>
  </si>
  <si>
    <t>(Unidades)</t>
  </si>
  <si>
    <t>originarias de</t>
  </si>
  <si>
    <t xml:space="preserve">originarias de </t>
  </si>
  <si>
    <t>Cuadro Nº 12</t>
  </si>
  <si>
    <t xml:space="preserve">PRODUCTOS </t>
  </si>
  <si>
    <t>SEMITERMINADOS</t>
  </si>
  <si>
    <t>(1) Completar un cuadro por cada origen desde el que realizó importaciones.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</si>
</sst>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 * #,##0.00_ ;_ * \-#,##0.00_ ;_ * &quot;-&quot;??_ ;_ @_ "/>
    <numFmt numFmtId="176" formatCode="#,##0_ \ \ ;______@_ \ \ \ "/>
    <numFmt numFmtId="177" formatCode="_-* #,##0.00\ [$€]_-;\-* #,##0.00\ [$€]_-;_-* &quot;-&quot;??\ [$€]_-;_-@_-"/>
  </numFmts>
  <fonts count="29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28"/>
      <name val="Arial"/>
      <family val="2"/>
    </font>
    <font>
      <b/>
      <i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8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77" fontId="3" fillId="0" borderId="0" applyFont="0" applyFill="0" applyBorder="0" applyAlignment="0" applyProtection="0"/>
    <xf numFmtId="0" fontId="3" fillId="0" borderId="1"/>
    <xf numFmtId="171" fontId="3" fillId="0" borderId="0" applyFont="0" applyFill="0" applyBorder="0" applyAlignment="0" applyProtection="0"/>
    <xf numFmtId="0" fontId="3" fillId="0" borderId="0"/>
    <xf numFmtId="0" fontId="20" fillId="0" borderId="2" applyBorder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18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Protection="1">
      <protection locked="0"/>
    </xf>
    <xf numFmtId="3" fontId="10" fillId="0" borderId="21" xfId="3" quotePrefix="1" applyNumberFormat="1" applyFont="1" applyFill="1" applyBorder="1" applyAlignment="1" applyProtection="1">
      <alignment horizontal="right"/>
      <protection locked="0"/>
    </xf>
    <xf numFmtId="3" fontId="10" fillId="0" borderId="22" xfId="3" quotePrefix="1" applyNumberFormat="1" applyFont="1" applyFill="1" applyBorder="1" applyAlignment="1" applyProtection="1">
      <alignment horizontal="right"/>
      <protection locked="0"/>
    </xf>
    <xf numFmtId="3" fontId="10" fillId="0" borderId="2" xfId="3" quotePrefix="1" applyNumberFormat="1" applyFont="1" applyFill="1" applyBorder="1" applyAlignment="1" applyProtection="1">
      <alignment horizontal="right"/>
      <protection locked="0"/>
    </xf>
    <xf numFmtId="3" fontId="10" fillId="0" borderId="0" xfId="3" quotePrefix="1" applyNumberFormat="1" applyFont="1" applyFill="1" applyBorder="1" applyAlignment="1" applyProtection="1">
      <alignment horizontal="right"/>
      <protection locked="0"/>
    </xf>
    <xf numFmtId="3" fontId="10" fillId="0" borderId="23" xfId="3" quotePrefix="1" applyNumberFormat="1" applyFont="1" applyFill="1" applyBorder="1" applyAlignment="1" applyProtection="1">
      <alignment horizontal="right"/>
      <protection locked="0"/>
    </xf>
    <xf numFmtId="3" fontId="10" fillId="0" borderId="3" xfId="3" quotePrefix="1" applyNumberFormat="1" applyFont="1" applyFill="1" applyBorder="1" applyAlignment="1" applyProtection="1">
      <alignment horizontal="right"/>
      <protection locked="0"/>
    </xf>
    <xf numFmtId="3" fontId="10" fillId="0" borderId="11" xfId="3" quotePrefix="1" applyNumberFormat="1" applyFont="1" applyFill="1" applyBorder="1" applyAlignment="1" applyProtection="1">
      <alignment horizontal="right"/>
      <protection locked="0"/>
    </xf>
    <xf numFmtId="3" fontId="10" fillId="0" borderId="24" xfId="3" quotePrefix="1" applyNumberFormat="1" applyFont="1" applyFill="1" applyBorder="1" applyAlignment="1" applyProtection="1">
      <alignment horizontal="right"/>
      <protection locked="0"/>
    </xf>
    <xf numFmtId="3" fontId="10" fillId="0" borderId="7" xfId="3" quotePrefix="1" applyNumberFormat="1" applyFont="1" applyFill="1" applyBorder="1" applyAlignment="1" applyProtection="1">
      <alignment horizontal="right"/>
      <protection locked="0"/>
    </xf>
    <xf numFmtId="3" fontId="10" fillId="0" borderId="12" xfId="3" quotePrefix="1" applyNumberFormat="1" applyFont="1" applyFill="1" applyBorder="1" applyAlignment="1" applyProtection="1">
      <alignment horizontal="right"/>
      <protection locked="0"/>
    </xf>
    <xf numFmtId="3" fontId="10" fillId="0" borderId="25" xfId="3" quotePrefix="1" applyNumberFormat="1" applyFont="1" applyFill="1" applyBorder="1" applyAlignment="1" applyProtection="1">
      <alignment horizontal="right"/>
      <protection locked="0"/>
    </xf>
    <xf numFmtId="3" fontId="10" fillId="0" borderId="16" xfId="3" quotePrefix="1" applyNumberFormat="1" applyFont="1" applyFill="1" applyBorder="1" applyAlignment="1" applyProtection="1">
      <alignment horizontal="right"/>
      <protection locked="0"/>
    </xf>
    <xf numFmtId="3" fontId="10" fillId="0" borderId="15" xfId="3" quotePrefix="1" applyNumberFormat="1" applyFont="1" applyFill="1" applyBorder="1" applyAlignment="1" applyProtection="1">
      <alignment horizontal="right"/>
      <protection locked="0"/>
    </xf>
    <xf numFmtId="3" fontId="10" fillId="0" borderId="26" xfId="3" quotePrefix="1" applyNumberFormat="1" applyFont="1" applyFill="1" applyBorder="1" applyAlignment="1" applyProtection="1">
      <alignment horizontal="right"/>
      <protection locked="0"/>
    </xf>
    <xf numFmtId="3" fontId="10" fillId="0" borderId="27" xfId="3" quotePrefix="1" applyNumberFormat="1" applyFont="1" applyFill="1" applyBorder="1" applyAlignment="1" applyProtection="1">
      <alignment horizontal="right"/>
      <protection locked="0"/>
    </xf>
    <xf numFmtId="3" fontId="10" fillId="0" borderId="28" xfId="3" quotePrefix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176" fontId="10" fillId="0" borderId="0" xfId="3" quotePrefix="1" applyNumberFormat="1" applyFont="1" applyFill="1" applyBorder="1" applyAlignment="1" applyProtection="1">
      <protection locked="0"/>
    </xf>
    <xf numFmtId="0" fontId="10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0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3" fontId="10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3" fontId="10" fillId="0" borderId="11" xfId="0" applyNumberFormat="1" applyFont="1" applyBorder="1" applyAlignment="1" applyProtection="1">
      <alignment horizontal="center"/>
      <protection locked="0"/>
    </xf>
    <xf numFmtId="1" fontId="4" fillId="0" borderId="28" xfId="0" applyNumberFormat="1" applyFont="1" applyFill="1" applyBorder="1" applyAlignment="1" applyProtection="1">
      <alignment horizontal="center"/>
      <protection locked="0"/>
    </xf>
    <xf numFmtId="3" fontId="10" fillId="0" borderId="12" xfId="0" applyNumberFormat="1" applyFont="1" applyBorder="1" applyAlignment="1" applyProtection="1">
      <alignment horizontal="center"/>
      <protection locked="0"/>
    </xf>
    <xf numFmtId="3" fontId="10" fillId="0" borderId="29" xfId="0" applyNumberFormat="1" applyFont="1" applyBorder="1" applyAlignment="1" applyProtection="1">
      <alignment horizontal="center"/>
      <protection locked="0"/>
    </xf>
    <xf numFmtId="0" fontId="10" fillId="0" borderId="12" xfId="0" quotePrefix="1" applyFont="1" applyFill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0" fontId="4" fillId="4" borderId="0" xfId="0" applyFont="1" applyFill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3" fontId="10" fillId="0" borderId="21" xfId="0" applyNumberFormat="1" applyFont="1" applyBorder="1" applyAlignment="1" applyProtection="1">
      <alignment horizontal="center"/>
      <protection locked="0"/>
    </xf>
    <xf numFmtId="3" fontId="10" fillId="0" borderId="22" xfId="0" applyNumberFormat="1" applyFont="1" applyBorder="1" applyAlignment="1" applyProtection="1">
      <alignment horizontal="center"/>
      <protection locked="0"/>
    </xf>
    <xf numFmtId="3" fontId="10" fillId="0" borderId="23" xfId="0" applyNumberFormat="1" applyFont="1" applyBorder="1" applyAlignment="1" applyProtection="1">
      <alignment horizontal="center"/>
      <protection locked="0"/>
    </xf>
    <xf numFmtId="3" fontId="10" fillId="0" borderId="3" xfId="0" applyNumberFormat="1" applyFont="1" applyBorder="1" applyAlignment="1" applyProtection="1">
      <alignment horizontal="center"/>
      <protection locked="0"/>
    </xf>
    <xf numFmtId="3" fontId="10" fillId="0" borderId="26" xfId="0" applyNumberFormat="1" applyFont="1" applyBorder="1" applyAlignment="1" applyProtection="1">
      <alignment horizontal="center"/>
      <protection locked="0"/>
    </xf>
    <xf numFmtId="3" fontId="10" fillId="0" borderId="27" xfId="0" applyNumberFormat="1" applyFont="1" applyBorder="1" applyAlignment="1" applyProtection="1">
      <alignment horizontal="center"/>
      <protection locked="0"/>
    </xf>
    <xf numFmtId="3" fontId="10" fillId="0" borderId="4" xfId="0" applyNumberFormat="1" applyFont="1" applyBorder="1" applyAlignment="1" applyProtection="1">
      <alignment horizontal="center"/>
      <protection locked="0"/>
    </xf>
    <xf numFmtId="3" fontId="10" fillId="0" borderId="31" xfId="0" applyNumberFormat="1" applyFont="1" applyBorder="1" applyAlignment="1" applyProtection="1">
      <alignment horizontal="center"/>
      <protection locked="0"/>
    </xf>
    <xf numFmtId="3" fontId="10" fillId="0" borderId="24" xfId="0" applyNumberFormat="1" applyFont="1" applyBorder="1" applyAlignment="1" applyProtection="1">
      <alignment horizontal="center"/>
      <protection locked="0"/>
    </xf>
    <xf numFmtId="3" fontId="10" fillId="0" borderId="7" xfId="0" quotePrefix="1" applyNumberFormat="1" applyFont="1" applyFill="1" applyBorder="1" applyAlignment="1" applyProtection="1">
      <alignment horizontal="center"/>
      <protection locked="0"/>
    </xf>
    <xf numFmtId="0" fontId="10" fillId="0" borderId="7" xfId="0" quotePrefix="1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4" fontId="16" fillId="0" borderId="0" xfId="0" applyNumberFormat="1" applyFont="1" applyFill="1" applyBorder="1" applyProtection="1">
      <protection locked="0"/>
    </xf>
    <xf numFmtId="3" fontId="10" fillId="0" borderId="0" xfId="0" applyNumberFormat="1" applyFont="1" applyProtection="1"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30" xfId="0" applyFont="1" applyFill="1" applyBorder="1" applyAlignment="1" applyProtection="1">
      <alignment horizontal="center" vertical="center" wrapText="1"/>
      <protection locked="0"/>
    </xf>
    <xf numFmtId="0" fontId="17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1" fontId="17" fillId="0" borderId="11" xfId="0" applyNumberFormat="1" applyFont="1" applyFill="1" applyBorder="1" applyAlignment="1" applyProtection="1">
      <alignment horizontal="center"/>
      <protection locked="0"/>
    </xf>
    <xf numFmtId="1" fontId="17" fillId="0" borderId="12" xfId="0" applyNumberFormat="1" applyFont="1" applyFill="1" applyBorder="1" applyAlignment="1" applyProtection="1">
      <alignment horizontal="center"/>
      <protection locked="0"/>
    </xf>
    <xf numFmtId="17" fontId="4" fillId="3" borderId="2" xfId="0" applyNumberFormat="1" applyFont="1" applyFill="1" applyBorder="1" applyAlignment="1" applyProtection="1">
      <alignment horizontal="center"/>
      <protection locked="0"/>
    </xf>
    <xf numFmtId="17" fontId="4" fillId="3" borderId="11" xfId="0" applyNumberFormat="1" applyFont="1" applyFill="1" applyBorder="1" applyAlignment="1" applyProtection="1">
      <alignment horizontal="center"/>
      <protection locked="0"/>
    </xf>
    <xf numFmtId="17" fontId="4" fillId="3" borderId="12" xfId="0" applyNumberFormat="1" applyFont="1" applyFill="1" applyBorder="1" applyAlignment="1" applyProtection="1">
      <alignment horizontal="center"/>
      <protection locked="0"/>
    </xf>
    <xf numFmtId="0" fontId="17" fillId="0" borderId="13" xfId="0" applyFont="1" applyFill="1" applyBorder="1" applyAlignment="1" applyProtection="1">
      <alignment horizontal="center" vertical="center" wrapText="1"/>
      <protection locked="0"/>
    </xf>
    <xf numFmtId="3" fontId="10" fillId="0" borderId="33" xfId="3" quotePrefix="1" applyNumberFormat="1" applyFont="1" applyFill="1" applyBorder="1" applyAlignment="1" applyProtection="1">
      <alignment horizontal="right"/>
      <protection locked="0"/>
    </xf>
    <xf numFmtId="3" fontId="10" fillId="0" borderId="5" xfId="3" quotePrefix="1" applyNumberFormat="1" applyFont="1" applyFill="1" applyBorder="1" applyAlignment="1" applyProtection="1">
      <alignment horizontal="right"/>
      <protection locked="0"/>
    </xf>
    <xf numFmtId="4" fontId="16" fillId="5" borderId="21" xfId="0" applyNumberFormat="1" applyFont="1" applyFill="1" applyBorder="1" applyAlignment="1" applyProtection="1">
      <alignment horizontal="center"/>
    </xf>
    <xf numFmtId="4" fontId="16" fillId="5" borderId="22" xfId="0" applyNumberFormat="1" applyFont="1" applyFill="1" applyBorder="1" applyAlignment="1" applyProtection="1">
      <alignment horizontal="center"/>
    </xf>
    <xf numFmtId="4" fontId="16" fillId="5" borderId="34" xfId="0" applyNumberFormat="1" applyFont="1" applyFill="1" applyBorder="1" applyAlignment="1" applyProtection="1">
      <alignment horizontal="center"/>
    </xf>
    <xf numFmtId="4" fontId="16" fillId="5" borderId="2" xfId="0" applyNumberFormat="1" applyFont="1" applyFill="1" applyBorder="1" applyAlignment="1" applyProtection="1">
      <alignment horizontal="center"/>
    </xf>
    <xf numFmtId="4" fontId="16" fillId="5" borderId="23" xfId="0" applyNumberFormat="1" applyFont="1" applyFill="1" applyBorder="1" applyAlignment="1" applyProtection="1">
      <alignment horizontal="center"/>
    </xf>
    <xf numFmtId="4" fontId="16" fillId="5" borderId="3" xfId="0" applyNumberFormat="1" applyFont="1" applyFill="1" applyBorder="1" applyAlignment="1" applyProtection="1">
      <alignment horizontal="center"/>
    </xf>
    <xf numFmtId="4" fontId="16" fillId="5" borderId="35" xfId="0" applyNumberFormat="1" applyFont="1" applyFill="1" applyBorder="1" applyAlignment="1" applyProtection="1">
      <alignment horizontal="center"/>
    </xf>
    <xf numFmtId="4" fontId="16" fillId="5" borderId="11" xfId="0" applyNumberFormat="1" applyFont="1" applyFill="1" applyBorder="1" applyAlignment="1" applyProtection="1">
      <alignment horizontal="center"/>
    </xf>
    <xf numFmtId="4" fontId="16" fillId="5" borderId="26" xfId="0" applyNumberFormat="1" applyFont="1" applyFill="1" applyBorder="1" applyAlignment="1" applyProtection="1">
      <alignment horizontal="center"/>
    </xf>
    <xf numFmtId="4" fontId="16" fillId="5" borderId="27" xfId="0" applyNumberFormat="1" applyFont="1" applyFill="1" applyBorder="1" applyAlignment="1" applyProtection="1">
      <alignment horizontal="center"/>
    </xf>
    <xf numFmtId="4" fontId="16" fillId="5" borderId="36" xfId="0" applyNumberFormat="1" applyFont="1" applyFill="1" applyBorder="1" applyAlignment="1" applyProtection="1">
      <alignment horizontal="center"/>
    </xf>
    <xf numFmtId="4" fontId="16" fillId="5" borderId="12" xfId="0" applyNumberFormat="1" applyFont="1" applyFill="1" applyBorder="1" applyAlignment="1" applyProtection="1">
      <alignment horizontal="center"/>
    </xf>
    <xf numFmtId="4" fontId="16" fillId="5" borderId="28" xfId="0" applyNumberFormat="1" applyFont="1" applyFill="1" applyBorder="1" applyAlignment="1" applyProtection="1">
      <alignment horizontal="center"/>
    </xf>
    <xf numFmtId="4" fontId="16" fillId="5" borderId="4" xfId="0" applyNumberFormat="1" applyFont="1" applyFill="1" applyBorder="1" applyAlignment="1" applyProtection="1">
      <alignment horizontal="center"/>
    </xf>
    <xf numFmtId="4" fontId="16" fillId="5" borderId="31" xfId="0" applyNumberFormat="1" applyFont="1" applyFill="1" applyBorder="1" applyAlignment="1" applyProtection="1">
      <alignment horizontal="center"/>
    </xf>
    <xf numFmtId="4" fontId="16" fillId="5" borderId="18" xfId="0" applyNumberFormat="1" applyFont="1" applyFill="1" applyBorder="1" applyAlignment="1" applyProtection="1">
      <alignment horizontal="center"/>
    </xf>
    <xf numFmtId="4" fontId="16" fillId="5" borderId="29" xfId="0" applyNumberFormat="1" applyFont="1" applyFill="1" applyBorder="1" applyAlignment="1" applyProtection="1">
      <alignment horizontal="center"/>
    </xf>
    <xf numFmtId="4" fontId="16" fillId="5" borderId="14" xfId="0" applyNumberFormat="1" applyFont="1" applyFill="1" applyBorder="1" applyAlignment="1" applyProtection="1">
      <alignment horizontal="center"/>
    </xf>
    <xf numFmtId="4" fontId="16" fillId="5" borderId="24" xfId="0" applyNumberFormat="1" applyFont="1" applyFill="1" applyBorder="1" applyAlignment="1" applyProtection="1">
      <alignment horizontal="center"/>
    </xf>
    <xf numFmtId="4" fontId="16" fillId="5" borderId="7" xfId="0" quotePrefix="1" applyNumberFormat="1" applyFont="1" applyFill="1" applyBorder="1" applyAlignment="1" applyProtection="1">
      <alignment horizontal="center"/>
    </xf>
    <xf numFmtId="4" fontId="16" fillId="5" borderId="36" xfId="0" quotePrefix="1" applyNumberFormat="1" applyFont="1" applyFill="1" applyBorder="1" applyAlignment="1" applyProtection="1">
      <alignment horizontal="center"/>
    </xf>
    <xf numFmtId="4" fontId="16" fillId="5" borderId="12" xfId="0" quotePrefix="1" applyNumberFormat="1" applyFont="1" applyFill="1" applyBorder="1" applyAlignment="1" applyProtection="1">
      <alignment horizontal="center"/>
    </xf>
    <xf numFmtId="4" fontId="16" fillId="5" borderId="2" xfId="3" quotePrefix="1" applyNumberFormat="1" applyFont="1" applyFill="1" applyBorder="1" applyAlignment="1" applyProtection="1">
      <alignment horizontal="right"/>
    </xf>
    <xf numFmtId="4" fontId="16" fillId="5" borderId="11" xfId="3" quotePrefix="1" applyNumberFormat="1" applyFont="1" applyFill="1" applyBorder="1" applyAlignment="1" applyProtection="1">
      <alignment horizontal="right"/>
    </xf>
    <xf numFmtId="4" fontId="16" fillId="5" borderId="12" xfId="3" quotePrefix="1" applyNumberFormat="1" applyFont="1" applyFill="1" applyBorder="1" applyAlignment="1" applyProtection="1">
      <alignment horizontal="right"/>
    </xf>
    <xf numFmtId="4" fontId="16" fillId="5" borderId="15" xfId="3" quotePrefix="1" applyNumberFormat="1" applyFont="1" applyFill="1" applyBorder="1" applyAlignment="1" applyProtection="1">
      <alignment horizontal="right"/>
    </xf>
    <xf numFmtId="4" fontId="16" fillId="5" borderId="28" xfId="3" quotePrefix="1" applyNumberFormat="1" applyFont="1" applyFill="1" applyBorder="1" applyAlignment="1" applyProtection="1">
      <alignment horizontal="right"/>
    </xf>
    <xf numFmtId="1" fontId="17" fillId="5" borderId="2" xfId="0" applyNumberFormat="1" applyFont="1" applyFill="1" applyBorder="1" applyAlignment="1" applyProtection="1">
      <alignment horizontal="center"/>
    </xf>
    <xf numFmtId="1" fontId="17" fillId="5" borderId="11" xfId="0" applyNumberFormat="1" applyFont="1" applyFill="1" applyBorder="1" applyAlignment="1" applyProtection="1">
      <alignment horizontal="center"/>
    </xf>
    <xf numFmtId="1" fontId="17" fillId="5" borderId="12" xfId="0" applyNumberFormat="1" applyFont="1" applyFill="1" applyBorder="1" applyAlignment="1" applyProtection="1">
      <alignment horizontal="center"/>
    </xf>
    <xf numFmtId="0" fontId="0" fillId="0" borderId="35" xfId="0" applyBorder="1" applyProtection="1">
      <protection locked="0"/>
    </xf>
    <xf numFmtId="0" fontId="17" fillId="0" borderId="37" xfId="0" applyFont="1" applyBorder="1" applyProtection="1">
      <protection locked="0"/>
    </xf>
    <xf numFmtId="0" fontId="17" fillId="0" borderId="38" xfId="0" applyFont="1" applyBorder="1" applyProtection="1">
      <protection locked="0"/>
    </xf>
    <xf numFmtId="49" fontId="17" fillId="0" borderId="9" xfId="0" applyNumberFormat="1" applyFont="1" applyBorder="1" applyAlignment="1" applyProtection="1">
      <alignment horizontal="center"/>
      <protection locked="0"/>
    </xf>
    <xf numFmtId="0" fontId="17" fillId="0" borderId="39" xfId="0" applyFon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17" fillId="0" borderId="32" xfId="0" applyFont="1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0" xfId="0" applyAlignment="1" applyProtection="1">
      <protection locked="0"/>
    </xf>
    <xf numFmtId="0" fontId="7" fillId="0" borderId="9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3" xfId="0" applyBorder="1" applyAlignment="1" applyProtection="1">
      <alignment horizontal="center"/>
      <protection locked="0"/>
    </xf>
    <xf numFmtId="17" fontId="4" fillId="0" borderId="11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7" fontId="4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14" fontId="4" fillId="0" borderId="11" xfId="0" applyNumberFormat="1" applyFont="1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Continuous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1" fontId="10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" fontId="10" fillId="0" borderId="11" xfId="0" applyNumberFormat="1" applyFont="1" applyBorder="1" applyAlignment="1" applyProtection="1">
      <alignment horizontal="center"/>
      <protection locked="0"/>
    </xf>
    <xf numFmtId="0" fontId="10" fillId="0" borderId="11" xfId="0" applyFont="1" applyBorder="1" applyProtection="1">
      <protection locked="0"/>
    </xf>
    <xf numFmtId="1" fontId="10" fillId="0" borderId="12" xfId="0" applyNumberFormat="1" applyFont="1" applyBorder="1" applyAlignment="1" applyProtection="1">
      <alignment horizontal="center"/>
      <protection locked="0"/>
    </xf>
    <xf numFmtId="0" fontId="10" fillId="0" borderId="12" xfId="0" applyFont="1" applyBorder="1" applyProtection="1">
      <protection locked="0"/>
    </xf>
    <xf numFmtId="17" fontId="10" fillId="0" borderId="0" xfId="0" applyNumberFormat="1" applyFont="1" applyBorder="1" applyAlignment="1" applyProtection="1">
      <alignment horizontal="center"/>
      <protection locked="0"/>
    </xf>
    <xf numFmtId="17" fontId="10" fillId="0" borderId="2" xfId="0" applyNumberFormat="1" applyFont="1" applyBorder="1" applyAlignment="1" applyProtection="1">
      <alignment horizontal="center"/>
      <protection locked="0"/>
    </xf>
    <xf numFmtId="17" fontId="10" fillId="0" borderId="1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17" fontId="4" fillId="0" borderId="28" xfId="0" applyNumberFormat="1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47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Continuous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9" fontId="1" fillId="0" borderId="40" xfId="6" applyFont="1" applyBorder="1" applyAlignment="1" applyProtection="1">
      <alignment horizontal="center"/>
      <protection locked="0"/>
    </xf>
    <xf numFmtId="9" fontId="1" fillId="0" borderId="41" xfId="6" applyFont="1" applyBorder="1" applyAlignment="1" applyProtection="1">
      <alignment horizontal="center"/>
      <protection locked="0"/>
    </xf>
    <xf numFmtId="9" fontId="3" fillId="0" borderId="0" xfId="6" applyBorder="1" applyProtection="1">
      <protection locked="0"/>
    </xf>
    <xf numFmtId="3" fontId="10" fillId="0" borderId="11" xfId="3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4" fillId="0" borderId="0" xfId="0" applyFont="1" applyFill="1" applyAlignmen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49" xfId="0" applyFont="1" applyFill="1" applyBorder="1" applyAlignment="1" applyProtection="1">
      <alignment horizontal="left"/>
      <protection locked="0"/>
    </xf>
    <xf numFmtId="0" fontId="4" fillId="0" borderId="50" xfId="0" applyFont="1" applyFill="1" applyBorder="1" applyAlignment="1" applyProtection="1">
      <alignment horizontal="centerContinuous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41" xfId="0" applyFont="1" applyFill="1" applyBorder="1" applyAlignment="1" applyProtection="1">
      <alignment horizontal="center"/>
      <protection locked="0"/>
    </xf>
    <xf numFmtId="0" fontId="4" fillId="0" borderId="51" xfId="0" applyFont="1" applyFill="1" applyBorder="1" applyAlignment="1" applyProtection="1">
      <alignment horizontal="center"/>
      <protection locked="0"/>
    </xf>
    <xf numFmtId="0" fontId="4" fillId="0" borderId="52" xfId="0" applyFont="1" applyFill="1" applyBorder="1" applyAlignment="1" applyProtection="1">
      <alignment horizontal="center"/>
      <protection locked="0"/>
    </xf>
    <xf numFmtId="17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17" fontId="4" fillId="0" borderId="11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19" fillId="0" borderId="0" xfId="0" applyFont="1" applyFill="1" applyAlignment="1" applyProtection="1">
      <alignment horizontal="centerContinuous"/>
      <protection locked="0"/>
    </xf>
    <xf numFmtId="0" fontId="4" fillId="0" borderId="9" xfId="0" applyFont="1" applyFill="1" applyBorder="1" applyAlignment="1" applyProtection="1">
      <alignment horizontal="centerContinuous"/>
      <protection locked="0"/>
    </xf>
    <xf numFmtId="0" fontId="13" fillId="0" borderId="42" xfId="0" applyFont="1" applyFill="1" applyBorder="1" applyAlignment="1" applyProtection="1">
      <alignment horizontal="centerContinuous"/>
      <protection locked="0"/>
    </xf>
    <xf numFmtId="0" fontId="13" fillId="0" borderId="43" xfId="0" applyFont="1" applyFill="1" applyBorder="1" applyAlignment="1" applyProtection="1">
      <alignment horizontal="centerContinuous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0" borderId="31" xfId="0" applyFont="1" applyFill="1" applyBorder="1" applyProtection="1">
      <protection locked="0"/>
    </xf>
    <xf numFmtId="0" fontId="4" fillId="0" borderId="53" xfId="0" applyFont="1" applyFill="1" applyBorder="1" applyProtection="1"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4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Continuous"/>
      <protection locked="0"/>
    </xf>
    <xf numFmtId="0" fontId="13" fillId="0" borderId="11" xfId="0" applyFont="1" applyFill="1" applyBorder="1" applyAlignment="1" applyProtection="1">
      <alignment horizontal="centerContinuous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4" fillId="0" borderId="21" xfId="0" applyFont="1" applyFill="1" applyBorder="1" applyProtection="1">
      <protection locked="0"/>
    </xf>
    <xf numFmtId="0" fontId="4" fillId="0" borderId="22" xfId="0" applyFont="1" applyFill="1" applyBorder="1" applyProtection="1">
      <protection locked="0"/>
    </xf>
    <xf numFmtId="0" fontId="4" fillId="0" borderId="33" xfId="0" applyFont="1" applyFill="1" applyBorder="1" applyProtection="1">
      <protection locked="0"/>
    </xf>
    <xf numFmtId="0" fontId="4" fillId="0" borderId="23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4" fillId="0" borderId="3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5" fillId="0" borderId="50" xfId="0" applyFont="1" applyFill="1" applyBorder="1" applyAlignment="1" applyProtection="1">
      <alignment horizontal="center"/>
      <protection locked="0"/>
    </xf>
    <xf numFmtId="0" fontId="4" fillId="0" borderId="35" xfId="0" applyFont="1" applyFill="1" applyBorder="1" applyAlignment="1" applyProtection="1">
      <alignment horizontal="center"/>
      <protection locked="0"/>
    </xf>
    <xf numFmtId="0" fontId="15" fillId="0" borderId="11" xfId="0" applyFont="1" applyFill="1" applyBorder="1" applyAlignment="1" applyProtection="1">
      <alignment horizontal="center"/>
      <protection locked="0"/>
    </xf>
    <xf numFmtId="0" fontId="15" fillId="0" borderId="54" xfId="0" applyFont="1" applyFill="1" applyBorder="1" applyAlignment="1" applyProtection="1">
      <alignment horizontal="center"/>
      <protection locked="0"/>
    </xf>
    <xf numFmtId="1" fontId="4" fillId="0" borderId="35" xfId="0" applyNumberFormat="1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Protection="1">
      <protection locked="0"/>
    </xf>
    <xf numFmtId="0" fontId="10" fillId="0" borderId="54" xfId="0" applyFont="1" applyFill="1" applyBorder="1" applyProtection="1">
      <protection locked="0"/>
    </xf>
    <xf numFmtId="0" fontId="4" fillId="0" borderId="46" xfId="0" applyFont="1" applyFill="1" applyBorder="1" applyAlignment="1" applyProtection="1">
      <alignment horizontal="center"/>
      <protection locked="0"/>
    </xf>
    <xf numFmtId="0" fontId="10" fillId="0" borderId="28" xfId="0" applyFont="1" applyFill="1" applyBorder="1" applyProtection="1">
      <protection locked="0"/>
    </xf>
    <xf numFmtId="0" fontId="10" fillId="0" borderId="55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Protection="1">
      <protection locked="0"/>
    </xf>
    <xf numFmtId="0" fontId="10" fillId="0" borderId="12" xfId="0" applyFont="1" applyFill="1" applyBorder="1" applyProtection="1"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 applyProtection="1">
      <alignment horizontal="center"/>
      <protection locked="0"/>
    </xf>
    <xf numFmtId="0" fontId="4" fillId="2" borderId="57" xfId="0" applyFont="1" applyFill="1" applyBorder="1" applyAlignment="1" applyProtection="1">
      <alignment horizontal="center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59" xfId="0" applyFont="1" applyFill="1" applyBorder="1" applyAlignment="1" applyProtection="1">
      <alignment horizontal="center" vertical="center" wrapText="1"/>
      <protection locked="0"/>
    </xf>
    <xf numFmtId="0" fontId="0" fillId="2" borderId="59" xfId="0" applyFill="1" applyBorder="1" applyProtection="1">
      <protection locked="0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17" fontId="4" fillId="2" borderId="2" xfId="0" applyNumberFormat="1" applyFont="1" applyFill="1" applyBorder="1" applyAlignment="1" applyProtection="1">
      <alignment horizontal="center"/>
      <protection locked="0"/>
    </xf>
    <xf numFmtId="17" fontId="4" fillId="2" borderId="12" xfId="0" applyNumberFormat="1" applyFont="1" applyFill="1" applyBorder="1" applyAlignment="1" applyProtection="1">
      <alignment horizontal="center"/>
      <protection locked="0"/>
    </xf>
    <xf numFmtId="14" fontId="4" fillId="2" borderId="15" xfId="0" applyNumberFormat="1" applyFont="1" applyFill="1" applyBorder="1" applyAlignment="1" applyProtection="1">
      <alignment horizontal="center"/>
      <protection locked="0"/>
    </xf>
    <xf numFmtId="14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62" xfId="0" applyFont="1" applyFill="1" applyBorder="1" applyAlignment="1" applyProtection="1">
      <alignment horizontal="center" vertical="center" wrapText="1"/>
      <protection locked="0"/>
    </xf>
    <xf numFmtId="0" fontId="0" fillId="2" borderId="62" xfId="0" applyFill="1" applyBorder="1" applyProtection="1">
      <protection locked="0"/>
    </xf>
    <xf numFmtId="0" fontId="0" fillId="0" borderId="48" xfId="0" applyBorder="1" applyProtection="1">
      <protection locked="0"/>
    </xf>
    <xf numFmtId="0" fontId="0" fillId="0" borderId="63" xfId="0" applyBorder="1" applyProtection="1">
      <protection locked="0"/>
    </xf>
    <xf numFmtId="0" fontId="4" fillId="2" borderId="64" xfId="0" applyFont="1" applyFill="1" applyBorder="1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2" fontId="17" fillId="5" borderId="8" xfId="0" applyNumberFormat="1" applyFont="1" applyFill="1" applyBorder="1" applyAlignment="1" applyProtection="1">
      <alignment horizontal="right"/>
    </xf>
    <xf numFmtId="2" fontId="17" fillId="5" borderId="9" xfId="0" applyNumberFormat="1" applyFont="1" applyFill="1" applyBorder="1" applyAlignment="1" applyProtection="1">
      <alignment horizontal="right"/>
    </xf>
    <xf numFmtId="0" fontId="20" fillId="0" borderId="0" xfId="5" applyBorder="1" applyProtection="1">
      <protection locked="0"/>
    </xf>
    <xf numFmtId="0" fontId="13" fillId="0" borderId="0" xfId="5" applyFont="1" applyFill="1" applyBorder="1" applyAlignment="1" applyProtection="1">
      <alignment horizontal="left"/>
      <protection locked="0"/>
    </xf>
    <xf numFmtId="0" fontId="8" fillId="0" borderId="0" xfId="5" applyFont="1" applyFill="1" applyBorder="1" applyAlignment="1" applyProtection="1">
      <alignment horizontal="left"/>
      <protection locked="0"/>
    </xf>
    <xf numFmtId="0" fontId="11" fillId="0" borderId="0" xfId="5" applyFont="1" applyFill="1" applyBorder="1" applyProtection="1">
      <protection locked="0"/>
    </xf>
    <xf numFmtId="0" fontId="11" fillId="0" borderId="0" xfId="5" applyFont="1" applyBorder="1" applyProtection="1">
      <protection locked="0"/>
    </xf>
    <xf numFmtId="0" fontId="1" fillId="0" borderId="14" xfId="5" applyFont="1" applyBorder="1" applyAlignment="1" applyProtection="1">
      <alignment horizontal="left"/>
      <protection locked="0"/>
    </xf>
    <xf numFmtId="0" fontId="1" fillId="0" borderId="14" xfId="5" applyFont="1" applyBorder="1" applyAlignment="1" applyProtection="1">
      <alignment horizontal="center"/>
      <protection locked="0"/>
    </xf>
    <xf numFmtId="0" fontId="1" fillId="0" borderId="8" xfId="5" applyFont="1" applyBorder="1" applyProtection="1">
      <protection locked="0"/>
    </xf>
    <xf numFmtId="0" fontId="1" fillId="0" borderId="8" xfId="5" applyFont="1" applyFill="1" applyBorder="1" applyAlignment="1" applyProtection="1">
      <alignment horizontal="center"/>
      <protection locked="0"/>
    </xf>
    <xf numFmtId="0" fontId="1" fillId="0" borderId="8" xfId="5" applyFont="1" applyBorder="1" applyAlignment="1" applyProtection="1">
      <alignment horizontal="center"/>
      <protection locked="0"/>
    </xf>
    <xf numFmtId="0" fontId="1" fillId="0" borderId="0" xfId="5" applyFont="1" applyBorder="1" applyProtection="1">
      <protection locked="0"/>
    </xf>
    <xf numFmtId="0" fontId="1" fillId="0" borderId="2" xfId="5" applyFont="1" applyBorder="1" applyAlignment="1" applyProtection="1">
      <alignment horizontal="left"/>
      <protection locked="0"/>
    </xf>
    <xf numFmtId="0" fontId="20" fillId="0" borderId="22" xfId="5" applyBorder="1" applyAlignment="1" applyProtection="1">
      <alignment horizontal="center"/>
      <protection locked="0"/>
    </xf>
    <xf numFmtId="9" fontId="20" fillId="0" borderId="33" xfId="7" applyBorder="1" applyAlignment="1" applyProtection="1">
      <alignment horizontal="center"/>
      <protection locked="0"/>
    </xf>
    <xf numFmtId="0" fontId="1" fillId="0" borderId="11" xfId="5" applyFont="1" applyBorder="1" applyProtection="1">
      <protection locked="0"/>
    </xf>
    <xf numFmtId="0" fontId="20" fillId="0" borderId="3" xfId="5" applyBorder="1" applyAlignment="1" applyProtection="1">
      <alignment horizontal="center"/>
      <protection locked="0"/>
    </xf>
    <xf numFmtId="9" fontId="20" fillId="0" borderId="5" xfId="7" applyBorder="1" applyAlignment="1" applyProtection="1">
      <alignment horizontal="center"/>
      <protection locked="0"/>
    </xf>
    <xf numFmtId="0" fontId="1" fillId="0" borderId="12" xfId="5" applyFont="1" applyBorder="1" applyProtection="1">
      <protection locked="0"/>
    </xf>
    <xf numFmtId="0" fontId="20" fillId="0" borderId="7" xfId="5" applyBorder="1" applyAlignment="1" applyProtection="1">
      <alignment horizontal="center"/>
      <protection locked="0"/>
    </xf>
    <xf numFmtId="9" fontId="20" fillId="0" borderId="6" xfId="7" applyBorder="1" applyAlignment="1" applyProtection="1">
      <alignment horizontal="center"/>
      <protection locked="0"/>
    </xf>
    <xf numFmtId="0" fontId="20" fillId="0" borderId="0" xfId="5" applyBorder="1" applyAlignment="1" applyProtection="1">
      <alignment horizontal="center"/>
      <protection locked="0"/>
    </xf>
    <xf numFmtId="9" fontId="20" fillId="0" borderId="0" xfId="7" applyAlignment="1" applyProtection="1">
      <alignment horizontal="center"/>
      <protection locked="0"/>
    </xf>
    <xf numFmtId="0" fontId="1" fillId="0" borderId="9" xfId="5" applyFont="1" applyBorder="1" applyAlignment="1" applyProtection="1">
      <alignment horizontal="left"/>
      <protection locked="0"/>
    </xf>
    <xf numFmtId="0" fontId="20" fillId="0" borderId="20" xfId="5" applyBorder="1" applyAlignment="1" applyProtection="1">
      <alignment horizontal="center"/>
      <protection locked="0"/>
    </xf>
    <xf numFmtId="9" fontId="20" fillId="0" borderId="13" xfId="7" applyBorder="1" applyAlignment="1" applyProtection="1">
      <alignment horizontal="center"/>
      <protection locked="0"/>
    </xf>
    <xf numFmtId="0" fontId="20" fillId="0" borderId="21" xfId="5" applyBorder="1" applyAlignment="1" applyProtection="1">
      <alignment horizontal="center"/>
      <protection locked="0"/>
    </xf>
    <xf numFmtId="0" fontId="20" fillId="0" borderId="23" xfId="5" applyBorder="1" applyAlignment="1" applyProtection="1">
      <alignment horizontal="center"/>
      <protection locked="0"/>
    </xf>
    <xf numFmtId="0" fontId="20" fillId="0" borderId="24" xfId="5" applyBorder="1" applyAlignment="1" applyProtection="1">
      <alignment horizontal="center"/>
      <protection locked="0"/>
    </xf>
    <xf numFmtId="9" fontId="20" fillId="0" borderId="0" xfId="7" applyBorder="1" applyAlignment="1" applyProtection="1">
      <alignment horizontal="center"/>
      <protection locked="0"/>
    </xf>
    <xf numFmtId="0" fontId="1" fillId="0" borderId="28" xfId="5" applyFont="1" applyBorder="1" applyProtection="1">
      <protection locked="0"/>
    </xf>
    <xf numFmtId="0" fontId="20" fillId="0" borderId="26" xfId="5" applyBorder="1" applyAlignment="1" applyProtection="1">
      <alignment horizontal="center"/>
      <protection locked="0"/>
    </xf>
    <xf numFmtId="9" fontId="20" fillId="0" borderId="44" xfId="7" applyBorder="1" applyAlignment="1" applyProtection="1">
      <alignment horizontal="center"/>
      <protection locked="0"/>
    </xf>
    <xf numFmtId="0" fontId="20" fillId="0" borderId="27" xfId="5" applyBorder="1" applyAlignment="1" applyProtection="1">
      <alignment horizontal="center"/>
      <protection locked="0"/>
    </xf>
    <xf numFmtId="0" fontId="1" fillId="0" borderId="28" xfId="5" applyFont="1" applyBorder="1" applyAlignment="1" applyProtection="1">
      <alignment horizontal="left"/>
      <protection locked="0"/>
    </xf>
    <xf numFmtId="0" fontId="1" fillId="0" borderId="12" xfId="5" applyFont="1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22" fillId="0" borderId="65" xfId="0" applyFont="1" applyFill="1" applyBorder="1" applyProtection="1">
      <protection locked="0"/>
    </xf>
    <xf numFmtId="0" fontId="23" fillId="0" borderId="66" xfId="0" applyFont="1" applyBorder="1" applyProtection="1">
      <protection locked="0"/>
    </xf>
    <xf numFmtId="0" fontId="23" fillId="0" borderId="67" xfId="0" applyFont="1" applyBorder="1" applyProtection="1">
      <protection locked="0"/>
    </xf>
    <xf numFmtId="0" fontId="23" fillId="0" borderId="68" xfId="0" applyFont="1" applyBorder="1" applyProtection="1">
      <protection locked="0"/>
    </xf>
    <xf numFmtId="0" fontId="22" fillId="0" borderId="69" xfId="0" applyFont="1" applyFill="1" applyBorder="1" applyProtection="1">
      <protection locked="0"/>
    </xf>
    <xf numFmtId="0" fontId="23" fillId="0" borderId="70" xfId="0" applyFont="1" applyBorder="1" applyProtection="1">
      <protection locked="0"/>
    </xf>
    <xf numFmtId="0" fontId="23" fillId="0" borderId="71" xfId="0" applyFont="1" applyBorder="1" applyProtection="1">
      <protection locked="0"/>
    </xf>
    <xf numFmtId="0" fontId="23" fillId="0" borderId="72" xfId="0" applyFont="1" applyBorder="1" applyProtection="1">
      <protection locked="0"/>
    </xf>
    <xf numFmtId="0" fontId="22" fillId="0" borderId="73" xfId="0" applyFont="1" applyFill="1" applyBorder="1" applyProtection="1">
      <protection locked="0"/>
    </xf>
    <xf numFmtId="0" fontId="23" fillId="0" borderId="74" xfId="0" applyFont="1" applyBorder="1" applyProtection="1">
      <protection locked="0"/>
    </xf>
    <xf numFmtId="0" fontId="23" fillId="0" borderId="75" xfId="0" applyFont="1" applyBorder="1" applyProtection="1">
      <protection locked="0"/>
    </xf>
    <xf numFmtId="0" fontId="23" fillId="0" borderId="76" xfId="0" applyFont="1" applyBorder="1" applyProtection="1">
      <protection locked="0"/>
    </xf>
    <xf numFmtId="0" fontId="24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4" borderId="0" xfId="0" applyFont="1" applyFill="1" applyAlignment="1" applyProtection="1">
      <alignment horizontal="left"/>
      <protection locked="0"/>
    </xf>
    <xf numFmtId="0" fontId="23" fillId="4" borderId="0" xfId="0" applyFont="1" applyFill="1" applyProtection="1">
      <protection locked="0"/>
    </xf>
    <xf numFmtId="0" fontId="20" fillId="0" borderId="0" xfId="5" applyFont="1" applyBorder="1" applyProtection="1">
      <protection locked="0"/>
    </xf>
    <xf numFmtId="0" fontId="3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1" fontId="17" fillId="0" borderId="9" xfId="0" applyNumberFormat="1" applyFont="1" applyFill="1" applyBorder="1" applyAlignment="1" applyProtection="1">
      <alignment horizontal="center"/>
      <protection locked="0"/>
    </xf>
    <xf numFmtId="2" fontId="17" fillId="5" borderId="9" xfId="0" applyNumberFormat="1" applyFont="1" applyFill="1" applyBorder="1" applyAlignment="1" applyProtection="1">
      <alignment horizontal="center"/>
    </xf>
    <xf numFmtId="0" fontId="20" fillId="0" borderId="0" xfId="5" applyBorder="1" applyProtection="1"/>
    <xf numFmtId="0" fontId="1" fillId="0" borderId="37" xfId="5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1" fillId="0" borderId="39" xfId="5" applyFont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center" vertical="center" wrapText="1"/>
    </xf>
    <xf numFmtId="0" fontId="20" fillId="0" borderId="2" xfId="5" applyBorder="1" applyProtection="1">
      <protection locked="0"/>
    </xf>
    <xf numFmtId="0" fontId="20" fillId="0" borderId="11" xfId="5" applyBorder="1" applyProtection="1">
      <protection locked="0"/>
    </xf>
    <xf numFmtId="0" fontId="20" fillId="0" borderId="12" xfId="5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7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20" fillId="0" borderId="16" xfId="5" applyBorder="1" applyAlignment="1" applyProtection="1">
      <alignment horizontal="center"/>
      <protection locked="0"/>
    </xf>
    <xf numFmtId="9" fontId="20" fillId="0" borderId="17" xfId="7" applyBorder="1" applyAlignment="1" applyProtection="1">
      <alignment horizontal="center"/>
      <protection locked="0"/>
    </xf>
    <xf numFmtId="0" fontId="1" fillId="0" borderId="15" xfId="5" applyFont="1" applyBorder="1" applyAlignment="1" applyProtection="1">
      <alignment horizontal="left"/>
      <protection locked="0"/>
    </xf>
    <xf numFmtId="0" fontId="3" fillId="0" borderId="11" xfId="5" applyFont="1" applyBorder="1" applyAlignment="1" applyProtection="1">
      <alignment horizontal="center"/>
      <protection locked="0"/>
    </xf>
    <xf numFmtId="0" fontId="3" fillId="0" borderId="15" xfId="5" applyFont="1" applyBorder="1" applyAlignment="1" applyProtection="1">
      <alignment horizontal="center"/>
      <protection locked="0"/>
    </xf>
    <xf numFmtId="0" fontId="3" fillId="0" borderId="12" xfId="5" applyFont="1" applyBorder="1" applyAlignment="1" applyProtection="1">
      <alignment horizontal="center"/>
      <protection locked="0"/>
    </xf>
    <xf numFmtId="0" fontId="20" fillId="0" borderId="25" xfId="5" applyBorder="1" applyAlignment="1" applyProtection="1">
      <alignment horizontal="center"/>
      <protection locked="0"/>
    </xf>
    <xf numFmtId="0" fontId="3" fillId="0" borderId="28" xfId="5" applyFont="1" applyBorder="1" applyAlignment="1" applyProtection="1">
      <alignment horizontal="center"/>
      <protection locked="0"/>
    </xf>
    <xf numFmtId="0" fontId="4" fillId="0" borderId="11" xfId="5" applyFont="1" applyBorder="1" applyAlignment="1" applyProtection="1">
      <alignment horizontal="left"/>
      <protection locked="0"/>
    </xf>
    <xf numFmtId="0" fontId="4" fillId="0" borderId="78" xfId="0" applyFont="1" applyFill="1" applyBorder="1" applyAlignment="1" applyProtection="1">
      <alignment horizontal="center" vertical="center" wrapText="1"/>
      <protection locked="0"/>
    </xf>
    <xf numFmtId="3" fontId="10" fillId="0" borderId="47" xfId="0" applyNumberFormat="1" applyFont="1" applyBorder="1" applyAlignment="1" applyProtection="1">
      <alignment horizontal="center"/>
      <protection locked="0"/>
    </xf>
    <xf numFmtId="3" fontId="10" fillId="0" borderId="62" xfId="0" applyNumberFormat="1" applyFont="1" applyBorder="1" applyAlignment="1" applyProtection="1">
      <alignment horizontal="center"/>
      <protection locked="0"/>
    </xf>
    <xf numFmtId="3" fontId="10" fillId="0" borderId="79" xfId="0" applyNumberFormat="1" applyFont="1" applyBorder="1" applyAlignment="1" applyProtection="1">
      <alignment horizontal="center"/>
      <protection locked="0"/>
    </xf>
    <xf numFmtId="3" fontId="10" fillId="0" borderId="78" xfId="0" applyNumberFormat="1" applyFont="1" applyBorder="1" applyAlignment="1" applyProtection="1">
      <alignment horizontal="center"/>
      <protection locked="0"/>
    </xf>
    <xf numFmtId="3" fontId="10" fillId="0" borderId="48" xfId="0" quotePrefix="1" applyNumberFormat="1" applyFont="1" applyFill="1" applyBorder="1" applyAlignment="1" applyProtection="1">
      <alignment horizontal="center"/>
      <protection locked="0"/>
    </xf>
    <xf numFmtId="3" fontId="10" fillId="0" borderId="47" xfId="3" quotePrefix="1" applyNumberFormat="1" applyFont="1" applyFill="1" applyBorder="1" applyAlignment="1" applyProtection="1">
      <alignment horizontal="right"/>
      <protection locked="0"/>
    </xf>
    <xf numFmtId="3" fontId="10" fillId="0" borderId="62" xfId="3" quotePrefix="1" applyNumberFormat="1" applyFont="1" applyFill="1" applyBorder="1" applyAlignment="1" applyProtection="1">
      <alignment horizontal="right"/>
      <protection locked="0"/>
    </xf>
    <xf numFmtId="3" fontId="10" fillId="0" borderId="79" xfId="3" quotePrefix="1" applyNumberFormat="1" applyFont="1" applyFill="1" applyBorder="1" applyAlignment="1" applyProtection="1">
      <alignment horizontal="right"/>
      <protection locked="0"/>
    </xf>
    <xf numFmtId="3" fontId="10" fillId="0" borderId="63" xfId="3" quotePrefix="1" applyNumberFormat="1" applyFont="1" applyFill="1" applyBorder="1" applyAlignment="1" applyProtection="1">
      <alignment horizontal="right"/>
      <protection locked="0"/>
    </xf>
    <xf numFmtId="3" fontId="10" fillId="0" borderId="48" xfId="3" quotePrefix="1" applyNumberFormat="1" applyFont="1" applyFill="1" applyBorder="1" applyAlignment="1" applyProtection="1">
      <alignment horizontal="right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24" xfId="0" quotePrefix="1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" fontId="4" fillId="0" borderId="12" xfId="0" applyNumberFormat="1" applyFont="1" applyFill="1" applyBorder="1" applyAlignment="1" applyProtection="1">
      <alignment horizontal="center"/>
      <protection locked="0"/>
    </xf>
    <xf numFmtId="3" fontId="10" fillId="0" borderId="6" xfId="3" quotePrefix="1" applyNumberFormat="1" applyFont="1" applyFill="1" applyBorder="1" applyAlignment="1" applyProtection="1">
      <alignment horizontal="right"/>
      <protection locked="0"/>
    </xf>
    <xf numFmtId="0" fontId="1" fillId="0" borderId="34" xfId="5" applyFont="1" applyBorder="1" applyAlignment="1" applyProtection="1">
      <alignment horizontal="left"/>
      <protection locked="0"/>
    </xf>
    <xf numFmtId="0" fontId="1" fillId="0" borderId="77" xfId="5" applyFont="1" applyBorder="1" applyAlignment="1" applyProtection="1">
      <alignment horizontal="left"/>
      <protection locked="0"/>
    </xf>
    <xf numFmtId="0" fontId="1" fillId="0" borderId="35" xfId="5" applyFont="1" applyBorder="1" applyProtection="1">
      <protection locked="0"/>
    </xf>
    <xf numFmtId="0" fontId="3" fillId="0" borderId="35" xfId="5" applyFont="1" applyBorder="1" applyAlignment="1" applyProtection="1">
      <alignment horizontal="center"/>
      <protection locked="0"/>
    </xf>
    <xf numFmtId="0" fontId="1" fillId="0" borderId="36" xfId="5" applyFont="1" applyBorder="1" applyProtection="1"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8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81" xfId="0" applyBorder="1" applyProtection="1">
      <protection locked="0"/>
    </xf>
    <xf numFmtId="0" fontId="4" fillId="0" borderId="37" xfId="0" applyFont="1" applyFill="1" applyBorder="1" applyAlignment="1" applyProtection="1">
      <alignment horizontal="centerContinuous"/>
      <protection locked="0"/>
    </xf>
    <xf numFmtId="0" fontId="4" fillId="0" borderId="0" xfId="4" applyFont="1" applyAlignment="1" applyProtection="1">
      <alignment horizontal="centerContinuous"/>
      <protection locked="0"/>
    </xf>
    <xf numFmtId="0" fontId="3" fillId="0" borderId="0" xfId="4" applyProtection="1">
      <protection locked="0"/>
    </xf>
    <xf numFmtId="0" fontId="3" fillId="0" borderId="0" xfId="4" applyAlignment="1" applyProtection="1">
      <alignment horizontal="centerContinuous"/>
      <protection locked="0"/>
    </xf>
    <xf numFmtId="0" fontId="28" fillId="0" borderId="0" xfId="4" applyFont="1" applyFill="1" applyAlignment="1" applyProtection="1">
      <alignment horizontal="centerContinuous"/>
      <protection locked="0"/>
    </xf>
    <xf numFmtId="0" fontId="3" fillId="0" borderId="0" xfId="4" applyFill="1" applyAlignment="1" applyProtection="1">
      <alignment horizontal="centerContinuous"/>
      <protection locked="0"/>
    </xf>
    <xf numFmtId="0" fontId="5" fillId="0" borderId="0" xfId="4" applyFont="1" applyFill="1" applyAlignment="1" applyProtection="1">
      <alignment horizontal="center"/>
      <protection locked="0"/>
    </xf>
    <xf numFmtId="0" fontId="3" fillId="0" borderId="0" xfId="4" applyFill="1" applyProtection="1">
      <protection locked="0"/>
    </xf>
    <xf numFmtId="0" fontId="4" fillId="0" borderId="14" xfId="4" applyFont="1" applyBorder="1" applyAlignment="1" applyProtection="1">
      <alignment horizontal="center"/>
      <protection locked="0"/>
    </xf>
    <xf numFmtId="0" fontId="3" fillId="0" borderId="0" xfId="4"/>
    <xf numFmtId="0" fontId="4" fillId="0" borderId="8" xfId="4" applyFont="1" applyBorder="1" applyAlignment="1" applyProtection="1">
      <alignment horizontal="center"/>
      <protection locked="0"/>
    </xf>
    <xf numFmtId="17" fontId="4" fillId="0" borderId="2" xfId="4" applyNumberFormat="1" applyFont="1" applyBorder="1" applyAlignment="1" applyProtection="1">
      <alignment horizontal="center"/>
      <protection locked="0"/>
    </xf>
    <xf numFmtId="0" fontId="3" fillId="0" borderId="2" xfId="4" applyBorder="1" applyAlignment="1" applyProtection="1">
      <alignment horizontal="center"/>
      <protection locked="0"/>
    </xf>
    <xf numFmtId="0" fontId="3" fillId="0" borderId="2" xfId="4" applyBorder="1" applyProtection="1">
      <protection locked="0"/>
    </xf>
    <xf numFmtId="0" fontId="3" fillId="0" borderId="33" xfId="4" applyBorder="1" applyAlignment="1" applyProtection="1">
      <alignment horizontal="center"/>
      <protection locked="0"/>
    </xf>
    <xf numFmtId="17" fontId="4" fillId="0" borderId="11" xfId="4" applyNumberFormat="1" applyFont="1" applyBorder="1" applyAlignment="1" applyProtection="1">
      <alignment horizontal="center"/>
      <protection locked="0"/>
    </xf>
    <xf numFmtId="0" fontId="3" fillId="0" borderId="11" xfId="4" applyBorder="1" applyAlignment="1" applyProtection="1">
      <alignment horizontal="center"/>
      <protection locked="0"/>
    </xf>
    <xf numFmtId="0" fontId="3" fillId="0" borderId="11" xfId="4" applyBorder="1" applyProtection="1">
      <protection locked="0"/>
    </xf>
    <xf numFmtId="0" fontId="3" fillId="0" borderId="5" xfId="4" applyBorder="1" applyAlignment="1" applyProtection="1">
      <alignment horizontal="center"/>
      <protection locked="0"/>
    </xf>
    <xf numFmtId="17" fontId="4" fillId="0" borderId="12" xfId="4" applyNumberFormat="1" applyFont="1" applyBorder="1" applyAlignment="1" applyProtection="1">
      <alignment horizontal="center"/>
      <protection locked="0"/>
    </xf>
    <xf numFmtId="0" fontId="3" fillId="0" borderId="12" xfId="4" applyBorder="1" applyProtection="1">
      <protection locked="0"/>
    </xf>
    <xf numFmtId="0" fontId="3" fillId="0" borderId="6" xfId="4" applyBorder="1" applyAlignment="1" applyProtection="1">
      <alignment horizontal="center"/>
      <protection locked="0"/>
    </xf>
    <xf numFmtId="0" fontId="3" fillId="0" borderId="17" xfId="4" applyBorder="1" applyAlignment="1" applyProtection="1">
      <alignment horizontal="center"/>
      <protection locked="0"/>
    </xf>
    <xf numFmtId="0" fontId="3" fillId="0" borderId="44" xfId="4" applyBorder="1" applyAlignment="1" applyProtection="1">
      <alignment horizontal="center"/>
      <protection locked="0"/>
    </xf>
    <xf numFmtId="0" fontId="3" fillId="0" borderId="34" xfId="4" applyBorder="1" applyProtection="1">
      <protection locked="0"/>
    </xf>
    <xf numFmtId="0" fontId="3" fillId="0" borderId="35" xfId="4" applyBorder="1" applyProtection="1">
      <protection locked="0"/>
    </xf>
    <xf numFmtId="0" fontId="3" fillId="0" borderId="36" xfId="4" applyBorder="1" applyProtection="1">
      <protection locked="0"/>
    </xf>
    <xf numFmtId="0" fontId="3" fillId="0" borderId="12" xfId="4" applyBorder="1" applyAlignment="1" applyProtection="1">
      <alignment horizontal="center"/>
      <protection locked="0"/>
    </xf>
    <xf numFmtId="17" fontId="3" fillId="0" borderId="0" xfId="4" applyNumberFormat="1" applyBorder="1" applyAlignment="1" applyProtection="1">
      <alignment horizontal="center"/>
      <protection locked="0"/>
    </xf>
    <xf numFmtId="0" fontId="3" fillId="0" borderId="0" xfId="4" applyBorder="1" applyProtection="1">
      <protection locked="0"/>
    </xf>
    <xf numFmtId="0" fontId="3" fillId="0" borderId="0" xfId="4" applyBorder="1" applyAlignment="1" applyProtection="1">
      <alignment horizontal="center"/>
      <protection locked="0"/>
    </xf>
    <xf numFmtId="1" fontId="4" fillId="0" borderId="2" xfId="4" applyNumberFormat="1" applyFont="1" applyBorder="1" applyAlignment="1" applyProtection="1">
      <alignment horizontal="center"/>
      <protection locked="0"/>
    </xf>
    <xf numFmtId="1" fontId="4" fillId="0" borderId="11" xfId="4" applyNumberFormat="1" applyFont="1" applyBorder="1" applyAlignment="1" applyProtection="1">
      <alignment horizontal="center"/>
      <protection locked="0"/>
    </xf>
    <xf numFmtId="1" fontId="4" fillId="0" borderId="12" xfId="4" applyNumberFormat="1" applyFont="1" applyBorder="1" applyAlignment="1" applyProtection="1">
      <alignment horizontal="center"/>
      <protection locked="0"/>
    </xf>
    <xf numFmtId="17" fontId="4" fillId="0" borderId="0" xfId="4" applyNumberFormat="1" applyFont="1" applyBorder="1" applyAlignment="1" applyProtection="1">
      <alignment horizontal="center"/>
      <protection locked="0"/>
    </xf>
    <xf numFmtId="17" fontId="6" fillId="0" borderId="0" xfId="4" applyNumberFormat="1" applyFont="1" applyBorder="1" applyAlignment="1" applyProtection="1">
      <alignment horizontal="left"/>
      <protection locked="0"/>
    </xf>
    <xf numFmtId="0" fontId="6" fillId="0" borderId="0" xfId="4" applyFont="1" applyProtection="1">
      <protection locked="0"/>
    </xf>
    <xf numFmtId="0" fontId="17" fillId="0" borderId="0" xfId="4" applyFont="1" applyAlignment="1" applyProtection="1">
      <alignment horizontal="left"/>
      <protection locked="0"/>
    </xf>
    <xf numFmtId="0" fontId="16" fillId="0" borderId="0" xfId="4" applyFont="1" applyAlignment="1" applyProtection="1">
      <alignment horizontal="left"/>
      <protection locked="0"/>
    </xf>
    <xf numFmtId="0" fontId="3" fillId="0" borderId="0" xfId="4" applyFont="1" applyProtection="1">
      <protection locked="0"/>
    </xf>
    <xf numFmtId="0" fontId="17" fillId="0" borderId="14" xfId="4" applyFont="1" applyBorder="1" applyAlignment="1" applyProtection="1">
      <alignment horizontal="center" vertical="center"/>
      <protection locked="0"/>
    </xf>
    <xf numFmtId="0" fontId="17" fillId="0" borderId="32" xfId="4" applyFont="1" applyFill="1" applyBorder="1" applyAlignment="1" applyProtection="1">
      <alignment horizontal="center" vertical="center" wrapText="1"/>
      <protection locked="0"/>
    </xf>
    <xf numFmtId="0" fontId="17" fillId="0" borderId="9" xfId="4" applyFont="1" applyFill="1" applyBorder="1" applyAlignment="1" applyProtection="1">
      <alignment horizontal="center" vertical="center" wrapText="1"/>
      <protection locked="0"/>
    </xf>
    <xf numFmtId="1" fontId="17" fillId="0" borderId="2" xfId="4" applyNumberFormat="1" applyFont="1" applyFill="1" applyBorder="1" applyAlignment="1" applyProtection="1">
      <alignment horizontal="center"/>
      <protection locked="0"/>
    </xf>
    <xf numFmtId="4" fontId="16" fillId="5" borderId="21" xfId="4" applyNumberFormat="1" applyFont="1" applyFill="1" applyBorder="1" applyAlignment="1" applyProtection="1">
      <alignment horizontal="center"/>
    </xf>
    <xf numFmtId="4" fontId="16" fillId="5" borderId="2" xfId="4" applyNumberFormat="1" applyFont="1" applyFill="1" applyBorder="1" applyAlignment="1" applyProtection="1">
      <alignment horizontal="center"/>
    </xf>
    <xf numFmtId="1" fontId="17" fillId="0" borderId="11" xfId="4" applyNumberFormat="1" applyFont="1" applyFill="1" applyBorder="1" applyAlignment="1" applyProtection="1">
      <alignment horizontal="center"/>
      <protection locked="0"/>
    </xf>
    <xf numFmtId="4" fontId="16" fillId="5" borderId="23" xfId="4" applyNumberFormat="1" applyFont="1" applyFill="1" applyBorder="1" applyAlignment="1" applyProtection="1">
      <alignment horizontal="center"/>
    </xf>
    <xf numFmtId="4" fontId="16" fillId="5" borderId="11" xfId="4" applyNumberFormat="1" applyFont="1" applyFill="1" applyBorder="1" applyAlignment="1" applyProtection="1">
      <alignment horizontal="center"/>
    </xf>
    <xf numFmtId="1" fontId="17" fillId="0" borderId="12" xfId="4" applyNumberFormat="1" applyFont="1" applyFill="1" applyBorder="1" applyAlignment="1" applyProtection="1">
      <alignment horizontal="center"/>
      <protection locked="0"/>
    </xf>
    <xf numFmtId="4" fontId="16" fillId="5" borderId="26" xfId="4" applyNumberFormat="1" applyFont="1" applyFill="1" applyBorder="1" applyAlignment="1" applyProtection="1">
      <alignment horizontal="center"/>
    </xf>
    <xf numFmtId="4" fontId="16" fillId="5" borderId="12" xfId="4" applyNumberFormat="1" applyFont="1" applyFill="1" applyBorder="1" applyAlignment="1" applyProtection="1">
      <alignment horizontal="center"/>
    </xf>
    <xf numFmtId="4" fontId="16" fillId="5" borderId="14" xfId="4" applyNumberFormat="1" applyFont="1" applyFill="1" applyBorder="1" applyAlignment="1" applyProtection="1">
      <alignment horizontal="center"/>
    </xf>
    <xf numFmtId="4" fontId="16" fillId="5" borderId="12" xfId="4" quotePrefix="1" applyNumberFormat="1" applyFont="1" applyFill="1" applyBorder="1" applyAlignment="1" applyProtection="1">
      <alignment horizontal="center"/>
    </xf>
    <xf numFmtId="0" fontId="17" fillId="0" borderId="32" xfId="0" applyFont="1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/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5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5" fillId="0" borderId="32" xfId="5" applyFont="1" applyBorder="1" applyAlignment="1" applyProtection="1">
      <alignment horizontal="center" vertical="center" wrapText="1"/>
      <protection locked="0"/>
    </xf>
    <xf numFmtId="0" fontId="25" fillId="0" borderId="42" xfId="5" applyFont="1" applyBorder="1" applyAlignment="1" applyProtection="1">
      <alignment horizontal="center" vertical="center" wrapText="1"/>
      <protection locked="0"/>
    </xf>
    <xf numFmtId="0" fontId="25" fillId="0" borderId="43" xfId="5" applyFont="1" applyBorder="1" applyAlignment="1" applyProtection="1">
      <alignment horizontal="center" vertical="center" wrapText="1"/>
      <protection locked="0"/>
    </xf>
    <xf numFmtId="0" fontId="4" fillId="0" borderId="32" xfId="5" applyFont="1" applyFill="1" applyBorder="1" applyAlignment="1" applyProtection="1">
      <alignment horizontal="center"/>
      <protection locked="0"/>
    </xf>
    <xf numFmtId="0" fontId="4" fillId="0" borderId="43" xfId="5" applyFont="1" applyFill="1" applyBorder="1" applyAlignment="1" applyProtection="1">
      <alignment horizontal="center"/>
      <protection locked="0"/>
    </xf>
    <xf numFmtId="0" fontId="8" fillId="0" borderId="32" xfId="5" applyFont="1" applyFill="1" applyBorder="1" applyAlignment="1" applyProtection="1">
      <alignment horizontal="center"/>
      <protection locked="0"/>
    </xf>
    <xf numFmtId="0" fontId="8" fillId="0" borderId="43" xfId="5" applyFont="1" applyFill="1" applyBorder="1" applyAlignment="1" applyProtection="1">
      <alignment horizontal="center"/>
      <protection locked="0"/>
    </xf>
    <xf numFmtId="0" fontId="4" fillId="0" borderId="37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1" fillId="0" borderId="14" xfId="5" applyFont="1" applyBorder="1" applyAlignment="1" applyProtection="1">
      <alignment horizontal="center" vertical="center" wrapText="1"/>
      <protection locked="0"/>
    </xf>
    <xf numFmtId="0" fontId="1" fillId="0" borderId="8" xfId="5" applyFont="1" applyBorder="1" applyAlignment="1" applyProtection="1">
      <alignment horizontal="center" vertical="center" wrapText="1"/>
      <protection locked="0"/>
    </xf>
    <xf numFmtId="0" fontId="4" fillId="0" borderId="14" xfId="5" applyFont="1" applyBorder="1" applyAlignment="1" applyProtection="1">
      <alignment horizontal="center" vertical="center" wrapText="1"/>
      <protection locked="0"/>
    </xf>
    <xf numFmtId="0" fontId="4" fillId="0" borderId="8" xfId="5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34" xfId="0" applyFont="1" applyFill="1" applyBorder="1" applyAlignment="1" applyProtection="1">
      <alignment horizontal="center"/>
      <protection locked="0"/>
    </xf>
    <xf numFmtId="0" fontId="4" fillId="0" borderId="50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8">
    <cellStyle name="Euro" xfId="1"/>
    <cellStyle name="julio" xfId="2"/>
    <cellStyle name="Millares_Para cuestionario" xfId="3"/>
    <cellStyle name="Normal" xfId="0" builtinId="0"/>
    <cellStyle name="Normal 2" xfId="4"/>
    <cellStyle name="Normal_9- Costos" xfId="5"/>
    <cellStyle name="Porcentaje" xfId="6" builtinId="5"/>
    <cellStyle name="Porcentaje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4165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productores%20SALVAGUARD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productores%20dum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20-Modelo%20para%20expedientes/Cuestionarios/dumping-subvenciones/Cuadro%20productores%20SALVAGUARD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Revisiones/2017.056/040%20Cuestionarios/10%20Modelo%20Enviado/Productores/version%20definitiva/productor%20local/PRODUCTOR%20REVISION%20de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pedientes%20en%20Tramite%20C.N.C.E\Dumping\2004.042\040%20Cuestionarios\10%20Modelo%20Enviado\Productores\Cuadro%20product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valores"/>
      <sheetName val="4.conf"/>
      <sheetName val="5capprod"/>
      <sheetName val="Ejemplo"/>
      <sheetName val="6-empleo "/>
      <sheetName val="7.costos totales "/>
      <sheetName val="8.a.... Costos"/>
      <sheetName val="-9.a-9.b-precios"/>
      <sheetName val="10. pr y cost por canale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 refreshError="1">
        <row r="3">
          <cell r="E3" t="str">
            <v>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valores"/>
      <sheetName val="4.conf"/>
      <sheetName val="5capprod"/>
      <sheetName val="Ejemplo"/>
      <sheetName val="6-empleo "/>
      <sheetName val="7.costos totales "/>
      <sheetName val="8.a.... Costos"/>
      <sheetName val="-9.a-9.b-precios"/>
      <sheetName val="10. pr y cost por canale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.modelos"/>
      <sheetName val="2. prod.  nac."/>
      <sheetName val="3.vol."/>
      <sheetName val="4.valores"/>
      <sheetName val="4.conf"/>
      <sheetName val="5capprod"/>
      <sheetName val="Ejemplo"/>
      <sheetName val="6-empleo "/>
      <sheetName val="7.costos totales "/>
      <sheetName val="8.a.... Costos"/>
      <sheetName val="-9.a-9.b-precios"/>
      <sheetName val="10. pr y cost por canales"/>
      <sheetName val="11- impo "/>
      <sheetName val="12Reventa"/>
      <sheetName val="13 existencias"/>
      <sheetName val="14impo semi "/>
      <sheetName val="11-Máx. Prod."/>
      <sheetName val="14-horas trabajadas"/>
    </sheetNames>
    <sheetDataSet>
      <sheetData sheetId="0" refreshError="1">
        <row r="3">
          <cell r="E3" t="str">
            <v>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 e instrucciones"/>
      <sheetName val="anexo"/>
      <sheetName val="1,1a.vol.armazones "/>
      <sheetName val="1.1.b.vol.armazones"/>
      <sheetName val="1,2a.vol.armazones  (2)"/>
      <sheetName val="1.2.b.vol.armazones (2)"/>
      <sheetName val="Ejemplo"/>
      <sheetName val="2capprod"/>
      <sheetName val="3"/>
      <sheetName val="4"/>
      <sheetName val="5.1.a"/>
      <sheetName val="5.1.b"/>
      <sheetName val="5.2.a"/>
      <sheetName val="5.2.b"/>
      <sheetName val="6"/>
      <sheetName val="7.1.a."/>
      <sheetName val="7.1.b."/>
      <sheetName val="7.2.a"/>
      <sheetName val="7.2.b."/>
      <sheetName val="8.1.a"/>
      <sheetName val="8.1.b"/>
      <sheetName val="8.2.a"/>
      <sheetName val="8.2.b"/>
      <sheetName val="9.1"/>
      <sheetName val="9.2"/>
      <sheetName val="10,1"/>
      <sheetName val="10,2"/>
      <sheetName val="11"/>
      <sheetName val="12"/>
      <sheetName val="11-Máx. Prod."/>
      <sheetName val="14-horas traba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>
            <v>41640</v>
          </cell>
        </row>
        <row r="10">
          <cell r="B10">
            <v>41671</v>
          </cell>
        </row>
        <row r="11">
          <cell r="B11">
            <v>41699</v>
          </cell>
        </row>
        <row r="12">
          <cell r="B12">
            <v>41730</v>
          </cell>
        </row>
        <row r="13">
          <cell r="B13">
            <v>41760</v>
          </cell>
        </row>
        <row r="14">
          <cell r="B14">
            <v>41791</v>
          </cell>
        </row>
        <row r="15">
          <cell r="B15">
            <v>41821</v>
          </cell>
        </row>
        <row r="16">
          <cell r="B16">
            <v>41852</v>
          </cell>
        </row>
        <row r="17">
          <cell r="B17">
            <v>41883</v>
          </cell>
        </row>
        <row r="18">
          <cell r="B18">
            <v>41913</v>
          </cell>
        </row>
        <row r="19">
          <cell r="B19">
            <v>41944</v>
          </cell>
        </row>
        <row r="20">
          <cell r="B20">
            <v>41974</v>
          </cell>
        </row>
        <row r="21">
          <cell r="B21">
            <v>42005</v>
          </cell>
        </row>
        <row r="22">
          <cell r="B22">
            <v>42036</v>
          </cell>
        </row>
        <row r="23">
          <cell r="B23">
            <v>42064</v>
          </cell>
        </row>
        <row r="24">
          <cell r="B24">
            <v>42095</v>
          </cell>
        </row>
        <row r="25">
          <cell r="B25">
            <v>42125</v>
          </cell>
        </row>
        <row r="26">
          <cell r="B26">
            <v>42156</v>
          </cell>
        </row>
        <row r="27">
          <cell r="B27">
            <v>42186</v>
          </cell>
        </row>
        <row r="28">
          <cell r="B28">
            <v>42217</v>
          </cell>
        </row>
        <row r="29">
          <cell r="B29">
            <v>42248</v>
          </cell>
        </row>
        <row r="30">
          <cell r="B30">
            <v>42278</v>
          </cell>
        </row>
        <row r="31">
          <cell r="B31">
            <v>42309</v>
          </cell>
        </row>
        <row r="32">
          <cell r="B32">
            <v>42339</v>
          </cell>
        </row>
        <row r="33">
          <cell r="B33">
            <v>42370</v>
          </cell>
        </row>
        <row r="34">
          <cell r="B34">
            <v>42401</v>
          </cell>
        </row>
        <row r="35">
          <cell r="B35">
            <v>42430</v>
          </cell>
        </row>
        <row r="36">
          <cell r="B36">
            <v>42461</v>
          </cell>
        </row>
        <row r="37">
          <cell r="B37">
            <v>42491</v>
          </cell>
        </row>
        <row r="38">
          <cell r="B38">
            <v>42522</v>
          </cell>
        </row>
        <row r="39">
          <cell r="B39">
            <v>42552</v>
          </cell>
        </row>
        <row r="40">
          <cell r="B40">
            <v>42583</v>
          </cell>
        </row>
        <row r="41">
          <cell r="B41">
            <v>42614</v>
          </cell>
        </row>
        <row r="42">
          <cell r="B42">
            <v>42644</v>
          </cell>
        </row>
        <row r="43">
          <cell r="B43">
            <v>42675</v>
          </cell>
        </row>
        <row r="44">
          <cell r="B44">
            <v>42705</v>
          </cell>
        </row>
        <row r="45">
          <cell r="B45">
            <v>42736</v>
          </cell>
        </row>
        <row r="46">
          <cell r="B46">
            <v>42767</v>
          </cell>
        </row>
        <row r="47">
          <cell r="B47">
            <v>42795</v>
          </cell>
        </row>
        <row r="48">
          <cell r="B48">
            <v>42826</v>
          </cell>
        </row>
        <row r="49">
          <cell r="B49">
            <v>42856</v>
          </cell>
        </row>
        <row r="50">
          <cell r="B50">
            <v>42887</v>
          </cell>
        </row>
        <row r="51">
          <cell r="B51">
            <v>42917</v>
          </cell>
        </row>
        <row r="52">
          <cell r="B52">
            <v>42948</v>
          </cell>
        </row>
        <row r="53">
          <cell r="B53">
            <v>42979</v>
          </cell>
        </row>
        <row r="58">
          <cell r="B58">
            <v>2014</v>
          </cell>
        </row>
        <row r="59">
          <cell r="B59">
            <v>2015</v>
          </cell>
        </row>
        <row r="60">
          <cell r="B60">
            <v>2016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7">
          <cell r="A57">
            <v>2014</v>
          </cell>
        </row>
        <row r="58">
          <cell r="A58">
            <v>2015</v>
          </cell>
        </row>
        <row r="59">
          <cell r="A59">
            <v>2016</v>
          </cell>
        </row>
        <row r="61">
          <cell r="A61" t="str">
            <v>ene-sep 2016</v>
          </cell>
        </row>
        <row r="62">
          <cell r="A62" t="str">
            <v>ene-sep 2017</v>
          </cell>
        </row>
      </sheetData>
      <sheetData sheetId="24"/>
      <sheetData sheetId="25">
        <row r="9">
          <cell r="A9">
            <v>41640</v>
          </cell>
        </row>
        <row r="10">
          <cell r="A10">
            <v>41671</v>
          </cell>
        </row>
        <row r="11">
          <cell r="A11">
            <v>41699</v>
          </cell>
        </row>
        <row r="12">
          <cell r="A12">
            <v>41730</v>
          </cell>
        </row>
        <row r="13">
          <cell r="A13">
            <v>41760</v>
          </cell>
        </row>
        <row r="14">
          <cell r="A14">
            <v>41791</v>
          </cell>
        </row>
        <row r="15">
          <cell r="A15">
            <v>41821</v>
          </cell>
        </row>
        <row r="16">
          <cell r="A16">
            <v>41852</v>
          </cell>
        </row>
        <row r="17">
          <cell r="A17">
            <v>41883</v>
          </cell>
        </row>
        <row r="18">
          <cell r="A18">
            <v>41913</v>
          </cell>
        </row>
        <row r="19">
          <cell r="A19">
            <v>41944</v>
          </cell>
        </row>
        <row r="20">
          <cell r="A20">
            <v>41974</v>
          </cell>
        </row>
        <row r="21">
          <cell r="A21">
            <v>42005</v>
          </cell>
        </row>
        <row r="22">
          <cell r="A22">
            <v>42036</v>
          </cell>
        </row>
        <row r="23">
          <cell r="A23">
            <v>42064</v>
          </cell>
        </row>
        <row r="24">
          <cell r="A24">
            <v>42095</v>
          </cell>
        </row>
        <row r="25">
          <cell r="A25">
            <v>42125</v>
          </cell>
        </row>
        <row r="26">
          <cell r="A26">
            <v>42156</v>
          </cell>
        </row>
        <row r="27">
          <cell r="A27">
            <v>42186</v>
          </cell>
        </row>
        <row r="28">
          <cell r="A28">
            <v>42217</v>
          </cell>
        </row>
        <row r="29">
          <cell r="A29">
            <v>42248</v>
          </cell>
        </row>
        <row r="30">
          <cell r="A30">
            <v>42278</v>
          </cell>
        </row>
        <row r="31">
          <cell r="A31">
            <v>42309</v>
          </cell>
        </row>
        <row r="32">
          <cell r="A32">
            <v>42339</v>
          </cell>
        </row>
        <row r="33">
          <cell r="A33">
            <v>42370</v>
          </cell>
        </row>
        <row r="34">
          <cell r="A34">
            <v>42401</v>
          </cell>
        </row>
        <row r="35">
          <cell r="A35">
            <v>42430</v>
          </cell>
        </row>
        <row r="36">
          <cell r="A36">
            <v>42461</v>
          </cell>
        </row>
        <row r="37">
          <cell r="A37">
            <v>42491</v>
          </cell>
        </row>
        <row r="38">
          <cell r="A38">
            <v>42522</v>
          </cell>
        </row>
        <row r="39">
          <cell r="A39">
            <v>42552</v>
          </cell>
        </row>
        <row r="40">
          <cell r="A40">
            <v>42583</v>
          </cell>
        </row>
        <row r="41">
          <cell r="A41">
            <v>42614</v>
          </cell>
        </row>
        <row r="42">
          <cell r="A42">
            <v>42644</v>
          </cell>
        </row>
        <row r="43">
          <cell r="A43">
            <v>42675</v>
          </cell>
        </row>
        <row r="44">
          <cell r="A44">
            <v>42705</v>
          </cell>
        </row>
        <row r="45">
          <cell r="A45">
            <v>42736</v>
          </cell>
        </row>
        <row r="46">
          <cell r="A46">
            <v>42767</v>
          </cell>
        </row>
        <row r="48">
          <cell r="A48">
            <v>42826</v>
          </cell>
        </row>
        <row r="49">
          <cell r="A49">
            <v>42856</v>
          </cell>
        </row>
        <row r="50">
          <cell r="A50">
            <v>42887</v>
          </cell>
        </row>
        <row r="51">
          <cell r="A51">
            <v>42917</v>
          </cell>
        </row>
        <row r="52">
          <cell r="A52">
            <v>42948</v>
          </cell>
        </row>
        <row r="53">
          <cell r="A53">
            <v>42979</v>
          </cell>
        </row>
      </sheetData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B17" sqref="B17"/>
    </sheetView>
  </sheetViews>
  <sheetFormatPr baseColWidth="10" defaultRowHeight="12.75" x14ac:dyDescent="0.2"/>
  <cols>
    <col min="1" max="1" width="12.28515625" style="49" bestFit="1" customWidth="1"/>
    <col min="2" max="4" width="11.42578125" style="49"/>
    <col min="5" max="5" width="12.140625" style="49" customWidth="1"/>
    <col min="6" max="6" width="11.5703125" style="49" customWidth="1"/>
    <col min="7" max="7" width="11.42578125" style="49"/>
    <col min="8" max="8" width="12.140625" style="49" customWidth="1"/>
    <col min="9" max="16384" width="11.42578125" style="49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138" t="s">
        <v>83</v>
      </c>
      <c r="B3" s="139"/>
      <c r="C3" s="139"/>
      <c r="D3" s="139"/>
      <c r="E3" s="140"/>
    </row>
    <row r="4" spans="1:8" ht="15" customHeight="1" thickBot="1" x14ac:dyDescent="0.25">
      <c r="A4" s="141" t="s">
        <v>84</v>
      </c>
      <c r="B4" s="142"/>
      <c r="C4" s="142"/>
      <c r="D4" s="142"/>
      <c r="E4" s="143"/>
    </row>
    <row r="5" spans="1:8" ht="15" customHeight="1" thickBot="1" x14ac:dyDescent="0.25"/>
    <row r="6" spans="1:8" ht="15" customHeight="1" thickBot="1" x14ac:dyDescent="0.25">
      <c r="A6" s="144" t="s">
        <v>85</v>
      </c>
      <c r="B6" s="145"/>
      <c r="C6" s="145"/>
      <c r="D6" s="145"/>
      <c r="E6" s="146"/>
    </row>
    <row r="7" spans="1:8" ht="15" customHeight="1" thickBot="1" x14ac:dyDescent="0.25"/>
    <row r="8" spans="1:8" ht="15" customHeight="1" thickBot="1" x14ac:dyDescent="0.25">
      <c r="A8" s="144" t="s">
        <v>86</v>
      </c>
      <c r="B8" s="145"/>
      <c r="C8" s="145"/>
      <c r="D8" s="145"/>
      <c r="E8" s="145"/>
      <c r="F8" s="145"/>
      <c r="G8" s="145"/>
      <c r="H8" s="146"/>
    </row>
    <row r="9" spans="1:8" ht="15" customHeight="1" thickBot="1" x14ac:dyDescent="0.25"/>
    <row r="10" spans="1:8" ht="41.25" customHeight="1" thickBot="1" x14ac:dyDescent="0.25">
      <c r="A10" s="548" t="s">
        <v>92</v>
      </c>
      <c r="B10" s="549"/>
      <c r="C10" s="549"/>
      <c r="D10" s="549"/>
      <c r="E10" s="549"/>
      <c r="F10" s="549"/>
      <c r="G10" s="549"/>
      <c r="H10" s="550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147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4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N14"/>
  <sheetViews>
    <sheetView showGridLines="0" zoomScale="80" zoomScaleNormal="80" workbookViewId="0">
      <selection sqref="A1:N15"/>
    </sheetView>
  </sheetViews>
  <sheetFormatPr baseColWidth="10" defaultRowHeight="12.75" x14ac:dyDescent="0.2"/>
  <cols>
    <col min="1" max="1" width="6.85546875" style="49" customWidth="1"/>
    <col min="2" max="2" width="15.7109375" style="49" customWidth="1"/>
    <col min="3" max="13" width="22.42578125" style="49" customWidth="1"/>
    <col min="14" max="14" width="18.7109375" style="49" customWidth="1"/>
    <col min="15" max="16384" width="11.42578125" style="49"/>
  </cols>
  <sheetData>
    <row r="1" spans="2:14" x14ac:dyDescent="0.2">
      <c r="B1" s="551" t="s">
        <v>121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</row>
    <row r="2" spans="2:14" x14ac:dyDescent="0.2">
      <c r="B2" s="551" t="s">
        <v>136</v>
      </c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</row>
    <row r="3" spans="2:14" ht="13.5" thickBot="1" x14ac:dyDescent="0.25">
      <c r="B3" s="149"/>
      <c r="C3" s="210"/>
      <c r="D3" s="210"/>
      <c r="E3" s="210"/>
      <c r="F3" s="210"/>
      <c r="G3" s="210"/>
      <c r="H3" s="210"/>
      <c r="I3" s="210"/>
      <c r="J3" s="210"/>
    </row>
    <row r="4" spans="2:14" ht="47.25" customHeight="1" thickBot="1" x14ac:dyDescent="0.25">
      <c r="B4" s="562" t="s">
        <v>6</v>
      </c>
      <c r="C4" s="564" t="s">
        <v>263</v>
      </c>
      <c r="D4" s="565"/>
      <c r="E4" s="565"/>
      <c r="F4" s="565"/>
      <c r="G4" s="565"/>
      <c r="H4" s="566"/>
      <c r="I4" s="565" t="s">
        <v>264</v>
      </c>
      <c r="J4" s="565"/>
      <c r="K4" s="565"/>
      <c r="L4" s="565"/>
      <c r="M4" s="565"/>
      <c r="N4" s="566"/>
    </row>
    <row r="5" spans="2:14" ht="31.5" customHeight="1" thickBot="1" x14ac:dyDescent="0.25">
      <c r="B5" s="573"/>
      <c r="C5" s="574" t="s">
        <v>124</v>
      </c>
      <c r="D5" s="564" t="s">
        <v>123</v>
      </c>
      <c r="E5" s="565"/>
      <c r="F5" s="564" t="s">
        <v>122</v>
      </c>
      <c r="G5" s="567"/>
      <c r="H5" s="562" t="s">
        <v>135</v>
      </c>
      <c r="I5" s="568" t="s">
        <v>124</v>
      </c>
      <c r="J5" s="570" t="s">
        <v>123</v>
      </c>
      <c r="K5" s="571"/>
      <c r="L5" s="570" t="s">
        <v>122</v>
      </c>
      <c r="M5" s="572"/>
      <c r="N5" s="562" t="s">
        <v>135</v>
      </c>
    </row>
    <row r="6" spans="2:14" ht="40.5" customHeight="1" thickBot="1" x14ac:dyDescent="0.25">
      <c r="B6" s="573"/>
      <c r="C6" s="575"/>
      <c r="D6" s="234" t="s">
        <v>133</v>
      </c>
      <c r="E6" s="234" t="s">
        <v>134</v>
      </c>
      <c r="F6" s="233" t="s">
        <v>133</v>
      </c>
      <c r="G6" s="234" t="s">
        <v>134</v>
      </c>
      <c r="H6" s="563" t="s">
        <v>135</v>
      </c>
      <c r="I6" s="569"/>
      <c r="J6" s="234" t="s">
        <v>133</v>
      </c>
      <c r="K6" s="234" t="s">
        <v>134</v>
      </c>
      <c r="L6" s="233" t="s">
        <v>133</v>
      </c>
      <c r="M6" s="234" t="s">
        <v>134</v>
      </c>
      <c r="N6" s="563"/>
    </row>
    <row r="7" spans="2:14" ht="19.5" customHeight="1" x14ac:dyDescent="0.2">
      <c r="B7" s="240">
        <v>2011</v>
      </c>
      <c r="C7" s="470"/>
      <c r="D7" s="329"/>
      <c r="E7" s="245"/>
      <c r="F7" s="338"/>
      <c r="G7" s="246"/>
      <c r="H7" s="485"/>
      <c r="I7" s="329"/>
      <c r="J7" s="329"/>
      <c r="K7" s="245"/>
      <c r="L7" s="338"/>
      <c r="M7" s="246"/>
      <c r="N7" s="246"/>
    </row>
    <row r="8" spans="2:14" ht="19.5" customHeight="1" x14ac:dyDescent="0.2">
      <c r="B8" s="241">
        <v>2012</v>
      </c>
      <c r="C8" s="486"/>
      <c r="D8" s="330"/>
      <c r="E8" s="239"/>
      <c r="F8" s="339"/>
      <c r="G8" s="247"/>
      <c r="H8" s="487"/>
      <c r="I8" s="330"/>
      <c r="J8" s="330"/>
      <c r="K8" s="239"/>
      <c r="L8" s="339"/>
      <c r="M8" s="247"/>
      <c r="N8" s="247"/>
    </row>
    <row r="9" spans="2:14" ht="19.5" customHeight="1" x14ac:dyDescent="0.2">
      <c r="B9" s="241">
        <v>2013</v>
      </c>
      <c r="C9" s="486"/>
      <c r="D9" s="330"/>
      <c r="E9" s="239"/>
      <c r="F9" s="339"/>
      <c r="G9" s="247"/>
      <c r="H9" s="487"/>
      <c r="I9" s="330"/>
      <c r="J9" s="330"/>
      <c r="K9" s="239"/>
      <c r="L9" s="339"/>
      <c r="M9" s="247"/>
      <c r="N9" s="247"/>
    </row>
    <row r="10" spans="2:14" ht="19.5" customHeight="1" x14ac:dyDescent="0.2">
      <c r="B10" s="242">
        <v>2014</v>
      </c>
      <c r="C10" s="488"/>
      <c r="D10" s="331"/>
      <c r="E10" s="235"/>
      <c r="F10" s="340"/>
      <c r="G10" s="236"/>
      <c r="H10" s="489"/>
      <c r="I10" s="331"/>
      <c r="J10" s="331"/>
      <c r="K10" s="235"/>
      <c r="L10" s="340"/>
      <c r="M10" s="236"/>
      <c r="N10" s="236"/>
    </row>
    <row r="11" spans="2:14" ht="19.5" customHeight="1" x14ac:dyDescent="0.2">
      <c r="B11" s="243">
        <v>2015</v>
      </c>
      <c r="C11" s="488"/>
      <c r="D11" s="331"/>
      <c r="E11" s="235"/>
      <c r="F11" s="340"/>
      <c r="G11" s="236"/>
      <c r="H11" s="489"/>
      <c r="I11" s="331"/>
      <c r="J11" s="331"/>
      <c r="K11" s="235"/>
      <c r="L11" s="340"/>
      <c r="M11" s="236"/>
      <c r="N11" s="236"/>
    </row>
    <row r="12" spans="2:14" ht="19.5" customHeight="1" thickBot="1" x14ac:dyDescent="0.25">
      <c r="B12" s="244">
        <v>2016</v>
      </c>
      <c r="C12" s="490"/>
      <c r="D12" s="332"/>
      <c r="E12" s="228"/>
      <c r="F12" s="341"/>
      <c r="G12" s="151"/>
      <c r="H12" s="491"/>
      <c r="I12" s="332"/>
      <c r="J12" s="332"/>
      <c r="K12" s="228"/>
      <c r="L12" s="341"/>
      <c r="M12" s="151"/>
      <c r="N12" s="151"/>
    </row>
    <row r="13" spans="2:14" ht="19.5" customHeight="1" x14ac:dyDescent="0.2">
      <c r="B13" s="327" t="str">
        <f>'1.1.b.vol.armazones'!C61</f>
        <v>ene-sep 16</v>
      </c>
      <c r="C13" s="492"/>
      <c r="D13" s="333"/>
      <c r="E13" s="237"/>
      <c r="F13" s="342"/>
      <c r="G13" s="238"/>
      <c r="H13" s="493"/>
      <c r="I13" s="333"/>
      <c r="J13" s="333"/>
      <c r="K13" s="237"/>
      <c r="L13" s="342"/>
      <c r="M13" s="238"/>
      <c r="N13" s="238"/>
    </row>
    <row r="14" spans="2:14" ht="19.5" customHeight="1" thickBot="1" x14ac:dyDescent="0.25">
      <c r="B14" s="328" t="str">
        <f>'1.1.b.vol.armazones'!C62</f>
        <v>ene-sep 17</v>
      </c>
      <c r="C14" s="490"/>
      <c r="D14" s="332"/>
      <c r="E14" s="228"/>
      <c r="F14" s="341"/>
      <c r="G14" s="151"/>
      <c r="H14" s="491"/>
      <c r="I14" s="332"/>
      <c r="J14" s="332"/>
      <c r="K14" s="228"/>
      <c r="L14" s="341"/>
      <c r="M14" s="151"/>
      <c r="N14" s="151"/>
    </row>
  </sheetData>
  <mergeCells count="13">
    <mergeCell ref="B4:B6"/>
    <mergeCell ref="C5:C6"/>
    <mergeCell ref="D5:E5"/>
    <mergeCell ref="N5:N6"/>
    <mergeCell ref="C4:H4"/>
    <mergeCell ref="I4:N4"/>
    <mergeCell ref="B1:N1"/>
    <mergeCell ref="B2:N2"/>
    <mergeCell ref="F5:G5"/>
    <mergeCell ref="I5:I6"/>
    <mergeCell ref="J5:K5"/>
    <mergeCell ref="L5:M5"/>
    <mergeCell ref="H5:H6"/>
  </mergeCells>
  <phoneticPr fontId="0" type="noConversion"/>
  <printOptions horizontalCentered="1" verticalCentered="1"/>
  <pageMargins left="0.24" right="0.16" top="0.65" bottom="0.56000000000000005" header="0" footer="0"/>
  <pageSetup paperSize="9" scale="51" orientation="landscape" horizontalDpi="4294967292" verticalDpi="300" r:id="rId1"/>
  <headerFooter alignWithMargins="0">
    <oddHeader>&amp;R2017 – Año de las Energías Renovables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1:G73"/>
  <sheetViews>
    <sheetView showGridLines="0" zoomScale="75" workbookViewId="0">
      <selection activeCell="D9" sqref="D9"/>
    </sheetView>
  </sheetViews>
  <sheetFormatPr baseColWidth="10" defaultRowHeight="12.75" x14ac:dyDescent="0.2"/>
  <cols>
    <col min="1" max="1" width="4.140625" style="49" customWidth="1"/>
    <col min="2" max="2" width="16" style="49" customWidth="1"/>
    <col min="3" max="5" width="17.28515625" style="208" customWidth="1"/>
    <col min="6" max="6" width="7.5703125" style="49" customWidth="1"/>
    <col min="7" max="7" width="17.5703125" style="49" customWidth="1"/>
    <col min="8" max="16384" width="11.42578125" style="49"/>
  </cols>
  <sheetData>
    <row r="1" spans="2:7" s="157" customFormat="1" x14ac:dyDescent="0.2">
      <c r="B1" s="154" t="s">
        <v>137</v>
      </c>
      <c r="C1" s="149"/>
      <c r="D1" s="149"/>
      <c r="E1" s="149"/>
    </row>
    <row r="2" spans="2:7" s="157" customFormat="1" x14ac:dyDescent="0.2">
      <c r="B2" s="149" t="s">
        <v>48</v>
      </c>
      <c r="C2" s="149"/>
      <c r="D2" s="149"/>
      <c r="E2" s="149"/>
    </row>
    <row r="3" spans="2:7" s="250" customFormat="1" x14ac:dyDescent="0.2">
      <c r="B3" s="248" t="s">
        <v>140</v>
      </c>
      <c r="C3" s="248"/>
      <c r="D3" s="248"/>
      <c r="E3" s="248"/>
    </row>
    <row r="4" spans="2:7" s="250" customFormat="1" x14ac:dyDescent="0.2">
      <c r="B4" s="576" t="s">
        <v>109</v>
      </c>
      <c r="C4" s="576"/>
      <c r="D4" s="576"/>
      <c r="E4" s="576"/>
    </row>
    <row r="5" spans="2:7" s="253" customFormat="1" x14ac:dyDescent="0.2">
      <c r="B5" s="251"/>
      <c r="C5" s="251"/>
      <c r="D5" s="251"/>
      <c r="E5" s="251"/>
      <c r="F5" s="250"/>
      <c r="G5" s="252"/>
    </row>
    <row r="6" spans="2:7" ht="12.75" customHeight="1" thickBot="1" x14ac:dyDescent="0.25">
      <c r="C6" s="187"/>
      <c r="D6" s="187"/>
      <c r="E6" s="187"/>
      <c r="F6" s="174"/>
    </row>
    <row r="7" spans="2:7" ht="26.25" customHeight="1" x14ac:dyDescent="0.2">
      <c r="B7" s="201" t="s">
        <v>3</v>
      </c>
      <c r="C7" s="202" t="s">
        <v>49</v>
      </c>
      <c r="D7" s="155" t="s">
        <v>7</v>
      </c>
      <c r="E7" s="203" t="s">
        <v>50</v>
      </c>
      <c r="F7" s="56"/>
    </row>
    <row r="8" spans="2:7" ht="13.5" thickBot="1" x14ac:dyDescent="0.25">
      <c r="B8" s="188" t="s">
        <v>4</v>
      </c>
      <c r="C8" s="204" t="s">
        <v>265</v>
      </c>
      <c r="D8" s="158" t="s">
        <v>266</v>
      </c>
      <c r="E8" s="189" t="s">
        <v>51</v>
      </c>
      <c r="F8" s="56"/>
    </row>
    <row r="9" spans="2:7" x14ac:dyDescent="0.2">
      <c r="B9" s="159">
        <f>+'1.1.b.vol.armazones'!C7</f>
        <v>41640</v>
      </c>
      <c r="C9" s="160"/>
      <c r="D9" s="161"/>
      <c r="E9" s="162"/>
    </row>
    <row r="10" spans="2:7" x14ac:dyDescent="0.2">
      <c r="B10" s="163">
        <f>+'1.1.b.vol.armazones'!C8</f>
        <v>41671</v>
      </c>
      <c r="C10" s="164"/>
      <c r="D10" s="152"/>
      <c r="E10" s="153"/>
    </row>
    <row r="11" spans="2:7" x14ac:dyDescent="0.2">
      <c r="B11" s="163">
        <f>+'1.1.b.vol.armazones'!C9</f>
        <v>41699</v>
      </c>
      <c r="C11" s="164"/>
      <c r="D11" s="152"/>
      <c r="E11" s="153"/>
    </row>
    <row r="12" spans="2:7" x14ac:dyDescent="0.2">
      <c r="B12" s="163">
        <f>+'1.1.b.vol.armazones'!C10</f>
        <v>41730</v>
      </c>
      <c r="C12" s="164"/>
      <c r="D12" s="152"/>
      <c r="E12" s="153"/>
    </row>
    <row r="13" spans="2:7" x14ac:dyDescent="0.2">
      <c r="B13" s="163">
        <f>+'1.1.b.vol.armazones'!C11</f>
        <v>41760</v>
      </c>
      <c r="C13" s="152"/>
      <c r="D13" s="152"/>
      <c r="E13" s="153"/>
    </row>
    <row r="14" spans="2:7" x14ac:dyDescent="0.2">
      <c r="B14" s="163">
        <f>+'1.1.b.vol.armazones'!C12</f>
        <v>41791</v>
      </c>
      <c r="C14" s="164"/>
      <c r="D14" s="152"/>
      <c r="E14" s="153"/>
    </row>
    <row r="15" spans="2:7" x14ac:dyDescent="0.2">
      <c r="B15" s="163">
        <f>+'1.1.b.vol.armazones'!C13</f>
        <v>41821</v>
      </c>
      <c r="C15" s="152"/>
      <c r="D15" s="152"/>
      <c r="E15" s="153"/>
    </row>
    <row r="16" spans="2:7" x14ac:dyDescent="0.2">
      <c r="B16" s="163">
        <f>+'1.1.b.vol.armazones'!C14</f>
        <v>41852</v>
      </c>
      <c r="C16" s="152"/>
      <c r="D16" s="152"/>
      <c r="E16" s="153"/>
    </row>
    <row r="17" spans="2:5" x14ac:dyDescent="0.2">
      <c r="B17" s="163">
        <f>+'1.1.b.vol.armazones'!C15</f>
        <v>41883</v>
      </c>
      <c r="C17" s="152"/>
      <c r="D17" s="152"/>
      <c r="E17" s="153"/>
    </row>
    <row r="18" spans="2:5" x14ac:dyDescent="0.2">
      <c r="B18" s="163">
        <f>+'1.1.b.vol.armazones'!C16</f>
        <v>41913</v>
      </c>
      <c r="C18" s="152"/>
      <c r="D18" s="152"/>
      <c r="E18" s="153"/>
    </row>
    <row r="19" spans="2:5" x14ac:dyDescent="0.2">
      <c r="B19" s="163">
        <f>+'1.1.b.vol.armazones'!C17</f>
        <v>41944</v>
      </c>
      <c r="C19" s="152"/>
      <c r="D19" s="152"/>
      <c r="E19" s="153"/>
    </row>
    <row r="20" spans="2:5" ht="13.5" thickBot="1" x14ac:dyDescent="0.25">
      <c r="B20" s="165">
        <f>+'1.1.b.vol.armazones'!C18</f>
        <v>41974</v>
      </c>
      <c r="C20" s="166"/>
      <c r="D20" s="166"/>
      <c r="E20" s="167"/>
    </row>
    <row r="21" spans="2:5" x14ac:dyDescent="0.2">
      <c r="B21" s="159">
        <f>+'1.1.b.vol.armazones'!C19</f>
        <v>42005</v>
      </c>
      <c r="C21" s="161"/>
      <c r="D21" s="161"/>
      <c r="E21" s="153"/>
    </row>
    <row r="22" spans="2:5" x14ac:dyDescent="0.2">
      <c r="B22" s="163">
        <f>+'1.1.b.vol.armazones'!C20</f>
        <v>42036</v>
      </c>
      <c r="C22" s="152"/>
      <c r="D22" s="152"/>
      <c r="E22" s="168"/>
    </row>
    <row r="23" spans="2:5" x14ac:dyDescent="0.2">
      <c r="B23" s="163">
        <f>+'1.1.b.vol.armazones'!C21</f>
        <v>42064</v>
      </c>
      <c r="C23" s="152"/>
      <c r="D23" s="152"/>
      <c r="E23" s="153"/>
    </row>
    <row r="24" spans="2:5" x14ac:dyDescent="0.2">
      <c r="B24" s="163">
        <f>+'1.1.b.vol.armazones'!C22</f>
        <v>42095</v>
      </c>
      <c r="C24" s="152"/>
      <c r="D24" s="152"/>
      <c r="E24" s="153"/>
    </row>
    <row r="25" spans="2:5" x14ac:dyDescent="0.2">
      <c r="B25" s="163">
        <f>+'1.1.b.vol.armazones'!C23</f>
        <v>42125</v>
      </c>
      <c r="C25" s="152"/>
      <c r="D25" s="152"/>
      <c r="E25" s="153"/>
    </row>
    <row r="26" spans="2:5" x14ac:dyDescent="0.2">
      <c r="B26" s="163">
        <f>+'1.1.b.vol.armazones'!C24</f>
        <v>42156</v>
      </c>
      <c r="C26" s="152"/>
      <c r="D26" s="152"/>
      <c r="E26" s="153"/>
    </row>
    <row r="27" spans="2:5" x14ac:dyDescent="0.2">
      <c r="B27" s="163">
        <f>+'1.1.b.vol.armazones'!C25</f>
        <v>42186</v>
      </c>
      <c r="C27" s="152"/>
      <c r="D27" s="152"/>
      <c r="E27" s="153"/>
    </row>
    <row r="28" spans="2:5" x14ac:dyDescent="0.2">
      <c r="B28" s="163">
        <f>+'1.1.b.vol.armazones'!C26</f>
        <v>42217</v>
      </c>
      <c r="C28" s="152"/>
      <c r="D28" s="152"/>
      <c r="E28" s="153"/>
    </row>
    <row r="29" spans="2:5" x14ac:dyDescent="0.2">
      <c r="B29" s="163">
        <f>+'1.1.b.vol.armazones'!C27</f>
        <v>42248</v>
      </c>
      <c r="C29" s="152"/>
      <c r="D29" s="152"/>
      <c r="E29" s="153"/>
    </row>
    <row r="30" spans="2:5" x14ac:dyDescent="0.2">
      <c r="B30" s="163">
        <f>+'1.1.b.vol.armazones'!C28</f>
        <v>42278</v>
      </c>
      <c r="C30" s="152"/>
      <c r="D30" s="152"/>
      <c r="E30" s="153"/>
    </row>
    <row r="31" spans="2:5" x14ac:dyDescent="0.2">
      <c r="B31" s="163">
        <f>+'1.1.b.vol.armazones'!C29</f>
        <v>42309</v>
      </c>
      <c r="C31" s="152"/>
      <c r="D31" s="152"/>
      <c r="E31" s="153"/>
    </row>
    <row r="32" spans="2:5" ht="13.5" thickBot="1" x14ac:dyDescent="0.25">
      <c r="B32" s="165">
        <f>+'1.1.b.vol.armazones'!C30</f>
        <v>42339</v>
      </c>
      <c r="C32" s="166"/>
      <c r="D32" s="166"/>
      <c r="E32" s="169"/>
    </row>
    <row r="33" spans="2:5" x14ac:dyDescent="0.2">
      <c r="B33" s="159">
        <f>+'1.1.b.vol.armazones'!C31</f>
        <v>42370</v>
      </c>
      <c r="C33" s="161"/>
      <c r="D33" s="170"/>
      <c r="E33" s="160"/>
    </row>
    <row r="34" spans="2:5" x14ac:dyDescent="0.2">
      <c r="B34" s="163">
        <f>+'1.1.b.vol.armazones'!C32</f>
        <v>42401</v>
      </c>
      <c r="C34" s="152"/>
      <c r="D34" s="137"/>
      <c r="E34" s="164"/>
    </row>
    <row r="35" spans="2:5" x14ac:dyDescent="0.2">
      <c r="B35" s="163">
        <f>+'1.1.b.vol.armazones'!C33</f>
        <v>42430</v>
      </c>
      <c r="C35" s="152"/>
      <c r="D35" s="137"/>
      <c r="E35" s="164"/>
    </row>
    <row r="36" spans="2:5" x14ac:dyDescent="0.2">
      <c r="B36" s="163">
        <f>+'1.1.b.vol.armazones'!C34</f>
        <v>42461</v>
      </c>
      <c r="C36" s="152"/>
      <c r="D36" s="137"/>
      <c r="E36" s="164"/>
    </row>
    <row r="37" spans="2:5" x14ac:dyDescent="0.2">
      <c r="B37" s="163">
        <f>+'1.1.b.vol.armazones'!C35</f>
        <v>42491</v>
      </c>
      <c r="C37" s="152"/>
      <c r="D37" s="137"/>
      <c r="E37" s="164"/>
    </row>
    <row r="38" spans="2:5" x14ac:dyDescent="0.2">
      <c r="B38" s="163">
        <f>+'1.1.b.vol.armazones'!C36</f>
        <v>42522</v>
      </c>
      <c r="C38" s="152"/>
      <c r="D38" s="137"/>
      <c r="E38" s="164"/>
    </row>
    <row r="39" spans="2:5" x14ac:dyDescent="0.2">
      <c r="B39" s="163">
        <f>+'1.1.b.vol.armazones'!C37</f>
        <v>42552</v>
      </c>
      <c r="C39" s="152"/>
      <c r="D39" s="137"/>
      <c r="E39" s="164"/>
    </row>
    <row r="40" spans="2:5" x14ac:dyDescent="0.2">
      <c r="B40" s="163">
        <f>+'1.1.b.vol.armazones'!C38</f>
        <v>42583</v>
      </c>
      <c r="C40" s="152"/>
      <c r="D40" s="137"/>
      <c r="E40" s="164"/>
    </row>
    <row r="41" spans="2:5" x14ac:dyDescent="0.2">
      <c r="B41" s="163">
        <f>+'1.1.b.vol.armazones'!C39</f>
        <v>42614</v>
      </c>
      <c r="C41" s="152"/>
      <c r="D41" s="137"/>
      <c r="E41" s="164"/>
    </row>
    <row r="42" spans="2:5" x14ac:dyDescent="0.2">
      <c r="B42" s="163">
        <f>+'1.1.b.vol.armazones'!C40</f>
        <v>42644</v>
      </c>
      <c r="C42" s="152"/>
      <c r="D42" s="137"/>
      <c r="E42" s="164"/>
    </row>
    <row r="43" spans="2:5" x14ac:dyDescent="0.2">
      <c r="B43" s="163">
        <f>+'1.1.b.vol.armazones'!C41</f>
        <v>42675</v>
      </c>
      <c r="C43" s="152"/>
      <c r="D43" s="137"/>
      <c r="E43" s="164"/>
    </row>
    <row r="44" spans="2:5" ht="13.5" thickBot="1" x14ac:dyDescent="0.25">
      <c r="B44" s="205">
        <f>+'1.1.b.vol.armazones'!C42</f>
        <v>42705</v>
      </c>
      <c r="C44" s="206"/>
      <c r="D44" s="207"/>
      <c r="E44" s="200"/>
    </row>
    <row r="45" spans="2:5" x14ac:dyDescent="0.2">
      <c r="B45" s="159">
        <f>+'1.1.b.vol.armazones'!C43</f>
        <v>42736</v>
      </c>
      <c r="C45" s="161"/>
      <c r="D45" s="161"/>
      <c r="E45" s="160"/>
    </row>
    <row r="46" spans="2:5" x14ac:dyDescent="0.2">
      <c r="B46" s="163">
        <f>+'1.1.b.vol.armazones'!C44</f>
        <v>42767</v>
      </c>
      <c r="C46" s="152"/>
      <c r="D46" s="152"/>
      <c r="E46" s="164"/>
    </row>
    <row r="47" spans="2:5" x14ac:dyDescent="0.2">
      <c r="B47" s="163">
        <f>+'1.1.b.vol.armazones'!C45</f>
        <v>42795</v>
      </c>
      <c r="C47" s="152"/>
      <c r="D47" s="152"/>
      <c r="E47" s="164"/>
    </row>
    <row r="48" spans="2:5" x14ac:dyDescent="0.2">
      <c r="B48" s="163">
        <f>+'1.1.b.vol.armazones'!C46</f>
        <v>42826</v>
      </c>
      <c r="C48" s="152"/>
      <c r="D48" s="152"/>
      <c r="E48" s="164"/>
    </row>
    <row r="49" spans="2:6" x14ac:dyDescent="0.2">
      <c r="B49" s="163">
        <f>+'1.1.b.vol.armazones'!C47</f>
        <v>42856</v>
      </c>
      <c r="C49" s="152"/>
      <c r="D49" s="152"/>
      <c r="E49" s="164"/>
    </row>
    <row r="50" spans="2:6" x14ac:dyDescent="0.2">
      <c r="B50" s="163">
        <f>+'1.1.b.vol.armazones'!C48</f>
        <v>42887</v>
      </c>
      <c r="C50" s="152"/>
      <c r="D50" s="152"/>
      <c r="E50" s="164"/>
    </row>
    <row r="51" spans="2:6" x14ac:dyDescent="0.2">
      <c r="B51" s="163">
        <f>+'1.1.b.vol.armazones'!C49</f>
        <v>42917</v>
      </c>
      <c r="C51" s="152"/>
      <c r="D51" s="152"/>
      <c r="E51" s="164"/>
    </row>
    <row r="52" spans="2:6" x14ac:dyDescent="0.2">
      <c r="B52" s="163">
        <f>+'1.1.b.vol.armazones'!C50</f>
        <v>42948</v>
      </c>
      <c r="C52" s="152"/>
      <c r="D52" s="152"/>
      <c r="E52" s="164"/>
    </row>
    <row r="53" spans="2:6" x14ac:dyDescent="0.2">
      <c r="B53" s="163">
        <f>+'1.1.b.vol.armazones'!C51</f>
        <v>42979</v>
      </c>
      <c r="C53" s="152"/>
      <c r="D53" s="152"/>
      <c r="E53" s="164"/>
    </row>
    <row r="54" spans="2:6" ht="13.5" thickBot="1" x14ac:dyDescent="0.25">
      <c r="B54" s="179"/>
      <c r="C54" s="174"/>
      <c r="D54" s="174"/>
      <c r="E54" s="175"/>
    </row>
    <row r="55" spans="2:6" x14ac:dyDescent="0.2">
      <c r="B55" s="176">
        <v>2011</v>
      </c>
      <c r="C55" s="161"/>
      <c r="D55" s="161"/>
      <c r="E55" s="161"/>
    </row>
    <row r="56" spans="2:6" x14ac:dyDescent="0.2">
      <c r="B56" s="177">
        <v>2012</v>
      </c>
      <c r="C56" s="152"/>
      <c r="D56" s="152"/>
      <c r="E56" s="152"/>
    </row>
    <row r="57" spans="2:6" ht="13.5" thickBot="1" x14ac:dyDescent="0.25">
      <c r="B57" s="178">
        <v>2013</v>
      </c>
      <c r="C57" s="166"/>
      <c r="D57" s="166"/>
      <c r="E57" s="166"/>
    </row>
    <row r="58" spans="2:6" x14ac:dyDescent="0.2">
      <c r="B58" s="176">
        <v>2014</v>
      </c>
      <c r="C58" s="161"/>
      <c r="D58" s="161"/>
      <c r="E58" s="161"/>
      <c r="F58" s="174"/>
    </row>
    <row r="59" spans="2:6" x14ac:dyDescent="0.2">
      <c r="B59" s="177">
        <v>2015</v>
      </c>
      <c r="C59" s="152"/>
      <c r="D59" s="152"/>
      <c r="E59" s="152"/>
      <c r="F59" s="174"/>
    </row>
    <row r="60" spans="2:6" ht="13.5" thickBot="1" x14ac:dyDescent="0.25">
      <c r="B60" s="178">
        <v>2016</v>
      </c>
      <c r="C60" s="166"/>
      <c r="D60" s="166"/>
      <c r="E60" s="166"/>
    </row>
    <row r="61" spans="2:6" ht="13.5" thickBot="1" x14ac:dyDescent="0.25">
      <c r="B61" s="179"/>
      <c r="C61" s="174"/>
      <c r="D61" s="174"/>
      <c r="E61" s="174"/>
    </row>
    <row r="62" spans="2:6" x14ac:dyDescent="0.2">
      <c r="B62" s="343" t="s">
        <v>116</v>
      </c>
      <c r="C62" s="161"/>
      <c r="D62" s="161"/>
      <c r="E62" s="161"/>
    </row>
    <row r="63" spans="2:6" ht="13.5" thickBot="1" x14ac:dyDescent="0.25">
      <c r="B63" s="328" t="s">
        <v>117</v>
      </c>
      <c r="C63" s="166"/>
      <c r="D63" s="166"/>
      <c r="E63" s="166"/>
    </row>
    <row r="64" spans="2:6" x14ac:dyDescent="0.2">
      <c r="C64" s="49"/>
      <c r="D64" s="49"/>
    </row>
    <row r="65" spans="2:5" x14ac:dyDescent="0.2">
      <c r="B65" s="209"/>
      <c r="C65" s="49"/>
      <c r="D65" s="49"/>
    </row>
    <row r="66" spans="2:5" ht="15" hidden="1" customHeight="1" x14ac:dyDescent="0.2">
      <c r="B66" s="84" t="s">
        <v>87</v>
      </c>
      <c r="C66" s="85"/>
      <c r="D66" s="53"/>
      <c r="E66" s="53"/>
    </row>
    <row r="67" spans="2:5" ht="13.5" hidden="1" thickBot="1" x14ac:dyDescent="0.25">
      <c r="B67" s="53"/>
      <c r="C67" s="53"/>
      <c r="D67" s="53"/>
      <c r="E67" s="53"/>
    </row>
    <row r="68" spans="2:5" ht="13.5" hidden="1" thickBot="1" x14ac:dyDescent="0.25">
      <c r="B68" s="89" t="s">
        <v>4</v>
      </c>
      <c r="C68" s="91" t="s">
        <v>80</v>
      </c>
      <c r="D68" s="104" t="s">
        <v>81</v>
      </c>
    </row>
    <row r="69" spans="2:5" hidden="1" x14ac:dyDescent="0.2">
      <c r="B69" s="97">
        <f>+B58</f>
        <v>2014</v>
      </c>
      <c r="C69" s="107">
        <f>+C58-SUM(C9:C20)</f>
        <v>0</v>
      </c>
      <c r="D69" s="110">
        <f>+D58-SUM(D9:D20)</f>
        <v>0</v>
      </c>
    </row>
    <row r="70" spans="2:5" hidden="1" x14ac:dyDescent="0.2">
      <c r="B70" s="99">
        <f>+B59</f>
        <v>2015</v>
      </c>
      <c r="C70" s="111">
        <f>+C59-SUM(C21:C32)</f>
        <v>0</v>
      </c>
      <c r="D70" s="114">
        <f>+D59-SUM(D21:D32)</f>
        <v>0</v>
      </c>
    </row>
    <row r="71" spans="2:5" ht="13.5" hidden="1" thickBot="1" x14ac:dyDescent="0.25">
      <c r="B71" s="100">
        <f>+B60</f>
        <v>2016</v>
      </c>
      <c r="C71" s="115">
        <f>+C60-SUM(C33:C44)</f>
        <v>0</v>
      </c>
      <c r="D71" s="118">
        <f>+D60-SUM(D33:D44)</f>
        <v>0</v>
      </c>
    </row>
    <row r="72" spans="2:5" hidden="1" x14ac:dyDescent="0.2">
      <c r="B72" s="97" t="str">
        <f>+B62</f>
        <v>ene-sep 16</v>
      </c>
      <c r="C72" s="124">
        <f>+C62-(SUM(C33:INDEX(C33:C44,'parámetros e instrucciones'!$E$3)))</f>
        <v>0</v>
      </c>
      <c r="D72" s="124">
        <f>+D62-(SUM(D33:INDEX(D33:D44,'parámetros e instrucciones'!$E$3)))</f>
        <v>0</v>
      </c>
    </row>
    <row r="73" spans="2:5" ht="13.5" hidden="1" thickBot="1" x14ac:dyDescent="0.25">
      <c r="B73" s="100" t="str">
        <f>+B63</f>
        <v>ene-sep 17</v>
      </c>
      <c r="C73" s="128">
        <f>+C63-(SUM(C45:INDEX(C45:C53,'parámetros e instrucciones'!$E$3)))</f>
        <v>0</v>
      </c>
      <c r="D73" s="128">
        <f>+D63-(SUM(D45:INDEX(D45:D53,'parámetros e instrucciones'!$E$3)))</f>
        <v>0</v>
      </c>
    </row>
  </sheetData>
  <sheetProtection formatCells="0" formatColumns="0" formatRows="0"/>
  <mergeCells count="1">
    <mergeCell ref="B4:E4"/>
  </mergeCells>
  <phoneticPr fontId="0" type="noConversion"/>
  <printOptions horizontalCentered="1" verticalCentered="1" gridLinesSet="0"/>
  <pageMargins left="0.31496062992125984" right="0.47244094488188981" top="0.39370078740157483" bottom="0.35433070866141736" header="0" footer="0"/>
  <pageSetup paperSize="9" scale="94" orientation="portrait" horizontalDpi="4294967292" verticalDpi="300" r:id="rId1"/>
  <headerFooter alignWithMargins="0">
    <oddHeader>&amp;R2017 – Año de las Energías Renovables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B1:G73"/>
  <sheetViews>
    <sheetView showGridLines="0" zoomScale="75" workbookViewId="0">
      <selection activeCell="D9" sqref="D9"/>
    </sheetView>
  </sheetViews>
  <sheetFormatPr baseColWidth="10" defaultRowHeight="12.75" x14ac:dyDescent="0.2"/>
  <cols>
    <col min="1" max="1" width="4.140625" style="49" customWidth="1"/>
    <col min="2" max="2" width="16" style="49" customWidth="1"/>
    <col min="3" max="5" width="17.28515625" style="208" customWidth="1"/>
    <col min="6" max="6" width="7.5703125" style="49" customWidth="1"/>
    <col min="7" max="7" width="17.5703125" style="49" customWidth="1"/>
    <col min="8" max="16384" width="11.42578125" style="49"/>
  </cols>
  <sheetData>
    <row r="1" spans="2:7" s="157" customFormat="1" x14ac:dyDescent="0.2">
      <c r="B1" s="154" t="s">
        <v>138</v>
      </c>
      <c r="C1" s="149"/>
      <c r="D1" s="149"/>
      <c r="E1" s="149"/>
    </row>
    <row r="2" spans="2:7" s="157" customFormat="1" x14ac:dyDescent="0.2">
      <c r="B2" s="149" t="s">
        <v>48</v>
      </c>
      <c r="C2" s="149"/>
      <c r="D2" s="149"/>
      <c r="E2" s="149"/>
    </row>
    <row r="3" spans="2:7" s="250" customFormat="1" x14ac:dyDescent="0.2">
      <c r="B3" s="248" t="s">
        <v>139</v>
      </c>
      <c r="C3" s="248"/>
      <c r="D3" s="248"/>
      <c r="E3" s="248"/>
    </row>
    <row r="4" spans="2:7" s="250" customFormat="1" x14ac:dyDescent="0.2">
      <c r="B4" s="576" t="s">
        <v>109</v>
      </c>
      <c r="C4" s="576"/>
      <c r="D4" s="576"/>
      <c r="E4" s="576"/>
    </row>
    <row r="5" spans="2:7" s="253" customFormat="1" x14ac:dyDescent="0.2">
      <c r="B5" s="251"/>
      <c r="C5" s="251"/>
      <c r="D5" s="251"/>
      <c r="E5" s="251"/>
      <c r="F5" s="250"/>
      <c r="G5" s="252"/>
    </row>
    <row r="6" spans="2:7" ht="12.75" customHeight="1" thickBot="1" x14ac:dyDescent="0.25">
      <c r="C6" s="187"/>
      <c r="D6" s="187"/>
      <c r="E6" s="187"/>
      <c r="F6" s="174"/>
    </row>
    <row r="7" spans="2:7" ht="26.25" customHeight="1" x14ac:dyDescent="0.2">
      <c r="B7" s="201" t="s">
        <v>3</v>
      </c>
      <c r="C7" s="202" t="s">
        <v>49</v>
      </c>
      <c r="D7" s="155" t="s">
        <v>7</v>
      </c>
      <c r="E7" s="203" t="s">
        <v>50</v>
      </c>
      <c r="F7" s="56"/>
    </row>
    <row r="8" spans="2:7" ht="13.5" thickBot="1" x14ac:dyDescent="0.25">
      <c r="B8" s="188" t="s">
        <v>4</v>
      </c>
      <c r="C8" s="204" t="s">
        <v>265</v>
      </c>
      <c r="D8" s="158" t="s">
        <v>266</v>
      </c>
      <c r="E8" s="189" t="s">
        <v>51</v>
      </c>
      <c r="F8" s="56"/>
    </row>
    <row r="9" spans="2:7" x14ac:dyDescent="0.2">
      <c r="B9" s="159">
        <f>+'1.1.b.vol.armazones'!C7</f>
        <v>41640</v>
      </c>
      <c r="C9" s="160"/>
      <c r="D9" s="161"/>
      <c r="E9" s="162"/>
    </row>
    <row r="10" spans="2:7" x14ac:dyDescent="0.2">
      <c r="B10" s="163">
        <f>+'1.1.b.vol.armazones'!C8</f>
        <v>41671</v>
      </c>
      <c r="C10" s="164"/>
      <c r="D10" s="152"/>
      <c r="E10" s="153"/>
    </row>
    <row r="11" spans="2:7" x14ac:dyDescent="0.2">
      <c r="B11" s="163">
        <f>+'1.1.b.vol.armazones'!C9</f>
        <v>41699</v>
      </c>
      <c r="C11" s="164"/>
      <c r="D11" s="152"/>
      <c r="E11" s="153"/>
    </row>
    <row r="12" spans="2:7" x14ac:dyDescent="0.2">
      <c r="B12" s="163">
        <f>+'1.1.b.vol.armazones'!C10</f>
        <v>41730</v>
      </c>
      <c r="C12" s="164"/>
      <c r="D12" s="152"/>
      <c r="E12" s="153"/>
    </row>
    <row r="13" spans="2:7" x14ac:dyDescent="0.2">
      <c r="B13" s="163">
        <f>+'1.1.b.vol.armazones'!C11</f>
        <v>41760</v>
      </c>
      <c r="C13" s="152"/>
      <c r="D13" s="152"/>
      <c r="E13" s="153"/>
    </row>
    <row r="14" spans="2:7" x14ac:dyDescent="0.2">
      <c r="B14" s="163">
        <f>+'1.1.b.vol.armazones'!C12</f>
        <v>41791</v>
      </c>
      <c r="C14" s="164"/>
      <c r="D14" s="152"/>
      <c r="E14" s="153"/>
    </row>
    <row r="15" spans="2:7" x14ac:dyDescent="0.2">
      <c r="B15" s="163">
        <f>+'1.1.b.vol.armazones'!C13</f>
        <v>41821</v>
      </c>
      <c r="C15" s="152"/>
      <c r="D15" s="152"/>
      <c r="E15" s="153"/>
    </row>
    <row r="16" spans="2:7" x14ac:dyDescent="0.2">
      <c r="B16" s="163">
        <f>+'1.1.b.vol.armazones'!C14</f>
        <v>41852</v>
      </c>
      <c r="C16" s="152"/>
      <c r="D16" s="152"/>
      <c r="E16" s="153"/>
    </row>
    <row r="17" spans="2:5" x14ac:dyDescent="0.2">
      <c r="B17" s="163">
        <f>+'1.1.b.vol.armazones'!C15</f>
        <v>41883</v>
      </c>
      <c r="C17" s="152"/>
      <c r="D17" s="152"/>
      <c r="E17" s="153"/>
    </row>
    <row r="18" spans="2:5" x14ac:dyDescent="0.2">
      <c r="B18" s="163">
        <f>+'1.1.b.vol.armazones'!C16</f>
        <v>41913</v>
      </c>
      <c r="C18" s="152"/>
      <c r="D18" s="152"/>
      <c r="E18" s="153"/>
    </row>
    <row r="19" spans="2:5" x14ac:dyDescent="0.2">
      <c r="B19" s="163">
        <f>+'1.1.b.vol.armazones'!C17</f>
        <v>41944</v>
      </c>
      <c r="C19" s="152"/>
      <c r="D19" s="152"/>
      <c r="E19" s="153"/>
    </row>
    <row r="20" spans="2:5" ht="13.5" thickBot="1" x14ac:dyDescent="0.25">
      <c r="B20" s="165">
        <f>+'1.1.b.vol.armazones'!C18</f>
        <v>41974</v>
      </c>
      <c r="C20" s="166"/>
      <c r="D20" s="166"/>
      <c r="E20" s="167"/>
    </row>
    <row r="21" spans="2:5" x14ac:dyDescent="0.2">
      <c r="B21" s="159">
        <f>+'1.1.b.vol.armazones'!C19</f>
        <v>42005</v>
      </c>
      <c r="C21" s="161"/>
      <c r="D21" s="161"/>
      <c r="E21" s="153"/>
    </row>
    <row r="22" spans="2:5" x14ac:dyDescent="0.2">
      <c r="B22" s="163">
        <f>+'1.1.b.vol.armazones'!C20</f>
        <v>42036</v>
      </c>
      <c r="C22" s="152"/>
      <c r="D22" s="152"/>
      <c r="E22" s="168"/>
    </row>
    <row r="23" spans="2:5" x14ac:dyDescent="0.2">
      <c r="B23" s="163">
        <f>+'1.1.b.vol.armazones'!C21</f>
        <v>42064</v>
      </c>
      <c r="C23" s="152"/>
      <c r="D23" s="152"/>
      <c r="E23" s="153"/>
    </row>
    <row r="24" spans="2:5" x14ac:dyDescent="0.2">
      <c r="B24" s="163">
        <f>+'1.1.b.vol.armazones'!C22</f>
        <v>42095</v>
      </c>
      <c r="C24" s="152"/>
      <c r="D24" s="152"/>
      <c r="E24" s="153"/>
    </row>
    <row r="25" spans="2:5" x14ac:dyDescent="0.2">
      <c r="B25" s="163">
        <f>+'1.1.b.vol.armazones'!C23</f>
        <v>42125</v>
      </c>
      <c r="C25" s="152"/>
      <c r="D25" s="152"/>
      <c r="E25" s="153"/>
    </row>
    <row r="26" spans="2:5" x14ac:dyDescent="0.2">
      <c r="B26" s="163">
        <f>+'1.1.b.vol.armazones'!C24</f>
        <v>42156</v>
      </c>
      <c r="C26" s="152"/>
      <c r="D26" s="152"/>
      <c r="E26" s="153"/>
    </row>
    <row r="27" spans="2:5" x14ac:dyDescent="0.2">
      <c r="B27" s="163">
        <f>+'1.1.b.vol.armazones'!C25</f>
        <v>42186</v>
      </c>
      <c r="C27" s="152"/>
      <c r="D27" s="152"/>
      <c r="E27" s="153"/>
    </row>
    <row r="28" spans="2:5" x14ac:dyDescent="0.2">
      <c r="B28" s="163">
        <f>+'1.1.b.vol.armazones'!C26</f>
        <v>42217</v>
      </c>
      <c r="C28" s="152"/>
      <c r="D28" s="152"/>
      <c r="E28" s="153"/>
    </row>
    <row r="29" spans="2:5" x14ac:dyDescent="0.2">
      <c r="B29" s="163">
        <f>+'1.1.b.vol.armazones'!C27</f>
        <v>42248</v>
      </c>
      <c r="C29" s="152"/>
      <c r="D29" s="152"/>
      <c r="E29" s="153"/>
    </row>
    <row r="30" spans="2:5" x14ac:dyDescent="0.2">
      <c r="B30" s="163">
        <f>+'1.1.b.vol.armazones'!C28</f>
        <v>42278</v>
      </c>
      <c r="C30" s="152"/>
      <c r="D30" s="152"/>
      <c r="E30" s="153"/>
    </row>
    <row r="31" spans="2:5" x14ac:dyDescent="0.2">
      <c r="B31" s="163">
        <f>+'1.1.b.vol.armazones'!C29</f>
        <v>42309</v>
      </c>
      <c r="C31" s="152"/>
      <c r="D31" s="152"/>
      <c r="E31" s="153"/>
    </row>
    <row r="32" spans="2:5" ht="13.5" thickBot="1" x14ac:dyDescent="0.25">
      <c r="B32" s="165">
        <f>+'1.1.b.vol.armazones'!C30</f>
        <v>42339</v>
      </c>
      <c r="C32" s="166"/>
      <c r="D32" s="166"/>
      <c r="E32" s="169"/>
    </row>
    <row r="33" spans="2:5" x14ac:dyDescent="0.2">
      <c r="B33" s="159">
        <f>+'1.1.b.vol.armazones'!C31</f>
        <v>42370</v>
      </c>
      <c r="C33" s="161"/>
      <c r="D33" s="170"/>
      <c r="E33" s="160"/>
    </row>
    <row r="34" spans="2:5" x14ac:dyDescent="0.2">
      <c r="B34" s="163">
        <f>+'1.1.b.vol.armazones'!C32</f>
        <v>42401</v>
      </c>
      <c r="C34" s="152"/>
      <c r="D34" s="137"/>
      <c r="E34" s="164"/>
    </row>
    <row r="35" spans="2:5" x14ac:dyDescent="0.2">
      <c r="B35" s="163">
        <f>+'1.1.b.vol.armazones'!C33</f>
        <v>42430</v>
      </c>
      <c r="C35" s="152"/>
      <c r="D35" s="137"/>
      <c r="E35" s="164"/>
    </row>
    <row r="36" spans="2:5" x14ac:dyDescent="0.2">
      <c r="B36" s="163">
        <f>+'1.1.b.vol.armazones'!C34</f>
        <v>42461</v>
      </c>
      <c r="C36" s="152"/>
      <c r="D36" s="137"/>
      <c r="E36" s="164"/>
    </row>
    <row r="37" spans="2:5" x14ac:dyDescent="0.2">
      <c r="B37" s="163">
        <f>+'1.1.b.vol.armazones'!C35</f>
        <v>42491</v>
      </c>
      <c r="C37" s="152"/>
      <c r="D37" s="137"/>
      <c r="E37" s="164"/>
    </row>
    <row r="38" spans="2:5" x14ac:dyDescent="0.2">
      <c r="B38" s="163">
        <f>+'1.1.b.vol.armazones'!C36</f>
        <v>42522</v>
      </c>
      <c r="C38" s="152"/>
      <c r="D38" s="137"/>
      <c r="E38" s="164"/>
    </row>
    <row r="39" spans="2:5" x14ac:dyDescent="0.2">
      <c r="B39" s="163">
        <f>+'1.1.b.vol.armazones'!C37</f>
        <v>42552</v>
      </c>
      <c r="C39" s="152"/>
      <c r="D39" s="137"/>
      <c r="E39" s="164"/>
    </row>
    <row r="40" spans="2:5" x14ac:dyDescent="0.2">
      <c r="B40" s="163">
        <f>+'1.1.b.vol.armazones'!C38</f>
        <v>42583</v>
      </c>
      <c r="C40" s="152"/>
      <c r="D40" s="137"/>
      <c r="E40" s="164"/>
    </row>
    <row r="41" spans="2:5" x14ac:dyDescent="0.2">
      <c r="B41" s="163">
        <f>+'1.1.b.vol.armazones'!C39</f>
        <v>42614</v>
      </c>
      <c r="C41" s="152"/>
      <c r="D41" s="137"/>
      <c r="E41" s="164"/>
    </row>
    <row r="42" spans="2:5" x14ac:dyDescent="0.2">
      <c r="B42" s="163">
        <f>+'1.1.b.vol.armazones'!C40</f>
        <v>42644</v>
      </c>
      <c r="C42" s="152"/>
      <c r="D42" s="137"/>
      <c r="E42" s="164"/>
    </row>
    <row r="43" spans="2:5" x14ac:dyDescent="0.2">
      <c r="B43" s="163">
        <f>+'1.1.b.vol.armazones'!C41</f>
        <v>42675</v>
      </c>
      <c r="C43" s="152"/>
      <c r="D43" s="137"/>
      <c r="E43" s="164"/>
    </row>
    <row r="44" spans="2:5" ht="13.5" thickBot="1" x14ac:dyDescent="0.25">
      <c r="B44" s="205">
        <f>+'1.1.b.vol.armazones'!C42</f>
        <v>42705</v>
      </c>
      <c r="C44" s="206"/>
      <c r="D44" s="207"/>
      <c r="E44" s="200"/>
    </row>
    <row r="45" spans="2:5" x14ac:dyDescent="0.2">
      <c r="B45" s="159">
        <f>+'1.1.b.vol.armazones'!C43</f>
        <v>42736</v>
      </c>
      <c r="C45" s="161"/>
      <c r="D45" s="161"/>
      <c r="E45" s="160"/>
    </row>
    <row r="46" spans="2:5" x14ac:dyDescent="0.2">
      <c r="B46" s="163">
        <f>+'1.1.b.vol.armazones'!C44</f>
        <v>42767</v>
      </c>
      <c r="C46" s="152"/>
      <c r="D46" s="152"/>
      <c r="E46" s="164"/>
    </row>
    <row r="47" spans="2:5" x14ac:dyDescent="0.2">
      <c r="B47" s="163">
        <f>+'1.1.b.vol.armazones'!C45</f>
        <v>42795</v>
      </c>
      <c r="C47" s="152"/>
      <c r="D47" s="152"/>
      <c r="E47" s="164"/>
    </row>
    <row r="48" spans="2:5" x14ac:dyDescent="0.2">
      <c r="B48" s="163">
        <f>+'1.1.b.vol.armazones'!C46</f>
        <v>42826</v>
      </c>
      <c r="C48" s="152"/>
      <c r="D48" s="152"/>
      <c r="E48" s="164"/>
    </row>
    <row r="49" spans="2:6" x14ac:dyDescent="0.2">
      <c r="B49" s="163">
        <f>+'1.1.b.vol.armazones'!C47</f>
        <v>42856</v>
      </c>
      <c r="C49" s="152"/>
      <c r="D49" s="152"/>
      <c r="E49" s="164"/>
    </row>
    <row r="50" spans="2:6" x14ac:dyDescent="0.2">
      <c r="B50" s="163">
        <f>+'1.1.b.vol.armazones'!C48</f>
        <v>42887</v>
      </c>
      <c r="C50" s="152"/>
      <c r="D50" s="152"/>
      <c r="E50" s="164"/>
    </row>
    <row r="51" spans="2:6" x14ac:dyDescent="0.2">
      <c r="B51" s="163">
        <f>+'1.1.b.vol.armazones'!C49</f>
        <v>42917</v>
      </c>
      <c r="C51" s="152"/>
      <c r="D51" s="152"/>
      <c r="E51" s="164"/>
    </row>
    <row r="52" spans="2:6" x14ac:dyDescent="0.2">
      <c r="B52" s="163">
        <f>+'1.1.b.vol.armazones'!C50</f>
        <v>42948</v>
      </c>
      <c r="C52" s="152"/>
      <c r="D52" s="152"/>
      <c r="E52" s="164"/>
    </row>
    <row r="53" spans="2:6" x14ac:dyDescent="0.2">
      <c r="B53" s="163">
        <f>+'1.1.b.vol.armazones'!C51</f>
        <v>42979</v>
      </c>
      <c r="C53" s="152"/>
      <c r="D53" s="152"/>
      <c r="E53" s="164"/>
    </row>
    <row r="54" spans="2:6" ht="13.5" thickBot="1" x14ac:dyDescent="0.25">
      <c r="B54" s="179"/>
      <c r="C54" s="174"/>
      <c r="D54" s="174"/>
      <c r="E54" s="175"/>
    </row>
    <row r="55" spans="2:6" x14ac:dyDescent="0.2">
      <c r="B55" s="176">
        <v>2011</v>
      </c>
      <c r="C55" s="161"/>
      <c r="D55" s="161"/>
      <c r="E55" s="161"/>
    </row>
    <row r="56" spans="2:6" x14ac:dyDescent="0.2">
      <c r="B56" s="177">
        <v>2012</v>
      </c>
      <c r="C56" s="152"/>
      <c r="D56" s="152"/>
      <c r="E56" s="152"/>
    </row>
    <row r="57" spans="2:6" ht="13.5" thickBot="1" x14ac:dyDescent="0.25">
      <c r="B57" s="178">
        <v>2013</v>
      </c>
      <c r="C57" s="166"/>
      <c r="D57" s="166"/>
      <c r="E57" s="166"/>
    </row>
    <row r="58" spans="2:6" x14ac:dyDescent="0.2">
      <c r="B58" s="176">
        <v>2014</v>
      </c>
      <c r="C58" s="161"/>
      <c r="D58" s="161"/>
      <c r="E58" s="161"/>
      <c r="F58" s="174"/>
    </row>
    <row r="59" spans="2:6" x14ac:dyDescent="0.2">
      <c r="B59" s="177">
        <v>2015</v>
      </c>
      <c r="C59" s="152"/>
      <c r="D59" s="152"/>
      <c r="E59" s="152"/>
      <c r="F59" s="174"/>
    </row>
    <row r="60" spans="2:6" ht="13.5" thickBot="1" x14ac:dyDescent="0.25">
      <c r="B60" s="178">
        <v>2016</v>
      </c>
      <c r="C60" s="166"/>
      <c r="D60" s="166"/>
      <c r="E60" s="166"/>
    </row>
    <row r="61" spans="2:6" ht="13.5" thickBot="1" x14ac:dyDescent="0.25">
      <c r="B61" s="179"/>
      <c r="C61" s="174"/>
      <c r="D61" s="174"/>
      <c r="E61" s="174"/>
    </row>
    <row r="62" spans="2:6" x14ac:dyDescent="0.2">
      <c r="B62" s="343" t="s">
        <v>116</v>
      </c>
      <c r="C62" s="161"/>
      <c r="D62" s="161"/>
      <c r="E62" s="161"/>
    </row>
    <row r="63" spans="2:6" ht="13.5" thickBot="1" x14ac:dyDescent="0.25">
      <c r="B63" s="328" t="s">
        <v>117</v>
      </c>
      <c r="C63" s="166"/>
      <c r="D63" s="166"/>
      <c r="E63" s="166"/>
    </row>
    <row r="64" spans="2:6" x14ac:dyDescent="0.2">
      <c r="C64" s="49"/>
      <c r="D64" s="49"/>
    </row>
    <row r="65" spans="2:5" x14ac:dyDescent="0.2">
      <c r="B65" s="209"/>
      <c r="C65" s="49"/>
      <c r="D65" s="49"/>
    </row>
    <row r="66" spans="2:5" ht="15" hidden="1" customHeight="1" x14ac:dyDescent="0.2">
      <c r="B66" s="84" t="s">
        <v>87</v>
      </c>
      <c r="C66" s="85"/>
      <c r="D66" s="53"/>
      <c r="E66" s="53"/>
    </row>
    <row r="67" spans="2:5" hidden="1" x14ac:dyDescent="0.2">
      <c r="B67" s="53"/>
      <c r="C67" s="53"/>
      <c r="D67" s="53"/>
      <c r="E67" s="53"/>
    </row>
    <row r="68" spans="2:5" ht="13.5" hidden="1" thickBot="1" x14ac:dyDescent="0.25">
      <c r="B68" s="89" t="s">
        <v>4</v>
      </c>
      <c r="C68" s="91" t="s">
        <v>80</v>
      </c>
      <c r="D68" s="104" t="s">
        <v>81</v>
      </c>
    </row>
    <row r="69" spans="2:5" hidden="1" x14ac:dyDescent="0.2">
      <c r="B69" s="97">
        <f>+B58</f>
        <v>2014</v>
      </c>
      <c r="C69" s="107">
        <f>+C58-SUM(C9:C20)</f>
        <v>0</v>
      </c>
      <c r="D69" s="110">
        <f>+D58-SUM(D9:D20)</f>
        <v>0</v>
      </c>
    </row>
    <row r="70" spans="2:5" hidden="1" x14ac:dyDescent="0.2">
      <c r="B70" s="99">
        <f>+B59</f>
        <v>2015</v>
      </c>
      <c r="C70" s="111">
        <f>+C59-SUM(C21:C32)</f>
        <v>0</v>
      </c>
      <c r="D70" s="114">
        <f>+D59-SUM(D21:D32)</f>
        <v>0</v>
      </c>
    </row>
    <row r="71" spans="2:5" ht="13.5" hidden="1" thickBot="1" x14ac:dyDescent="0.25">
      <c r="B71" s="100">
        <f>+B60</f>
        <v>2016</v>
      </c>
      <c r="C71" s="115">
        <f>+C60-SUM(C33:C44)</f>
        <v>0</v>
      </c>
      <c r="D71" s="118">
        <f>+D60-SUM(D33:D44)</f>
        <v>0</v>
      </c>
    </row>
    <row r="72" spans="2:5" hidden="1" x14ac:dyDescent="0.2">
      <c r="B72" s="97" t="str">
        <f>+B62</f>
        <v>ene-sep 16</v>
      </c>
      <c r="C72" s="124">
        <f>+C62-(SUM(C33:INDEX(C33:C44,'parámetros e instrucciones'!$E$3)))</f>
        <v>0</v>
      </c>
      <c r="D72" s="124">
        <f>+D62-(SUM(D33:INDEX(D33:D44,'parámetros e instrucciones'!$E$3)))</f>
        <v>0</v>
      </c>
    </row>
    <row r="73" spans="2:5" ht="13.5" hidden="1" thickBot="1" x14ac:dyDescent="0.25">
      <c r="B73" s="100" t="str">
        <f>+B63</f>
        <v>ene-sep 17</v>
      </c>
      <c r="C73" s="128">
        <f>+C63-(SUM(C45:INDEX(C45:C53,'parámetros e instrucciones'!$E$3)))</f>
        <v>0</v>
      </c>
      <c r="D73" s="128">
        <f>+D63-(SUM(D45:INDEX(D45:D53,'parámetros e instrucciones'!$E$3)))</f>
        <v>0</v>
      </c>
    </row>
  </sheetData>
  <sheetProtection formatCells="0" formatColumns="0" formatRows="0"/>
  <mergeCells count="1">
    <mergeCell ref="B4:E4"/>
  </mergeCells>
  <phoneticPr fontId="27" type="noConversion"/>
  <printOptions horizontalCentered="1" verticalCentered="1" gridLinesSet="0"/>
  <pageMargins left="0.3" right="0.48" top="0.4" bottom="0.37" header="0" footer="0"/>
  <pageSetup paperSize="9" scale="94" orientation="portrait" horizontalDpi="4294967292" verticalDpi="300" r:id="rId1"/>
  <headerFooter alignWithMargins="0">
    <oddHeader>&amp;R2017 – Año de las Energías Renovables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B1:G73"/>
  <sheetViews>
    <sheetView showGridLines="0" topLeftCell="A4" zoomScale="75" workbookViewId="0">
      <selection activeCell="O34" sqref="O34"/>
    </sheetView>
  </sheetViews>
  <sheetFormatPr baseColWidth="10" defaultRowHeight="12.75" x14ac:dyDescent="0.2"/>
  <cols>
    <col min="1" max="1" width="4.140625" style="49" customWidth="1"/>
    <col min="2" max="2" width="16" style="49" customWidth="1"/>
    <col min="3" max="5" width="17.28515625" style="208" customWidth="1"/>
    <col min="6" max="6" width="7.5703125" style="49" customWidth="1"/>
    <col min="7" max="7" width="17.5703125" style="49" customWidth="1"/>
    <col min="8" max="16384" width="11.42578125" style="49"/>
  </cols>
  <sheetData>
    <row r="1" spans="2:7" s="157" customFormat="1" x14ac:dyDescent="0.2">
      <c r="B1" s="154" t="s">
        <v>141</v>
      </c>
      <c r="C1" s="149"/>
      <c r="D1" s="149"/>
      <c r="E1" s="149"/>
    </row>
    <row r="2" spans="2:7" s="157" customFormat="1" x14ac:dyDescent="0.2">
      <c r="B2" s="149" t="s">
        <v>48</v>
      </c>
      <c r="C2" s="149"/>
      <c r="D2" s="149"/>
      <c r="E2" s="149"/>
    </row>
    <row r="3" spans="2:7" s="250" customFormat="1" x14ac:dyDescent="0.2">
      <c r="B3" s="248" t="s">
        <v>142</v>
      </c>
      <c r="C3" s="248"/>
      <c r="D3" s="248"/>
      <c r="E3" s="248"/>
    </row>
    <row r="4" spans="2:7" s="250" customFormat="1" x14ac:dyDescent="0.2">
      <c r="B4" s="576" t="s">
        <v>109</v>
      </c>
      <c r="C4" s="576"/>
      <c r="D4" s="576"/>
      <c r="E4" s="576"/>
    </row>
    <row r="5" spans="2:7" s="253" customFormat="1" x14ac:dyDescent="0.2">
      <c r="B5" s="251"/>
      <c r="C5" s="251"/>
      <c r="D5" s="251"/>
      <c r="E5" s="251"/>
      <c r="F5" s="250"/>
      <c r="G5" s="252"/>
    </row>
    <row r="6" spans="2:7" ht="12.75" customHeight="1" thickBot="1" x14ac:dyDescent="0.25">
      <c r="C6" s="187"/>
      <c r="D6" s="187"/>
      <c r="E6" s="187"/>
      <c r="F6" s="174"/>
    </row>
    <row r="7" spans="2:7" ht="26.25" customHeight="1" x14ac:dyDescent="0.2">
      <c r="B7" s="201" t="s">
        <v>3</v>
      </c>
      <c r="C7" s="202" t="s">
        <v>49</v>
      </c>
      <c r="D7" s="155" t="s">
        <v>7</v>
      </c>
      <c r="E7" s="203" t="s">
        <v>50</v>
      </c>
      <c r="F7" s="56"/>
    </row>
    <row r="8" spans="2:7" ht="13.5" thickBot="1" x14ac:dyDescent="0.25">
      <c r="B8" s="188" t="s">
        <v>4</v>
      </c>
      <c r="C8" s="204" t="s">
        <v>265</v>
      </c>
      <c r="D8" s="158" t="s">
        <v>266</v>
      </c>
      <c r="E8" s="189" t="s">
        <v>51</v>
      </c>
      <c r="F8" s="56"/>
    </row>
    <row r="9" spans="2:7" x14ac:dyDescent="0.2">
      <c r="B9" s="159">
        <f>+'1.1.b.vol.armazones'!C7</f>
        <v>41640</v>
      </c>
      <c r="C9" s="160"/>
      <c r="D9" s="161"/>
      <c r="E9" s="162"/>
    </row>
    <row r="10" spans="2:7" x14ac:dyDescent="0.2">
      <c r="B10" s="163">
        <f>+'1.1.b.vol.armazones'!C8</f>
        <v>41671</v>
      </c>
      <c r="C10" s="164"/>
      <c r="D10" s="152"/>
      <c r="E10" s="153"/>
    </row>
    <row r="11" spans="2:7" x14ac:dyDescent="0.2">
      <c r="B11" s="163">
        <f>+'1.1.b.vol.armazones'!C9</f>
        <v>41699</v>
      </c>
      <c r="C11" s="164"/>
      <c r="D11" s="152"/>
      <c r="E11" s="153"/>
    </row>
    <row r="12" spans="2:7" x14ac:dyDescent="0.2">
      <c r="B12" s="163">
        <f>+'1.1.b.vol.armazones'!C10</f>
        <v>41730</v>
      </c>
      <c r="C12" s="164"/>
      <c r="D12" s="152"/>
      <c r="E12" s="153"/>
    </row>
    <row r="13" spans="2:7" x14ac:dyDescent="0.2">
      <c r="B13" s="163">
        <f>+'1.1.b.vol.armazones'!C11</f>
        <v>41760</v>
      </c>
      <c r="C13" s="152"/>
      <c r="D13" s="152"/>
      <c r="E13" s="153"/>
    </row>
    <row r="14" spans="2:7" x14ac:dyDescent="0.2">
      <c r="B14" s="163">
        <f>+'1.1.b.vol.armazones'!C12</f>
        <v>41791</v>
      </c>
      <c r="C14" s="164"/>
      <c r="D14" s="152"/>
      <c r="E14" s="153"/>
    </row>
    <row r="15" spans="2:7" x14ac:dyDescent="0.2">
      <c r="B15" s="163">
        <f>+'1.1.b.vol.armazones'!C13</f>
        <v>41821</v>
      </c>
      <c r="C15" s="152"/>
      <c r="D15" s="152"/>
      <c r="E15" s="153"/>
    </row>
    <row r="16" spans="2:7" x14ac:dyDescent="0.2">
      <c r="B16" s="163">
        <f>+'1.1.b.vol.armazones'!C14</f>
        <v>41852</v>
      </c>
      <c r="C16" s="152"/>
      <c r="D16" s="152"/>
      <c r="E16" s="153"/>
    </row>
    <row r="17" spans="2:5" x14ac:dyDescent="0.2">
      <c r="B17" s="163">
        <f>+'1.1.b.vol.armazones'!C15</f>
        <v>41883</v>
      </c>
      <c r="C17" s="152"/>
      <c r="D17" s="152"/>
      <c r="E17" s="153"/>
    </row>
    <row r="18" spans="2:5" x14ac:dyDescent="0.2">
      <c r="B18" s="163">
        <f>+'1.1.b.vol.armazones'!C16</f>
        <v>41913</v>
      </c>
      <c r="C18" s="152"/>
      <c r="D18" s="152"/>
      <c r="E18" s="153"/>
    </row>
    <row r="19" spans="2:5" x14ac:dyDescent="0.2">
      <c r="B19" s="163">
        <f>+'1.1.b.vol.armazones'!C17</f>
        <v>41944</v>
      </c>
      <c r="C19" s="152"/>
      <c r="D19" s="152"/>
      <c r="E19" s="153"/>
    </row>
    <row r="20" spans="2:5" ht="13.5" thickBot="1" x14ac:dyDescent="0.25">
      <c r="B20" s="165">
        <f>+'1.1.b.vol.armazones'!C18</f>
        <v>41974</v>
      </c>
      <c r="C20" s="166"/>
      <c r="D20" s="166"/>
      <c r="E20" s="167"/>
    </row>
    <row r="21" spans="2:5" x14ac:dyDescent="0.2">
      <c r="B21" s="159">
        <f>+'1.1.b.vol.armazones'!C19</f>
        <v>42005</v>
      </c>
      <c r="C21" s="161"/>
      <c r="D21" s="161"/>
      <c r="E21" s="153"/>
    </row>
    <row r="22" spans="2:5" x14ac:dyDescent="0.2">
      <c r="B22" s="163">
        <f>+'1.1.b.vol.armazones'!C20</f>
        <v>42036</v>
      </c>
      <c r="C22" s="152"/>
      <c r="D22" s="152"/>
      <c r="E22" s="168"/>
    </row>
    <row r="23" spans="2:5" x14ac:dyDescent="0.2">
      <c r="B23" s="163">
        <f>+'1.1.b.vol.armazones'!C21</f>
        <v>42064</v>
      </c>
      <c r="C23" s="152"/>
      <c r="D23" s="152"/>
      <c r="E23" s="153"/>
    </row>
    <row r="24" spans="2:5" x14ac:dyDescent="0.2">
      <c r="B24" s="163">
        <f>+'1.1.b.vol.armazones'!C22</f>
        <v>42095</v>
      </c>
      <c r="C24" s="152"/>
      <c r="D24" s="152"/>
      <c r="E24" s="153"/>
    </row>
    <row r="25" spans="2:5" x14ac:dyDescent="0.2">
      <c r="B25" s="163">
        <f>+'1.1.b.vol.armazones'!C23</f>
        <v>42125</v>
      </c>
      <c r="C25" s="152"/>
      <c r="D25" s="152"/>
      <c r="E25" s="153"/>
    </row>
    <row r="26" spans="2:5" x14ac:dyDescent="0.2">
      <c r="B26" s="163">
        <f>+'1.1.b.vol.armazones'!C24</f>
        <v>42156</v>
      </c>
      <c r="C26" s="152"/>
      <c r="D26" s="152"/>
      <c r="E26" s="153"/>
    </row>
    <row r="27" spans="2:5" x14ac:dyDescent="0.2">
      <c r="B27" s="163">
        <f>+'1.1.b.vol.armazones'!C25</f>
        <v>42186</v>
      </c>
      <c r="C27" s="152"/>
      <c r="D27" s="152"/>
      <c r="E27" s="153"/>
    </row>
    <row r="28" spans="2:5" x14ac:dyDescent="0.2">
      <c r="B28" s="163">
        <f>+'1.1.b.vol.armazones'!C26</f>
        <v>42217</v>
      </c>
      <c r="C28" s="152"/>
      <c r="D28" s="152"/>
      <c r="E28" s="153"/>
    </row>
    <row r="29" spans="2:5" x14ac:dyDescent="0.2">
      <c r="B29" s="163">
        <f>+'1.1.b.vol.armazones'!C27</f>
        <v>42248</v>
      </c>
      <c r="C29" s="152"/>
      <c r="D29" s="152"/>
      <c r="E29" s="153"/>
    </row>
    <row r="30" spans="2:5" x14ac:dyDescent="0.2">
      <c r="B30" s="163">
        <f>+'1.1.b.vol.armazones'!C28</f>
        <v>42278</v>
      </c>
      <c r="C30" s="152"/>
      <c r="D30" s="152"/>
      <c r="E30" s="153"/>
    </row>
    <row r="31" spans="2:5" x14ac:dyDescent="0.2">
      <c r="B31" s="163">
        <f>+'1.1.b.vol.armazones'!C29</f>
        <v>42309</v>
      </c>
      <c r="C31" s="152"/>
      <c r="D31" s="152"/>
      <c r="E31" s="153"/>
    </row>
    <row r="32" spans="2:5" ht="13.5" thickBot="1" x14ac:dyDescent="0.25">
      <c r="B32" s="165">
        <f>+'1.1.b.vol.armazones'!C30</f>
        <v>42339</v>
      </c>
      <c r="C32" s="166"/>
      <c r="D32" s="166"/>
      <c r="E32" s="169"/>
    </row>
    <row r="33" spans="2:5" x14ac:dyDescent="0.2">
      <c r="B33" s="159">
        <f>+'1.1.b.vol.armazones'!C31</f>
        <v>42370</v>
      </c>
      <c r="C33" s="161"/>
      <c r="D33" s="170"/>
      <c r="E33" s="160"/>
    </row>
    <row r="34" spans="2:5" x14ac:dyDescent="0.2">
      <c r="B34" s="163">
        <f>+'1.1.b.vol.armazones'!C32</f>
        <v>42401</v>
      </c>
      <c r="C34" s="152"/>
      <c r="D34" s="137"/>
      <c r="E34" s="164"/>
    </row>
    <row r="35" spans="2:5" x14ac:dyDescent="0.2">
      <c r="B35" s="163">
        <f>+'1.1.b.vol.armazones'!C33</f>
        <v>42430</v>
      </c>
      <c r="C35" s="152"/>
      <c r="D35" s="137"/>
      <c r="E35" s="164"/>
    </row>
    <row r="36" spans="2:5" x14ac:dyDescent="0.2">
      <c r="B36" s="163">
        <f>+'1.1.b.vol.armazones'!C34</f>
        <v>42461</v>
      </c>
      <c r="C36" s="152"/>
      <c r="D36" s="137"/>
      <c r="E36" s="164"/>
    </row>
    <row r="37" spans="2:5" x14ac:dyDescent="0.2">
      <c r="B37" s="163">
        <f>+'1.1.b.vol.armazones'!C35</f>
        <v>42491</v>
      </c>
      <c r="C37" s="152"/>
      <c r="D37" s="137"/>
      <c r="E37" s="164"/>
    </row>
    <row r="38" spans="2:5" x14ac:dyDescent="0.2">
      <c r="B38" s="163">
        <f>+'1.1.b.vol.armazones'!C36</f>
        <v>42522</v>
      </c>
      <c r="C38" s="152"/>
      <c r="D38" s="137"/>
      <c r="E38" s="164"/>
    </row>
    <row r="39" spans="2:5" x14ac:dyDescent="0.2">
      <c r="B39" s="163">
        <f>+'1.1.b.vol.armazones'!C37</f>
        <v>42552</v>
      </c>
      <c r="C39" s="152"/>
      <c r="D39" s="137"/>
      <c r="E39" s="164"/>
    </row>
    <row r="40" spans="2:5" x14ac:dyDescent="0.2">
      <c r="B40" s="163">
        <f>+'1.1.b.vol.armazones'!C38</f>
        <v>42583</v>
      </c>
      <c r="C40" s="152"/>
      <c r="D40" s="137"/>
      <c r="E40" s="164"/>
    </row>
    <row r="41" spans="2:5" x14ac:dyDescent="0.2">
      <c r="B41" s="163">
        <f>+'1.1.b.vol.armazones'!C39</f>
        <v>42614</v>
      </c>
      <c r="C41" s="152"/>
      <c r="D41" s="137"/>
      <c r="E41" s="164"/>
    </row>
    <row r="42" spans="2:5" x14ac:dyDescent="0.2">
      <c r="B42" s="163">
        <f>+'1.1.b.vol.armazones'!C40</f>
        <v>42644</v>
      </c>
      <c r="C42" s="152"/>
      <c r="D42" s="137"/>
      <c r="E42" s="164"/>
    </row>
    <row r="43" spans="2:5" x14ac:dyDescent="0.2">
      <c r="B43" s="163">
        <f>+'1.1.b.vol.armazones'!C41</f>
        <v>42675</v>
      </c>
      <c r="C43" s="152"/>
      <c r="D43" s="137"/>
      <c r="E43" s="164"/>
    </row>
    <row r="44" spans="2:5" ht="13.5" thickBot="1" x14ac:dyDescent="0.25">
      <c r="B44" s="205">
        <f>+'1.1.b.vol.armazones'!C42</f>
        <v>42705</v>
      </c>
      <c r="C44" s="206"/>
      <c r="D44" s="207"/>
      <c r="E44" s="200"/>
    </row>
    <row r="45" spans="2:5" x14ac:dyDescent="0.2">
      <c r="B45" s="159">
        <f>+'1.1.b.vol.armazones'!C43</f>
        <v>42736</v>
      </c>
      <c r="C45" s="161"/>
      <c r="D45" s="161"/>
      <c r="E45" s="160"/>
    </row>
    <row r="46" spans="2:5" x14ac:dyDescent="0.2">
      <c r="B46" s="163">
        <f>+'1.1.b.vol.armazones'!C44</f>
        <v>42767</v>
      </c>
      <c r="C46" s="152"/>
      <c r="D46" s="152"/>
      <c r="E46" s="164"/>
    </row>
    <row r="47" spans="2:5" x14ac:dyDescent="0.2">
      <c r="B47" s="163">
        <f>+'1.1.b.vol.armazones'!C45</f>
        <v>42795</v>
      </c>
      <c r="C47" s="152"/>
      <c r="D47" s="152"/>
      <c r="E47" s="164"/>
    </row>
    <row r="48" spans="2:5" x14ac:dyDescent="0.2">
      <c r="B48" s="163">
        <f>+'1.1.b.vol.armazones'!C46</f>
        <v>42826</v>
      </c>
      <c r="C48" s="152"/>
      <c r="D48" s="152"/>
      <c r="E48" s="164"/>
    </row>
    <row r="49" spans="2:6" x14ac:dyDescent="0.2">
      <c r="B49" s="163">
        <f>+'1.1.b.vol.armazones'!C47</f>
        <v>42856</v>
      </c>
      <c r="C49" s="152"/>
      <c r="D49" s="152"/>
      <c r="E49" s="164"/>
    </row>
    <row r="50" spans="2:6" x14ac:dyDescent="0.2">
      <c r="B50" s="163">
        <f>+'1.1.b.vol.armazones'!C48</f>
        <v>42887</v>
      </c>
      <c r="C50" s="152"/>
      <c r="D50" s="152"/>
      <c r="E50" s="164"/>
    </row>
    <row r="51" spans="2:6" x14ac:dyDescent="0.2">
      <c r="B51" s="163">
        <f>+'1.1.b.vol.armazones'!C49</f>
        <v>42917</v>
      </c>
      <c r="C51" s="152"/>
      <c r="D51" s="152"/>
      <c r="E51" s="164"/>
    </row>
    <row r="52" spans="2:6" x14ac:dyDescent="0.2">
      <c r="B52" s="163">
        <f>+'1.1.b.vol.armazones'!C50</f>
        <v>42948</v>
      </c>
      <c r="C52" s="152"/>
      <c r="D52" s="152"/>
      <c r="E52" s="164"/>
    </row>
    <row r="53" spans="2:6" x14ac:dyDescent="0.2">
      <c r="B53" s="163">
        <f>+'1.1.b.vol.armazones'!C51</f>
        <v>42979</v>
      </c>
      <c r="C53" s="152"/>
      <c r="D53" s="152"/>
      <c r="E53" s="164"/>
    </row>
    <row r="54" spans="2:6" ht="13.5" thickBot="1" x14ac:dyDescent="0.25">
      <c r="B54" s="179"/>
      <c r="C54" s="174"/>
      <c r="D54" s="174"/>
      <c r="E54" s="175"/>
    </row>
    <row r="55" spans="2:6" x14ac:dyDescent="0.2">
      <c r="B55" s="176">
        <v>2011</v>
      </c>
      <c r="C55" s="161"/>
      <c r="D55" s="161"/>
      <c r="E55" s="161"/>
    </row>
    <row r="56" spans="2:6" x14ac:dyDescent="0.2">
      <c r="B56" s="177">
        <v>2012</v>
      </c>
      <c r="C56" s="152"/>
      <c r="D56" s="152"/>
      <c r="E56" s="152"/>
    </row>
    <row r="57" spans="2:6" ht="13.5" thickBot="1" x14ac:dyDescent="0.25">
      <c r="B57" s="178">
        <v>2013</v>
      </c>
      <c r="C57" s="166"/>
      <c r="D57" s="166"/>
      <c r="E57" s="166"/>
    </row>
    <row r="58" spans="2:6" x14ac:dyDescent="0.2">
      <c r="B58" s="176">
        <v>2014</v>
      </c>
      <c r="C58" s="161"/>
      <c r="D58" s="161"/>
      <c r="E58" s="161"/>
      <c r="F58" s="174"/>
    </row>
    <row r="59" spans="2:6" x14ac:dyDescent="0.2">
      <c r="B59" s="177">
        <v>2015</v>
      </c>
      <c r="C59" s="152"/>
      <c r="D59" s="152"/>
      <c r="E59" s="152"/>
      <c r="F59" s="174"/>
    </row>
    <row r="60" spans="2:6" ht="13.5" thickBot="1" x14ac:dyDescent="0.25">
      <c r="B60" s="178">
        <v>2016</v>
      </c>
      <c r="C60" s="166"/>
      <c r="D60" s="166"/>
      <c r="E60" s="166"/>
    </row>
    <row r="61" spans="2:6" ht="13.5" thickBot="1" x14ac:dyDescent="0.25">
      <c r="B61" s="179"/>
      <c r="C61" s="174"/>
      <c r="D61" s="174"/>
      <c r="E61" s="174"/>
    </row>
    <row r="62" spans="2:6" x14ac:dyDescent="0.2">
      <c r="B62" s="343" t="s">
        <v>116</v>
      </c>
      <c r="C62" s="161"/>
      <c r="D62" s="161"/>
      <c r="E62" s="161"/>
    </row>
    <row r="63" spans="2:6" ht="13.5" thickBot="1" x14ac:dyDescent="0.25">
      <c r="B63" s="328" t="s">
        <v>117</v>
      </c>
      <c r="C63" s="166"/>
      <c r="D63" s="166"/>
      <c r="E63" s="166"/>
    </row>
    <row r="64" spans="2:6" x14ac:dyDescent="0.2">
      <c r="C64" s="49"/>
      <c r="D64" s="49"/>
    </row>
    <row r="65" spans="2:5" x14ac:dyDescent="0.2">
      <c r="B65" s="209"/>
      <c r="C65" s="49"/>
      <c r="D65" s="49"/>
    </row>
    <row r="66" spans="2:5" ht="15" hidden="1" customHeight="1" x14ac:dyDescent="0.2">
      <c r="B66" s="84" t="s">
        <v>87</v>
      </c>
      <c r="C66" s="85"/>
      <c r="D66" s="53"/>
      <c r="E66" s="53"/>
    </row>
    <row r="67" spans="2:5" hidden="1" x14ac:dyDescent="0.2">
      <c r="B67" s="53"/>
      <c r="C67" s="53"/>
      <c r="D67" s="53"/>
      <c r="E67" s="53"/>
    </row>
    <row r="68" spans="2:5" ht="13.5" hidden="1" thickBot="1" x14ac:dyDescent="0.25">
      <c r="B68" s="89" t="s">
        <v>4</v>
      </c>
      <c r="C68" s="91" t="s">
        <v>80</v>
      </c>
      <c r="D68" s="104" t="s">
        <v>81</v>
      </c>
    </row>
    <row r="69" spans="2:5" hidden="1" x14ac:dyDescent="0.2">
      <c r="B69" s="97">
        <f>+B58</f>
        <v>2014</v>
      </c>
      <c r="C69" s="107">
        <f>+C58-SUM(C9:C20)</f>
        <v>0</v>
      </c>
      <c r="D69" s="110">
        <f>+D58-SUM(D9:D20)</f>
        <v>0</v>
      </c>
    </row>
    <row r="70" spans="2:5" hidden="1" x14ac:dyDescent="0.2">
      <c r="B70" s="99">
        <f>+B59</f>
        <v>2015</v>
      </c>
      <c r="C70" s="111">
        <f>+C59-SUM(C21:C32)</f>
        <v>0</v>
      </c>
      <c r="D70" s="114">
        <f>+D59-SUM(D21:D32)</f>
        <v>0</v>
      </c>
    </row>
    <row r="71" spans="2:5" ht="13.5" hidden="1" thickBot="1" x14ac:dyDescent="0.25">
      <c r="B71" s="100">
        <f>+B60</f>
        <v>2016</v>
      </c>
      <c r="C71" s="115">
        <f>+C60-SUM(C33:C44)</f>
        <v>0</v>
      </c>
      <c r="D71" s="118">
        <f>+D60-SUM(D33:D44)</f>
        <v>0</v>
      </c>
    </row>
    <row r="72" spans="2:5" hidden="1" x14ac:dyDescent="0.2">
      <c r="B72" s="97" t="str">
        <f>+B62</f>
        <v>ene-sep 16</v>
      </c>
      <c r="C72" s="124">
        <f>+C62-(SUM(C33:INDEX(C33:C44,'parámetros e instrucciones'!$E$3)))</f>
        <v>0</v>
      </c>
      <c r="D72" s="124">
        <f>+D62-(SUM(D33:INDEX(D33:D44,'parámetros e instrucciones'!$E$3)))</f>
        <v>0</v>
      </c>
    </row>
    <row r="73" spans="2:5" ht="13.5" hidden="1" thickBot="1" x14ac:dyDescent="0.25">
      <c r="B73" s="100" t="str">
        <f>+B63</f>
        <v>ene-sep 17</v>
      </c>
      <c r="C73" s="128">
        <f>+C63-(SUM(C45:INDEX(C45:C53,'parámetros e instrucciones'!$E$3)))</f>
        <v>0</v>
      </c>
      <c r="D73" s="128">
        <f>+D63-(SUM(D45:INDEX(D45:D53,'parámetros e instrucciones'!$E$3)))</f>
        <v>0</v>
      </c>
    </row>
  </sheetData>
  <sheetProtection formatCells="0" formatColumns="0" formatRows="0"/>
  <mergeCells count="1">
    <mergeCell ref="B4:E4"/>
  </mergeCells>
  <phoneticPr fontId="27" type="noConversion"/>
  <printOptions horizontalCentered="1" verticalCentered="1" gridLinesSet="0"/>
  <pageMargins left="0.3" right="0.48" top="0.4" bottom="0.37" header="0" footer="0"/>
  <pageSetup paperSize="9" scale="95" orientation="portrait" horizontalDpi="4294967292" verticalDpi="300" r:id="rId1"/>
  <headerFooter alignWithMargins="0">
    <oddHeader>&amp;R2017 – Año de las Energías Renovables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B1:G73"/>
  <sheetViews>
    <sheetView showGridLines="0" zoomScale="75" workbookViewId="0">
      <selection activeCell="K51" sqref="K51"/>
    </sheetView>
  </sheetViews>
  <sheetFormatPr baseColWidth="10" defaultRowHeight="12.75" x14ac:dyDescent="0.2"/>
  <cols>
    <col min="1" max="1" width="4.140625" style="49" customWidth="1"/>
    <col min="2" max="2" width="16" style="49" customWidth="1"/>
    <col min="3" max="5" width="17.28515625" style="208" customWidth="1"/>
    <col min="6" max="6" width="7.5703125" style="49" customWidth="1"/>
    <col min="7" max="7" width="17.5703125" style="49" customWidth="1"/>
    <col min="8" max="16384" width="11.42578125" style="49"/>
  </cols>
  <sheetData>
    <row r="1" spans="2:7" s="157" customFormat="1" x14ac:dyDescent="0.2">
      <c r="B1" s="154" t="s">
        <v>248</v>
      </c>
      <c r="C1" s="149"/>
      <c r="D1" s="149"/>
      <c r="E1" s="149"/>
    </row>
    <row r="2" spans="2:7" s="157" customFormat="1" x14ac:dyDescent="0.2">
      <c r="B2" s="149" t="s">
        <v>48</v>
      </c>
      <c r="C2" s="149"/>
      <c r="D2" s="149"/>
      <c r="E2" s="149"/>
    </row>
    <row r="3" spans="2:7" s="250" customFormat="1" x14ac:dyDescent="0.2">
      <c r="B3" s="248" t="s">
        <v>143</v>
      </c>
      <c r="C3" s="248"/>
      <c r="D3" s="248"/>
      <c r="E3" s="248"/>
    </row>
    <row r="4" spans="2:7" s="250" customFormat="1" x14ac:dyDescent="0.2">
      <c r="B4" s="576" t="s">
        <v>109</v>
      </c>
      <c r="C4" s="576"/>
      <c r="D4" s="576"/>
      <c r="E4" s="576"/>
    </row>
    <row r="5" spans="2:7" s="253" customFormat="1" x14ac:dyDescent="0.2">
      <c r="B5" s="251"/>
      <c r="C5" s="251"/>
      <c r="D5" s="251"/>
      <c r="E5" s="251"/>
      <c r="F5" s="250"/>
      <c r="G5" s="252"/>
    </row>
    <row r="6" spans="2:7" ht="12.75" customHeight="1" thickBot="1" x14ac:dyDescent="0.25">
      <c r="C6" s="187"/>
      <c r="D6" s="187"/>
      <c r="E6" s="187"/>
      <c r="F6" s="174"/>
    </row>
    <row r="7" spans="2:7" ht="26.25" customHeight="1" x14ac:dyDescent="0.2">
      <c r="B7" s="201" t="s">
        <v>3</v>
      </c>
      <c r="C7" s="202" t="s">
        <v>49</v>
      </c>
      <c r="D7" s="155" t="s">
        <v>7</v>
      </c>
      <c r="E7" s="203" t="s">
        <v>50</v>
      </c>
      <c r="F7" s="56"/>
    </row>
    <row r="8" spans="2:7" ht="13.5" thickBot="1" x14ac:dyDescent="0.25">
      <c r="B8" s="188" t="s">
        <v>4</v>
      </c>
      <c r="C8" s="204" t="s">
        <v>265</v>
      </c>
      <c r="D8" s="158" t="s">
        <v>266</v>
      </c>
      <c r="E8" s="189" t="s">
        <v>51</v>
      </c>
      <c r="F8" s="56"/>
    </row>
    <row r="9" spans="2:7" x14ac:dyDescent="0.2">
      <c r="B9" s="159">
        <f>+'1.1.b.vol.armazones'!C7</f>
        <v>41640</v>
      </c>
      <c r="C9" s="160"/>
      <c r="D9" s="161"/>
      <c r="E9" s="162"/>
    </row>
    <row r="10" spans="2:7" x14ac:dyDescent="0.2">
      <c r="B10" s="163">
        <f>+'1.1.b.vol.armazones'!C8</f>
        <v>41671</v>
      </c>
      <c r="C10" s="164"/>
      <c r="D10" s="152"/>
      <c r="E10" s="153"/>
    </row>
    <row r="11" spans="2:7" x14ac:dyDescent="0.2">
      <c r="B11" s="163">
        <f>+'1.1.b.vol.armazones'!C9</f>
        <v>41699</v>
      </c>
      <c r="C11" s="164"/>
      <c r="D11" s="152"/>
      <c r="E11" s="153"/>
    </row>
    <row r="12" spans="2:7" x14ac:dyDescent="0.2">
      <c r="B12" s="163">
        <f>+'1.1.b.vol.armazones'!C10</f>
        <v>41730</v>
      </c>
      <c r="C12" s="164"/>
      <c r="D12" s="152"/>
      <c r="E12" s="153"/>
    </row>
    <row r="13" spans="2:7" x14ac:dyDescent="0.2">
      <c r="B13" s="163">
        <f>+'1.1.b.vol.armazones'!C11</f>
        <v>41760</v>
      </c>
      <c r="C13" s="152"/>
      <c r="D13" s="152"/>
      <c r="E13" s="153"/>
    </row>
    <row r="14" spans="2:7" x14ac:dyDescent="0.2">
      <c r="B14" s="163">
        <f>+'1.1.b.vol.armazones'!C12</f>
        <v>41791</v>
      </c>
      <c r="C14" s="164"/>
      <c r="D14" s="152"/>
      <c r="E14" s="153"/>
    </row>
    <row r="15" spans="2:7" x14ac:dyDescent="0.2">
      <c r="B15" s="163">
        <f>+'1.1.b.vol.armazones'!C13</f>
        <v>41821</v>
      </c>
      <c r="C15" s="152"/>
      <c r="D15" s="152"/>
      <c r="E15" s="153"/>
    </row>
    <row r="16" spans="2:7" x14ac:dyDescent="0.2">
      <c r="B16" s="163">
        <f>+'1.1.b.vol.armazones'!C14</f>
        <v>41852</v>
      </c>
      <c r="C16" s="152"/>
      <c r="D16" s="152"/>
      <c r="E16" s="153"/>
    </row>
    <row r="17" spans="2:5" x14ac:dyDescent="0.2">
      <c r="B17" s="163">
        <f>+'1.1.b.vol.armazones'!C15</f>
        <v>41883</v>
      </c>
      <c r="C17" s="152"/>
      <c r="D17" s="152"/>
      <c r="E17" s="153"/>
    </row>
    <row r="18" spans="2:5" x14ac:dyDescent="0.2">
      <c r="B18" s="163">
        <f>+'1.1.b.vol.armazones'!C16</f>
        <v>41913</v>
      </c>
      <c r="C18" s="152"/>
      <c r="D18" s="152"/>
      <c r="E18" s="153"/>
    </row>
    <row r="19" spans="2:5" x14ac:dyDescent="0.2">
      <c r="B19" s="163">
        <f>+'1.1.b.vol.armazones'!C17</f>
        <v>41944</v>
      </c>
      <c r="C19" s="152"/>
      <c r="D19" s="152"/>
      <c r="E19" s="153"/>
    </row>
    <row r="20" spans="2:5" ht="13.5" thickBot="1" x14ac:dyDescent="0.25">
      <c r="B20" s="165">
        <f>+'1.1.b.vol.armazones'!C18</f>
        <v>41974</v>
      </c>
      <c r="C20" s="166"/>
      <c r="D20" s="166"/>
      <c r="E20" s="167"/>
    </row>
    <row r="21" spans="2:5" x14ac:dyDescent="0.2">
      <c r="B21" s="159">
        <f>+'1.1.b.vol.armazones'!C19</f>
        <v>42005</v>
      </c>
      <c r="C21" s="161"/>
      <c r="D21" s="161"/>
      <c r="E21" s="153"/>
    </row>
    <row r="22" spans="2:5" x14ac:dyDescent="0.2">
      <c r="B22" s="163">
        <f>+'1.1.b.vol.armazones'!C20</f>
        <v>42036</v>
      </c>
      <c r="C22" s="152"/>
      <c r="D22" s="152"/>
      <c r="E22" s="168"/>
    </row>
    <row r="23" spans="2:5" x14ac:dyDescent="0.2">
      <c r="B23" s="163">
        <f>+'1.1.b.vol.armazones'!C21</f>
        <v>42064</v>
      </c>
      <c r="C23" s="152"/>
      <c r="D23" s="152"/>
      <c r="E23" s="153"/>
    </row>
    <row r="24" spans="2:5" x14ac:dyDescent="0.2">
      <c r="B24" s="163">
        <f>+'1.1.b.vol.armazones'!C22</f>
        <v>42095</v>
      </c>
      <c r="C24" s="152"/>
      <c r="D24" s="152"/>
      <c r="E24" s="153"/>
    </row>
    <row r="25" spans="2:5" x14ac:dyDescent="0.2">
      <c r="B25" s="163">
        <f>+'1.1.b.vol.armazones'!C23</f>
        <v>42125</v>
      </c>
      <c r="C25" s="152"/>
      <c r="D25" s="152"/>
      <c r="E25" s="153"/>
    </row>
    <row r="26" spans="2:5" x14ac:dyDescent="0.2">
      <c r="B26" s="163">
        <f>+'1.1.b.vol.armazones'!C24</f>
        <v>42156</v>
      </c>
      <c r="C26" s="152"/>
      <c r="D26" s="152"/>
      <c r="E26" s="153"/>
    </row>
    <row r="27" spans="2:5" x14ac:dyDescent="0.2">
      <c r="B27" s="163">
        <f>+'1.1.b.vol.armazones'!C25</f>
        <v>42186</v>
      </c>
      <c r="C27" s="152"/>
      <c r="D27" s="152"/>
      <c r="E27" s="153"/>
    </row>
    <row r="28" spans="2:5" x14ac:dyDescent="0.2">
      <c r="B28" s="163">
        <f>+'1.1.b.vol.armazones'!C26</f>
        <v>42217</v>
      </c>
      <c r="C28" s="152"/>
      <c r="D28" s="152"/>
      <c r="E28" s="153"/>
    </row>
    <row r="29" spans="2:5" x14ac:dyDescent="0.2">
      <c r="B29" s="163">
        <f>+'1.1.b.vol.armazones'!C27</f>
        <v>42248</v>
      </c>
      <c r="C29" s="152"/>
      <c r="D29" s="152"/>
      <c r="E29" s="153"/>
    </row>
    <row r="30" spans="2:5" x14ac:dyDescent="0.2">
      <c r="B30" s="163">
        <f>+'1.1.b.vol.armazones'!C28</f>
        <v>42278</v>
      </c>
      <c r="C30" s="152"/>
      <c r="D30" s="152"/>
      <c r="E30" s="153"/>
    </row>
    <row r="31" spans="2:5" x14ac:dyDescent="0.2">
      <c r="B31" s="163">
        <f>+'1.1.b.vol.armazones'!C29</f>
        <v>42309</v>
      </c>
      <c r="C31" s="152"/>
      <c r="D31" s="152"/>
      <c r="E31" s="153"/>
    </row>
    <row r="32" spans="2:5" ht="13.5" thickBot="1" x14ac:dyDescent="0.25">
      <c r="B32" s="165">
        <f>+'1.1.b.vol.armazones'!C30</f>
        <v>42339</v>
      </c>
      <c r="C32" s="166"/>
      <c r="D32" s="166"/>
      <c r="E32" s="169"/>
    </row>
    <row r="33" spans="2:5" x14ac:dyDescent="0.2">
      <c r="B33" s="159">
        <f>+'1.1.b.vol.armazones'!C31</f>
        <v>42370</v>
      </c>
      <c r="C33" s="161"/>
      <c r="D33" s="170"/>
      <c r="E33" s="160"/>
    </row>
    <row r="34" spans="2:5" x14ac:dyDescent="0.2">
      <c r="B34" s="163">
        <f>+'1.1.b.vol.armazones'!C32</f>
        <v>42401</v>
      </c>
      <c r="C34" s="152"/>
      <c r="D34" s="137"/>
      <c r="E34" s="164"/>
    </row>
    <row r="35" spans="2:5" x14ac:dyDescent="0.2">
      <c r="B35" s="163">
        <f>+'1.1.b.vol.armazones'!C33</f>
        <v>42430</v>
      </c>
      <c r="C35" s="152"/>
      <c r="D35" s="137"/>
      <c r="E35" s="164"/>
    </row>
    <row r="36" spans="2:5" x14ac:dyDescent="0.2">
      <c r="B36" s="163">
        <f>+'1.1.b.vol.armazones'!C34</f>
        <v>42461</v>
      </c>
      <c r="C36" s="152"/>
      <c r="D36" s="137"/>
      <c r="E36" s="164"/>
    </row>
    <row r="37" spans="2:5" x14ac:dyDescent="0.2">
      <c r="B37" s="163">
        <f>+'1.1.b.vol.armazones'!C35</f>
        <v>42491</v>
      </c>
      <c r="C37" s="152"/>
      <c r="D37" s="137"/>
      <c r="E37" s="164"/>
    </row>
    <row r="38" spans="2:5" x14ac:dyDescent="0.2">
      <c r="B38" s="163">
        <f>+'1.1.b.vol.armazones'!C36</f>
        <v>42522</v>
      </c>
      <c r="C38" s="152"/>
      <c r="D38" s="137"/>
      <c r="E38" s="164"/>
    </row>
    <row r="39" spans="2:5" x14ac:dyDescent="0.2">
      <c r="B39" s="163">
        <f>+'1.1.b.vol.armazones'!C37</f>
        <v>42552</v>
      </c>
      <c r="C39" s="152"/>
      <c r="D39" s="137"/>
      <c r="E39" s="164"/>
    </row>
    <row r="40" spans="2:5" x14ac:dyDescent="0.2">
      <c r="B40" s="163">
        <f>+'1.1.b.vol.armazones'!C38</f>
        <v>42583</v>
      </c>
      <c r="C40" s="152"/>
      <c r="D40" s="137"/>
      <c r="E40" s="164"/>
    </row>
    <row r="41" spans="2:5" x14ac:dyDescent="0.2">
      <c r="B41" s="163">
        <f>+'1.1.b.vol.armazones'!C39</f>
        <v>42614</v>
      </c>
      <c r="C41" s="152"/>
      <c r="D41" s="137"/>
      <c r="E41" s="164"/>
    </row>
    <row r="42" spans="2:5" x14ac:dyDescent="0.2">
      <c r="B42" s="163">
        <f>+'1.1.b.vol.armazones'!C40</f>
        <v>42644</v>
      </c>
      <c r="C42" s="152"/>
      <c r="D42" s="137"/>
      <c r="E42" s="164"/>
    </row>
    <row r="43" spans="2:5" x14ac:dyDescent="0.2">
      <c r="B43" s="163">
        <f>+'1.1.b.vol.armazones'!C41</f>
        <v>42675</v>
      </c>
      <c r="C43" s="152"/>
      <c r="D43" s="137"/>
      <c r="E43" s="164"/>
    </row>
    <row r="44" spans="2:5" ht="13.5" thickBot="1" x14ac:dyDescent="0.25">
      <c r="B44" s="205">
        <f>+'1.1.b.vol.armazones'!C42</f>
        <v>42705</v>
      </c>
      <c r="C44" s="206"/>
      <c r="D44" s="207"/>
      <c r="E44" s="200"/>
    </row>
    <row r="45" spans="2:5" x14ac:dyDescent="0.2">
      <c r="B45" s="159">
        <f>+'1.1.b.vol.armazones'!C43</f>
        <v>42736</v>
      </c>
      <c r="C45" s="161"/>
      <c r="D45" s="161"/>
      <c r="E45" s="160"/>
    </row>
    <row r="46" spans="2:5" x14ac:dyDescent="0.2">
      <c r="B46" s="163">
        <f>+'1.1.b.vol.armazones'!C44</f>
        <v>42767</v>
      </c>
      <c r="C46" s="152"/>
      <c r="D46" s="152"/>
      <c r="E46" s="164"/>
    </row>
    <row r="47" spans="2:5" x14ac:dyDescent="0.2">
      <c r="B47" s="163">
        <f>+'1.1.b.vol.armazones'!C45</f>
        <v>42795</v>
      </c>
      <c r="C47" s="152"/>
      <c r="D47" s="152"/>
      <c r="E47" s="164"/>
    </row>
    <row r="48" spans="2:5" x14ac:dyDescent="0.2">
      <c r="B48" s="163">
        <f>+'1.1.b.vol.armazones'!C46</f>
        <v>42826</v>
      </c>
      <c r="C48" s="152"/>
      <c r="D48" s="152"/>
      <c r="E48" s="164"/>
    </row>
    <row r="49" spans="2:6" x14ac:dyDescent="0.2">
      <c r="B49" s="163">
        <f>+'1.1.b.vol.armazones'!C47</f>
        <v>42856</v>
      </c>
      <c r="C49" s="152"/>
      <c r="D49" s="152"/>
      <c r="E49" s="164"/>
    </row>
    <row r="50" spans="2:6" x14ac:dyDescent="0.2">
      <c r="B50" s="163">
        <f>+'1.1.b.vol.armazones'!C48</f>
        <v>42887</v>
      </c>
      <c r="C50" s="152"/>
      <c r="D50" s="152"/>
      <c r="E50" s="164"/>
    </row>
    <row r="51" spans="2:6" x14ac:dyDescent="0.2">
      <c r="B51" s="163">
        <f>+'1.1.b.vol.armazones'!C49</f>
        <v>42917</v>
      </c>
      <c r="C51" s="152"/>
      <c r="D51" s="152"/>
      <c r="E51" s="164"/>
    </row>
    <row r="52" spans="2:6" x14ac:dyDescent="0.2">
      <c r="B52" s="163">
        <f>+'1.1.b.vol.armazones'!C50</f>
        <v>42948</v>
      </c>
      <c r="C52" s="152"/>
      <c r="D52" s="152"/>
      <c r="E52" s="164"/>
    </row>
    <row r="53" spans="2:6" x14ac:dyDescent="0.2">
      <c r="B53" s="163">
        <f>+'1.1.b.vol.armazones'!C51</f>
        <v>42979</v>
      </c>
      <c r="C53" s="152"/>
      <c r="D53" s="152"/>
      <c r="E53" s="164"/>
    </row>
    <row r="54" spans="2:6" ht="13.5" thickBot="1" x14ac:dyDescent="0.25">
      <c r="B54" s="179"/>
      <c r="C54" s="174"/>
      <c r="D54" s="174"/>
      <c r="E54" s="175"/>
    </row>
    <row r="55" spans="2:6" x14ac:dyDescent="0.2">
      <c r="B55" s="176">
        <v>2011</v>
      </c>
      <c r="C55" s="161"/>
      <c r="D55" s="161"/>
      <c r="E55" s="161"/>
    </row>
    <row r="56" spans="2:6" x14ac:dyDescent="0.2">
      <c r="B56" s="177">
        <v>2012</v>
      </c>
      <c r="C56" s="152"/>
      <c r="D56" s="152"/>
      <c r="E56" s="152"/>
    </row>
    <row r="57" spans="2:6" ht="13.5" thickBot="1" x14ac:dyDescent="0.25">
      <c r="B57" s="178">
        <v>2013</v>
      </c>
      <c r="C57" s="166"/>
      <c r="D57" s="166"/>
      <c r="E57" s="166"/>
    </row>
    <row r="58" spans="2:6" x14ac:dyDescent="0.2">
      <c r="B58" s="176">
        <v>2014</v>
      </c>
      <c r="C58" s="161"/>
      <c r="D58" s="161"/>
      <c r="E58" s="161"/>
      <c r="F58" s="174"/>
    </row>
    <row r="59" spans="2:6" x14ac:dyDescent="0.2">
      <c r="B59" s="177">
        <v>2015</v>
      </c>
      <c r="C59" s="152"/>
      <c r="D59" s="152"/>
      <c r="E59" s="152"/>
      <c r="F59" s="174"/>
    </row>
    <row r="60" spans="2:6" ht="13.5" thickBot="1" x14ac:dyDescent="0.25">
      <c r="B60" s="178">
        <v>2016</v>
      </c>
      <c r="C60" s="166"/>
      <c r="D60" s="166"/>
      <c r="E60" s="166"/>
    </row>
    <row r="61" spans="2:6" ht="13.5" thickBot="1" x14ac:dyDescent="0.25">
      <c r="B61" s="179"/>
      <c r="C61" s="174"/>
      <c r="D61" s="174"/>
      <c r="E61" s="174"/>
    </row>
    <row r="62" spans="2:6" x14ac:dyDescent="0.2">
      <c r="B62" s="343" t="s">
        <v>116</v>
      </c>
      <c r="C62" s="161"/>
      <c r="D62" s="161"/>
      <c r="E62" s="161"/>
    </row>
    <row r="63" spans="2:6" ht="13.5" thickBot="1" x14ac:dyDescent="0.25">
      <c r="B63" s="328" t="s">
        <v>117</v>
      </c>
      <c r="C63" s="166"/>
      <c r="D63" s="166"/>
      <c r="E63" s="166"/>
    </row>
    <row r="64" spans="2:6" x14ac:dyDescent="0.2">
      <c r="C64" s="49"/>
      <c r="D64" s="49"/>
    </row>
    <row r="65" spans="2:5" x14ac:dyDescent="0.2">
      <c r="B65" s="209"/>
      <c r="C65" s="49"/>
      <c r="D65" s="49"/>
    </row>
    <row r="66" spans="2:5" ht="15" hidden="1" customHeight="1" x14ac:dyDescent="0.2">
      <c r="B66" s="84" t="s">
        <v>87</v>
      </c>
      <c r="C66" s="85"/>
      <c r="D66" s="53"/>
      <c r="E66" s="53"/>
    </row>
    <row r="67" spans="2:5" hidden="1" x14ac:dyDescent="0.2">
      <c r="B67" s="53"/>
      <c r="C67" s="53"/>
      <c r="D67" s="53"/>
      <c r="E67" s="53"/>
    </row>
    <row r="68" spans="2:5" ht="13.5" hidden="1" thickBot="1" x14ac:dyDescent="0.25">
      <c r="B68" s="89" t="s">
        <v>4</v>
      </c>
      <c r="C68" s="91" t="s">
        <v>80</v>
      </c>
      <c r="D68" s="104" t="s">
        <v>81</v>
      </c>
    </row>
    <row r="69" spans="2:5" hidden="1" x14ac:dyDescent="0.2">
      <c r="B69" s="97">
        <f>+B58</f>
        <v>2014</v>
      </c>
      <c r="C69" s="107">
        <f>+C58-SUM(C9:C20)</f>
        <v>0</v>
      </c>
      <c r="D69" s="110">
        <f>+D58-SUM(D9:D20)</f>
        <v>0</v>
      </c>
    </row>
    <row r="70" spans="2:5" hidden="1" x14ac:dyDescent="0.2">
      <c r="B70" s="99">
        <f>+B59</f>
        <v>2015</v>
      </c>
      <c r="C70" s="111">
        <f>+C59-SUM(C21:C32)</f>
        <v>0</v>
      </c>
      <c r="D70" s="114">
        <f>+D59-SUM(D21:D32)</f>
        <v>0</v>
      </c>
    </row>
    <row r="71" spans="2:5" ht="13.5" hidden="1" thickBot="1" x14ac:dyDescent="0.25">
      <c r="B71" s="100">
        <f>+B60</f>
        <v>2016</v>
      </c>
      <c r="C71" s="115">
        <f>+C60-SUM(C33:C44)</f>
        <v>0</v>
      </c>
      <c r="D71" s="118">
        <f>+D60-SUM(D33:D44)</f>
        <v>0</v>
      </c>
    </row>
    <row r="72" spans="2:5" hidden="1" x14ac:dyDescent="0.2">
      <c r="B72" s="97" t="str">
        <f>+B62</f>
        <v>ene-sep 16</v>
      </c>
      <c r="C72" s="124">
        <f>+C62-(SUM(C33:INDEX(C33:C44,'parámetros e instrucciones'!$E$3)))</f>
        <v>0</v>
      </c>
      <c r="D72" s="124">
        <f>+D62-(SUM(D33:INDEX(D33:D44,'parámetros e instrucciones'!$E$3)))</f>
        <v>0</v>
      </c>
    </row>
    <row r="73" spans="2:5" ht="13.5" hidden="1" thickBot="1" x14ac:dyDescent="0.25">
      <c r="B73" s="100" t="str">
        <f>+B63</f>
        <v>ene-sep 17</v>
      </c>
      <c r="C73" s="128">
        <f>+C63-(SUM(C45:INDEX(C45:C53,'parámetros e instrucciones'!$E$3)))</f>
        <v>0</v>
      </c>
      <c r="D73" s="128">
        <f>+D63-(SUM(D45:INDEX(D45:D53,'parámetros e instrucciones'!$E$3)))</f>
        <v>0</v>
      </c>
    </row>
  </sheetData>
  <sheetProtection formatCells="0" formatColumns="0" formatRows="0"/>
  <mergeCells count="1">
    <mergeCell ref="B4:E4"/>
  </mergeCells>
  <phoneticPr fontId="27" type="noConversion"/>
  <printOptions horizontalCentered="1" verticalCentered="1" gridLinesSet="0"/>
  <pageMargins left="0.3" right="0.48" top="0.4" bottom="0.37" header="0" footer="0"/>
  <pageSetup paperSize="9" scale="95" orientation="portrait" horizontalDpi="4294967292" verticalDpi="300" r:id="rId1"/>
  <headerFooter alignWithMargins="0">
    <oddHeader>&amp;R2017 – Año de las Energías Renovables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E71"/>
  <sheetViews>
    <sheetView workbookViewId="0">
      <selection activeCell="F16" sqref="F16"/>
    </sheetView>
  </sheetViews>
  <sheetFormatPr baseColWidth="10" defaultRowHeight="12.75" x14ac:dyDescent="0.2"/>
  <cols>
    <col min="1" max="1" width="38.28515625" style="49" customWidth="1"/>
    <col min="2" max="3" width="13.85546875" style="49" customWidth="1"/>
    <col min="4" max="5" width="13.85546875" style="52" customWidth="1"/>
    <col min="6" max="9" width="11.42578125" style="49"/>
    <col min="10" max="10" width="8" style="49" customWidth="1"/>
    <col min="11" max="16384" width="11.42578125" style="49"/>
  </cols>
  <sheetData>
    <row r="1" spans="1:5" x14ac:dyDescent="0.2">
      <c r="A1" s="577" t="s">
        <v>161</v>
      </c>
      <c r="B1" s="577"/>
      <c r="C1" s="577"/>
      <c r="D1" s="252"/>
    </row>
    <row r="2" spans="1:5" s="52" customFormat="1" x14ac:dyDescent="0.2">
      <c r="A2" s="578" t="s">
        <v>162</v>
      </c>
      <c r="B2" s="578"/>
      <c r="C2" s="578"/>
      <c r="D2" s="252"/>
    </row>
    <row r="3" spans="1:5" s="52" customFormat="1" x14ac:dyDescent="0.2">
      <c r="A3" s="579" t="s">
        <v>103</v>
      </c>
      <c r="B3" s="579"/>
      <c r="C3" s="579"/>
      <c r="D3" s="252"/>
    </row>
    <row r="4" spans="1:5" s="52" customFormat="1" x14ac:dyDescent="0.2">
      <c r="A4" s="346" t="s">
        <v>163</v>
      </c>
      <c r="B4" s="345"/>
      <c r="C4" s="345"/>
      <c r="D4" s="252"/>
    </row>
    <row r="5" spans="1:5" s="253" customFormat="1" x14ac:dyDescent="0.2">
      <c r="A5" s="347" t="s">
        <v>164</v>
      </c>
      <c r="B5" s="347"/>
      <c r="C5" s="347"/>
      <c r="D5" s="252"/>
    </row>
    <row r="6" spans="1:5" ht="22.5" customHeight="1" thickBot="1" x14ac:dyDescent="0.25"/>
    <row r="7" spans="1:5" ht="24.75" customHeight="1" thickBot="1" x14ac:dyDescent="0.25">
      <c r="A7" s="580" t="s">
        <v>165</v>
      </c>
      <c r="B7" s="348">
        <v>2014</v>
      </c>
      <c r="C7" s="348">
        <v>2015</v>
      </c>
      <c r="D7" s="348">
        <v>2016</v>
      </c>
      <c r="E7" s="349" t="s">
        <v>127</v>
      </c>
    </row>
    <row r="8" spans="1:5" ht="25.5" customHeight="1" x14ac:dyDescent="0.2">
      <c r="A8" s="581"/>
      <c r="B8" s="582" t="s">
        <v>166</v>
      </c>
      <c r="C8" s="582" t="s">
        <v>166</v>
      </c>
      <c r="D8" s="582" t="s">
        <v>166</v>
      </c>
      <c r="E8" s="582" t="s">
        <v>166</v>
      </c>
    </row>
    <row r="9" spans="1:5" ht="28.5" customHeight="1" thickBot="1" x14ac:dyDescent="0.25">
      <c r="A9" s="581"/>
      <c r="B9" s="583"/>
      <c r="C9" s="583"/>
      <c r="D9" s="583"/>
      <c r="E9" s="583"/>
    </row>
    <row r="10" spans="1:5" x14ac:dyDescent="0.2">
      <c r="A10" s="350" t="s">
        <v>167</v>
      </c>
      <c r="B10" s="160"/>
      <c r="C10" s="160"/>
      <c r="D10" s="160"/>
      <c r="E10" s="160"/>
    </row>
    <row r="11" spans="1:5" x14ac:dyDescent="0.2">
      <c r="A11" s="447" t="s">
        <v>249</v>
      </c>
      <c r="B11" s="448"/>
      <c r="C11" s="448"/>
      <c r="D11" s="448"/>
      <c r="E11" s="448"/>
    </row>
    <row r="12" spans="1:5" x14ac:dyDescent="0.2">
      <c r="A12" s="447" t="s">
        <v>250</v>
      </c>
      <c r="B12" s="448"/>
      <c r="C12" s="448"/>
      <c r="D12" s="448"/>
      <c r="E12" s="448"/>
    </row>
    <row r="13" spans="1:5" x14ac:dyDescent="0.2">
      <c r="A13" s="351" t="s">
        <v>168</v>
      </c>
      <c r="B13" s="164"/>
      <c r="C13" s="164"/>
      <c r="D13" s="164"/>
      <c r="E13" s="164"/>
    </row>
    <row r="14" spans="1:5" x14ac:dyDescent="0.2">
      <c r="A14" s="449" t="s">
        <v>249</v>
      </c>
      <c r="B14" s="164"/>
      <c r="C14" s="164"/>
      <c r="D14" s="164"/>
      <c r="E14" s="164"/>
    </row>
    <row r="15" spans="1:5" x14ac:dyDescent="0.2">
      <c r="A15" s="449" t="s">
        <v>251</v>
      </c>
      <c r="B15" s="164"/>
      <c r="C15" s="164"/>
      <c r="D15" s="164"/>
      <c r="E15" s="164"/>
    </row>
    <row r="16" spans="1:5" x14ac:dyDescent="0.2">
      <c r="A16" s="351" t="s">
        <v>169</v>
      </c>
      <c r="B16" s="164"/>
      <c r="C16" s="164"/>
      <c r="D16" s="164"/>
      <c r="E16" s="164"/>
    </row>
    <row r="17" spans="1:5" x14ac:dyDescent="0.2">
      <c r="A17" s="449" t="s">
        <v>252</v>
      </c>
      <c r="B17" s="164"/>
      <c r="C17" s="164"/>
      <c r="D17" s="164"/>
      <c r="E17" s="164"/>
    </row>
    <row r="18" spans="1:5" x14ac:dyDescent="0.2">
      <c r="A18" s="449" t="s">
        <v>253</v>
      </c>
      <c r="B18" s="164"/>
      <c r="C18" s="164"/>
      <c r="D18" s="164"/>
      <c r="E18" s="164"/>
    </row>
    <row r="19" spans="1:5" x14ac:dyDescent="0.2">
      <c r="A19" s="449" t="s">
        <v>254</v>
      </c>
      <c r="B19" s="164"/>
      <c r="C19" s="164"/>
      <c r="D19" s="164"/>
      <c r="E19" s="164"/>
    </row>
    <row r="20" spans="1:5" x14ac:dyDescent="0.2">
      <c r="A20" s="449" t="s">
        <v>135</v>
      </c>
      <c r="B20" s="164"/>
      <c r="C20" s="164"/>
      <c r="D20" s="164"/>
      <c r="E20" s="164"/>
    </row>
    <row r="21" spans="1:5" ht="12.75" customHeight="1" x14ac:dyDescent="0.2">
      <c r="A21" s="351" t="s">
        <v>170</v>
      </c>
      <c r="B21" s="164"/>
      <c r="C21" s="164"/>
      <c r="D21" s="164"/>
      <c r="E21" s="164"/>
    </row>
    <row r="22" spans="1:5" ht="12.75" customHeight="1" x14ac:dyDescent="0.2">
      <c r="A22" s="351" t="s">
        <v>255</v>
      </c>
      <c r="B22" s="164"/>
      <c r="C22" s="164"/>
      <c r="D22" s="164"/>
      <c r="E22" s="164"/>
    </row>
    <row r="23" spans="1:5" ht="12.75" customHeight="1" x14ac:dyDescent="0.2">
      <c r="A23" s="449" t="s">
        <v>256</v>
      </c>
      <c r="B23" s="164"/>
      <c r="C23" s="164"/>
      <c r="D23" s="164"/>
      <c r="E23" s="164"/>
    </row>
    <row r="24" spans="1:5" ht="12.75" customHeight="1" x14ac:dyDescent="0.2">
      <c r="A24" s="449" t="s">
        <v>257</v>
      </c>
      <c r="B24" s="164"/>
      <c r="C24" s="164"/>
      <c r="D24" s="164"/>
      <c r="E24" s="164"/>
    </row>
    <row r="25" spans="1:5" ht="12.75" customHeight="1" x14ac:dyDescent="0.2">
      <c r="A25" s="449" t="s">
        <v>135</v>
      </c>
      <c r="B25" s="164"/>
      <c r="C25" s="164"/>
      <c r="D25" s="164"/>
      <c r="E25" s="164"/>
    </row>
    <row r="26" spans="1:5" ht="12.75" customHeight="1" x14ac:dyDescent="0.2">
      <c r="A26" s="351" t="s">
        <v>171</v>
      </c>
      <c r="B26" s="164"/>
      <c r="C26" s="164"/>
      <c r="D26" s="164"/>
      <c r="E26" s="164"/>
    </row>
    <row r="27" spans="1:5" ht="12.75" customHeight="1" x14ac:dyDescent="0.2">
      <c r="A27" s="351" t="s">
        <v>258</v>
      </c>
      <c r="B27" s="164"/>
      <c r="C27" s="164"/>
      <c r="D27" s="164"/>
      <c r="E27" s="164"/>
    </row>
    <row r="28" spans="1:5" ht="12.75" customHeight="1" x14ac:dyDescent="0.2">
      <c r="A28" s="449" t="s">
        <v>253</v>
      </c>
      <c r="B28" s="164"/>
      <c r="C28" s="164"/>
      <c r="D28" s="164"/>
      <c r="E28" s="164"/>
    </row>
    <row r="29" spans="1:5" ht="12.75" customHeight="1" x14ac:dyDescent="0.2">
      <c r="A29" s="449" t="s">
        <v>135</v>
      </c>
      <c r="B29" s="164"/>
      <c r="C29" s="164"/>
      <c r="D29" s="164"/>
      <c r="E29" s="164"/>
    </row>
    <row r="30" spans="1:5" ht="12.75" customHeight="1" x14ac:dyDescent="0.2">
      <c r="A30" s="351" t="s">
        <v>172</v>
      </c>
      <c r="B30" s="164"/>
      <c r="C30" s="164"/>
      <c r="D30" s="164"/>
      <c r="E30" s="164"/>
    </row>
    <row r="31" spans="1:5" ht="12.75" customHeight="1" thickBot="1" x14ac:dyDescent="0.25">
      <c r="A31" s="352" t="s">
        <v>173</v>
      </c>
      <c r="B31" s="172"/>
      <c r="C31" s="172"/>
      <c r="D31" s="172"/>
      <c r="E31" s="172"/>
    </row>
    <row r="32" spans="1:5" ht="12.75" customHeight="1" thickBot="1" x14ac:dyDescent="0.25">
      <c r="A32" s="353" t="s">
        <v>174</v>
      </c>
      <c r="B32" s="354"/>
      <c r="C32" s="354"/>
      <c r="D32" s="354"/>
      <c r="E32" s="354"/>
    </row>
    <row r="33" spans="1:5" ht="12.75" customHeight="1" thickBot="1" x14ac:dyDescent="0.25">
      <c r="A33" s="70"/>
      <c r="B33" s="175"/>
      <c r="C33" s="175"/>
      <c r="D33" s="175"/>
      <c r="E33" s="175"/>
    </row>
    <row r="34" spans="1:5" ht="12.75" customHeight="1" thickBot="1" x14ac:dyDescent="0.25">
      <c r="A34" s="355" t="s">
        <v>175</v>
      </c>
      <c r="B34" s="354"/>
      <c r="C34" s="354"/>
      <c r="D34" s="354"/>
      <c r="E34" s="354"/>
    </row>
    <row r="35" spans="1:5" ht="12.75" customHeight="1" x14ac:dyDescent="0.2">
      <c r="A35" s="70"/>
      <c r="B35" s="174"/>
      <c r="D35" s="185"/>
      <c r="E35" s="174"/>
    </row>
    <row r="36" spans="1:5" ht="12.75" customHeight="1" x14ac:dyDescent="0.2">
      <c r="A36" s="596" t="s">
        <v>176</v>
      </c>
      <c r="B36" s="596"/>
      <c r="C36" s="596"/>
      <c r="D36" s="596"/>
      <c r="E36" s="596"/>
    </row>
    <row r="37" spans="1:5" ht="12.75" customHeight="1" x14ac:dyDescent="0.2">
      <c r="A37" s="56" t="s">
        <v>177</v>
      </c>
    </row>
    <row r="38" spans="1:5" ht="12.75" customHeight="1" x14ac:dyDescent="0.2">
      <c r="A38" s="56"/>
    </row>
    <row r="39" spans="1:5" ht="12.75" customHeight="1" thickBot="1" x14ac:dyDescent="0.25">
      <c r="A39" s="56"/>
    </row>
    <row r="40" spans="1:5" ht="12.75" customHeight="1" thickBot="1" x14ac:dyDescent="0.25">
      <c r="A40" s="356" t="s">
        <v>165</v>
      </c>
      <c r="B40" s="556" t="s">
        <v>178</v>
      </c>
      <c r="C40" s="557"/>
      <c r="D40" s="557"/>
      <c r="E40" s="558"/>
    </row>
    <row r="41" spans="1:5" ht="12.75" customHeight="1" x14ac:dyDescent="0.2">
      <c r="A41" s="593"/>
      <c r="B41" s="590"/>
      <c r="C41" s="591"/>
      <c r="D41" s="591"/>
      <c r="E41" s="592"/>
    </row>
    <row r="42" spans="1:5" ht="12.75" customHeight="1" x14ac:dyDescent="0.2">
      <c r="A42" s="594"/>
      <c r="B42" s="587"/>
      <c r="C42" s="588"/>
      <c r="D42" s="588"/>
      <c r="E42" s="589"/>
    </row>
    <row r="43" spans="1:5" ht="12.75" customHeight="1" x14ac:dyDescent="0.2">
      <c r="A43" s="594"/>
      <c r="B43" s="587"/>
      <c r="C43" s="588"/>
      <c r="D43" s="588"/>
      <c r="E43" s="589"/>
    </row>
    <row r="44" spans="1:5" ht="12.75" customHeight="1" thickBot="1" x14ac:dyDescent="0.25">
      <c r="A44" s="595"/>
      <c r="B44" s="584"/>
      <c r="C44" s="585"/>
      <c r="D44" s="585"/>
      <c r="E44" s="586"/>
    </row>
    <row r="45" spans="1:5" ht="12.75" customHeight="1" x14ac:dyDescent="0.2">
      <c r="A45" s="593"/>
      <c r="B45" s="590"/>
      <c r="C45" s="591"/>
      <c r="D45" s="591"/>
      <c r="E45" s="592"/>
    </row>
    <row r="46" spans="1:5" ht="12.75" customHeight="1" x14ac:dyDescent="0.2">
      <c r="A46" s="594"/>
      <c r="B46" s="587"/>
      <c r="C46" s="588"/>
      <c r="D46" s="588"/>
      <c r="E46" s="589"/>
    </row>
    <row r="47" spans="1:5" ht="12.75" customHeight="1" x14ac:dyDescent="0.2">
      <c r="A47" s="594"/>
      <c r="B47" s="587"/>
      <c r="C47" s="588"/>
      <c r="D47" s="588"/>
      <c r="E47" s="589"/>
    </row>
    <row r="48" spans="1:5" ht="13.5" thickBot="1" x14ac:dyDescent="0.25">
      <c r="A48" s="595"/>
      <c r="B48" s="584"/>
      <c r="C48" s="585"/>
      <c r="D48" s="585"/>
      <c r="E48" s="586"/>
    </row>
    <row r="49" spans="1:5" x14ac:dyDescent="0.2">
      <c r="A49" s="593"/>
      <c r="B49" s="590"/>
      <c r="C49" s="591"/>
      <c r="D49" s="591"/>
      <c r="E49" s="592"/>
    </row>
    <row r="50" spans="1:5" x14ac:dyDescent="0.2">
      <c r="A50" s="594"/>
      <c r="B50" s="587"/>
      <c r="C50" s="588"/>
      <c r="D50" s="588"/>
      <c r="E50" s="589"/>
    </row>
    <row r="51" spans="1:5" x14ac:dyDescent="0.2">
      <c r="A51" s="594"/>
      <c r="B51" s="587"/>
      <c r="C51" s="588"/>
      <c r="D51" s="588"/>
      <c r="E51" s="589"/>
    </row>
    <row r="52" spans="1:5" ht="13.5" thickBot="1" x14ac:dyDescent="0.25">
      <c r="A52" s="595"/>
      <c r="B52" s="584"/>
      <c r="C52" s="585"/>
      <c r="D52" s="585"/>
      <c r="E52" s="586"/>
    </row>
    <row r="53" spans="1:5" x14ac:dyDescent="0.2">
      <c r="A53" s="593"/>
      <c r="B53" s="590"/>
      <c r="C53" s="591"/>
      <c r="D53" s="591"/>
      <c r="E53" s="592"/>
    </row>
    <row r="54" spans="1:5" x14ac:dyDescent="0.2">
      <c r="A54" s="594"/>
      <c r="B54" s="587"/>
      <c r="C54" s="588"/>
      <c r="D54" s="588"/>
      <c r="E54" s="589"/>
    </row>
    <row r="55" spans="1:5" x14ac:dyDescent="0.2">
      <c r="A55" s="594"/>
      <c r="B55" s="587"/>
      <c r="C55" s="588"/>
      <c r="D55" s="588"/>
      <c r="E55" s="589"/>
    </row>
    <row r="56" spans="1:5" ht="13.5" thickBot="1" x14ac:dyDescent="0.25">
      <c r="A56" s="595"/>
      <c r="B56" s="584"/>
      <c r="C56" s="585"/>
      <c r="D56" s="585"/>
      <c r="E56" s="586"/>
    </row>
    <row r="57" spans="1:5" x14ac:dyDescent="0.2">
      <c r="A57" s="593"/>
      <c r="B57" s="590"/>
      <c r="C57" s="591"/>
      <c r="D57" s="591"/>
      <c r="E57" s="592"/>
    </row>
    <row r="58" spans="1:5" x14ac:dyDescent="0.2">
      <c r="A58" s="594"/>
      <c r="B58" s="587"/>
      <c r="C58" s="588"/>
      <c r="D58" s="588"/>
      <c r="E58" s="589"/>
    </row>
    <row r="59" spans="1:5" x14ac:dyDescent="0.2">
      <c r="A59" s="594"/>
      <c r="B59" s="587"/>
      <c r="C59" s="588"/>
      <c r="D59" s="588"/>
      <c r="E59" s="589"/>
    </row>
    <row r="60" spans="1:5" ht="13.5" thickBot="1" x14ac:dyDescent="0.25">
      <c r="A60" s="595"/>
      <c r="B60" s="584"/>
      <c r="C60" s="585"/>
      <c r="D60" s="585"/>
      <c r="E60" s="586"/>
    </row>
    <row r="61" spans="1:5" x14ac:dyDescent="0.2">
      <c r="A61" s="56"/>
    </row>
    <row r="62" spans="1:5" x14ac:dyDescent="0.2">
      <c r="A62" s="56"/>
    </row>
    <row r="64" spans="1:5" ht="13.5" thickBot="1" x14ac:dyDescent="0.25">
      <c r="A64" s="90"/>
    </row>
    <row r="65" spans="1:5" ht="13.5" thickBot="1" x14ac:dyDescent="0.25">
      <c r="B65" s="357">
        <f>+B7</f>
        <v>2014</v>
      </c>
      <c r="D65" s="357">
        <f>+B65</f>
        <v>2014</v>
      </c>
      <c r="E65" s="357">
        <f>+C7</f>
        <v>2015</v>
      </c>
    </row>
    <row r="66" spans="1:5" ht="13.5" thickBot="1" x14ac:dyDescent="0.25">
      <c r="B66" s="356" t="s">
        <v>179</v>
      </c>
      <c r="C66" s="227"/>
      <c r="D66" s="356" t="s">
        <v>180</v>
      </c>
      <c r="E66" s="356" t="s">
        <v>179</v>
      </c>
    </row>
    <row r="67" spans="1:5" ht="13.5" thickBot="1" x14ac:dyDescent="0.25">
      <c r="A67" s="90" t="s">
        <v>181</v>
      </c>
      <c r="B67" s="358">
        <f>+B32-SUM(B10:B31)</f>
        <v>0</v>
      </c>
      <c r="D67" s="359" t="e">
        <f>+#REF!-SUM(#REF!)</f>
        <v>#REF!</v>
      </c>
      <c r="E67" s="359">
        <f>+C32-SUM(C10:C31)</f>
        <v>0</v>
      </c>
    </row>
    <row r="68" spans="1:5" x14ac:dyDescent="0.2">
      <c r="A68" s="90"/>
    </row>
    <row r="69" spans="1:5" x14ac:dyDescent="0.2">
      <c r="A69" s="90"/>
    </row>
    <row r="70" spans="1:5" x14ac:dyDescent="0.2">
      <c r="A70" s="90"/>
    </row>
    <row r="71" spans="1:5" x14ac:dyDescent="0.2">
      <c r="A71" s="90"/>
    </row>
  </sheetData>
  <mergeCells count="35">
    <mergeCell ref="A57:A60"/>
    <mergeCell ref="B57:E57"/>
    <mergeCell ref="B58:E58"/>
    <mergeCell ref="B59:E59"/>
    <mergeCell ref="B60:E60"/>
    <mergeCell ref="A53:A56"/>
    <mergeCell ref="B53:E53"/>
    <mergeCell ref="B54:E54"/>
    <mergeCell ref="B55:E55"/>
    <mergeCell ref="B56:E56"/>
    <mergeCell ref="A49:A52"/>
    <mergeCell ref="B49:E49"/>
    <mergeCell ref="B50:E50"/>
    <mergeCell ref="B51:E51"/>
    <mergeCell ref="B52:E52"/>
    <mergeCell ref="A36:E36"/>
    <mergeCell ref="A41:A44"/>
    <mergeCell ref="A45:A48"/>
    <mergeCell ref="B46:E46"/>
    <mergeCell ref="B47:E47"/>
    <mergeCell ref="B48:E48"/>
    <mergeCell ref="B42:E42"/>
    <mergeCell ref="B43:E43"/>
    <mergeCell ref="B44:E44"/>
    <mergeCell ref="B45:E45"/>
    <mergeCell ref="D8:D9"/>
    <mergeCell ref="E8:E9"/>
    <mergeCell ref="B40:E40"/>
    <mergeCell ref="B41:E41"/>
    <mergeCell ref="A1:C1"/>
    <mergeCell ref="A2:C2"/>
    <mergeCell ref="A3:C3"/>
    <mergeCell ref="A7:A9"/>
    <mergeCell ref="B8:B9"/>
    <mergeCell ref="C8:C9"/>
  </mergeCells>
  <phoneticPr fontId="27" type="noConversion"/>
  <printOptions horizontalCentered="1" verticalCentered="1"/>
  <pageMargins left="0.27559055118110237" right="0.35433070866141736" top="0.33" bottom="0.21" header="0" footer="0"/>
  <pageSetup paperSize="9" scale="69" orientation="landscape" horizontalDpi="300" verticalDpi="300" r:id="rId1"/>
  <headerFooter alignWithMargins="0">
    <oddHeader>&amp;R2017 – Año de las Energías Renovables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2:K87"/>
  <sheetViews>
    <sheetView showGridLines="0" topLeftCell="A12" workbookViewId="0">
      <selection activeCell="A12" sqref="A12"/>
    </sheetView>
  </sheetViews>
  <sheetFormatPr baseColWidth="10" defaultRowHeight="12.75" x14ac:dyDescent="0.2"/>
  <cols>
    <col min="1" max="1" width="38.28515625" style="360" customWidth="1"/>
    <col min="2" max="2" width="23.140625" style="360" customWidth="1"/>
    <col min="3" max="3" width="11.42578125" style="360"/>
    <col min="4" max="4" width="23.140625" style="360" customWidth="1"/>
    <col min="5" max="5" width="11.42578125" style="360"/>
    <col min="6" max="6" width="23.140625" style="360" customWidth="1"/>
    <col min="7" max="7" width="11.42578125" style="360"/>
    <col min="8" max="8" width="23.140625" style="360" customWidth="1"/>
    <col min="9" max="9" width="11.42578125" style="360"/>
    <col min="10" max="10" width="1.5703125" style="360" customWidth="1"/>
    <col min="11" max="16384" width="11.42578125" style="360"/>
  </cols>
  <sheetData>
    <row r="2" spans="1:9" x14ac:dyDescent="0.2">
      <c r="A2" s="344" t="s">
        <v>182</v>
      </c>
    </row>
    <row r="3" spans="1:9" x14ac:dyDescent="0.2">
      <c r="A3" s="344" t="s">
        <v>183</v>
      </c>
    </row>
    <row r="4" spans="1:9" x14ac:dyDescent="0.2">
      <c r="A4" s="361" t="s">
        <v>105</v>
      </c>
    </row>
    <row r="5" spans="1:9" x14ac:dyDescent="0.2">
      <c r="A5" s="362" t="s">
        <v>184</v>
      </c>
    </row>
    <row r="6" spans="1:9" s="364" customFormat="1" x14ac:dyDescent="0.2">
      <c r="A6" s="362" t="s">
        <v>185</v>
      </c>
      <c r="B6" s="363"/>
      <c r="C6" s="363"/>
    </row>
    <row r="7" spans="1:9" s="364" customFormat="1" ht="13.5" thickBot="1" x14ac:dyDescent="0.25">
      <c r="A7" s="362"/>
      <c r="B7" s="363"/>
      <c r="C7" s="363"/>
    </row>
    <row r="8" spans="1:9" ht="15.75" customHeight="1" thickBot="1" x14ac:dyDescent="0.25">
      <c r="B8" s="602">
        <v>2014</v>
      </c>
      <c r="C8" s="603"/>
      <c r="D8" s="602">
        <v>2015</v>
      </c>
      <c r="E8" s="603"/>
      <c r="F8" s="602">
        <v>2016</v>
      </c>
      <c r="G8" s="603"/>
      <c r="H8" s="604" t="s">
        <v>186</v>
      </c>
      <c r="I8" s="605"/>
    </row>
    <row r="9" spans="1:9" x14ac:dyDescent="0.2">
      <c r="A9" s="365" t="s">
        <v>165</v>
      </c>
      <c r="B9" s="366" t="s">
        <v>187</v>
      </c>
      <c r="C9" s="366" t="s">
        <v>188</v>
      </c>
      <c r="D9" s="366" t="s">
        <v>187</v>
      </c>
      <c r="E9" s="366" t="s">
        <v>188</v>
      </c>
      <c r="F9" s="366" t="s">
        <v>187</v>
      </c>
      <c r="G9" s="366" t="s">
        <v>188</v>
      </c>
      <c r="H9" s="366" t="s">
        <v>187</v>
      </c>
      <c r="I9" s="366" t="s">
        <v>188</v>
      </c>
    </row>
    <row r="10" spans="1:9" ht="13.5" thickBot="1" x14ac:dyDescent="0.25">
      <c r="A10" s="367"/>
      <c r="B10" s="368" t="s">
        <v>189</v>
      </c>
      <c r="C10" s="369" t="s">
        <v>190</v>
      </c>
      <c r="D10" s="368" t="s">
        <v>189</v>
      </c>
      <c r="E10" s="369" t="s">
        <v>190</v>
      </c>
      <c r="F10" s="368" t="s">
        <v>189</v>
      </c>
      <c r="G10" s="369" t="s">
        <v>190</v>
      </c>
      <c r="H10" s="368" t="s">
        <v>189</v>
      </c>
      <c r="I10" s="369" t="s">
        <v>190</v>
      </c>
    </row>
    <row r="11" spans="1:9" ht="13.5" thickBot="1" x14ac:dyDescent="0.25">
      <c r="A11" s="370"/>
    </row>
    <row r="12" spans="1:9" x14ac:dyDescent="0.2">
      <c r="A12" s="371" t="s">
        <v>191</v>
      </c>
      <c r="B12" s="372"/>
      <c r="C12" s="373"/>
      <c r="D12" s="372"/>
      <c r="E12" s="373"/>
      <c r="F12" s="372"/>
      <c r="G12" s="373"/>
      <c r="H12" s="372"/>
      <c r="I12" s="373"/>
    </row>
    <row r="13" spans="1:9" x14ac:dyDescent="0.2">
      <c r="A13" s="447" t="s">
        <v>249</v>
      </c>
      <c r="B13" s="450"/>
      <c r="C13" s="451"/>
      <c r="D13" s="450"/>
      <c r="E13" s="451"/>
      <c r="F13" s="450"/>
      <c r="G13" s="451"/>
      <c r="H13" s="450"/>
      <c r="I13" s="451"/>
    </row>
    <row r="14" spans="1:9" x14ac:dyDescent="0.2">
      <c r="A14" s="447"/>
      <c r="B14" s="450"/>
      <c r="C14" s="451"/>
      <c r="D14" s="450"/>
      <c r="E14" s="451"/>
      <c r="F14" s="450"/>
      <c r="G14" s="451"/>
      <c r="H14" s="450"/>
      <c r="I14" s="451"/>
    </row>
    <row r="15" spans="1:9" x14ac:dyDescent="0.2">
      <c r="A15" s="452"/>
      <c r="B15" s="450"/>
      <c r="C15" s="451"/>
      <c r="D15" s="450"/>
      <c r="E15" s="451"/>
      <c r="F15" s="450"/>
      <c r="G15" s="451"/>
      <c r="H15" s="450"/>
      <c r="I15" s="451"/>
    </row>
    <row r="16" spans="1:9" x14ac:dyDescent="0.2">
      <c r="A16" s="374"/>
      <c r="B16" s="375"/>
      <c r="C16" s="376"/>
      <c r="D16" s="375"/>
      <c r="E16" s="376"/>
      <c r="F16" s="375"/>
      <c r="G16" s="376"/>
      <c r="H16" s="375"/>
      <c r="I16" s="376"/>
    </row>
    <row r="17" spans="1:9" x14ac:dyDescent="0.2">
      <c r="A17" s="453" t="s">
        <v>250</v>
      </c>
      <c r="B17" s="375"/>
      <c r="C17" s="376"/>
      <c r="D17" s="375"/>
      <c r="E17" s="376"/>
      <c r="F17" s="375"/>
      <c r="G17" s="376"/>
      <c r="H17" s="375"/>
      <c r="I17" s="376"/>
    </row>
    <row r="18" spans="1:9" x14ac:dyDescent="0.2">
      <c r="A18" s="374"/>
      <c r="B18" s="375"/>
      <c r="C18" s="376"/>
      <c r="D18" s="375"/>
      <c r="E18" s="376"/>
      <c r="F18" s="375"/>
      <c r="G18" s="376"/>
      <c r="H18" s="375"/>
      <c r="I18" s="376"/>
    </row>
    <row r="19" spans="1:9" x14ac:dyDescent="0.2">
      <c r="A19" s="374"/>
      <c r="B19" s="375"/>
      <c r="C19" s="376"/>
      <c r="D19" s="375"/>
      <c r="E19" s="376"/>
      <c r="F19" s="375"/>
      <c r="G19" s="376"/>
      <c r="H19" s="375"/>
      <c r="I19" s="376"/>
    </row>
    <row r="20" spans="1:9" ht="13.5" thickBot="1" x14ac:dyDescent="0.25">
      <c r="A20" s="377"/>
      <c r="B20" s="378"/>
      <c r="C20" s="379"/>
      <c r="D20" s="378"/>
      <c r="E20" s="379"/>
      <c r="F20" s="378"/>
      <c r="G20" s="379"/>
      <c r="H20" s="378"/>
      <c r="I20" s="379"/>
    </row>
    <row r="21" spans="1:9" ht="13.5" thickBot="1" x14ac:dyDescent="0.25">
      <c r="A21" s="370"/>
      <c r="B21" s="380"/>
      <c r="C21" s="381"/>
      <c r="D21" s="380"/>
      <c r="E21" s="381"/>
      <c r="F21" s="380"/>
      <c r="G21" s="381"/>
      <c r="H21" s="380"/>
      <c r="I21" s="381"/>
    </row>
    <row r="22" spans="1:9" x14ac:dyDescent="0.2">
      <c r="A22" s="371" t="s">
        <v>192</v>
      </c>
      <c r="B22" s="372"/>
      <c r="C22" s="373"/>
      <c r="D22" s="372"/>
      <c r="E22" s="373"/>
      <c r="F22" s="372"/>
      <c r="G22" s="373"/>
      <c r="H22" s="372"/>
      <c r="I22" s="373"/>
    </row>
    <row r="23" spans="1:9" x14ac:dyDescent="0.2">
      <c r="A23" s="454" t="s">
        <v>249</v>
      </c>
      <c r="B23" s="450"/>
      <c r="C23" s="451"/>
      <c r="D23" s="450"/>
      <c r="E23" s="451"/>
      <c r="F23" s="450"/>
      <c r="G23" s="451"/>
      <c r="H23" s="450"/>
      <c r="I23" s="451"/>
    </row>
    <row r="24" spans="1:9" x14ac:dyDescent="0.2">
      <c r="A24" s="454"/>
      <c r="B24" s="450"/>
      <c r="C24" s="451"/>
      <c r="D24" s="450"/>
      <c r="E24" s="451"/>
      <c r="F24" s="450"/>
      <c r="G24" s="451"/>
      <c r="H24" s="450"/>
      <c r="I24" s="451"/>
    </row>
    <row r="25" spans="1:9" x14ac:dyDescent="0.2">
      <c r="A25" s="454"/>
      <c r="B25" s="450"/>
      <c r="C25" s="451"/>
      <c r="D25" s="450"/>
      <c r="E25" s="451"/>
      <c r="F25" s="450"/>
      <c r="G25" s="451"/>
      <c r="H25" s="450"/>
      <c r="I25" s="451"/>
    </row>
    <row r="26" spans="1:9" x14ac:dyDescent="0.2">
      <c r="A26" s="454"/>
      <c r="B26" s="450"/>
      <c r="C26" s="451"/>
      <c r="D26" s="450"/>
      <c r="E26" s="451"/>
      <c r="F26" s="450"/>
      <c r="G26" s="451"/>
      <c r="H26" s="450"/>
      <c r="I26" s="451"/>
    </row>
    <row r="27" spans="1:9" x14ac:dyDescent="0.2">
      <c r="A27" s="453"/>
      <c r="B27" s="375"/>
      <c r="C27" s="376"/>
      <c r="D27" s="375"/>
      <c r="E27" s="376"/>
      <c r="F27" s="375"/>
      <c r="G27" s="376"/>
      <c r="H27" s="375"/>
      <c r="I27" s="376"/>
    </row>
    <row r="28" spans="1:9" x14ac:dyDescent="0.2">
      <c r="A28" s="453" t="s">
        <v>250</v>
      </c>
      <c r="B28" s="375"/>
      <c r="C28" s="376"/>
      <c r="D28" s="375"/>
      <c r="E28" s="376"/>
      <c r="F28" s="375"/>
      <c r="G28" s="376"/>
      <c r="H28" s="375"/>
      <c r="I28" s="376"/>
    </row>
    <row r="29" spans="1:9" x14ac:dyDescent="0.2">
      <c r="A29" s="453"/>
      <c r="B29" s="375"/>
      <c r="C29" s="376"/>
      <c r="D29" s="375"/>
      <c r="E29" s="376"/>
      <c r="F29" s="375"/>
      <c r="G29" s="376"/>
      <c r="H29" s="375"/>
      <c r="I29" s="376"/>
    </row>
    <row r="30" spans="1:9" x14ac:dyDescent="0.2">
      <c r="A30" s="453"/>
      <c r="B30" s="375"/>
      <c r="C30" s="376"/>
      <c r="D30" s="375"/>
      <c r="E30" s="376"/>
      <c r="F30" s="375"/>
      <c r="G30" s="376"/>
      <c r="H30" s="375"/>
      <c r="I30" s="376"/>
    </row>
    <row r="31" spans="1:9" x14ac:dyDescent="0.2">
      <c r="A31" s="453"/>
      <c r="B31" s="375"/>
      <c r="C31" s="376"/>
      <c r="D31" s="375"/>
      <c r="E31" s="376"/>
      <c r="F31" s="375"/>
      <c r="G31" s="376"/>
      <c r="H31" s="375"/>
      <c r="I31" s="376"/>
    </row>
    <row r="32" spans="1:9" ht="13.5" thickBot="1" x14ac:dyDescent="0.25">
      <c r="A32" s="455"/>
      <c r="B32" s="378"/>
      <c r="C32" s="379"/>
      <c r="D32" s="378"/>
      <c r="E32" s="379"/>
      <c r="F32" s="378"/>
      <c r="G32" s="379"/>
      <c r="H32" s="378"/>
      <c r="I32" s="379"/>
    </row>
    <row r="33" spans="1:9" ht="13.5" thickBot="1" x14ac:dyDescent="0.25">
      <c r="A33" s="370"/>
      <c r="B33" s="380"/>
      <c r="C33" s="381"/>
      <c r="D33" s="380"/>
      <c r="E33" s="381"/>
      <c r="F33" s="380"/>
      <c r="G33" s="381"/>
      <c r="H33" s="380"/>
      <c r="I33" s="381"/>
    </row>
    <row r="34" spans="1:9" x14ac:dyDescent="0.2">
      <c r="A34" s="371" t="s">
        <v>193</v>
      </c>
      <c r="B34" s="372"/>
      <c r="C34" s="373"/>
      <c r="D34" s="372"/>
      <c r="E34" s="373"/>
      <c r="F34" s="372"/>
      <c r="G34" s="373"/>
      <c r="H34" s="372"/>
      <c r="I34" s="373"/>
    </row>
    <row r="35" spans="1:9" x14ac:dyDescent="0.2">
      <c r="A35" s="454" t="s">
        <v>252</v>
      </c>
      <c r="B35" s="450"/>
      <c r="C35" s="451"/>
      <c r="D35" s="450"/>
      <c r="E35" s="451"/>
      <c r="F35" s="450"/>
      <c r="G35" s="451"/>
      <c r="H35" s="450"/>
      <c r="I35" s="451"/>
    </row>
    <row r="36" spans="1:9" x14ac:dyDescent="0.2">
      <c r="A36" s="454" t="s">
        <v>253</v>
      </c>
      <c r="B36" s="450"/>
      <c r="C36" s="451"/>
      <c r="D36" s="450"/>
      <c r="E36" s="451"/>
      <c r="F36" s="450"/>
      <c r="G36" s="451"/>
      <c r="H36" s="450"/>
      <c r="I36" s="451"/>
    </row>
    <row r="37" spans="1:9" x14ac:dyDescent="0.2">
      <c r="A37" s="454" t="s">
        <v>254</v>
      </c>
      <c r="B37" s="450"/>
      <c r="C37" s="451"/>
      <c r="D37" s="450"/>
      <c r="E37" s="451"/>
      <c r="F37" s="450"/>
      <c r="G37" s="451"/>
      <c r="H37" s="450"/>
      <c r="I37" s="451"/>
    </row>
    <row r="38" spans="1:9" ht="13.5" thickBot="1" x14ac:dyDescent="0.25">
      <c r="A38" s="455" t="s">
        <v>135</v>
      </c>
      <c r="B38" s="378"/>
      <c r="C38" s="379"/>
      <c r="D38" s="378"/>
      <c r="E38" s="379"/>
      <c r="F38" s="378"/>
      <c r="G38" s="379"/>
      <c r="H38" s="378"/>
      <c r="I38" s="379"/>
    </row>
    <row r="39" spans="1:9" ht="13.5" thickBot="1" x14ac:dyDescent="0.25">
      <c r="A39" s="370"/>
      <c r="B39" s="380"/>
      <c r="C39" s="381"/>
      <c r="D39" s="380"/>
      <c r="E39" s="381"/>
      <c r="F39" s="380"/>
      <c r="G39" s="381"/>
      <c r="H39" s="380"/>
      <c r="I39" s="381"/>
    </row>
    <row r="40" spans="1:9" x14ac:dyDescent="0.2">
      <c r="A40" s="371" t="s">
        <v>194</v>
      </c>
      <c r="B40" s="385"/>
      <c r="C40" s="373"/>
      <c r="D40" s="385"/>
      <c r="E40" s="373"/>
      <c r="F40" s="385"/>
      <c r="G40" s="373"/>
      <c r="H40" s="385"/>
      <c r="I40" s="373"/>
    </row>
    <row r="41" spans="1:9" x14ac:dyDescent="0.2">
      <c r="A41" s="453" t="s">
        <v>195</v>
      </c>
      <c r="B41" s="386"/>
      <c r="C41" s="376"/>
      <c r="D41" s="386"/>
      <c r="E41" s="376"/>
      <c r="F41" s="386"/>
      <c r="G41" s="376"/>
      <c r="H41" s="386"/>
      <c r="I41" s="376"/>
    </row>
    <row r="42" spans="1:9" x14ac:dyDescent="0.2">
      <c r="A42" s="453" t="s">
        <v>196</v>
      </c>
      <c r="B42" s="386"/>
      <c r="C42" s="376"/>
      <c r="D42" s="386"/>
      <c r="E42" s="376"/>
      <c r="F42" s="386"/>
      <c r="G42" s="376"/>
      <c r="H42" s="386"/>
      <c r="I42" s="376"/>
    </row>
    <row r="43" spans="1:9" x14ac:dyDescent="0.2">
      <c r="A43" s="453" t="s">
        <v>197</v>
      </c>
      <c r="B43" s="386"/>
      <c r="C43" s="376"/>
      <c r="D43" s="386"/>
      <c r="E43" s="376"/>
      <c r="F43" s="386"/>
      <c r="G43" s="376"/>
      <c r="H43" s="386"/>
      <c r="I43" s="376"/>
    </row>
    <row r="44" spans="1:9" x14ac:dyDescent="0.2">
      <c r="A44" s="453" t="s">
        <v>198</v>
      </c>
      <c r="B44" s="386"/>
      <c r="C44" s="376"/>
      <c r="D44" s="386"/>
      <c r="E44" s="376"/>
      <c r="F44" s="386"/>
      <c r="G44" s="376"/>
      <c r="H44" s="386"/>
      <c r="I44" s="376"/>
    </row>
    <row r="45" spans="1:9" x14ac:dyDescent="0.2">
      <c r="A45" s="454" t="s">
        <v>199</v>
      </c>
      <c r="B45" s="456"/>
      <c r="C45" s="451"/>
      <c r="D45" s="456"/>
      <c r="E45" s="451"/>
      <c r="F45" s="456"/>
      <c r="G45" s="451"/>
      <c r="H45" s="456"/>
      <c r="I45" s="451"/>
    </row>
    <row r="46" spans="1:9" ht="13.5" thickBot="1" x14ac:dyDescent="0.25">
      <c r="A46" s="455" t="s">
        <v>200</v>
      </c>
      <c r="B46" s="387"/>
      <c r="C46" s="379"/>
      <c r="D46" s="387"/>
      <c r="E46" s="379"/>
      <c r="F46" s="387"/>
      <c r="G46" s="379"/>
      <c r="H46" s="387"/>
      <c r="I46" s="379"/>
    </row>
    <row r="47" spans="1:9" x14ac:dyDescent="0.2">
      <c r="A47" s="370"/>
      <c r="B47" s="380"/>
      <c r="C47" s="388"/>
      <c r="D47" s="380"/>
      <c r="E47" s="388"/>
      <c r="F47" s="380"/>
      <c r="G47" s="388"/>
      <c r="H47" s="380"/>
      <c r="I47" s="388"/>
    </row>
    <row r="48" spans="1:9" x14ac:dyDescent="0.2">
      <c r="A48" s="344"/>
      <c r="B48" s="380"/>
      <c r="C48" s="388"/>
      <c r="D48" s="380"/>
      <c r="E48" s="388"/>
      <c r="F48" s="380"/>
      <c r="G48" s="388"/>
      <c r="H48" s="380"/>
      <c r="I48" s="388"/>
    </row>
    <row r="49" spans="1:11" x14ac:dyDescent="0.2">
      <c r="A49" s="389" t="s">
        <v>201</v>
      </c>
      <c r="B49" s="386"/>
      <c r="C49" s="376"/>
      <c r="D49" s="386"/>
      <c r="E49" s="376"/>
      <c r="F49" s="386"/>
      <c r="G49" s="376"/>
      <c r="H49" s="386"/>
      <c r="I49" s="376"/>
    </row>
    <row r="50" spans="1:11" x14ac:dyDescent="0.2">
      <c r="A50" s="457" t="s">
        <v>259</v>
      </c>
      <c r="B50" s="390"/>
      <c r="C50" s="391"/>
      <c r="D50" s="390"/>
      <c r="E50" s="391"/>
      <c r="F50" s="390"/>
      <c r="G50" s="391"/>
      <c r="H50" s="390"/>
      <c r="I50" s="391"/>
    </row>
    <row r="51" spans="1:11" ht="13.5" thickBot="1" x14ac:dyDescent="0.25">
      <c r="A51" s="455" t="s">
        <v>202</v>
      </c>
      <c r="B51" s="387"/>
      <c r="C51" s="379"/>
      <c r="D51" s="387"/>
      <c r="E51" s="379"/>
      <c r="F51" s="387"/>
      <c r="G51" s="379"/>
      <c r="H51" s="387"/>
      <c r="I51" s="379"/>
    </row>
    <row r="52" spans="1:11" ht="13.5" thickBot="1" x14ac:dyDescent="0.25">
      <c r="A52" s="370"/>
      <c r="B52" s="380"/>
      <c r="C52" s="381"/>
      <c r="D52" s="380"/>
      <c r="E52" s="381"/>
      <c r="F52" s="380"/>
      <c r="G52" s="381"/>
      <c r="H52" s="380"/>
      <c r="I52" s="381"/>
    </row>
    <row r="53" spans="1:11" x14ac:dyDescent="0.2">
      <c r="A53" s="371" t="s">
        <v>203</v>
      </c>
      <c r="B53" s="372"/>
      <c r="C53" s="373"/>
      <c r="D53" s="372"/>
      <c r="E53" s="373"/>
      <c r="F53" s="372"/>
      <c r="G53" s="373"/>
      <c r="H53" s="372"/>
      <c r="I53" s="373"/>
    </row>
    <row r="54" spans="1:11" x14ac:dyDescent="0.2">
      <c r="A54" s="453" t="s">
        <v>204</v>
      </c>
      <c r="B54" s="375"/>
      <c r="C54" s="376"/>
      <c r="D54" s="375"/>
      <c r="E54" s="376"/>
      <c r="F54" s="375"/>
      <c r="G54" s="376"/>
      <c r="H54" s="375"/>
      <c r="I54" s="376"/>
    </row>
    <row r="55" spans="1:11" x14ac:dyDescent="0.2">
      <c r="A55" s="453" t="s">
        <v>205</v>
      </c>
      <c r="B55" s="375"/>
      <c r="C55" s="376"/>
      <c r="D55" s="375"/>
      <c r="E55" s="376"/>
      <c r="F55" s="375"/>
      <c r="G55" s="376"/>
      <c r="H55" s="375"/>
      <c r="I55" s="376"/>
      <c r="K55" s="49"/>
    </row>
    <row r="56" spans="1:11" x14ac:dyDescent="0.2">
      <c r="A56" s="453" t="s">
        <v>206</v>
      </c>
      <c r="B56" s="375"/>
      <c r="C56" s="376"/>
      <c r="D56" s="375"/>
      <c r="E56" s="376"/>
      <c r="F56" s="375"/>
      <c r="G56" s="376"/>
      <c r="H56" s="375"/>
      <c r="I56" s="376"/>
    </row>
    <row r="57" spans="1:11" x14ac:dyDescent="0.2">
      <c r="A57" s="453" t="s">
        <v>207</v>
      </c>
      <c r="B57" s="392"/>
      <c r="C57" s="391"/>
      <c r="D57" s="392"/>
      <c r="E57" s="391"/>
      <c r="F57" s="392"/>
      <c r="G57" s="391"/>
      <c r="H57" s="392"/>
      <c r="I57" s="391"/>
    </row>
    <row r="58" spans="1:11" x14ac:dyDescent="0.2">
      <c r="A58" s="393"/>
      <c r="B58" s="392"/>
      <c r="C58" s="391"/>
      <c r="D58" s="392"/>
      <c r="E58" s="391"/>
      <c r="F58" s="392"/>
      <c r="G58" s="391"/>
      <c r="H58" s="392"/>
      <c r="I58" s="391"/>
    </row>
    <row r="59" spans="1:11" ht="13.5" thickBot="1" x14ac:dyDescent="0.25">
      <c r="A59" s="394"/>
      <c r="B59" s="378"/>
      <c r="C59" s="379"/>
      <c r="D59" s="378"/>
      <c r="E59" s="379"/>
      <c r="F59" s="378"/>
      <c r="G59" s="379"/>
      <c r="H59" s="378"/>
      <c r="I59" s="379"/>
    </row>
    <row r="60" spans="1:11" ht="13.5" thickBot="1" x14ac:dyDescent="0.25">
      <c r="A60" s="370"/>
      <c r="B60" s="380"/>
      <c r="C60" s="388"/>
      <c r="D60" s="380"/>
      <c r="E60" s="388"/>
      <c r="F60" s="380"/>
      <c r="G60" s="388"/>
      <c r="H60" s="380"/>
      <c r="I60" s="388"/>
    </row>
    <row r="61" spans="1:11" x14ac:dyDescent="0.2">
      <c r="A61" s="371" t="s">
        <v>208</v>
      </c>
      <c r="B61" s="372"/>
      <c r="C61" s="373"/>
      <c r="D61" s="372"/>
      <c r="E61" s="373"/>
      <c r="F61" s="372"/>
      <c r="G61" s="373"/>
      <c r="H61" s="372"/>
      <c r="I61" s="373"/>
    </row>
    <row r="62" spans="1:11" x14ac:dyDescent="0.2">
      <c r="A62" s="453" t="s">
        <v>209</v>
      </c>
      <c r="B62" s="375"/>
      <c r="C62" s="376"/>
      <c r="D62" s="375"/>
      <c r="E62" s="376"/>
      <c r="F62" s="375"/>
      <c r="G62" s="376"/>
      <c r="H62" s="375"/>
      <c r="I62" s="376"/>
    </row>
    <row r="63" spans="1:11" x14ac:dyDescent="0.2">
      <c r="A63" s="453" t="s">
        <v>210</v>
      </c>
      <c r="B63" s="375"/>
      <c r="C63" s="376"/>
      <c r="D63" s="375"/>
      <c r="E63" s="376"/>
      <c r="F63" s="375"/>
      <c r="G63" s="376"/>
      <c r="H63" s="375"/>
      <c r="I63" s="376"/>
    </row>
    <row r="64" spans="1:11" x14ac:dyDescent="0.2">
      <c r="A64" s="344"/>
      <c r="B64" s="380"/>
      <c r="C64" s="388"/>
      <c r="D64" s="380"/>
      <c r="E64" s="388"/>
      <c r="F64" s="380"/>
      <c r="G64" s="388"/>
      <c r="H64" s="380"/>
      <c r="I64" s="388"/>
    </row>
    <row r="65" spans="1:9" ht="29.25" customHeight="1" x14ac:dyDescent="0.2">
      <c r="A65" s="458" t="s">
        <v>260</v>
      </c>
      <c r="B65" s="375"/>
      <c r="C65" s="376"/>
      <c r="D65" s="375"/>
      <c r="E65" s="376"/>
      <c r="F65" s="375"/>
      <c r="G65" s="376"/>
      <c r="H65" s="375"/>
      <c r="I65" s="376"/>
    </row>
    <row r="66" spans="1:9" ht="11.25" customHeight="1" x14ac:dyDescent="0.2">
      <c r="A66" s="457" t="s">
        <v>253</v>
      </c>
      <c r="B66" s="392"/>
      <c r="C66" s="391"/>
      <c r="D66" s="392"/>
      <c r="E66" s="391"/>
      <c r="F66" s="392"/>
      <c r="G66" s="391"/>
      <c r="H66" s="392"/>
      <c r="I66" s="391"/>
    </row>
    <row r="67" spans="1:9" ht="29.25" customHeight="1" thickBot="1" x14ac:dyDescent="0.25">
      <c r="A67" s="455" t="s">
        <v>135</v>
      </c>
      <c r="B67" s="378"/>
      <c r="C67" s="379"/>
      <c r="D67" s="378"/>
      <c r="E67" s="379"/>
      <c r="F67" s="378"/>
      <c r="G67" s="379"/>
      <c r="H67" s="378"/>
      <c r="I67" s="379"/>
    </row>
    <row r="68" spans="1:9" ht="13.5" thickBot="1" x14ac:dyDescent="0.25">
      <c r="A68" s="370"/>
      <c r="B68" s="380"/>
      <c r="C68" s="381"/>
      <c r="D68" s="380"/>
      <c r="E68" s="381"/>
      <c r="F68" s="380"/>
      <c r="G68" s="381"/>
      <c r="H68" s="380"/>
      <c r="I68" s="381"/>
    </row>
    <row r="69" spans="1:9" ht="13.5" thickBot="1" x14ac:dyDescent="0.25">
      <c r="A69" s="382" t="s">
        <v>211</v>
      </c>
      <c r="B69" s="383"/>
      <c r="C69" s="384">
        <v>1</v>
      </c>
      <c r="D69" s="383"/>
      <c r="E69" s="384">
        <v>1</v>
      </c>
      <c r="F69" s="383"/>
      <c r="G69" s="384">
        <v>1</v>
      </c>
      <c r="H69" s="383"/>
      <c r="I69" s="384">
        <v>1</v>
      </c>
    </row>
    <row r="70" spans="1:9" ht="13.5" thickBot="1" x14ac:dyDescent="0.25">
      <c r="A70" s="370"/>
    </row>
    <row r="71" spans="1:9" ht="13.5" thickBot="1" x14ac:dyDescent="0.25">
      <c r="A71" s="355" t="s">
        <v>175</v>
      </c>
      <c r="B71" s="395"/>
      <c r="C71" s="395"/>
      <c r="D71" s="395"/>
      <c r="E71" s="395"/>
      <c r="F71" s="395"/>
      <c r="G71" s="395"/>
      <c r="H71" s="395"/>
      <c r="I71" s="395"/>
    </row>
    <row r="72" spans="1:9" ht="13.5" thickBot="1" x14ac:dyDescent="0.25">
      <c r="A72" s="370"/>
    </row>
    <row r="73" spans="1:9" ht="13.5" thickBot="1" x14ac:dyDescent="0.25">
      <c r="A73" s="382" t="s">
        <v>212</v>
      </c>
      <c r="B73" s="380"/>
      <c r="C73" s="388"/>
      <c r="D73" s="380"/>
      <c r="E73" s="388"/>
      <c r="F73" s="380"/>
      <c r="G73" s="388"/>
      <c r="H73" s="380"/>
      <c r="I73" s="388"/>
    </row>
    <row r="74" spans="1:9" x14ac:dyDescent="0.2">
      <c r="A74" s="396" t="s">
        <v>213</v>
      </c>
      <c r="B74" s="397"/>
      <c r="C74" s="398"/>
      <c r="D74" s="398"/>
      <c r="E74" s="398"/>
      <c r="F74" s="398"/>
      <c r="G74" s="398"/>
      <c r="H74" s="398"/>
      <c r="I74" s="399"/>
    </row>
    <row r="75" spans="1:9" x14ac:dyDescent="0.2">
      <c r="A75" s="400" t="s">
        <v>214</v>
      </c>
      <c r="B75" s="401"/>
      <c r="C75" s="402"/>
      <c r="D75" s="402"/>
      <c r="E75" s="402"/>
      <c r="F75" s="402"/>
      <c r="G75" s="402"/>
      <c r="H75" s="402"/>
      <c r="I75" s="403"/>
    </row>
    <row r="76" spans="1:9" ht="13.5" thickBot="1" x14ac:dyDescent="0.25">
      <c r="A76" s="404" t="s">
        <v>215</v>
      </c>
      <c r="B76" s="405"/>
      <c r="C76" s="406"/>
      <c r="D76" s="406"/>
      <c r="E76" s="406"/>
      <c r="F76" s="406"/>
      <c r="G76" s="406"/>
      <c r="H76" s="406"/>
      <c r="I76" s="407"/>
    </row>
    <row r="77" spans="1:9" x14ac:dyDescent="0.2">
      <c r="A77" s="408"/>
      <c r="B77" s="49"/>
      <c r="C77" s="409"/>
      <c r="D77" s="409"/>
      <c r="E77" s="409"/>
      <c r="F77" s="409"/>
      <c r="G77" s="409"/>
      <c r="H77" s="409"/>
      <c r="I77" s="409"/>
    </row>
    <row r="78" spans="1:9" x14ac:dyDescent="0.2">
      <c r="A78" s="410" t="s">
        <v>216</v>
      </c>
      <c r="B78" s="411"/>
      <c r="C78" s="409"/>
      <c r="D78" s="409"/>
      <c r="E78" s="409"/>
      <c r="F78" s="409"/>
      <c r="G78" s="409"/>
      <c r="H78" s="409"/>
      <c r="I78" s="409"/>
    </row>
    <row r="80" spans="1:9" x14ac:dyDescent="0.2">
      <c r="A80" s="412" t="s">
        <v>217</v>
      </c>
    </row>
    <row r="81" spans="1:9" x14ac:dyDescent="0.2">
      <c r="A81" s="597" t="s">
        <v>218</v>
      </c>
      <c r="B81" s="598"/>
      <c r="C81" s="598"/>
      <c r="D81" s="598"/>
      <c r="E81" s="598"/>
      <c r="F81" s="598"/>
      <c r="G81" s="598"/>
      <c r="H81" s="598"/>
      <c r="I81" s="598"/>
    </row>
    <row r="82" spans="1:9" ht="13.5" thickBot="1" x14ac:dyDescent="0.25">
      <c r="A82" s="413"/>
      <c r="B82" s="414"/>
      <c r="C82" s="414"/>
      <c r="D82" s="414"/>
      <c r="E82" s="414"/>
      <c r="F82" s="414"/>
      <c r="G82" s="414"/>
      <c r="H82" s="414"/>
      <c r="I82" s="414"/>
    </row>
    <row r="83" spans="1:9" ht="15.75" thickBot="1" x14ac:dyDescent="0.25">
      <c r="A83" s="599" t="s">
        <v>219</v>
      </c>
      <c r="B83" s="600"/>
      <c r="C83" s="600"/>
      <c r="D83" s="600"/>
      <c r="E83" s="600"/>
      <c r="F83" s="600"/>
      <c r="G83" s="600"/>
      <c r="H83" s="600"/>
      <c r="I83" s="601"/>
    </row>
    <row r="85" spans="1:9" ht="13.5" thickBot="1" x14ac:dyDescent="0.25">
      <c r="A85" s="84" t="s">
        <v>220</v>
      </c>
    </row>
    <row r="86" spans="1:9" ht="13.5" thickBot="1" x14ac:dyDescent="0.25">
      <c r="A86" s="89" t="s">
        <v>4</v>
      </c>
      <c r="B86" s="89">
        <f>+B8</f>
        <v>2014</v>
      </c>
      <c r="D86" s="89">
        <f>+D8</f>
        <v>2015</v>
      </c>
      <c r="F86" s="89">
        <f>+F8</f>
        <v>2016</v>
      </c>
      <c r="H86" s="415" t="str">
        <f>+H8</f>
        <v>promedio ene-sep 2016</v>
      </c>
    </row>
    <row r="87" spans="1:9" ht="13.5" thickBot="1" x14ac:dyDescent="0.25">
      <c r="A87" s="416" t="s">
        <v>221</v>
      </c>
      <c r="B87" s="417">
        <f>+B69-SUM(B61:B67,B53:B59,B49:B51,B40:B44,B34,B22:B32,B12:B20)</f>
        <v>0</v>
      </c>
      <c r="C87" s="418"/>
      <c r="D87" s="417">
        <f>+D69-SUM(D61:D67,D53:D59,D49:D51,D40:D44,D34,D22:D32,D12:D20)</f>
        <v>0</v>
      </c>
      <c r="E87" s="418"/>
      <c r="F87" s="417">
        <f>+F69-SUM(F61:F67,F53:F59,F49:F51,F40:F44,F34,F22:F32,F12:F20)</f>
        <v>0</v>
      </c>
      <c r="G87" s="418"/>
      <c r="H87" s="417">
        <f>+H69-SUM(H61:H67,H53:H59,H49:H51,H40:H44,H34,H22:H32,H12:H20)</f>
        <v>0</v>
      </c>
    </row>
  </sheetData>
  <sheetProtection formatCells="0" formatColumns="0" formatRows="0"/>
  <mergeCells count="6">
    <mergeCell ref="A81:I81"/>
    <mergeCell ref="A83:I83"/>
    <mergeCell ref="B8:C8"/>
    <mergeCell ref="D8:E8"/>
    <mergeCell ref="F8:G8"/>
    <mergeCell ref="H8:I8"/>
  </mergeCells>
  <phoneticPr fontId="27" type="noConversion"/>
  <printOptions horizontalCentered="1" verticalCentered="1"/>
  <pageMargins left="0.23622047244094491" right="0.27559055118110237" top="0.31" bottom="0.17" header="0.17" footer="0.17"/>
  <pageSetup paperSize="9" scale="56" orientation="landscape" r:id="rId1"/>
  <headerFooter alignWithMargins="0">
    <oddHeader>&amp;R2017 – Año de las Energías Renovables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K87"/>
  <sheetViews>
    <sheetView showGridLines="0" workbookViewId="0">
      <selection activeCell="F95" sqref="F95"/>
    </sheetView>
  </sheetViews>
  <sheetFormatPr baseColWidth="10" defaultRowHeight="12.75" x14ac:dyDescent="0.2"/>
  <cols>
    <col min="1" max="1" width="38.28515625" style="360" customWidth="1"/>
    <col min="2" max="2" width="23.140625" style="360" customWidth="1"/>
    <col min="3" max="3" width="11.42578125" style="360"/>
    <col min="4" max="4" width="23.140625" style="360" customWidth="1"/>
    <col min="5" max="5" width="11.42578125" style="360"/>
    <col min="6" max="6" width="23.140625" style="360" customWidth="1"/>
    <col min="7" max="7" width="11.42578125" style="360"/>
    <col min="8" max="8" width="23.140625" style="360" customWidth="1"/>
    <col min="9" max="9" width="11.42578125" style="360"/>
    <col min="10" max="10" width="1.5703125" style="360" customWidth="1"/>
    <col min="11" max="16384" width="11.42578125" style="360"/>
  </cols>
  <sheetData>
    <row r="2" spans="1:9" x14ac:dyDescent="0.2">
      <c r="A2" s="344" t="s">
        <v>222</v>
      </c>
    </row>
    <row r="3" spans="1:9" x14ac:dyDescent="0.2">
      <c r="A3" s="344" t="s">
        <v>183</v>
      </c>
    </row>
    <row r="4" spans="1:9" x14ac:dyDescent="0.2">
      <c r="A4" s="361" t="s">
        <v>105</v>
      </c>
    </row>
    <row r="5" spans="1:9" x14ac:dyDescent="0.2">
      <c r="A5" s="362" t="s">
        <v>223</v>
      </c>
    </row>
    <row r="6" spans="1:9" s="364" customFormat="1" x14ac:dyDescent="0.2">
      <c r="A6" s="362" t="s">
        <v>185</v>
      </c>
      <c r="B6" s="363"/>
      <c r="C6" s="363"/>
    </row>
    <row r="7" spans="1:9" s="364" customFormat="1" ht="13.5" thickBot="1" x14ac:dyDescent="0.25">
      <c r="A7" s="362"/>
      <c r="B7" s="363"/>
      <c r="C7" s="363"/>
    </row>
    <row r="8" spans="1:9" ht="13.5" thickBot="1" x14ac:dyDescent="0.25">
      <c r="B8" s="602">
        <v>2014</v>
      </c>
      <c r="C8" s="603"/>
      <c r="D8" s="602">
        <v>2015</v>
      </c>
      <c r="E8" s="603"/>
      <c r="F8" s="602">
        <v>2016</v>
      </c>
      <c r="G8" s="603"/>
      <c r="H8" s="604" t="s">
        <v>186</v>
      </c>
      <c r="I8" s="605"/>
    </row>
    <row r="9" spans="1:9" x14ac:dyDescent="0.2">
      <c r="A9" s="365" t="s">
        <v>165</v>
      </c>
      <c r="B9" s="366" t="s">
        <v>187</v>
      </c>
      <c r="C9" s="366" t="s">
        <v>188</v>
      </c>
      <c r="D9" s="366" t="s">
        <v>187</v>
      </c>
      <c r="E9" s="366" t="s">
        <v>188</v>
      </c>
      <c r="F9" s="366" t="s">
        <v>187</v>
      </c>
      <c r="G9" s="366" t="s">
        <v>188</v>
      </c>
      <c r="H9" s="366" t="s">
        <v>187</v>
      </c>
      <c r="I9" s="366" t="s">
        <v>188</v>
      </c>
    </row>
    <row r="10" spans="1:9" ht="13.5" thickBot="1" x14ac:dyDescent="0.25">
      <c r="A10" s="367"/>
      <c r="B10" s="368" t="s">
        <v>189</v>
      </c>
      <c r="C10" s="369" t="s">
        <v>190</v>
      </c>
      <c r="D10" s="368" t="s">
        <v>189</v>
      </c>
      <c r="E10" s="369" t="s">
        <v>190</v>
      </c>
      <c r="F10" s="368" t="s">
        <v>189</v>
      </c>
      <c r="G10" s="369" t="s">
        <v>190</v>
      </c>
      <c r="H10" s="368" t="s">
        <v>189</v>
      </c>
      <c r="I10" s="369" t="s">
        <v>190</v>
      </c>
    </row>
    <row r="11" spans="1:9" ht="13.5" thickBot="1" x14ac:dyDescent="0.25">
      <c r="A11" s="370"/>
    </row>
    <row r="12" spans="1:9" x14ac:dyDescent="0.2">
      <c r="A12" s="371" t="s">
        <v>191</v>
      </c>
      <c r="B12" s="372"/>
      <c r="C12" s="373"/>
      <c r="D12" s="372"/>
      <c r="E12" s="373"/>
      <c r="F12" s="372"/>
      <c r="G12" s="373"/>
      <c r="H12" s="372"/>
      <c r="I12" s="373"/>
    </row>
    <row r="13" spans="1:9" x14ac:dyDescent="0.2">
      <c r="A13" s="447" t="s">
        <v>249</v>
      </c>
      <c r="B13" s="450"/>
      <c r="C13" s="451"/>
      <c r="D13" s="450"/>
      <c r="E13" s="451"/>
      <c r="F13" s="450"/>
      <c r="G13" s="451"/>
      <c r="H13" s="450"/>
      <c r="I13" s="451"/>
    </row>
    <row r="14" spans="1:9" x14ac:dyDescent="0.2">
      <c r="A14" s="447"/>
      <c r="B14" s="450"/>
      <c r="C14" s="451"/>
      <c r="D14" s="450"/>
      <c r="E14" s="451"/>
      <c r="F14" s="450"/>
      <c r="G14" s="451"/>
      <c r="H14" s="450"/>
      <c r="I14" s="451"/>
    </row>
    <row r="15" spans="1:9" x14ac:dyDescent="0.2">
      <c r="A15" s="452"/>
      <c r="B15" s="450"/>
      <c r="C15" s="451"/>
      <c r="D15" s="450"/>
      <c r="E15" s="451"/>
      <c r="F15" s="450"/>
      <c r="G15" s="451"/>
      <c r="H15" s="450"/>
      <c r="I15" s="451"/>
    </row>
    <row r="16" spans="1:9" x14ac:dyDescent="0.2">
      <c r="A16" s="374"/>
      <c r="B16" s="375"/>
      <c r="C16" s="376"/>
      <c r="D16" s="375"/>
      <c r="E16" s="376"/>
      <c r="F16" s="375"/>
      <c r="G16" s="376"/>
      <c r="H16" s="375"/>
      <c r="I16" s="376"/>
    </row>
    <row r="17" spans="1:9" x14ac:dyDescent="0.2">
      <c r="A17" s="453" t="s">
        <v>250</v>
      </c>
      <c r="B17" s="375"/>
      <c r="C17" s="376"/>
      <c r="D17" s="375"/>
      <c r="E17" s="376"/>
      <c r="F17" s="375"/>
      <c r="G17" s="376"/>
      <c r="H17" s="375"/>
      <c r="I17" s="376"/>
    </row>
    <row r="18" spans="1:9" x14ac:dyDescent="0.2">
      <c r="A18" s="374"/>
      <c r="B18" s="375"/>
      <c r="C18" s="376"/>
      <c r="D18" s="375"/>
      <c r="E18" s="376"/>
      <c r="F18" s="375"/>
      <c r="G18" s="376"/>
      <c r="H18" s="375"/>
      <c r="I18" s="376"/>
    </row>
    <row r="19" spans="1:9" x14ac:dyDescent="0.2">
      <c r="A19" s="374"/>
      <c r="B19" s="375"/>
      <c r="C19" s="376"/>
      <c r="D19" s="375"/>
      <c r="E19" s="376"/>
      <c r="F19" s="375"/>
      <c r="G19" s="376"/>
      <c r="H19" s="375"/>
      <c r="I19" s="376"/>
    </row>
    <row r="20" spans="1:9" ht="13.5" thickBot="1" x14ac:dyDescent="0.25">
      <c r="A20" s="377"/>
      <c r="B20" s="378"/>
      <c r="C20" s="379"/>
      <c r="D20" s="378"/>
      <c r="E20" s="379"/>
      <c r="F20" s="378"/>
      <c r="G20" s="379"/>
      <c r="H20" s="378"/>
      <c r="I20" s="379"/>
    </row>
    <row r="21" spans="1:9" ht="13.5" thickBot="1" x14ac:dyDescent="0.25">
      <c r="A21" s="370"/>
      <c r="B21" s="380"/>
      <c r="C21" s="381"/>
      <c r="D21" s="380"/>
      <c r="E21" s="381"/>
      <c r="F21" s="380"/>
      <c r="G21" s="381"/>
      <c r="H21" s="380"/>
      <c r="I21" s="381"/>
    </row>
    <row r="22" spans="1:9" x14ac:dyDescent="0.2">
      <c r="A22" s="371" t="s">
        <v>192</v>
      </c>
      <c r="B22" s="372"/>
      <c r="C22" s="373"/>
      <c r="D22" s="372"/>
      <c r="E22" s="373"/>
      <c r="F22" s="372"/>
      <c r="G22" s="373"/>
      <c r="H22" s="372"/>
      <c r="I22" s="373"/>
    </row>
    <row r="23" spans="1:9" x14ac:dyDescent="0.2">
      <c r="A23" s="454" t="s">
        <v>249</v>
      </c>
      <c r="B23" s="450"/>
      <c r="C23" s="451"/>
      <c r="D23" s="450"/>
      <c r="E23" s="451"/>
      <c r="F23" s="450"/>
      <c r="G23" s="451"/>
      <c r="H23" s="450"/>
      <c r="I23" s="451"/>
    </row>
    <row r="24" spans="1:9" x14ac:dyDescent="0.2">
      <c r="A24" s="454"/>
      <c r="B24" s="450"/>
      <c r="C24" s="451"/>
      <c r="D24" s="450"/>
      <c r="E24" s="451"/>
      <c r="F24" s="450"/>
      <c r="G24" s="451"/>
      <c r="H24" s="450"/>
      <c r="I24" s="451"/>
    </row>
    <row r="25" spans="1:9" x14ac:dyDescent="0.2">
      <c r="A25" s="454"/>
      <c r="B25" s="450"/>
      <c r="C25" s="451"/>
      <c r="D25" s="450"/>
      <c r="E25" s="451"/>
      <c r="F25" s="450"/>
      <c r="G25" s="451"/>
      <c r="H25" s="450"/>
      <c r="I25" s="451"/>
    </row>
    <row r="26" spans="1:9" x14ac:dyDescent="0.2">
      <c r="A26" s="454"/>
      <c r="B26" s="450"/>
      <c r="C26" s="451"/>
      <c r="D26" s="450"/>
      <c r="E26" s="451"/>
      <c r="F26" s="450"/>
      <c r="G26" s="451"/>
      <c r="H26" s="450"/>
      <c r="I26" s="451"/>
    </row>
    <row r="27" spans="1:9" x14ac:dyDescent="0.2">
      <c r="A27" s="453"/>
      <c r="B27" s="375"/>
      <c r="C27" s="376"/>
      <c r="D27" s="375"/>
      <c r="E27" s="376"/>
      <c r="F27" s="375"/>
      <c r="G27" s="376"/>
      <c r="H27" s="375"/>
      <c r="I27" s="376"/>
    </row>
    <row r="28" spans="1:9" x14ac:dyDescent="0.2">
      <c r="A28" s="453" t="s">
        <v>250</v>
      </c>
      <c r="B28" s="375"/>
      <c r="C28" s="376"/>
      <c r="D28" s="375"/>
      <c r="E28" s="376"/>
      <c r="F28" s="375"/>
      <c r="G28" s="376"/>
      <c r="H28" s="375"/>
      <c r="I28" s="376"/>
    </row>
    <row r="29" spans="1:9" x14ac:dyDescent="0.2">
      <c r="A29" s="453"/>
      <c r="B29" s="375"/>
      <c r="C29" s="376"/>
      <c r="D29" s="375"/>
      <c r="E29" s="376"/>
      <c r="F29" s="375"/>
      <c r="G29" s="376"/>
      <c r="H29" s="375"/>
      <c r="I29" s="376"/>
    </row>
    <row r="30" spans="1:9" x14ac:dyDescent="0.2">
      <c r="A30" s="453"/>
      <c r="B30" s="375"/>
      <c r="C30" s="376"/>
      <c r="D30" s="375"/>
      <c r="E30" s="376"/>
      <c r="F30" s="375"/>
      <c r="G30" s="376"/>
      <c r="H30" s="375"/>
      <c r="I30" s="376"/>
    </row>
    <row r="31" spans="1:9" x14ac:dyDescent="0.2">
      <c r="A31" s="453"/>
      <c r="B31" s="375"/>
      <c r="C31" s="376"/>
      <c r="D31" s="375"/>
      <c r="E31" s="376"/>
      <c r="F31" s="375"/>
      <c r="G31" s="376"/>
      <c r="H31" s="375"/>
      <c r="I31" s="376"/>
    </row>
    <row r="32" spans="1:9" ht="13.5" thickBot="1" x14ac:dyDescent="0.25">
      <c r="A32" s="455"/>
      <c r="B32" s="378"/>
      <c r="C32" s="379"/>
      <c r="D32" s="378"/>
      <c r="E32" s="379"/>
      <c r="F32" s="378"/>
      <c r="G32" s="379"/>
      <c r="H32" s="378"/>
      <c r="I32" s="379"/>
    </row>
    <row r="33" spans="1:9" ht="13.5" thickBot="1" x14ac:dyDescent="0.25">
      <c r="A33" s="370"/>
      <c r="B33" s="380"/>
      <c r="C33" s="381"/>
      <c r="D33" s="380"/>
      <c r="E33" s="381"/>
      <c r="F33" s="380"/>
      <c r="G33" s="381"/>
      <c r="H33" s="380"/>
      <c r="I33" s="381"/>
    </row>
    <row r="34" spans="1:9" x14ac:dyDescent="0.2">
      <c r="A34" s="371" t="s">
        <v>193</v>
      </c>
      <c r="B34" s="372"/>
      <c r="C34" s="373"/>
      <c r="D34" s="372"/>
      <c r="E34" s="373"/>
      <c r="F34" s="372"/>
      <c r="G34" s="373"/>
      <c r="H34" s="372"/>
      <c r="I34" s="373"/>
    </row>
    <row r="35" spans="1:9" x14ac:dyDescent="0.2">
      <c r="A35" s="454" t="s">
        <v>252</v>
      </c>
      <c r="B35" s="450"/>
      <c r="C35" s="451"/>
      <c r="D35" s="450"/>
      <c r="E35" s="451"/>
      <c r="F35" s="450"/>
      <c r="G35" s="451"/>
      <c r="H35" s="450"/>
      <c r="I35" s="451"/>
    </row>
    <row r="36" spans="1:9" x14ac:dyDescent="0.2">
      <c r="A36" s="454" t="s">
        <v>253</v>
      </c>
      <c r="B36" s="450"/>
      <c r="C36" s="451"/>
      <c r="D36" s="450"/>
      <c r="E36" s="451"/>
      <c r="F36" s="450"/>
      <c r="G36" s="451"/>
      <c r="H36" s="450"/>
      <c r="I36" s="451"/>
    </row>
    <row r="37" spans="1:9" x14ac:dyDescent="0.2">
      <c r="A37" s="454" t="s">
        <v>254</v>
      </c>
      <c r="B37" s="450"/>
      <c r="C37" s="451"/>
      <c r="D37" s="450"/>
      <c r="E37" s="451"/>
      <c r="F37" s="450"/>
      <c r="G37" s="451"/>
      <c r="H37" s="450"/>
      <c r="I37" s="451"/>
    </row>
    <row r="38" spans="1:9" ht="13.5" thickBot="1" x14ac:dyDescent="0.25">
      <c r="A38" s="455" t="s">
        <v>135</v>
      </c>
      <c r="B38" s="378"/>
      <c r="C38" s="379"/>
      <c r="D38" s="378"/>
      <c r="E38" s="379"/>
      <c r="F38" s="378"/>
      <c r="G38" s="379"/>
      <c r="H38" s="378"/>
      <c r="I38" s="379"/>
    </row>
    <row r="39" spans="1:9" ht="13.5" thickBot="1" x14ac:dyDescent="0.25">
      <c r="A39" s="370"/>
      <c r="B39" s="380"/>
      <c r="C39" s="381"/>
      <c r="D39" s="380"/>
      <c r="E39" s="381"/>
      <c r="F39" s="380"/>
      <c r="G39" s="381"/>
      <c r="H39" s="380"/>
      <c r="I39" s="381"/>
    </row>
    <row r="40" spans="1:9" x14ac:dyDescent="0.2">
      <c r="A40" s="371" t="s">
        <v>194</v>
      </c>
      <c r="B40" s="385"/>
      <c r="C40" s="373"/>
      <c r="D40" s="385"/>
      <c r="E40" s="373"/>
      <c r="F40" s="385"/>
      <c r="G40" s="373"/>
      <c r="H40" s="385"/>
      <c r="I40" s="373"/>
    </row>
    <row r="41" spans="1:9" x14ac:dyDescent="0.2">
      <c r="A41" s="453" t="s">
        <v>195</v>
      </c>
      <c r="B41" s="386"/>
      <c r="C41" s="376"/>
      <c r="D41" s="386"/>
      <c r="E41" s="376"/>
      <c r="F41" s="386"/>
      <c r="G41" s="376"/>
      <c r="H41" s="386"/>
      <c r="I41" s="376"/>
    </row>
    <row r="42" spans="1:9" x14ac:dyDescent="0.2">
      <c r="A42" s="453" t="s">
        <v>196</v>
      </c>
      <c r="B42" s="386"/>
      <c r="C42" s="376"/>
      <c r="D42" s="386"/>
      <c r="E42" s="376"/>
      <c r="F42" s="386"/>
      <c r="G42" s="376"/>
      <c r="H42" s="386"/>
      <c r="I42" s="376"/>
    </row>
    <row r="43" spans="1:9" x14ac:dyDescent="0.2">
      <c r="A43" s="453" t="s">
        <v>197</v>
      </c>
      <c r="B43" s="386"/>
      <c r="C43" s="376"/>
      <c r="D43" s="386"/>
      <c r="E43" s="376"/>
      <c r="F43" s="386"/>
      <c r="G43" s="376"/>
      <c r="H43" s="386"/>
      <c r="I43" s="376"/>
    </row>
    <row r="44" spans="1:9" x14ac:dyDescent="0.2">
      <c r="A44" s="453" t="s">
        <v>198</v>
      </c>
      <c r="B44" s="386"/>
      <c r="C44" s="376"/>
      <c r="D44" s="386"/>
      <c r="E44" s="376"/>
      <c r="F44" s="386"/>
      <c r="G44" s="376"/>
      <c r="H44" s="386"/>
      <c r="I44" s="376"/>
    </row>
    <row r="45" spans="1:9" x14ac:dyDescent="0.2">
      <c r="A45" s="454" t="s">
        <v>199</v>
      </c>
      <c r="B45" s="456"/>
      <c r="C45" s="451"/>
      <c r="D45" s="456"/>
      <c r="E45" s="451"/>
      <c r="F45" s="456"/>
      <c r="G45" s="451"/>
      <c r="H45" s="456"/>
      <c r="I45" s="451"/>
    </row>
    <row r="46" spans="1:9" ht="13.5" thickBot="1" x14ac:dyDescent="0.25">
      <c r="A46" s="455" t="s">
        <v>200</v>
      </c>
      <c r="B46" s="387"/>
      <c r="C46" s="379"/>
      <c r="D46" s="387"/>
      <c r="E46" s="379"/>
      <c r="F46" s="387"/>
      <c r="G46" s="379"/>
      <c r="H46" s="387"/>
      <c r="I46" s="379"/>
    </row>
    <row r="47" spans="1:9" x14ac:dyDescent="0.2">
      <c r="A47" s="370"/>
      <c r="B47" s="380"/>
      <c r="C47" s="388"/>
      <c r="D47" s="380"/>
      <c r="E47" s="388"/>
      <c r="F47" s="380"/>
      <c r="G47" s="388"/>
      <c r="H47" s="380"/>
      <c r="I47" s="388"/>
    </row>
    <row r="48" spans="1:9" x14ac:dyDescent="0.2">
      <c r="A48" s="344"/>
      <c r="B48" s="380"/>
      <c r="C48" s="388"/>
      <c r="D48" s="380"/>
      <c r="E48" s="388"/>
      <c r="F48" s="380"/>
      <c r="G48" s="388"/>
      <c r="H48" s="380"/>
      <c r="I48" s="388"/>
    </row>
    <row r="49" spans="1:11" x14ac:dyDescent="0.2">
      <c r="A49" s="389" t="s">
        <v>201</v>
      </c>
      <c r="B49" s="386"/>
      <c r="C49" s="376"/>
      <c r="D49" s="386"/>
      <c r="E49" s="376"/>
      <c r="F49" s="386"/>
      <c r="G49" s="376"/>
      <c r="H49" s="386"/>
      <c r="I49" s="376"/>
    </row>
    <row r="50" spans="1:11" x14ac:dyDescent="0.2">
      <c r="A50" s="457" t="s">
        <v>259</v>
      </c>
      <c r="B50" s="390"/>
      <c r="C50" s="391"/>
      <c r="D50" s="390"/>
      <c r="E50" s="391"/>
      <c r="F50" s="390"/>
      <c r="G50" s="391"/>
      <c r="H50" s="390"/>
      <c r="I50" s="391"/>
    </row>
    <row r="51" spans="1:11" ht="13.5" thickBot="1" x14ac:dyDescent="0.25">
      <c r="A51" s="455" t="s">
        <v>202</v>
      </c>
      <c r="B51" s="387"/>
      <c r="C51" s="379"/>
      <c r="D51" s="387"/>
      <c r="E51" s="379"/>
      <c r="F51" s="387"/>
      <c r="G51" s="379"/>
      <c r="H51" s="387"/>
      <c r="I51" s="379"/>
    </row>
    <row r="52" spans="1:11" ht="13.5" thickBot="1" x14ac:dyDescent="0.25">
      <c r="A52" s="370"/>
      <c r="B52" s="380"/>
      <c r="C52" s="381"/>
      <c r="D52" s="380"/>
      <c r="E52" s="381"/>
      <c r="F52" s="380"/>
      <c r="G52" s="381"/>
      <c r="H52" s="380"/>
      <c r="I52" s="381"/>
    </row>
    <row r="53" spans="1:11" x14ac:dyDescent="0.2">
      <c r="A53" s="371" t="s">
        <v>203</v>
      </c>
      <c r="B53" s="372"/>
      <c r="C53" s="373"/>
      <c r="D53" s="372"/>
      <c r="E53" s="373"/>
      <c r="F53" s="372"/>
      <c r="G53" s="373"/>
      <c r="H53" s="372"/>
      <c r="I53" s="373"/>
    </row>
    <row r="54" spans="1:11" x14ac:dyDescent="0.2">
      <c r="A54" s="453" t="s">
        <v>204</v>
      </c>
      <c r="B54" s="375"/>
      <c r="C54" s="376"/>
      <c r="D54" s="375"/>
      <c r="E54" s="376"/>
      <c r="F54" s="375"/>
      <c r="G54" s="376"/>
      <c r="H54" s="375"/>
      <c r="I54" s="376"/>
    </row>
    <row r="55" spans="1:11" x14ac:dyDescent="0.2">
      <c r="A55" s="453" t="s">
        <v>205</v>
      </c>
      <c r="B55" s="375"/>
      <c r="C55" s="376"/>
      <c r="D55" s="375"/>
      <c r="E55" s="376"/>
      <c r="F55" s="375"/>
      <c r="G55" s="376"/>
      <c r="H55" s="375"/>
      <c r="I55" s="376"/>
      <c r="K55" s="49"/>
    </row>
    <row r="56" spans="1:11" x14ac:dyDescent="0.2">
      <c r="A56" s="453" t="s">
        <v>206</v>
      </c>
      <c r="B56" s="375"/>
      <c r="C56" s="376"/>
      <c r="D56" s="375"/>
      <c r="E56" s="376"/>
      <c r="F56" s="375"/>
      <c r="G56" s="376"/>
      <c r="H56" s="375"/>
      <c r="I56" s="376"/>
    </row>
    <row r="57" spans="1:11" x14ac:dyDescent="0.2">
      <c r="A57" s="453" t="s">
        <v>207</v>
      </c>
      <c r="B57" s="392"/>
      <c r="C57" s="391"/>
      <c r="D57" s="392"/>
      <c r="E57" s="391"/>
      <c r="F57" s="392"/>
      <c r="G57" s="391"/>
      <c r="H57" s="392"/>
      <c r="I57" s="391"/>
    </row>
    <row r="58" spans="1:11" x14ac:dyDescent="0.2">
      <c r="A58" s="393"/>
      <c r="B58" s="392"/>
      <c r="C58" s="391"/>
      <c r="D58" s="392"/>
      <c r="E58" s="391"/>
      <c r="F58" s="392"/>
      <c r="G58" s="391"/>
      <c r="H58" s="392"/>
      <c r="I58" s="391"/>
    </row>
    <row r="59" spans="1:11" ht="13.5" thickBot="1" x14ac:dyDescent="0.25">
      <c r="A59" s="394"/>
      <c r="B59" s="378"/>
      <c r="C59" s="379"/>
      <c r="D59" s="378"/>
      <c r="E59" s="379"/>
      <c r="F59" s="378"/>
      <c r="G59" s="379"/>
      <c r="H59" s="378"/>
      <c r="I59" s="379"/>
    </row>
    <row r="60" spans="1:11" ht="13.5" thickBot="1" x14ac:dyDescent="0.25">
      <c r="A60" s="370"/>
      <c r="B60" s="380"/>
      <c r="C60" s="388"/>
      <c r="D60" s="380"/>
      <c r="E60" s="388"/>
      <c r="F60" s="380"/>
      <c r="G60" s="388"/>
      <c r="H60" s="380"/>
      <c r="I60" s="388"/>
    </row>
    <row r="61" spans="1:11" x14ac:dyDescent="0.2">
      <c r="A61" s="371" t="s">
        <v>208</v>
      </c>
      <c r="B61" s="372"/>
      <c r="C61" s="373"/>
      <c r="D61" s="372"/>
      <c r="E61" s="373"/>
      <c r="F61" s="372"/>
      <c r="G61" s="373"/>
      <c r="H61" s="372"/>
      <c r="I61" s="373"/>
    </row>
    <row r="62" spans="1:11" x14ac:dyDescent="0.2">
      <c r="A62" s="453" t="s">
        <v>209</v>
      </c>
      <c r="B62" s="375"/>
      <c r="C62" s="376"/>
      <c r="D62" s="375"/>
      <c r="E62" s="376"/>
      <c r="F62" s="375"/>
      <c r="G62" s="376"/>
      <c r="H62" s="375"/>
      <c r="I62" s="376"/>
    </row>
    <row r="63" spans="1:11" x14ac:dyDescent="0.2">
      <c r="A63" s="453" t="s">
        <v>210</v>
      </c>
      <c r="B63" s="375"/>
      <c r="C63" s="376"/>
      <c r="D63" s="375"/>
      <c r="E63" s="376"/>
      <c r="F63" s="375"/>
      <c r="G63" s="376"/>
      <c r="H63" s="375"/>
      <c r="I63" s="376"/>
    </row>
    <row r="64" spans="1:11" x14ac:dyDescent="0.2">
      <c r="A64" s="344"/>
      <c r="B64" s="380"/>
      <c r="C64" s="388"/>
      <c r="D64" s="380"/>
      <c r="E64" s="388"/>
      <c r="F64" s="380"/>
      <c r="G64" s="388"/>
      <c r="H64" s="380"/>
      <c r="I64" s="388"/>
    </row>
    <row r="65" spans="1:9" ht="29.25" customHeight="1" x14ac:dyDescent="0.2">
      <c r="A65" s="458" t="s">
        <v>260</v>
      </c>
      <c r="B65" s="375"/>
      <c r="C65" s="376"/>
      <c r="D65" s="375"/>
      <c r="E65" s="376"/>
      <c r="F65" s="375"/>
      <c r="G65" s="376"/>
      <c r="H65" s="375"/>
      <c r="I65" s="376"/>
    </row>
    <row r="66" spans="1:9" ht="11.25" customHeight="1" x14ac:dyDescent="0.2">
      <c r="A66" s="457" t="s">
        <v>253</v>
      </c>
      <c r="B66" s="392"/>
      <c r="C66" s="391"/>
      <c r="D66" s="392"/>
      <c r="E66" s="391"/>
      <c r="F66" s="392"/>
      <c r="G66" s="391"/>
      <c r="H66" s="392"/>
      <c r="I66" s="391"/>
    </row>
    <row r="67" spans="1:9" ht="29.25" customHeight="1" thickBot="1" x14ac:dyDescent="0.25">
      <c r="A67" s="455" t="s">
        <v>135</v>
      </c>
      <c r="B67" s="378"/>
      <c r="C67" s="379"/>
      <c r="D67" s="378"/>
      <c r="E67" s="379"/>
      <c r="F67" s="378"/>
      <c r="G67" s="379"/>
      <c r="H67" s="378"/>
      <c r="I67" s="379"/>
    </row>
    <row r="68" spans="1:9" ht="13.5" thickBot="1" x14ac:dyDescent="0.25">
      <c r="A68" s="370"/>
      <c r="B68" s="380"/>
      <c r="C68" s="381"/>
      <c r="D68" s="380"/>
      <c r="E68" s="381"/>
      <c r="F68" s="380"/>
      <c r="G68" s="381"/>
      <c r="H68" s="380"/>
      <c r="I68" s="381"/>
    </row>
    <row r="69" spans="1:9" ht="13.5" thickBot="1" x14ac:dyDescent="0.25">
      <c r="A69" s="382" t="s">
        <v>211</v>
      </c>
      <c r="B69" s="383"/>
      <c r="C69" s="384">
        <v>1</v>
      </c>
      <c r="D69" s="383"/>
      <c r="E69" s="384">
        <v>1</v>
      </c>
      <c r="F69" s="383"/>
      <c r="G69" s="384">
        <v>1</v>
      </c>
      <c r="H69" s="383"/>
      <c r="I69" s="384">
        <v>1</v>
      </c>
    </row>
    <row r="70" spans="1:9" ht="13.5" thickBot="1" x14ac:dyDescent="0.25">
      <c r="A70" s="370"/>
    </row>
    <row r="71" spans="1:9" ht="13.5" thickBot="1" x14ac:dyDescent="0.25">
      <c r="A71" s="355" t="s">
        <v>175</v>
      </c>
      <c r="B71" s="395"/>
      <c r="C71" s="395"/>
      <c r="D71" s="395"/>
      <c r="E71" s="395"/>
      <c r="F71" s="395"/>
      <c r="G71" s="395"/>
      <c r="H71" s="395"/>
      <c r="I71" s="395"/>
    </row>
    <row r="72" spans="1:9" ht="13.5" thickBot="1" x14ac:dyDescent="0.25">
      <c r="A72" s="370"/>
    </row>
    <row r="73" spans="1:9" ht="13.5" thickBot="1" x14ac:dyDescent="0.25">
      <c r="A73" s="382" t="s">
        <v>212</v>
      </c>
      <c r="B73" s="380"/>
      <c r="C73" s="388"/>
      <c r="D73" s="380"/>
      <c r="E73" s="388"/>
      <c r="F73" s="380"/>
      <c r="G73" s="388"/>
      <c r="H73" s="380"/>
      <c r="I73" s="388"/>
    </row>
    <row r="74" spans="1:9" x14ac:dyDescent="0.2">
      <c r="A74" s="396" t="s">
        <v>213</v>
      </c>
      <c r="B74" s="397"/>
      <c r="C74" s="398"/>
      <c r="D74" s="398"/>
      <c r="E74" s="398"/>
      <c r="F74" s="398"/>
      <c r="G74" s="398"/>
      <c r="H74" s="398"/>
      <c r="I74" s="399"/>
    </row>
    <row r="75" spans="1:9" x14ac:dyDescent="0.2">
      <c r="A75" s="400" t="s">
        <v>214</v>
      </c>
      <c r="B75" s="401"/>
      <c r="C75" s="402"/>
      <c r="D75" s="402"/>
      <c r="E75" s="402"/>
      <c r="F75" s="402"/>
      <c r="G75" s="402"/>
      <c r="H75" s="402"/>
      <c r="I75" s="403"/>
    </row>
    <row r="76" spans="1:9" ht="13.5" thickBot="1" x14ac:dyDescent="0.25">
      <c r="A76" s="404" t="s">
        <v>215</v>
      </c>
      <c r="B76" s="405"/>
      <c r="C76" s="406"/>
      <c r="D76" s="406"/>
      <c r="E76" s="406"/>
      <c r="F76" s="406"/>
      <c r="G76" s="406"/>
      <c r="H76" s="406"/>
      <c r="I76" s="407"/>
    </row>
    <row r="77" spans="1:9" x14ac:dyDescent="0.2">
      <c r="A77" s="408"/>
      <c r="B77" s="49"/>
      <c r="C77" s="409"/>
      <c r="D77" s="409"/>
      <c r="E77" s="409"/>
      <c r="F77" s="409"/>
      <c r="G77" s="409"/>
      <c r="H77" s="409"/>
      <c r="I77" s="409"/>
    </row>
    <row r="78" spans="1:9" x14ac:dyDescent="0.2">
      <c r="A78" s="410" t="s">
        <v>216</v>
      </c>
      <c r="B78" s="411"/>
      <c r="C78" s="409"/>
      <c r="D78" s="409"/>
      <c r="E78" s="409"/>
      <c r="F78" s="409"/>
      <c r="G78" s="409"/>
      <c r="H78" s="409"/>
      <c r="I78" s="409"/>
    </row>
    <row r="80" spans="1:9" x14ac:dyDescent="0.2">
      <c r="A80" s="412" t="s">
        <v>217</v>
      </c>
    </row>
    <row r="81" spans="1:9" x14ac:dyDescent="0.2">
      <c r="A81" s="597" t="s">
        <v>218</v>
      </c>
      <c r="B81" s="598"/>
      <c r="C81" s="598"/>
      <c r="D81" s="598"/>
      <c r="E81" s="598"/>
      <c r="F81" s="598"/>
      <c r="G81" s="598"/>
      <c r="H81" s="598"/>
      <c r="I81" s="598"/>
    </row>
    <row r="82" spans="1:9" ht="13.5" thickBot="1" x14ac:dyDescent="0.25">
      <c r="A82" s="413"/>
      <c r="B82" s="414"/>
      <c r="C82" s="414"/>
      <c r="D82" s="414"/>
      <c r="E82" s="414"/>
      <c r="F82" s="414"/>
      <c r="G82" s="414"/>
      <c r="H82" s="414"/>
      <c r="I82" s="414"/>
    </row>
    <row r="83" spans="1:9" ht="15.75" thickBot="1" x14ac:dyDescent="0.25">
      <c r="A83" s="599" t="s">
        <v>219</v>
      </c>
      <c r="B83" s="600"/>
      <c r="C83" s="600"/>
      <c r="D83" s="600"/>
      <c r="E83" s="600"/>
      <c r="F83" s="600"/>
      <c r="G83" s="600"/>
      <c r="H83" s="600"/>
      <c r="I83" s="601"/>
    </row>
    <row r="85" spans="1:9" ht="13.5" thickBot="1" x14ac:dyDescent="0.25">
      <c r="A85" s="84" t="s">
        <v>220</v>
      </c>
    </row>
    <row r="86" spans="1:9" ht="13.5" thickBot="1" x14ac:dyDescent="0.25">
      <c r="A86" s="89" t="s">
        <v>4</v>
      </c>
      <c r="B86" s="89">
        <f>+B8</f>
        <v>2014</v>
      </c>
      <c r="D86" s="89">
        <f>+D8</f>
        <v>2015</v>
      </c>
      <c r="F86" s="89">
        <f>+F8</f>
        <v>2016</v>
      </c>
      <c r="H86" s="415" t="str">
        <f>+H8</f>
        <v>promedio ene-sep 2016</v>
      </c>
    </row>
    <row r="87" spans="1:9" ht="13.5" thickBot="1" x14ac:dyDescent="0.25">
      <c r="A87" s="416" t="s">
        <v>221</v>
      </c>
      <c r="B87" s="417">
        <f>+B69-SUM(B61:B67,B53:B59,B49:B51,B40:B44,B34,B22:B32,B12:B20)</f>
        <v>0</v>
      </c>
      <c r="C87" s="418"/>
      <c r="D87" s="417">
        <f>+D69-SUM(D61:D67,D53:D59,D49:D51,D40:D44,D34,D22:D32,D12:D20)</f>
        <v>0</v>
      </c>
      <c r="E87" s="418"/>
      <c r="F87" s="417">
        <f>+F69-SUM(F61:F67,F53:F59,F49:F51,F40:F44,F34,F22:F32,F12:F20)</f>
        <v>0</v>
      </c>
      <c r="G87" s="418"/>
      <c r="H87" s="417">
        <f>+H69-SUM(H61:H67,H53:H59,H49:H51,H40:H44,H34,H22:H32,H12:H20)</f>
        <v>0</v>
      </c>
    </row>
  </sheetData>
  <sheetProtection formatCells="0" formatColumns="0" formatRows="0"/>
  <mergeCells count="6">
    <mergeCell ref="A81:I81"/>
    <mergeCell ref="A83:I83"/>
    <mergeCell ref="B8:C8"/>
    <mergeCell ref="D8:E8"/>
    <mergeCell ref="F8:G8"/>
    <mergeCell ref="H8:I8"/>
  </mergeCells>
  <phoneticPr fontId="27" type="noConversion"/>
  <printOptions horizontalCentered="1" verticalCentered="1"/>
  <pageMargins left="0.23622047244094491" right="0.27559055118110237" top="0.3" bottom="0.26" header="0.28999999999999998" footer="0.24"/>
  <pageSetup paperSize="9" scale="56" orientation="landscape" r:id="rId1"/>
  <headerFooter alignWithMargins="0">
    <oddHeader>&amp;R2017 – Año de las Energías Renovables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2:K87"/>
  <sheetViews>
    <sheetView showGridLines="0" workbookViewId="0">
      <selection activeCell="A76" sqref="A1:J76"/>
    </sheetView>
  </sheetViews>
  <sheetFormatPr baseColWidth="10" defaultRowHeight="12.75" x14ac:dyDescent="0.2"/>
  <cols>
    <col min="1" max="1" width="38.28515625" style="360" customWidth="1"/>
    <col min="2" max="2" width="23.140625" style="360" customWidth="1"/>
    <col min="3" max="3" width="11.42578125" style="360"/>
    <col min="4" max="4" width="23.140625" style="360" customWidth="1"/>
    <col min="5" max="5" width="11.42578125" style="360"/>
    <col min="6" max="6" width="23.140625" style="360" customWidth="1"/>
    <col min="7" max="7" width="11.42578125" style="360"/>
    <col min="8" max="8" width="23.140625" style="360" customWidth="1"/>
    <col min="9" max="9" width="11.42578125" style="360"/>
    <col min="10" max="10" width="1.5703125" style="360" customWidth="1"/>
    <col min="11" max="16384" width="11.42578125" style="360"/>
  </cols>
  <sheetData>
    <row r="2" spans="1:9" x14ac:dyDescent="0.2">
      <c r="A2" s="344" t="s">
        <v>224</v>
      </c>
    </row>
    <row r="3" spans="1:9" x14ac:dyDescent="0.2">
      <c r="A3" s="344" t="s">
        <v>183</v>
      </c>
    </row>
    <row r="4" spans="1:9" x14ac:dyDescent="0.2">
      <c r="A4" s="361" t="s">
        <v>106</v>
      </c>
    </row>
    <row r="5" spans="1:9" x14ac:dyDescent="0.2">
      <c r="A5" s="362" t="s">
        <v>184</v>
      </c>
    </row>
    <row r="6" spans="1:9" s="364" customFormat="1" x14ac:dyDescent="0.2">
      <c r="A6" s="362" t="s">
        <v>185</v>
      </c>
      <c r="B6" s="363"/>
      <c r="C6" s="363"/>
    </row>
    <row r="7" spans="1:9" s="364" customFormat="1" ht="13.5" thickBot="1" x14ac:dyDescent="0.25">
      <c r="A7" s="362"/>
      <c r="B7" s="363"/>
      <c r="C7" s="363"/>
    </row>
    <row r="8" spans="1:9" ht="13.5" thickBot="1" x14ac:dyDescent="0.25">
      <c r="B8" s="602">
        <v>2014</v>
      </c>
      <c r="C8" s="603"/>
      <c r="D8" s="602">
        <v>2015</v>
      </c>
      <c r="E8" s="603"/>
      <c r="F8" s="602">
        <v>2016</v>
      </c>
      <c r="G8" s="603"/>
      <c r="H8" s="604" t="s">
        <v>186</v>
      </c>
      <c r="I8" s="605"/>
    </row>
    <row r="9" spans="1:9" x14ac:dyDescent="0.2">
      <c r="A9" s="365" t="s">
        <v>165</v>
      </c>
      <c r="B9" s="366" t="s">
        <v>187</v>
      </c>
      <c r="C9" s="366" t="s">
        <v>188</v>
      </c>
      <c r="D9" s="366" t="s">
        <v>187</v>
      </c>
      <c r="E9" s="366" t="s">
        <v>188</v>
      </c>
      <c r="F9" s="366" t="s">
        <v>187</v>
      </c>
      <c r="G9" s="366" t="s">
        <v>188</v>
      </c>
      <c r="H9" s="366" t="s">
        <v>187</v>
      </c>
      <c r="I9" s="366" t="s">
        <v>188</v>
      </c>
    </row>
    <row r="10" spans="1:9" ht="13.5" thickBot="1" x14ac:dyDescent="0.25">
      <c r="A10" s="367"/>
      <c r="B10" s="368" t="s">
        <v>189</v>
      </c>
      <c r="C10" s="369" t="s">
        <v>190</v>
      </c>
      <c r="D10" s="368" t="s">
        <v>189</v>
      </c>
      <c r="E10" s="369" t="s">
        <v>190</v>
      </c>
      <c r="F10" s="368" t="s">
        <v>189</v>
      </c>
      <c r="G10" s="369" t="s">
        <v>190</v>
      </c>
      <c r="H10" s="368" t="s">
        <v>189</v>
      </c>
      <c r="I10" s="369" t="s">
        <v>190</v>
      </c>
    </row>
    <row r="11" spans="1:9" ht="13.5" thickBot="1" x14ac:dyDescent="0.25">
      <c r="A11" s="370"/>
    </row>
    <row r="12" spans="1:9" x14ac:dyDescent="0.2">
      <c r="A12" s="371" t="s">
        <v>191</v>
      </c>
      <c r="B12" s="372"/>
      <c r="C12" s="373"/>
      <c r="D12" s="372"/>
      <c r="E12" s="373"/>
      <c r="F12" s="372"/>
      <c r="G12" s="373"/>
      <c r="H12" s="372"/>
      <c r="I12" s="373"/>
    </row>
    <row r="13" spans="1:9" x14ac:dyDescent="0.2">
      <c r="A13" s="447" t="s">
        <v>249</v>
      </c>
      <c r="B13" s="450"/>
      <c r="C13" s="451"/>
      <c r="D13" s="450"/>
      <c r="E13" s="451"/>
      <c r="F13" s="450"/>
      <c r="G13" s="451"/>
      <c r="H13" s="450"/>
      <c r="I13" s="451"/>
    </row>
    <row r="14" spans="1:9" x14ac:dyDescent="0.2">
      <c r="A14" s="447"/>
      <c r="B14" s="450"/>
      <c r="C14" s="451"/>
      <c r="D14" s="450"/>
      <c r="E14" s="451"/>
      <c r="F14" s="450"/>
      <c r="G14" s="451"/>
      <c r="H14" s="450"/>
      <c r="I14" s="451"/>
    </row>
    <row r="15" spans="1:9" x14ac:dyDescent="0.2">
      <c r="A15" s="452"/>
      <c r="B15" s="450"/>
      <c r="C15" s="451"/>
      <c r="D15" s="450"/>
      <c r="E15" s="451"/>
      <c r="F15" s="450"/>
      <c r="G15" s="451"/>
      <c r="H15" s="450"/>
      <c r="I15" s="451"/>
    </row>
    <row r="16" spans="1:9" x14ac:dyDescent="0.2">
      <c r="A16" s="374"/>
      <c r="B16" s="375"/>
      <c r="C16" s="376"/>
      <c r="D16" s="375"/>
      <c r="E16" s="376"/>
      <c r="F16" s="375"/>
      <c r="G16" s="376"/>
      <c r="H16" s="375"/>
      <c r="I16" s="376"/>
    </row>
    <row r="17" spans="1:9" x14ac:dyDescent="0.2">
      <c r="A17" s="453" t="s">
        <v>250</v>
      </c>
      <c r="B17" s="375"/>
      <c r="C17" s="376"/>
      <c r="D17" s="375"/>
      <c r="E17" s="376"/>
      <c r="F17" s="375"/>
      <c r="G17" s="376"/>
      <c r="H17" s="375"/>
      <c r="I17" s="376"/>
    </row>
    <row r="18" spans="1:9" x14ac:dyDescent="0.2">
      <c r="A18" s="374"/>
      <c r="B18" s="375"/>
      <c r="C18" s="376"/>
      <c r="D18" s="375"/>
      <c r="E18" s="376"/>
      <c r="F18" s="375"/>
      <c r="G18" s="376"/>
      <c r="H18" s="375"/>
      <c r="I18" s="376"/>
    </row>
    <row r="19" spans="1:9" x14ac:dyDescent="0.2">
      <c r="A19" s="374"/>
      <c r="B19" s="375"/>
      <c r="C19" s="376"/>
      <c r="D19" s="375"/>
      <c r="E19" s="376"/>
      <c r="F19" s="375"/>
      <c r="G19" s="376"/>
      <c r="H19" s="375"/>
      <c r="I19" s="376"/>
    </row>
    <row r="20" spans="1:9" ht="13.5" thickBot="1" x14ac:dyDescent="0.25">
      <c r="A20" s="377"/>
      <c r="B20" s="378"/>
      <c r="C20" s="379"/>
      <c r="D20" s="378"/>
      <c r="E20" s="379"/>
      <c r="F20" s="378"/>
      <c r="G20" s="379"/>
      <c r="H20" s="378"/>
      <c r="I20" s="379"/>
    </row>
    <row r="21" spans="1:9" ht="13.5" thickBot="1" x14ac:dyDescent="0.25">
      <c r="A21" s="370"/>
      <c r="B21" s="380"/>
      <c r="C21" s="381"/>
      <c r="D21" s="380"/>
      <c r="E21" s="381"/>
      <c r="F21" s="380"/>
      <c r="G21" s="381"/>
      <c r="H21" s="380"/>
      <c r="I21" s="381"/>
    </row>
    <row r="22" spans="1:9" x14ac:dyDescent="0.2">
      <c r="A22" s="371" t="s">
        <v>192</v>
      </c>
      <c r="B22" s="372"/>
      <c r="C22" s="373"/>
      <c r="D22" s="372"/>
      <c r="E22" s="373"/>
      <c r="F22" s="372"/>
      <c r="G22" s="373"/>
      <c r="H22" s="372"/>
      <c r="I22" s="373"/>
    </row>
    <row r="23" spans="1:9" x14ac:dyDescent="0.2">
      <c r="A23" s="454" t="s">
        <v>249</v>
      </c>
      <c r="B23" s="450"/>
      <c r="C23" s="451"/>
      <c r="D23" s="450"/>
      <c r="E23" s="451"/>
      <c r="F23" s="450"/>
      <c r="G23" s="451"/>
      <c r="H23" s="450"/>
      <c r="I23" s="451"/>
    </row>
    <row r="24" spans="1:9" x14ac:dyDescent="0.2">
      <c r="A24" s="454"/>
      <c r="B24" s="450"/>
      <c r="C24" s="451"/>
      <c r="D24" s="450"/>
      <c r="E24" s="451"/>
      <c r="F24" s="450"/>
      <c r="G24" s="451"/>
      <c r="H24" s="450"/>
      <c r="I24" s="451"/>
    </row>
    <row r="25" spans="1:9" x14ac:dyDescent="0.2">
      <c r="A25" s="454"/>
      <c r="B25" s="450"/>
      <c r="C25" s="451"/>
      <c r="D25" s="450"/>
      <c r="E25" s="451"/>
      <c r="F25" s="450"/>
      <c r="G25" s="451"/>
      <c r="H25" s="450"/>
      <c r="I25" s="451"/>
    </row>
    <row r="26" spans="1:9" x14ac:dyDescent="0.2">
      <c r="A26" s="454"/>
      <c r="B26" s="450"/>
      <c r="C26" s="451"/>
      <c r="D26" s="450"/>
      <c r="E26" s="451"/>
      <c r="F26" s="450"/>
      <c r="G26" s="451"/>
      <c r="H26" s="450"/>
      <c r="I26" s="451"/>
    </row>
    <row r="27" spans="1:9" x14ac:dyDescent="0.2">
      <c r="A27" s="453"/>
      <c r="B27" s="375"/>
      <c r="C27" s="376"/>
      <c r="D27" s="375"/>
      <c r="E27" s="376"/>
      <c r="F27" s="375"/>
      <c r="G27" s="376"/>
      <c r="H27" s="375"/>
      <c r="I27" s="376"/>
    </row>
    <row r="28" spans="1:9" x14ac:dyDescent="0.2">
      <c r="A28" s="453" t="s">
        <v>250</v>
      </c>
      <c r="B28" s="375"/>
      <c r="C28" s="376"/>
      <c r="D28" s="375"/>
      <c r="E28" s="376"/>
      <c r="F28" s="375"/>
      <c r="G28" s="376"/>
      <c r="H28" s="375"/>
      <c r="I28" s="376"/>
    </row>
    <row r="29" spans="1:9" x14ac:dyDescent="0.2">
      <c r="A29" s="453"/>
      <c r="B29" s="375"/>
      <c r="C29" s="376"/>
      <c r="D29" s="375"/>
      <c r="E29" s="376"/>
      <c r="F29" s="375"/>
      <c r="G29" s="376"/>
      <c r="H29" s="375"/>
      <c r="I29" s="376"/>
    </row>
    <row r="30" spans="1:9" x14ac:dyDescent="0.2">
      <c r="A30" s="453"/>
      <c r="B30" s="375"/>
      <c r="C30" s="376"/>
      <c r="D30" s="375"/>
      <c r="E30" s="376"/>
      <c r="F30" s="375"/>
      <c r="G30" s="376"/>
      <c r="H30" s="375"/>
      <c r="I30" s="376"/>
    </row>
    <row r="31" spans="1:9" x14ac:dyDescent="0.2">
      <c r="A31" s="453"/>
      <c r="B31" s="375"/>
      <c r="C31" s="376"/>
      <c r="D31" s="375"/>
      <c r="E31" s="376"/>
      <c r="F31" s="375"/>
      <c r="G31" s="376"/>
      <c r="H31" s="375"/>
      <c r="I31" s="376"/>
    </row>
    <row r="32" spans="1:9" ht="13.5" thickBot="1" x14ac:dyDescent="0.25">
      <c r="A32" s="455"/>
      <c r="B32" s="378"/>
      <c r="C32" s="379"/>
      <c r="D32" s="378"/>
      <c r="E32" s="379"/>
      <c r="F32" s="378"/>
      <c r="G32" s="379"/>
      <c r="H32" s="378"/>
      <c r="I32" s="379"/>
    </row>
    <row r="33" spans="1:9" ht="13.5" thickBot="1" x14ac:dyDescent="0.25">
      <c r="A33" s="370"/>
      <c r="B33" s="380"/>
      <c r="C33" s="381"/>
      <c r="D33" s="380"/>
      <c r="E33" s="381"/>
      <c r="F33" s="380"/>
      <c r="G33" s="381"/>
      <c r="H33" s="380"/>
      <c r="I33" s="381"/>
    </row>
    <row r="34" spans="1:9" x14ac:dyDescent="0.2">
      <c r="A34" s="371" t="s">
        <v>193</v>
      </c>
      <c r="B34" s="372"/>
      <c r="C34" s="373"/>
      <c r="D34" s="372"/>
      <c r="E34" s="373"/>
      <c r="F34" s="372"/>
      <c r="G34" s="373"/>
      <c r="H34" s="372"/>
      <c r="I34" s="373"/>
    </row>
    <row r="35" spans="1:9" x14ac:dyDescent="0.2">
      <c r="A35" s="454" t="s">
        <v>252</v>
      </c>
      <c r="B35" s="450"/>
      <c r="C35" s="451"/>
      <c r="D35" s="450"/>
      <c r="E35" s="451"/>
      <c r="F35" s="450"/>
      <c r="G35" s="451"/>
      <c r="H35" s="450"/>
      <c r="I35" s="451"/>
    </row>
    <row r="36" spans="1:9" x14ac:dyDescent="0.2">
      <c r="A36" s="454" t="s">
        <v>253</v>
      </c>
      <c r="B36" s="450"/>
      <c r="C36" s="451"/>
      <c r="D36" s="450"/>
      <c r="E36" s="451"/>
      <c r="F36" s="450"/>
      <c r="G36" s="451"/>
      <c r="H36" s="450"/>
      <c r="I36" s="451"/>
    </row>
    <row r="37" spans="1:9" x14ac:dyDescent="0.2">
      <c r="A37" s="454" t="s">
        <v>254</v>
      </c>
      <c r="B37" s="450"/>
      <c r="C37" s="451"/>
      <c r="D37" s="450"/>
      <c r="E37" s="451"/>
      <c r="F37" s="450"/>
      <c r="G37" s="451"/>
      <c r="H37" s="450"/>
      <c r="I37" s="451"/>
    </row>
    <row r="38" spans="1:9" ht="13.5" thickBot="1" x14ac:dyDescent="0.25">
      <c r="A38" s="455" t="s">
        <v>135</v>
      </c>
      <c r="B38" s="378"/>
      <c r="C38" s="379"/>
      <c r="D38" s="378"/>
      <c r="E38" s="379"/>
      <c r="F38" s="378"/>
      <c r="G38" s="379"/>
      <c r="H38" s="378"/>
      <c r="I38" s="379"/>
    </row>
    <row r="39" spans="1:9" ht="13.5" thickBot="1" x14ac:dyDescent="0.25">
      <c r="A39" s="370"/>
      <c r="B39" s="380"/>
      <c r="C39" s="381"/>
      <c r="D39" s="380"/>
      <c r="E39" s="381"/>
      <c r="F39" s="380"/>
      <c r="G39" s="381"/>
      <c r="H39" s="380"/>
      <c r="I39" s="381"/>
    </row>
    <row r="40" spans="1:9" x14ac:dyDescent="0.2">
      <c r="A40" s="371" t="s">
        <v>194</v>
      </c>
      <c r="B40" s="385"/>
      <c r="C40" s="373"/>
      <c r="D40" s="385"/>
      <c r="E40" s="373"/>
      <c r="F40" s="385"/>
      <c r="G40" s="373"/>
      <c r="H40" s="385"/>
      <c r="I40" s="373"/>
    </row>
    <row r="41" spans="1:9" x14ac:dyDescent="0.2">
      <c r="A41" s="453" t="s">
        <v>195</v>
      </c>
      <c r="B41" s="386"/>
      <c r="C41" s="376"/>
      <c r="D41" s="386"/>
      <c r="E41" s="376"/>
      <c r="F41" s="386"/>
      <c r="G41" s="376"/>
      <c r="H41" s="386"/>
      <c r="I41" s="376"/>
    </row>
    <row r="42" spans="1:9" x14ac:dyDescent="0.2">
      <c r="A42" s="453" t="s">
        <v>196</v>
      </c>
      <c r="B42" s="386"/>
      <c r="C42" s="376"/>
      <c r="D42" s="386"/>
      <c r="E42" s="376"/>
      <c r="F42" s="386"/>
      <c r="G42" s="376"/>
      <c r="H42" s="386"/>
      <c r="I42" s="376"/>
    </row>
    <row r="43" spans="1:9" x14ac:dyDescent="0.2">
      <c r="A43" s="453" t="s">
        <v>197</v>
      </c>
      <c r="B43" s="386"/>
      <c r="C43" s="376"/>
      <c r="D43" s="386"/>
      <c r="E43" s="376"/>
      <c r="F43" s="386"/>
      <c r="G43" s="376"/>
      <c r="H43" s="386"/>
      <c r="I43" s="376"/>
    </row>
    <row r="44" spans="1:9" x14ac:dyDescent="0.2">
      <c r="A44" s="453" t="s">
        <v>198</v>
      </c>
      <c r="B44" s="386"/>
      <c r="C44" s="376"/>
      <c r="D44" s="386"/>
      <c r="E44" s="376"/>
      <c r="F44" s="386"/>
      <c r="G44" s="376"/>
      <c r="H44" s="386"/>
      <c r="I44" s="376"/>
    </row>
    <row r="45" spans="1:9" x14ac:dyDescent="0.2">
      <c r="A45" s="454" t="s">
        <v>199</v>
      </c>
      <c r="B45" s="456"/>
      <c r="C45" s="451"/>
      <c r="D45" s="456"/>
      <c r="E45" s="451"/>
      <c r="F45" s="456"/>
      <c r="G45" s="451"/>
      <c r="H45" s="456"/>
      <c r="I45" s="451"/>
    </row>
    <row r="46" spans="1:9" ht="13.5" thickBot="1" x14ac:dyDescent="0.25">
      <c r="A46" s="455" t="s">
        <v>200</v>
      </c>
      <c r="B46" s="387"/>
      <c r="C46" s="379"/>
      <c r="D46" s="387"/>
      <c r="E46" s="379"/>
      <c r="F46" s="387"/>
      <c r="G46" s="379"/>
      <c r="H46" s="387"/>
      <c r="I46" s="379"/>
    </row>
    <row r="47" spans="1:9" x14ac:dyDescent="0.2">
      <c r="A47" s="370"/>
      <c r="B47" s="380"/>
      <c r="C47" s="388"/>
      <c r="D47" s="380"/>
      <c r="E47" s="388"/>
      <c r="F47" s="380"/>
      <c r="G47" s="388"/>
      <c r="H47" s="380"/>
      <c r="I47" s="388"/>
    </row>
    <row r="48" spans="1:9" x14ac:dyDescent="0.2">
      <c r="A48" s="344"/>
      <c r="B48" s="380"/>
      <c r="C48" s="388"/>
      <c r="D48" s="380"/>
      <c r="E48" s="388"/>
      <c r="F48" s="380"/>
      <c r="G48" s="388"/>
      <c r="H48" s="380"/>
      <c r="I48" s="388"/>
    </row>
    <row r="49" spans="1:11" x14ac:dyDescent="0.2">
      <c r="A49" s="389" t="s">
        <v>201</v>
      </c>
      <c r="B49" s="386"/>
      <c r="C49" s="376"/>
      <c r="D49" s="386"/>
      <c r="E49" s="376"/>
      <c r="F49" s="386"/>
      <c r="G49" s="376"/>
      <c r="H49" s="386"/>
      <c r="I49" s="376"/>
    </row>
    <row r="50" spans="1:11" x14ac:dyDescent="0.2">
      <c r="A50" s="457" t="s">
        <v>259</v>
      </c>
      <c r="B50" s="390"/>
      <c r="C50" s="391"/>
      <c r="D50" s="390"/>
      <c r="E50" s="391"/>
      <c r="F50" s="390"/>
      <c r="G50" s="391"/>
      <c r="H50" s="390"/>
      <c r="I50" s="391"/>
    </row>
    <row r="51" spans="1:11" ht="13.5" thickBot="1" x14ac:dyDescent="0.25">
      <c r="A51" s="455" t="s">
        <v>202</v>
      </c>
      <c r="B51" s="387"/>
      <c r="C51" s="379"/>
      <c r="D51" s="387"/>
      <c r="E51" s="379"/>
      <c r="F51" s="387"/>
      <c r="G51" s="379"/>
      <c r="H51" s="387"/>
      <c r="I51" s="379"/>
    </row>
    <row r="52" spans="1:11" ht="13.5" thickBot="1" x14ac:dyDescent="0.25">
      <c r="A52" s="370"/>
      <c r="B52" s="380"/>
      <c r="C52" s="381"/>
      <c r="D52" s="380"/>
      <c r="E52" s="381"/>
      <c r="F52" s="380"/>
      <c r="G52" s="381"/>
      <c r="H52" s="380"/>
      <c r="I52" s="381"/>
    </row>
    <row r="53" spans="1:11" x14ac:dyDescent="0.2">
      <c r="A53" s="371" t="s">
        <v>203</v>
      </c>
      <c r="B53" s="372"/>
      <c r="C53" s="373"/>
      <c r="D53" s="372"/>
      <c r="E53" s="373"/>
      <c r="F53" s="372"/>
      <c r="G53" s="373"/>
      <c r="H53" s="372"/>
      <c r="I53" s="373"/>
    </row>
    <row r="54" spans="1:11" x14ac:dyDescent="0.2">
      <c r="A54" s="453" t="s">
        <v>204</v>
      </c>
      <c r="B54" s="375"/>
      <c r="C54" s="376"/>
      <c r="D54" s="375"/>
      <c r="E54" s="376"/>
      <c r="F54" s="375"/>
      <c r="G54" s="376"/>
      <c r="H54" s="375"/>
      <c r="I54" s="376"/>
    </row>
    <row r="55" spans="1:11" x14ac:dyDescent="0.2">
      <c r="A55" s="453" t="s">
        <v>205</v>
      </c>
      <c r="B55" s="375"/>
      <c r="C55" s="376"/>
      <c r="D55" s="375"/>
      <c r="E55" s="376"/>
      <c r="F55" s="375"/>
      <c r="G55" s="376"/>
      <c r="H55" s="375"/>
      <c r="I55" s="376"/>
      <c r="K55" s="49"/>
    </row>
    <row r="56" spans="1:11" x14ac:dyDescent="0.2">
      <c r="A56" s="453" t="s">
        <v>206</v>
      </c>
      <c r="B56" s="375"/>
      <c r="C56" s="376"/>
      <c r="D56" s="375"/>
      <c r="E56" s="376"/>
      <c r="F56" s="375"/>
      <c r="G56" s="376"/>
      <c r="H56" s="375"/>
      <c r="I56" s="376"/>
    </row>
    <row r="57" spans="1:11" x14ac:dyDescent="0.2">
      <c r="A57" s="453" t="s">
        <v>207</v>
      </c>
      <c r="B57" s="392"/>
      <c r="C57" s="391"/>
      <c r="D57" s="392"/>
      <c r="E57" s="391"/>
      <c r="F57" s="392"/>
      <c r="G57" s="391"/>
      <c r="H57" s="392"/>
      <c r="I57" s="391"/>
    </row>
    <row r="58" spans="1:11" x14ac:dyDescent="0.2">
      <c r="A58" s="393"/>
      <c r="B58" s="392"/>
      <c r="C58" s="391"/>
      <c r="D58" s="392"/>
      <c r="E58" s="391"/>
      <c r="F58" s="392"/>
      <c r="G58" s="391"/>
      <c r="H58" s="392"/>
      <c r="I58" s="391"/>
    </row>
    <row r="59" spans="1:11" ht="13.5" thickBot="1" x14ac:dyDescent="0.25">
      <c r="A59" s="394"/>
      <c r="B59" s="378"/>
      <c r="C59" s="379"/>
      <c r="D59" s="378"/>
      <c r="E59" s="379"/>
      <c r="F59" s="378"/>
      <c r="G59" s="379"/>
      <c r="H59" s="378"/>
      <c r="I59" s="379"/>
    </row>
    <row r="60" spans="1:11" ht="13.5" thickBot="1" x14ac:dyDescent="0.25">
      <c r="A60" s="370"/>
      <c r="B60" s="380"/>
      <c r="C60" s="388"/>
      <c r="D60" s="380"/>
      <c r="E60" s="388"/>
      <c r="F60" s="380"/>
      <c r="G60" s="388"/>
      <c r="H60" s="380"/>
      <c r="I60" s="388"/>
    </row>
    <row r="61" spans="1:11" x14ac:dyDescent="0.2">
      <c r="A61" s="371" t="s">
        <v>208</v>
      </c>
      <c r="B61" s="372"/>
      <c r="C61" s="373"/>
      <c r="D61" s="372"/>
      <c r="E61" s="373"/>
      <c r="F61" s="372"/>
      <c r="G61" s="373"/>
      <c r="H61" s="372"/>
      <c r="I61" s="373"/>
    </row>
    <row r="62" spans="1:11" x14ac:dyDescent="0.2">
      <c r="A62" s="453" t="s">
        <v>209</v>
      </c>
      <c r="B62" s="375"/>
      <c r="C62" s="376"/>
      <c r="D62" s="375"/>
      <c r="E62" s="376"/>
      <c r="F62" s="375"/>
      <c r="G62" s="376"/>
      <c r="H62" s="375"/>
      <c r="I62" s="376"/>
    </row>
    <row r="63" spans="1:11" x14ac:dyDescent="0.2">
      <c r="A63" s="453" t="s">
        <v>210</v>
      </c>
      <c r="B63" s="375"/>
      <c r="C63" s="376"/>
      <c r="D63" s="375"/>
      <c r="E63" s="376"/>
      <c r="F63" s="375"/>
      <c r="G63" s="376"/>
      <c r="H63" s="375"/>
      <c r="I63" s="376"/>
    </row>
    <row r="64" spans="1:11" x14ac:dyDescent="0.2">
      <c r="A64" s="344"/>
      <c r="B64" s="380"/>
      <c r="C64" s="388"/>
      <c r="D64" s="380"/>
      <c r="E64" s="388"/>
      <c r="F64" s="380"/>
      <c r="G64" s="388"/>
      <c r="H64" s="380"/>
      <c r="I64" s="388"/>
    </row>
    <row r="65" spans="1:9" ht="29.25" customHeight="1" x14ac:dyDescent="0.2">
      <c r="A65" s="458" t="s">
        <v>260</v>
      </c>
      <c r="B65" s="375"/>
      <c r="C65" s="376"/>
      <c r="D65" s="375"/>
      <c r="E65" s="376"/>
      <c r="F65" s="375"/>
      <c r="G65" s="376"/>
      <c r="H65" s="375"/>
      <c r="I65" s="376"/>
    </row>
    <row r="66" spans="1:9" ht="11.25" customHeight="1" x14ac:dyDescent="0.2">
      <c r="A66" s="457" t="s">
        <v>253</v>
      </c>
      <c r="B66" s="392"/>
      <c r="C66" s="391"/>
      <c r="D66" s="392"/>
      <c r="E66" s="391"/>
      <c r="F66" s="392"/>
      <c r="G66" s="391"/>
      <c r="H66" s="392"/>
      <c r="I66" s="391"/>
    </row>
    <row r="67" spans="1:9" ht="29.25" customHeight="1" thickBot="1" x14ac:dyDescent="0.25">
      <c r="A67" s="455" t="s">
        <v>135</v>
      </c>
      <c r="B67" s="378"/>
      <c r="C67" s="379"/>
      <c r="D67" s="378"/>
      <c r="E67" s="379"/>
      <c r="F67" s="378"/>
      <c r="G67" s="379"/>
      <c r="H67" s="378"/>
      <c r="I67" s="379"/>
    </row>
    <row r="68" spans="1:9" ht="13.5" thickBot="1" x14ac:dyDescent="0.25">
      <c r="A68" s="370"/>
      <c r="B68" s="380"/>
      <c r="C68" s="381"/>
      <c r="D68" s="380"/>
      <c r="E68" s="381"/>
      <c r="F68" s="380"/>
      <c r="G68" s="381"/>
      <c r="H68" s="380"/>
      <c r="I68" s="381"/>
    </row>
    <row r="69" spans="1:9" ht="13.5" thickBot="1" x14ac:dyDescent="0.25">
      <c r="A69" s="382" t="s">
        <v>211</v>
      </c>
      <c r="B69" s="383"/>
      <c r="C69" s="384">
        <v>1</v>
      </c>
      <c r="D69" s="383"/>
      <c r="E69" s="384">
        <v>1</v>
      </c>
      <c r="F69" s="383"/>
      <c r="G69" s="384">
        <v>1</v>
      </c>
      <c r="H69" s="383"/>
      <c r="I69" s="384">
        <v>1</v>
      </c>
    </row>
    <row r="70" spans="1:9" ht="13.5" thickBot="1" x14ac:dyDescent="0.25">
      <c r="A70" s="370"/>
    </row>
    <row r="71" spans="1:9" ht="13.5" thickBot="1" x14ac:dyDescent="0.25">
      <c r="A71" s="355" t="s">
        <v>175</v>
      </c>
      <c r="B71" s="395"/>
      <c r="C71" s="395"/>
      <c r="D71" s="395"/>
      <c r="E71" s="395"/>
      <c r="F71" s="395"/>
      <c r="G71" s="395"/>
      <c r="H71" s="395"/>
      <c r="I71" s="395"/>
    </row>
    <row r="72" spans="1:9" ht="13.5" thickBot="1" x14ac:dyDescent="0.25">
      <c r="A72" s="370"/>
    </row>
    <row r="73" spans="1:9" ht="13.5" thickBot="1" x14ac:dyDescent="0.25">
      <c r="A73" s="382" t="s">
        <v>212</v>
      </c>
      <c r="B73" s="380"/>
      <c r="C73" s="388"/>
      <c r="D73" s="380"/>
      <c r="E73" s="388"/>
      <c r="F73" s="380"/>
      <c r="G73" s="388"/>
      <c r="H73" s="380"/>
      <c r="I73" s="388"/>
    </row>
    <row r="74" spans="1:9" x14ac:dyDescent="0.2">
      <c r="A74" s="396" t="s">
        <v>213</v>
      </c>
      <c r="B74" s="397"/>
      <c r="C74" s="398"/>
      <c r="D74" s="398"/>
      <c r="E74" s="398"/>
      <c r="F74" s="398"/>
      <c r="G74" s="398"/>
      <c r="H74" s="398"/>
      <c r="I74" s="399"/>
    </row>
    <row r="75" spans="1:9" x14ac:dyDescent="0.2">
      <c r="A75" s="400" t="s">
        <v>214</v>
      </c>
      <c r="B75" s="401"/>
      <c r="C75" s="402"/>
      <c r="D75" s="402"/>
      <c r="E75" s="402"/>
      <c r="F75" s="402"/>
      <c r="G75" s="402"/>
      <c r="H75" s="402"/>
      <c r="I75" s="403"/>
    </row>
    <row r="76" spans="1:9" ht="13.5" thickBot="1" x14ac:dyDescent="0.25">
      <c r="A76" s="404" t="s">
        <v>215</v>
      </c>
      <c r="B76" s="405"/>
      <c r="C76" s="406"/>
      <c r="D76" s="406"/>
      <c r="E76" s="406"/>
      <c r="F76" s="406"/>
      <c r="G76" s="406"/>
      <c r="H76" s="406"/>
      <c r="I76" s="407"/>
    </row>
    <row r="77" spans="1:9" x14ac:dyDescent="0.2">
      <c r="A77" s="408"/>
      <c r="B77" s="49"/>
      <c r="C77" s="409"/>
      <c r="D77" s="409"/>
      <c r="E77" s="409"/>
      <c r="F77" s="409"/>
      <c r="G77" s="409"/>
      <c r="H77" s="409"/>
      <c r="I77" s="409"/>
    </row>
    <row r="78" spans="1:9" x14ac:dyDescent="0.2">
      <c r="A78" s="410" t="s">
        <v>216</v>
      </c>
      <c r="B78" s="411"/>
      <c r="C78" s="409"/>
      <c r="D78" s="409"/>
      <c r="E78" s="409"/>
      <c r="F78" s="409"/>
      <c r="G78" s="409"/>
      <c r="H78" s="409"/>
      <c r="I78" s="409"/>
    </row>
    <row r="80" spans="1:9" x14ac:dyDescent="0.2">
      <c r="A80" s="412" t="s">
        <v>217</v>
      </c>
    </row>
    <row r="81" spans="1:9" x14ac:dyDescent="0.2">
      <c r="A81" s="597" t="s">
        <v>218</v>
      </c>
      <c r="B81" s="598"/>
      <c r="C81" s="598"/>
      <c r="D81" s="598"/>
      <c r="E81" s="598"/>
      <c r="F81" s="598"/>
      <c r="G81" s="598"/>
      <c r="H81" s="598"/>
      <c r="I81" s="598"/>
    </row>
    <row r="82" spans="1:9" ht="13.5" thickBot="1" x14ac:dyDescent="0.25">
      <c r="A82" s="413"/>
      <c r="B82" s="414"/>
      <c r="C82" s="414"/>
      <c r="D82" s="414"/>
      <c r="E82" s="414"/>
      <c r="F82" s="414"/>
      <c r="G82" s="414"/>
      <c r="H82" s="414"/>
      <c r="I82" s="414"/>
    </row>
    <row r="83" spans="1:9" ht="15.75" thickBot="1" x14ac:dyDescent="0.25">
      <c r="A83" s="599" t="s">
        <v>219</v>
      </c>
      <c r="B83" s="600"/>
      <c r="C83" s="600"/>
      <c r="D83" s="600"/>
      <c r="E83" s="600"/>
      <c r="F83" s="600"/>
      <c r="G83" s="600"/>
      <c r="H83" s="600"/>
      <c r="I83" s="601"/>
    </row>
    <row r="85" spans="1:9" ht="13.5" thickBot="1" x14ac:dyDescent="0.25">
      <c r="A85" s="84" t="s">
        <v>220</v>
      </c>
    </row>
    <row r="86" spans="1:9" ht="13.5" thickBot="1" x14ac:dyDescent="0.25">
      <c r="A86" s="89" t="s">
        <v>4</v>
      </c>
      <c r="B86" s="89">
        <f>+B8</f>
        <v>2014</v>
      </c>
      <c r="D86" s="89">
        <f>+D8</f>
        <v>2015</v>
      </c>
      <c r="F86" s="89">
        <f>+F8</f>
        <v>2016</v>
      </c>
      <c r="H86" s="415" t="str">
        <f>+H8</f>
        <v>promedio ene-sep 2016</v>
      </c>
    </row>
    <row r="87" spans="1:9" ht="13.5" thickBot="1" x14ac:dyDescent="0.25">
      <c r="A87" s="416" t="s">
        <v>221</v>
      </c>
      <c r="B87" s="417">
        <f>+B69-SUM(B61:B67,B53:B59,B49:B51,B40:B44,B34,B22:B32,B12:B20)</f>
        <v>0</v>
      </c>
      <c r="C87" s="418"/>
      <c r="D87" s="417">
        <f>+D69-SUM(D61:D67,D53:D59,D49:D51,D40:D44,D34,D22:D32,D12:D20)</f>
        <v>0</v>
      </c>
      <c r="E87" s="418"/>
      <c r="F87" s="417">
        <f>+F69-SUM(F61:F67,F53:F59,F49:F51,F40:F44,F34,F22:F32,F12:F20)</f>
        <v>0</v>
      </c>
      <c r="G87" s="418"/>
      <c r="H87" s="417">
        <f>+H69-SUM(H61:H67,H53:H59,H49:H51,H40:H44,H34,H22:H32,H12:H20)</f>
        <v>0</v>
      </c>
    </row>
  </sheetData>
  <sheetProtection formatCells="0" formatColumns="0" formatRows="0"/>
  <mergeCells count="6">
    <mergeCell ref="A81:I81"/>
    <mergeCell ref="A83:I83"/>
    <mergeCell ref="B8:C8"/>
    <mergeCell ref="D8:E8"/>
    <mergeCell ref="F8:G8"/>
    <mergeCell ref="H8:I8"/>
  </mergeCells>
  <phoneticPr fontId="27" type="noConversion"/>
  <printOptions horizontalCentered="1" verticalCentered="1"/>
  <pageMargins left="0.23622047244094491" right="0.27559055118110237" top="0.17" bottom="0.21" header="0.21" footer="0.2"/>
  <pageSetup paperSize="9" scale="57" orientation="landscape" r:id="rId1"/>
  <headerFooter alignWithMargins="0">
    <oddHeader>&amp;R2017 – Año de las Energías Renovables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2:K87"/>
  <sheetViews>
    <sheetView showGridLines="0" workbookViewId="0">
      <selection activeCell="M15" sqref="M15"/>
    </sheetView>
  </sheetViews>
  <sheetFormatPr baseColWidth="10" defaultRowHeight="12.75" x14ac:dyDescent="0.2"/>
  <cols>
    <col min="1" max="1" width="38.28515625" style="360" customWidth="1"/>
    <col min="2" max="2" width="23.140625" style="360" customWidth="1"/>
    <col min="3" max="3" width="11.42578125" style="360"/>
    <col min="4" max="4" width="23.140625" style="360" customWidth="1"/>
    <col min="5" max="5" width="11.42578125" style="360"/>
    <col min="6" max="6" width="23.140625" style="360" customWidth="1"/>
    <col min="7" max="7" width="11.42578125" style="360"/>
    <col min="8" max="8" width="23.140625" style="360" customWidth="1"/>
    <col min="9" max="9" width="11.42578125" style="360"/>
    <col min="10" max="10" width="1.5703125" style="360" customWidth="1"/>
    <col min="11" max="16384" width="11.42578125" style="360"/>
  </cols>
  <sheetData>
    <row r="2" spans="1:9" x14ac:dyDescent="0.2">
      <c r="A2" s="344" t="s">
        <v>225</v>
      </c>
    </row>
    <row r="3" spans="1:9" x14ac:dyDescent="0.2">
      <c r="A3" s="344" t="s">
        <v>183</v>
      </c>
    </row>
    <row r="4" spans="1:9" x14ac:dyDescent="0.2">
      <c r="A4" s="361" t="s">
        <v>106</v>
      </c>
    </row>
    <row r="5" spans="1:9" x14ac:dyDescent="0.2">
      <c r="A5" s="362" t="s">
        <v>223</v>
      </c>
    </row>
    <row r="6" spans="1:9" s="364" customFormat="1" x14ac:dyDescent="0.2">
      <c r="A6" s="362" t="s">
        <v>185</v>
      </c>
      <c r="B6" s="363"/>
      <c r="C6" s="363"/>
    </row>
    <row r="7" spans="1:9" s="364" customFormat="1" ht="13.5" thickBot="1" x14ac:dyDescent="0.25">
      <c r="A7" s="362"/>
      <c r="B7" s="363"/>
      <c r="C7" s="363"/>
    </row>
    <row r="8" spans="1:9" ht="13.5" thickBot="1" x14ac:dyDescent="0.25">
      <c r="B8" s="602">
        <v>2014</v>
      </c>
      <c r="C8" s="603"/>
      <c r="D8" s="602">
        <v>2015</v>
      </c>
      <c r="E8" s="603"/>
      <c r="F8" s="602">
        <v>2016</v>
      </c>
      <c r="G8" s="603"/>
      <c r="H8" s="604" t="s">
        <v>186</v>
      </c>
      <c r="I8" s="605"/>
    </row>
    <row r="9" spans="1:9" x14ac:dyDescent="0.2">
      <c r="A9" s="365" t="s">
        <v>165</v>
      </c>
      <c r="B9" s="366" t="s">
        <v>187</v>
      </c>
      <c r="C9" s="366" t="s">
        <v>188</v>
      </c>
      <c r="D9" s="366" t="s">
        <v>187</v>
      </c>
      <c r="E9" s="366" t="s">
        <v>188</v>
      </c>
      <c r="F9" s="366" t="s">
        <v>187</v>
      </c>
      <c r="G9" s="366" t="s">
        <v>188</v>
      </c>
      <c r="H9" s="366" t="s">
        <v>187</v>
      </c>
      <c r="I9" s="366" t="s">
        <v>188</v>
      </c>
    </row>
    <row r="10" spans="1:9" ht="13.5" thickBot="1" x14ac:dyDescent="0.25">
      <c r="A10" s="367"/>
      <c r="B10" s="368" t="s">
        <v>189</v>
      </c>
      <c r="C10" s="369" t="s">
        <v>190</v>
      </c>
      <c r="D10" s="368" t="s">
        <v>189</v>
      </c>
      <c r="E10" s="369" t="s">
        <v>190</v>
      </c>
      <c r="F10" s="368" t="s">
        <v>189</v>
      </c>
      <c r="G10" s="369" t="s">
        <v>190</v>
      </c>
      <c r="H10" s="368" t="s">
        <v>189</v>
      </c>
      <c r="I10" s="369" t="s">
        <v>190</v>
      </c>
    </row>
    <row r="11" spans="1:9" ht="13.5" thickBot="1" x14ac:dyDescent="0.25">
      <c r="A11" s="370"/>
    </row>
    <row r="12" spans="1:9" x14ac:dyDescent="0.2">
      <c r="A12" s="480" t="s">
        <v>191</v>
      </c>
      <c r="B12" s="385"/>
      <c r="C12" s="373"/>
      <c r="D12" s="372"/>
      <c r="E12" s="373"/>
      <c r="F12" s="372"/>
      <c r="G12" s="373"/>
      <c r="H12" s="372"/>
      <c r="I12" s="373"/>
    </row>
    <row r="13" spans="1:9" x14ac:dyDescent="0.2">
      <c r="A13" s="447" t="s">
        <v>249</v>
      </c>
      <c r="B13" s="456"/>
      <c r="C13" s="451"/>
      <c r="D13" s="450"/>
      <c r="E13" s="451"/>
      <c r="F13" s="450"/>
      <c r="G13" s="451"/>
      <c r="H13" s="450"/>
      <c r="I13" s="451"/>
    </row>
    <row r="14" spans="1:9" x14ac:dyDescent="0.2">
      <c r="A14" s="447"/>
      <c r="B14" s="456"/>
      <c r="C14" s="451"/>
      <c r="D14" s="450"/>
      <c r="E14" s="451"/>
      <c r="F14" s="450"/>
      <c r="G14" s="451"/>
      <c r="H14" s="450"/>
      <c r="I14" s="451"/>
    </row>
    <row r="15" spans="1:9" x14ac:dyDescent="0.2">
      <c r="A15" s="481"/>
      <c r="B15" s="456"/>
      <c r="C15" s="451"/>
      <c r="D15" s="450"/>
      <c r="E15" s="451"/>
      <c r="F15" s="450"/>
      <c r="G15" s="451"/>
      <c r="H15" s="450"/>
      <c r="I15" s="451"/>
    </row>
    <row r="16" spans="1:9" x14ac:dyDescent="0.2">
      <c r="A16" s="482"/>
      <c r="B16" s="386"/>
      <c r="C16" s="376"/>
      <c r="D16" s="375"/>
      <c r="E16" s="376"/>
      <c r="F16" s="375"/>
      <c r="G16" s="376"/>
      <c r="H16" s="375"/>
      <c r="I16" s="376"/>
    </row>
    <row r="17" spans="1:9" x14ac:dyDescent="0.2">
      <c r="A17" s="483" t="s">
        <v>250</v>
      </c>
      <c r="B17" s="386"/>
      <c r="C17" s="376"/>
      <c r="D17" s="375"/>
      <c r="E17" s="376"/>
      <c r="F17" s="375"/>
      <c r="G17" s="376"/>
      <c r="H17" s="375"/>
      <c r="I17" s="376"/>
    </row>
    <row r="18" spans="1:9" x14ac:dyDescent="0.2">
      <c r="A18" s="482"/>
      <c r="B18" s="386"/>
      <c r="C18" s="376"/>
      <c r="D18" s="375"/>
      <c r="E18" s="376"/>
      <c r="F18" s="375"/>
      <c r="G18" s="376"/>
      <c r="H18" s="375"/>
      <c r="I18" s="376"/>
    </row>
    <row r="19" spans="1:9" x14ac:dyDescent="0.2">
      <c r="A19" s="482"/>
      <c r="B19" s="386"/>
      <c r="C19" s="376"/>
      <c r="D19" s="375"/>
      <c r="E19" s="376"/>
      <c r="F19" s="375"/>
      <c r="G19" s="376"/>
      <c r="H19" s="375"/>
      <c r="I19" s="376"/>
    </row>
    <row r="20" spans="1:9" ht="13.5" thickBot="1" x14ac:dyDescent="0.25">
      <c r="A20" s="484"/>
      <c r="B20" s="387"/>
      <c r="C20" s="379"/>
      <c r="D20" s="378"/>
      <c r="E20" s="379"/>
      <c r="F20" s="378"/>
      <c r="G20" s="379"/>
      <c r="H20" s="378"/>
      <c r="I20" s="379"/>
    </row>
    <row r="21" spans="1:9" ht="13.5" thickBot="1" x14ac:dyDescent="0.25">
      <c r="A21" s="370"/>
      <c r="B21" s="380"/>
      <c r="C21" s="381"/>
      <c r="D21" s="380"/>
      <c r="E21" s="381"/>
      <c r="F21" s="380"/>
      <c r="G21" s="381"/>
      <c r="H21" s="380"/>
      <c r="I21" s="381"/>
    </row>
    <row r="22" spans="1:9" x14ac:dyDescent="0.2">
      <c r="A22" s="371" t="s">
        <v>192</v>
      </c>
      <c r="B22" s="372"/>
      <c r="C22" s="373"/>
      <c r="D22" s="372"/>
      <c r="E22" s="373"/>
      <c r="F22" s="372"/>
      <c r="G22" s="373"/>
      <c r="H22" s="372"/>
      <c r="I22" s="373"/>
    </row>
    <row r="23" spans="1:9" x14ac:dyDescent="0.2">
      <c r="A23" s="454" t="s">
        <v>249</v>
      </c>
      <c r="B23" s="450"/>
      <c r="C23" s="451"/>
      <c r="D23" s="450"/>
      <c r="E23" s="451"/>
      <c r="F23" s="450"/>
      <c r="G23" s="451"/>
      <c r="H23" s="450"/>
      <c r="I23" s="451"/>
    </row>
    <row r="24" spans="1:9" x14ac:dyDescent="0.2">
      <c r="A24" s="454"/>
      <c r="B24" s="450"/>
      <c r="C24" s="451"/>
      <c r="D24" s="450"/>
      <c r="E24" s="451"/>
      <c r="F24" s="450"/>
      <c r="G24" s="451"/>
      <c r="H24" s="450"/>
      <c r="I24" s="451"/>
    </row>
    <row r="25" spans="1:9" x14ac:dyDescent="0.2">
      <c r="A25" s="454"/>
      <c r="B25" s="450"/>
      <c r="C25" s="451"/>
      <c r="D25" s="450"/>
      <c r="E25" s="451"/>
      <c r="F25" s="450"/>
      <c r="G25" s="451"/>
      <c r="H25" s="450"/>
      <c r="I25" s="451"/>
    </row>
    <row r="26" spans="1:9" x14ac:dyDescent="0.2">
      <c r="A26" s="454"/>
      <c r="B26" s="450"/>
      <c r="C26" s="451"/>
      <c r="D26" s="450"/>
      <c r="E26" s="451"/>
      <c r="F26" s="450"/>
      <c r="G26" s="451"/>
      <c r="H26" s="450"/>
      <c r="I26" s="451"/>
    </row>
    <row r="27" spans="1:9" x14ac:dyDescent="0.2">
      <c r="A27" s="453"/>
      <c r="B27" s="375"/>
      <c r="C27" s="376"/>
      <c r="D27" s="375"/>
      <c r="E27" s="376"/>
      <c r="F27" s="375"/>
      <c r="G27" s="376"/>
      <c r="H27" s="375"/>
      <c r="I27" s="376"/>
    </row>
    <row r="28" spans="1:9" x14ac:dyDescent="0.2">
      <c r="A28" s="453" t="s">
        <v>250</v>
      </c>
      <c r="B28" s="375"/>
      <c r="C28" s="376"/>
      <c r="D28" s="375"/>
      <c r="E28" s="376"/>
      <c r="F28" s="375"/>
      <c r="G28" s="376"/>
      <c r="H28" s="375"/>
      <c r="I28" s="376"/>
    </row>
    <row r="29" spans="1:9" x14ac:dyDescent="0.2">
      <c r="A29" s="453"/>
      <c r="B29" s="375"/>
      <c r="C29" s="376"/>
      <c r="D29" s="375"/>
      <c r="E29" s="376"/>
      <c r="F29" s="375"/>
      <c r="G29" s="376"/>
      <c r="H29" s="375"/>
      <c r="I29" s="376"/>
    </row>
    <row r="30" spans="1:9" x14ac:dyDescent="0.2">
      <c r="A30" s="453"/>
      <c r="B30" s="375"/>
      <c r="C30" s="376"/>
      <c r="D30" s="375"/>
      <c r="E30" s="376"/>
      <c r="F30" s="375"/>
      <c r="G30" s="376"/>
      <c r="H30" s="375"/>
      <c r="I30" s="376"/>
    </row>
    <row r="31" spans="1:9" x14ac:dyDescent="0.2">
      <c r="A31" s="453"/>
      <c r="B31" s="375"/>
      <c r="C31" s="376"/>
      <c r="D31" s="375"/>
      <c r="E31" s="376"/>
      <c r="F31" s="375"/>
      <c r="G31" s="376"/>
      <c r="H31" s="375"/>
      <c r="I31" s="376"/>
    </row>
    <row r="32" spans="1:9" ht="13.5" thickBot="1" x14ac:dyDescent="0.25">
      <c r="A32" s="455"/>
      <c r="B32" s="378"/>
      <c r="C32" s="379"/>
      <c r="D32" s="378"/>
      <c r="E32" s="379"/>
      <c r="F32" s="378"/>
      <c r="G32" s="379"/>
      <c r="H32" s="378"/>
      <c r="I32" s="379"/>
    </row>
    <row r="33" spans="1:9" ht="13.5" thickBot="1" x14ac:dyDescent="0.25">
      <c r="A33" s="370"/>
      <c r="B33" s="380"/>
      <c r="C33" s="381"/>
      <c r="D33" s="380"/>
      <c r="E33" s="381"/>
      <c r="F33" s="380"/>
      <c r="G33" s="381"/>
      <c r="H33" s="380"/>
      <c r="I33" s="381"/>
    </row>
    <row r="34" spans="1:9" x14ac:dyDescent="0.2">
      <c r="A34" s="371" t="s">
        <v>193</v>
      </c>
      <c r="B34" s="372"/>
      <c r="C34" s="373"/>
      <c r="D34" s="372"/>
      <c r="E34" s="373"/>
      <c r="F34" s="372"/>
      <c r="G34" s="373"/>
      <c r="H34" s="372"/>
      <c r="I34" s="373"/>
    </row>
    <row r="35" spans="1:9" x14ac:dyDescent="0.2">
      <c r="A35" s="454" t="s">
        <v>252</v>
      </c>
      <c r="B35" s="450"/>
      <c r="C35" s="451"/>
      <c r="D35" s="450"/>
      <c r="E35" s="451"/>
      <c r="F35" s="450"/>
      <c r="G35" s="451"/>
      <c r="H35" s="450"/>
      <c r="I35" s="451"/>
    </row>
    <row r="36" spans="1:9" x14ac:dyDescent="0.2">
      <c r="A36" s="454" t="s">
        <v>253</v>
      </c>
      <c r="B36" s="450"/>
      <c r="C36" s="451"/>
      <c r="D36" s="450"/>
      <c r="E36" s="451"/>
      <c r="F36" s="450"/>
      <c r="G36" s="451"/>
      <c r="H36" s="450"/>
      <c r="I36" s="451"/>
    </row>
    <row r="37" spans="1:9" x14ac:dyDescent="0.2">
      <c r="A37" s="454" t="s">
        <v>254</v>
      </c>
      <c r="B37" s="450"/>
      <c r="C37" s="451"/>
      <c r="D37" s="450"/>
      <c r="E37" s="451"/>
      <c r="F37" s="450"/>
      <c r="G37" s="451"/>
      <c r="H37" s="450"/>
      <c r="I37" s="451"/>
    </row>
    <row r="38" spans="1:9" ht="13.5" thickBot="1" x14ac:dyDescent="0.25">
      <c r="A38" s="455" t="s">
        <v>135</v>
      </c>
      <c r="B38" s="378"/>
      <c r="C38" s="379"/>
      <c r="D38" s="378"/>
      <c r="E38" s="379"/>
      <c r="F38" s="378"/>
      <c r="G38" s="379"/>
      <c r="H38" s="378"/>
      <c r="I38" s="379"/>
    </row>
    <row r="39" spans="1:9" ht="13.5" thickBot="1" x14ac:dyDescent="0.25">
      <c r="A39" s="370"/>
      <c r="B39" s="380"/>
      <c r="C39" s="381"/>
      <c r="D39" s="380"/>
      <c r="E39" s="381"/>
      <c r="F39" s="380"/>
      <c r="G39" s="381"/>
      <c r="H39" s="380"/>
      <c r="I39" s="381"/>
    </row>
    <row r="40" spans="1:9" x14ac:dyDescent="0.2">
      <c r="A40" s="371" t="s">
        <v>194</v>
      </c>
      <c r="B40" s="385"/>
      <c r="C40" s="373"/>
      <c r="D40" s="385"/>
      <c r="E40" s="373"/>
      <c r="F40" s="385"/>
      <c r="G40" s="373"/>
      <c r="H40" s="385"/>
      <c r="I40" s="373"/>
    </row>
    <row r="41" spans="1:9" x14ac:dyDescent="0.2">
      <c r="A41" s="453" t="s">
        <v>195</v>
      </c>
      <c r="B41" s="386"/>
      <c r="C41" s="376"/>
      <c r="D41" s="386"/>
      <c r="E41" s="376"/>
      <c r="F41" s="386"/>
      <c r="G41" s="376"/>
      <c r="H41" s="386"/>
      <c r="I41" s="376"/>
    </row>
    <row r="42" spans="1:9" x14ac:dyDescent="0.2">
      <c r="A42" s="453" t="s">
        <v>196</v>
      </c>
      <c r="B42" s="386"/>
      <c r="C42" s="376"/>
      <c r="D42" s="386"/>
      <c r="E42" s="376"/>
      <c r="F42" s="386"/>
      <c r="G42" s="376"/>
      <c r="H42" s="386"/>
      <c r="I42" s="376"/>
    </row>
    <row r="43" spans="1:9" x14ac:dyDescent="0.2">
      <c r="A43" s="453" t="s">
        <v>197</v>
      </c>
      <c r="B43" s="386"/>
      <c r="C43" s="376"/>
      <c r="D43" s="386"/>
      <c r="E43" s="376"/>
      <c r="F43" s="386"/>
      <c r="G43" s="376"/>
      <c r="H43" s="386"/>
      <c r="I43" s="376"/>
    </row>
    <row r="44" spans="1:9" x14ac:dyDescent="0.2">
      <c r="A44" s="453" t="s">
        <v>198</v>
      </c>
      <c r="B44" s="386"/>
      <c r="C44" s="376"/>
      <c r="D44" s="386"/>
      <c r="E44" s="376"/>
      <c r="F44" s="386"/>
      <c r="G44" s="376"/>
      <c r="H44" s="386"/>
      <c r="I44" s="376"/>
    </row>
    <row r="45" spans="1:9" x14ac:dyDescent="0.2">
      <c r="A45" s="454" t="s">
        <v>199</v>
      </c>
      <c r="B45" s="456"/>
      <c r="C45" s="451"/>
      <c r="D45" s="456"/>
      <c r="E45" s="451"/>
      <c r="F45" s="456"/>
      <c r="G45" s="451"/>
      <c r="H45" s="456"/>
      <c r="I45" s="451"/>
    </row>
    <row r="46" spans="1:9" ht="13.5" thickBot="1" x14ac:dyDescent="0.25">
      <c r="A46" s="455" t="s">
        <v>200</v>
      </c>
      <c r="B46" s="387"/>
      <c r="C46" s="379"/>
      <c r="D46" s="387"/>
      <c r="E46" s="379"/>
      <c r="F46" s="387"/>
      <c r="G46" s="379"/>
      <c r="H46" s="387"/>
      <c r="I46" s="379"/>
    </row>
    <row r="47" spans="1:9" x14ac:dyDescent="0.2">
      <c r="A47" s="370"/>
      <c r="B47" s="380"/>
      <c r="C47" s="388"/>
      <c r="D47" s="380"/>
      <c r="E47" s="388"/>
      <c r="F47" s="380"/>
      <c r="G47" s="388"/>
      <c r="H47" s="380"/>
      <c r="I47" s="388"/>
    </row>
    <row r="48" spans="1:9" x14ac:dyDescent="0.2">
      <c r="A48" s="344"/>
      <c r="B48" s="380"/>
      <c r="C48" s="388"/>
      <c r="D48" s="380"/>
      <c r="E48" s="388"/>
      <c r="F48" s="380"/>
      <c r="G48" s="388"/>
      <c r="H48" s="380"/>
      <c r="I48" s="388"/>
    </row>
    <row r="49" spans="1:11" x14ac:dyDescent="0.2">
      <c r="A49" s="389" t="s">
        <v>201</v>
      </c>
      <c r="B49" s="386"/>
      <c r="C49" s="376"/>
      <c r="D49" s="386"/>
      <c r="E49" s="376"/>
      <c r="F49" s="386"/>
      <c r="G49" s="376"/>
      <c r="H49" s="386"/>
      <c r="I49" s="376"/>
    </row>
    <row r="50" spans="1:11" x14ac:dyDescent="0.2">
      <c r="A50" s="457" t="s">
        <v>259</v>
      </c>
      <c r="B50" s="390"/>
      <c r="C50" s="391"/>
      <c r="D50" s="390"/>
      <c r="E50" s="391"/>
      <c r="F50" s="390"/>
      <c r="G50" s="391"/>
      <c r="H50" s="390"/>
      <c r="I50" s="391"/>
    </row>
    <row r="51" spans="1:11" ht="13.5" thickBot="1" x14ac:dyDescent="0.25">
      <c r="A51" s="455" t="s">
        <v>202</v>
      </c>
      <c r="B51" s="387"/>
      <c r="C51" s="379"/>
      <c r="D51" s="387"/>
      <c r="E51" s="379"/>
      <c r="F51" s="387"/>
      <c r="G51" s="379"/>
      <c r="H51" s="387"/>
      <c r="I51" s="379"/>
    </row>
    <row r="52" spans="1:11" ht="13.5" thickBot="1" x14ac:dyDescent="0.25">
      <c r="A52" s="370"/>
      <c r="B52" s="380"/>
      <c r="C52" s="381"/>
      <c r="D52" s="380"/>
      <c r="E52" s="381"/>
      <c r="F52" s="380"/>
      <c r="G52" s="381"/>
      <c r="H52" s="380"/>
      <c r="I52" s="381"/>
    </row>
    <row r="53" spans="1:11" x14ac:dyDescent="0.2">
      <c r="A53" s="371" t="s">
        <v>203</v>
      </c>
      <c r="B53" s="372"/>
      <c r="C53" s="373"/>
      <c r="D53" s="372"/>
      <c r="E53" s="373"/>
      <c r="F53" s="372"/>
      <c r="G53" s="373"/>
      <c r="H53" s="372"/>
      <c r="I53" s="373"/>
    </row>
    <row r="54" spans="1:11" x14ac:dyDescent="0.2">
      <c r="A54" s="453" t="s">
        <v>204</v>
      </c>
      <c r="B54" s="375"/>
      <c r="C54" s="376"/>
      <c r="D54" s="375"/>
      <c r="E54" s="376"/>
      <c r="F54" s="375"/>
      <c r="G54" s="376"/>
      <c r="H54" s="375"/>
      <c r="I54" s="376"/>
    </row>
    <row r="55" spans="1:11" x14ac:dyDescent="0.2">
      <c r="A55" s="453" t="s">
        <v>205</v>
      </c>
      <c r="B55" s="375"/>
      <c r="C55" s="376"/>
      <c r="D55" s="375"/>
      <c r="E55" s="376"/>
      <c r="F55" s="375"/>
      <c r="G55" s="376"/>
      <c r="H55" s="375"/>
      <c r="I55" s="376"/>
      <c r="K55" s="49"/>
    </row>
    <row r="56" spans="1:11" x14ac:dyDescent="0.2">
      <c r="A56" s="453" t="s">
        <v>206</v>
      </c>
      <c r="B56" s="375"/>
      <c r="C56" s="376"/>
      <c r="D56" s="375"/>
      <c r="E56" s="376"/>
      <c r="F56" s="375"/>
      <c r="G56" s="376"/>
      <c r="H56" s="375"/>
      <c r="I56" s="376"/>
    </row>
    <row r="57" spans="1:11" x14ac:dyDescent="0.2">
      <c r="A57" s="453" t="s">
        <v>207</v>
      </c>
      <c r="B57" s="392"/>
      <c r="C57" s="391"/>
      <c r="D57" s="392"/>
      <c r="E57" s="391"/>
      <c r="F57" s="392"/>
      <c r="G57" s="391"/>
      <c r="H57" s="392"/>
      <c r="I57" s="391"/>
    </row>
    <row r="58" spans="1:11" x14ac:dyDescent="0.2">
      <c r="A58" s="393"/>
      <c r="B58" s="392"/>
      <c r="C58" s="391"/>
      <c r="D58" s="392"/>
      <c r="E58" s="391"/>
      <c r="F58" s="392"/>
      <c r="G58" s="391"/>
      <c r="H58" s="392"/>
      <c r="I58" s="391"/>
    </row>
    <row r="59" spans="1:11" ht="13.5" thickBot="1" x14ac:dyDescent="0.25">
      <c r="A59" s="394"/>
      <c r="B59" s="378"/>
      <c r="C59" s="379"/>
      <c r="D59" s="378"/>
      <c r="E59" s="379"/>
      <c r="F59" s="378"/>
      <c r="G59" s="379"/>
      <c r="H59" s="378"/>
      <c r="I59" s="379"/>
    </row>
    <row r="60" spans="1:11" ht="13.5" thickBot="1" x14ac:dyDescent="0.25">
      <c r="A60" s="370"/>
      <c r="B60" s="380"/>
      <c r="C60" s="388"/>
      <c r="D60" s="380"/>
      <c r="E60" s="388"/>
      <c r="F60" s="380"/>
      <c r="G60" s="388"/>
      <c r="H60" s="380"/>
      <c r="I60" s="388"/>
    </row>
    <row r="61" spans="1:11" x14ac:dyDescent="0.2">
      <c r="A61" s="371" t="s">
        <v>208</v>
      </c>
      <c r="B61" s="372"/>
      <c r="C61" s="373"/>
      <c r="D61" s="372"/>
      <c r="E61" s="373"/>
      <c r="F61" s="372"/>
      <c r="G61" s="373"/>
      <c r="H61" s="372"/>
      <c r="I61" s="373"/>
    </row>
    <row r="62" spans="1:11" x14ac:dyDescent="0.2">
      <c r="A62" s="453" t="s">
        <v>209</v>
      </c>
      <c r="B62" s="375"/>
      <c r="C62" s="376"/>
      <c r="D62" s="375"/>
      <c r="E62" s="376"/>
      <c r="F62" s="375"/>
      <c r="G62" s="376"/>
      <c r="H62" s="375"/>
      <c r="I62" s="376"/>
    </row>
    <row r="63" spans="1:11" x14ac:dyDescent="0.2">
      <c r="A63" s="453" t="s">
        <v>210</v>
      </c>
      <c r="B63" s="375"/>
      <c r="C63" s="376"/>
      <c r="D63" s="375"/>
      <c r="E63" s="376"/>
      <c r="F63" s="375"/>
      <c r="G63" s="376"/>
      <c r="H63" s="375"/>
      <c r="I63" s="376"/>
    </row>
    <row r="64" spans="1:11" x14ac:dyDescent="0.2">
      <c r="A64" s="344"/>
      <c r="B64" s="380"/>
      <c r="C64" s="388"/>
      <c r="D64" s="380"/>
      <c r="E64" s="388"/>
      <c r="F64" s="380"/>
      <c r="G64" s="388"/>
      <c r="H64" s="380"/>
      <c r="I64" s="388"/>
    </row>
    <row r="65" spans="1:9" ht="29.25" customHeight="1" x14ac:dyDescent="0.2">
      <c r="A65" s="458" t="s">
        <v>260</v>
      </c>
      <c r="B65" s="375"/>
      <c r="C65" s="376"/>
      <c r="D65" s="375"/>
      <c r="E65" s="376"/>
      <c r="F65" s="375"/>
      <c r="G65" s="376"/>
      <c r="H65" s="375"/>
      <c r="I65" s="376"/>
    </row>
    <row r="66" spans="1:9" ht="11.25" customHeight="1" x14ac:dyDescent="0.2">
      <c r="A66" s="457" t="s">
        <v>253</v>
      </c>
      <c r="B66" s="392"/>
      <c r="C66" s="391"/>
      <c r="D66" s="392"/>
      <c r="E66" s="391"/>
      <c r="F66" s="392"/>
      <c r="G66" s="391"/>
      <c r="H66" s="392"/>
      <c r="I66" s="391"/>
    </row>
    <row r="67" spans="1:9" ht="29.25" customHeight="1" thickBot="1" x14ac:dyDescent="0.25">
      <c r="A67" s="455" t="s">
        <v>135</v>
      </c>
      <c r="B67" s="378"/>
      <c r="C67" s="379"/>
      <c r="D67" s="378"/>
      <c r="E67" s="379"/>
      <c r="F67" s="378"/>
      <c r="G67" s="379"/>
      <c r="H67" s="378"/>
      <c r="I67" s="379"/>
    </row>
    <row r="68" spans="1:9" ht="13.5" thickBot="1" x14ac:dyDescent="0.25">
      <c r="A68" s="370"/>
      <c r="B68" s="380"/>
      <c r="C68" s="381"/>
      <c r="D68" s="380"/>
      <c r="E68" s="381"/>
      <c r="F68" s="380"/>
      <c r="G68" s="381"/>
      <c r="H68" s="380"/>
      <c r="I68" s="381"/>
    </row>
    <row r="69" spans="1:9" ht="13.5" thickBot="1" x14ac:dyDescent="0.25">
      <c r="A69" s="382" t="s">
        <v>211</v>
      </c>
      <c r="B69" s="383"/>
      <c r="C69" s="384">
        <v>1</v>
      </c>
      <c r="D69" s="383"/>
      <c r="E69" s="384">
        <v>1</v>
      </c>
      <c r="F69" s="383"/>
      <c r="G69" s="384">
        <v>1</v>
      </c>
      <c r="H69" s="383"/>
      <c r="I69" s="384">
        <v>1</v>
      </c>
    </row>
    <row r="70" spans="1:9" ht="13.5" thickBot="1" x14ac:dyDescent="0.25">
      <c r="A70" s="370"/>
    </row>
    <row r="71" spans="1:9" ht="13.5" thickBot="1" x14ac:dyDescent="0.25">
      <c r="A71" s="355" t="s">
        <v>175</v>
      </c>
      <c r="B71" s="395"/>
      <c r="C71" s="395"/>
      <c r="D71" s="395"/>
      <c r="E71" s="395"/>
      <c r="F71" s="395"/>
      <c r="G71" s="395"/>
      <c r="H71" s="395"/>
      <c r="I71" s="395"/>
    </row>
    <row r="72" spans="1:9" ht="13.5" thickBot="1" x14ac:dyDescent="0.25">
      <c r="A72" s="370"/>
    </row>
    <row r="73" spans="1:9" ht="13.5" thickBot="1" x14ac:dyDescent="0.25">
      <c r="A73" s="382" t="s">
        <v>212</v>
      </c>
      <c r="B73" s="380"/>
      <c r="C73" s="388"/>
      <c r="D73" s="380"/>
      <c r="E73" s="388"/>
      <c r="F73" s="380"/>
      <c r="G73" s="388"/>
      <c r="H73" s="380"/>
      <c r="I73" s="388"/>
    </row>
    <row r="74" spans="1:9" x14ac:dyDescent="0.2">
      <c r="A74" s="396" t="s">
        <v>213</v>
      </c>
      <c r="B74" s="397"/>
      <c r="C74" s="398"/>
      <c r="D74" s="398"/>
      <c r="E74" s="398"/>
      <c r="F74" s="398"/>
      <c r="G74" s="398"/>
      <c r="H74" s="398"/>
      <c r="I74" s="399"/>
    </row>
    <row r="75" spans="1:9" x14ac:dyDescent="0.2">
      <c r="A75" s="400" t="s">
        <v>214</v>
      </c>
      <c r="B75" s="401"/>
      <c r="C75" s="402"/>
      <c r="D75" s="402"/>
      <c r="E75" s="402"/>
      <c r="F75" s="402"/>
      <c r="G75" s="402"/>
      <c r="H75" s="402"/>
      <c r="I75" s="403"/>
    </row>
    <row r="76" spans="1:9" ht="13.5" thickBot="1" x14ac:dyDescent="0.25">
      <c r="A76" s="404" t="s">
        <v>215</v>
      </c>
      <c r="B76" s="405"/>
      <c r="C76" s="406"/>
      <c r="D76" s="406"/>
      <c r="E76" s="406"/>
      <c r="F76" s="406"/>
      <c r="G76" s="406"/>
      <c r="H76" s="406"/>
      <c r="I76" s="407"/>
    </row>
    <row r="77" spans="1:9" x14ac:dyDescent="0.2">
      <c r="A77" s="408"/>
      <c r="B77" s="49"/>
      <c r="C77" s="409"/>
      <c r="D77" s="409"/>
      <c r="E77" s="409"/>
      <c r="F77" s="409"/>
      <c r="G77" s="409"/>
      <c r="H77" s="409"/>
      <c r="I77" s="409"/>
    </row>
    <row r="78" spans="1:9" x14ac:dyDescent="0.2">
      <c r="A78" s="410" t="s">
        <v>216</v>
      </c>
      <c r="B78" s="411"/>
      <c r="C78" s="409"/>
      <c r="D78" s="409"/>
      <c r="E78" s="409"/>
      <c r="F78" s="409"/>
      <c r="G78" s="409"/>
      <c r="H78" s="409"/>
      <c r="I78" s="409"/>
    </row>
    <row r="80" spans="1:9" x14ac:dyDescent="0.2">
      <c r="A80" s="412" t="s">
        <v>217</v>
      </c>
    </row>
    <row r="81" spans="1:9" x14ac:dyDescent="0.2">
      <c r="A81" s="597" t="s">
        <v>218</v>
      </c>
      <c r="B81" s="598"/>
      <c r="C81" s="598"/>
      <c r="D81" s="598"/>
      <c r="E81" s="598"/>
      <c r="F81" s="598"/>
      <c r="G81" s="598"/>
      <c r="H81" s="598"/>
      <c r="I81" s="598"/>
    </row>
    <row r="82" spans="1:9" ht="13.5" thickBot="1" x14ac:dyDescent="0.25">
      <c r="A82" s="413"/>
      <c r="B82" s="414"/>
      <c r="C82" s="414"/>
      <c r="D82" s="414"/>
      <c r="E82" s="414"/>
      <c r="F82" s="414"/>
      <c r="G82" s="414"/>
      <c r="H82" s="414"/>
      <c r="I82" s="414"/>
    </row>
    <row r="83" spans="1:9" ht="15.75" thickBot="1" x14ac:dyDescent="0.25">
      <c r="A83" s="599" t="s">
        <v>219</v>
      </c>
      <c r="B83" s="600"/>
      <c r="C83" s="600"/>
      <c r="D83" s="600"/>
      <c r="E83" s="600"/>
      <c r="F83" s="600"/>
      <c r="G83" s="600"/>
      <c r="H83" s="600"/>
      <c r="I83" s="601"/>
    </row>
    <row r="85" spans="1:9" ht="13.5" thickBot="1" x14ac:dyDescent="0.25">
      <c r="A85" s="84" t="s">
        <v>220</v>
      </c>
    </row>
    <row r="86" spans="1:9" ht="13.5" thickBot="1" x14ac:dyDescent="0.25">
      <c r="A86" s="89" t="s">
        <v>4</v>
      </c>
      <c r="B86" s="89">
        <f>+B8</f>
        <v>2014</v>
      </c>
      <c r="D86" s="89">
        <f>+D8</f>
        <v>2015</v>
      </c>
      <c r="F86" s="89">
        <f>+F8</f>
        <v>2016</v>
      </c>
      <c r="H86" s="415" t="str">
        <f>+H8</f>
        <v>promedio ene-sep 2016</v>
      </c>
    </row>
    <row r="87" spans="1:9" ht="13.5" thickBot="1" x14ac:dyDescent="0.25">
      <c r="A87" s="416" t="s">
        <v>221</v>
      </c>
      <c r="B87" s="417">
        <f>+B69-SUM(B61:B67,B53:B59,B49:B51,B40:B44,B34,B22:B32,B12:B20)</f>
        <v>0</v>
      </c>
      <c r="C87" s="418"/>
      <c r="D87" s="417">
        <f>+D69-SUM(D61:D67,D53:D59,D49:D51,D40:D44,D34,D22:D32,D12:D20)</f>
        <v>0</v>
      </c>
      <c r="E87" s="418"/>
      <c r="F87" s="417">
        <f>+F69-SUM(F61:F67,F53:F59,F49:F51,F40:F44,F34,F22:F32,F12:F20)</f>
        <v>0</v>
      </c>
      <c r="G87" s="418"/>
      <c r="H87" s="417">
        <f>+H69-SUM(H61:H67,H53:H59,H49:H51,H40:H44,H34,H22:H32,H12:H20)</f>
        <v>0</v>
      </c>
    </row>
  </sheetData>
  <sheetProtection formatCells="0" formatColumns="0" formatRows="0"/>
  <mergeCells count="6">
    <mergeCell ref="A81:I81"/>
    <mergeCell ref="A83:I83"/>
    <mergeCell ref="B8:C8"/>
    <mergeCell ref="D8:E8"/>
    <mergeCell ref="F8:G8"/>
    <mergeCell ref="H8:I8"/>
  </mergeCells>
  <phoneticPr fontId="27" type="noConversion"/>
  <printOptions horizontalCentered="1" verticalCentered="1"/>
  <pageMargins left="0.23622047244094491" right="0.27559055118110237" top="0.23" bottom="0.28999999999999998" header="0.18" footer="0.22"/>
  <pageSetup paperSize="9" scale="57" orientation="landscape" r:id="rId1"/>
  <headerFooter alignWithMargins="0">
    <oddHeader>&amp;R2017 – Año de las Energías Renovables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9:C10"/>
  <sheetViews>
    <sheetView showGridLines="0" workbookViewId="0">
      <selection activeCell="C21" sqref="C21"/>
    </sheetView>
  </sheetViews>
  <sheetFormatPr baseColWidth="10" defaultRowHeight="12.75" x14ac:dyDescent="0.2"/>
  <cols>
    <col min="1" max="2" width="11.42578125" style="49"/>
    <col min="3" max="3" width="58.42578125" style="49" customWidth="1"/>
    <col min="4" max="16384" width="11.42578125" style="49"/>
  </cols>
  <sheetData>
    <row r="9" spans="3:3" ht="13.5" thickBot="1" x14ac:dyDescent="0.25"/>
    <row r="10" spans="3:3" ht="36" thickBot="1" x14ac:dyDescent="0.55000000000000004">
      <c r="C10" s="148" t="s">
        <v>0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36" footer="0.51181102362204722"/>
  <pageSetup paperSize="9" orientation="portrait" horizontalDpi="4294967292" verticalDpi="300" r:id="rId1"/>
  <headerFooter alignWithMargins="0">
    <oddHeader>&amp;R2017 – Año de las Energías Renovables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sqref="A1:C1"/>
    </sheetView>
  </sheetViews>
  <sheetFormatPr baseColWidth="10" defaultRowHeight="12.75" x14ac:dyDescent="0.2"/>
  <cols>
    <col min="1" max="1" width="35.85546875" customWidth="1"/>
    <col min="2" max="2" width="17" customWidth="1"/>
    <col min="3" max="6" width="21.5703125" customWidth="1"/>
    <col min="7" max="7" width="19.5703125" customWidth="1"/>
    <col min="10" max="10" width="15.42578125" style="360" bestFit="1" customWidth="1"/>
  </cols>
  <sheetData>
    <row r="1" spans="1:10" x14ac:dyDescent="0.2">
      <c r="A1" s="344" t="s">
        <v>226</v>
      </c>
      <c r="B1" s="344"/>
    </row>
    <row r="2" spans="1:10" x14ac:dyDescent="0.2">
      <c r="A2" s="344" t="s">
        <v>227</v>
      </c>
      <c r="B2" s="344"/>
    </row>
    <row r="3" spans="1:10" x14ac:dyDescent="0.2">
      <c r="A3" s="361" t="s">
        <v>105</v>
      </c>
      <c r="B3" s="361"/>
    </row>
    <row r="4" spans="1:10" x14ac:dyDescent="0.2">
      <c r="A4" s="362" t="s">
        <v>228</v>
      </c>
      <c r="B4" s="362"/>
    </row>
    <row r="5" spans="1:10" x14ac:dyDescent="0.2">
      <c r="A5" s="362"/>
      <c r="B5" s="362"/>
    </row>
    <row r="6" spans="1:10" ht="13.5" thickBot="1" x14ac:dyDescent="0.25">
      <c r="J6" s="364"/>
    </row>
    <row r="7" spans="1:10" ht="13.5" customHeight="1" x14ac:dyDescent="0.2">
      <c r="A7" s="419" t="s">
        <v>165</v>
      </c>
      <c r="B7" s="608" t="s">
        <v>229</v>
      </c>
      <c r="C7" s="420">
        <v>2014</v>
      </c>
      <c r="D7" s="420">
        <v>2015</v>
      </c>
      <c r="E7" s="420">
        <v>2016</v>
      </c>
      <c r="F7" s="420" t="s">
        <v>230</v>
      </c>
      <c r="G7" s="610" t="s">
        <v>231</v>
      </c>
      <c r="J7" s="364"/>
    </row>
    <row r="8" spans="1:10" ht="36.75" customHeight="1" thickBot="1" x14ac:dyDescent="0.25">
      <c r="A8" s="421"/>
      <c r="B8" s="609"/>
      <c r="C8" s="422" t="s">
        <v>232</v>
      </c>
      <c r="D8" s="422" t="s">
        <v>232</v>
      </c>
      <c r="E8" s="422" t="s">
        <v>232</v>
      </c>
      <c r="F8" s="422" t="s">
        <v>232</v>
      </c>
      <c r="G8" s="611"/>
    </row>
    <row r="9" spans="1:10" ht="13.5" thickBot="1" x14ac:dyDescent="0.25">
      <c r="A9" s="370"/>
      <c r="B9" s="370"/>
      <c r="G9" s="360"/>
    </row>
    <row r="10" spans="1:10" x14ac:dyDescent="0.2">
      <c r="A10" s="371" t="s">
        <v>233</v>
      </c>
      <c r="B10" s="371"/>
      <c r="C10" s="423"/>
      <c r="D10" s="423"/>
      <c r="E10" s="423"/>
      <c r="F10" s="423"/>
      <c r="G10" s="423"/>
    </row>
    <row r="11" spans="1:10" x14ac:dyDescent="0.2">
      <c r="A11" s="374"/>
      <c r="B11" s="374"/>
      <c r="C11" s="424"/>
      <c r="D11" s="424"/>
      <c r="E11" s="424"/>
      <c r="F11" s="424"/>
      <c r="G11" s="424"/>
    </row>
    <row r="12" spans="1:10" x14ac:dyDescent="0.2">
      <c r="A12" s="374"/>
      <c r="B12" s="374"/>
      <c r="C12" s="424"/>
      <c r="D12" s="424"/>
      <c r="E12" s="424"/>
      <c r="F12" s="424"/>
      <c r="G12" s="424"/>
    </row>
    <row r="13" spans="1:10" x14ac:dyDescent="0.2">
      <c r="A13" s="374"/>
      <c r="B13" s="374"/>
      <c r="C13" s="424"/>
      <c r="D13" s="424"/>
      <c r="E13" s="424"/>
      <c r="F13" s="424"/>
      <c r="G13" s="424"/>
    </row>
    <row r="14" spans="1:10" x14ac:dyDescent="0.2">
      <c r="A14" s="374"/>
      <c r="B14" s="374"/>
      <c r="C14" s="424"/>
      <c r="D14" s="424"/>
      <c r="E14" s="424"/>
      <c r="F14" s="424"/>
      <c r="G14" s="424"/>
    </row>
    <row r="15" spans="1:10" ht="13.5" thickBot="1" x14ac:dyDescent="0.25">
      <c r="A15" s="377"/>
      <c r="B15" s="377"/>
      <c r="C15" s="425"/>
      <c r="D15" s="425"/>
      <c r="E15" s="425"/>
      <c r="F15" s="425"/>
      <c r="G15" s="425"/>
    </row>
    <row r="16" spans="1:10" ht="13.5" thickBot="1" x14ac:dyDescent="0.25">
      <c r="A16" s="370"/>
      <c r="B16" s="370"/>
      <c r="G16" s="360"/>
    </row>
    <row r="17" spans="1:7" x14ac:dyDescent="0.2">
      <c r="A17" s="371" t="s">
        <v>234</v>
      </c>
      <c r="B17" s="371"/>
      <c r="C17" s="423"/>
      <c r="D17" s="423"/>
      <c r="E17" s="423"/>
      <c r="F17" s="423"/>
      <c r="G17" s="423"/>
    </row>
    <row r="18" spans="1:7" x14ac:dyDescent="0.2">
      <c r="A18" s="374"/>
      <c r="B18" s="374"/>
      <c r="C18" s="424"/>
      <c r="D18" s="424"/>
      <c r="E18" s="424"/>
      <c r="F18" s="424"/>
      <c r="G18" s="424"/>
    </row>
    <row r="19" spans="1:7" x14ac:dyDescent="0.2">
      <c r="A19" s="374"/>
      <c r="B19" s="374"/>
      <c r="C19" s="424"/>
      <c r="D19" s="424"/>
      <c r="E19" s="424"/>
      <c r="F19" s="424"/>
      <c r="G19" s="424"/>
    </row>
    <row r="20" spans="1:7" x14ac:dyDescent="0.2">
      <c r="A20" s="374"/>
      <c r="B20" s="374"/>
      <c r="C20" s="424"/>
      <c r="D20" s="424"/>
      <c r="E20" s="424"/>
      <c r="F20" s="424"/>
      <c r="G20" s="424"/>
    </row>
    <row r="21" spans="1:7" x14ac:dyDescent="0.2">
      <c r="A21" s="374"/>
      <c r="B21" s="374"/>
      <c r="C21" s="424"/>
      <c r="D21" s="424"/>
      <c r="E21" s="424"/>
      <c r="F21" s="424"/>
      <c r="G21" s="424"/>
    </row>
    <row r="22" spans="1:7" ht="13.5" thickBot="1" x14ac:dyDescent="0.25">
      <c r="A22" s="377"/>
      <c r="B22" s="377"/>
      <c r="C22" s="425"/>
      <c r="D22" s="425"/>
      <c r="E22" s="425"/>
      <c r="F22" s="425"/>
      <c r="G22" s="425"/>
    </row>
    <row r="24" spans="1:7" ht="13.5" thickBot="1" x14ac:dyDescent="0.25"/>
    <row r="25" spans="1:7" ht="13.5" thickBot="1" x14ac:dyDescent="0.25">
      <c r="A25" s="612" t="s">
        <v>165</v>
      </c>
      <c r="B25" s="613"/>
      <c r="C25" s="426">
        <f>+C7</f>
        <v>2014</v>
      </c>
      <c r="D25" s="426">
        <f>+D7</f>
        <v>2015</v>
      </c>
      <c r="E25" s="426">
        <f>+E7</f>
        <v>2016</v>
      </c>
      <c r="F25" s="426" t="str">
        <f>+F7</f>
        <v>promedio ene-sep 2017</v>
      </c>
    </row>
    <row r="26" spans="1:7" ht="13.5" thickBot="1" x14ac:dyDescent="0.25">
      <c r="A26" s="606" t="s">
        <v>201</v>
      </c>
      <c r="B26" s="607"/>
    </row>
    <row r="27" spans="1:7" x14ac:dyDescent="0.2">
      <c r="A27" s="427" t="s">
        <v>235</v>
      </c>
      <c r="B27" s="441"/>
      <c r="C27" s="442"/>
      <c r="D27" s="442"/>
      <c r="E27" s="442"/>
      <c r="F27" s="430"/>
    </row>
    <row r="28" spans="1:7" x14ac:dyDescent="0.2">
      <c r="A28" s="431" t="s">
        <v>236</v>
      </c>
      <c r="B28" s="443"/>
      <c r="C28" s="444"/>
      <c r="D28" s="444"/>
      <c r="E28" s="444"/>
      <c r="F28" s="434"/>
    </row>
    <row r="29" spans="1:7" x14ac:dyDescent="0.2">
      <c r="A29" s="431" t="s">
        <v>237</v>
      </c>
      <c r="B29" s="443"/>
      <c r="C29" s="444"/>
      <c r="D29" s="444"/>
      <c r="E29" s="444"/>
      <c r="F29" s="434"/>
    </row>
    <row r="30" spans="1:7" ht="13.5" thickBot="1" x14ac:dyDescent="0.25">
      <c r="A30" s="435" t="s">
        <v>238</v>
      </c>
      <c r="B30" s="445"/>
      <c r="C30" s="446"/>
      <c r="D30" s="446"/>
      <c r="E30" s="446"/>
      <c r="F30" s="438"/>
    </row>
    <row r="31" spans="1:7" ht="13.5" thickBot="1" x14ac:dyDescent="0.25">
      <c r="A31" s="606" t="s">
        <v>239</v>
      </c>
      <c r="B31" s="607"/>
      <c r="C31" s="439"/>
      <c r="D31" s="439"/>
      <c r="E31" s="439"/>
      <c r="F31" s="439"/>
    </row>
    <row r="32" spans="1:7" x14ac:dyDescent="0.2">
      <c r="A32" s="427" t="s">
        <v>235</v>
      </c>
      <c r="B32" s="441"/>
      <c r="C32" s="442"/>
      <c r="D32" s="442"/>
      <c r="E32" s="442"/>
      <c r="F32" s="430"/>
    </row>
    <row r="33" spans="1:6" x14ac:dyDescent="0.2">
      <c r="A33" s="431" t="s">
        <v>236</v>
      </c>
      <c r="B33" s="443"/>
      <c r="C33" s="444"/>
      <c r="D33" s="444"/>
      <c r="E33" s="444"/>
      <c r="F33" s="434"/>
    </row>
    <row r="34" spans="1:6" x14ac:dyDescent="0.2">
      <c r="A34" s="431" t="s">
        <v>237</v>
      </c>
      <c r="B34" s="443"/>
      <c r="C34" s="444"/>
      <c r="D34" s="444"/>
      <c r="E34" s="444"/>
      <c r="F34" s="434"/>
    </row>
    <row r="35" spans="1:6" ht="13.5" thickBot="1" x14ac:dyDescent="0.25">
      <c r="A35" s="435" t="s">
        <v>238</v>
      </c>
      <c r="B35" s="445"/>
      <c r="C35" s="446"/>
      <c r="D35" s="446"/>
      <c r="E35" s="446"/>
      <c r="F35" s="438"/>
    </row>
    <row r="36" spans="1:6" ht="13.5" thickBot="1" x14ac:dyDescent="0.25">
      <c r="A36" s="606" t="s">
        <v>240</v>
      </c>
      <c r="B36" s="607"/>
      <c r="C36" s="439"/>
      <c r="D36" s="439"/>
      <c r="E36" s="439"/>
      <c r="F36" s="439"/>
    </row>
    <row r="37" spans="1:6" x14ac:dyDescent="0.2">
      <c r="A37" s="427" t="s">
        <v>235</v>
      </c>
      <c r="B37" s="441"/>
      <c r="C37" s="442"/>
      <c r="D37" s="442"/>
      <c r="E37" s="442"/>
      <c r="F37" s="430"/>
    </row>
    <row r="38" spans="1:6" x14ac:dyDescent="0.2">
      <c r="A38" s="431" t="s">
        <v>236</v>
      </c>
      <c r="B38" s="443"/>
      <c r="C38" s="444"/>
      <c r="D38" s="444"/>
      <c r="E38" s="444"/>
      <c r="F38" s="434"/>
    </row>
    <row r="39" spans="1:6" x14ac:dyDescent="0.2">
      <c r="A39" s="431" t="s">
        <v>237</v>
      </c>
      <c r="B39" s="443"/>
      <c r="C39" s="444"/>
      <c r="D39" s="444"/>
      <c r="E39" s="444"/>
      <c r="F39" s="434"/>
    </row>
    <row r="40" spans="1:6" ht="13.5" thickBot="1" x14ac:dyDescent="0.25">
      <c r="A40" s="435" t="s">
        <v>238</v>
      </c>
      <c r="B40" s="445"/>
      <c r="C40" s="446"/>
      <c r="D40" s="446"/>
      <c r="E40" s="446"/>
      <c r="F40" s="438"/>
    </row>
    <row r="41" spans="1:6" ht="13.5" thickBot="1" x14ac:dyDescent="0.25">
      <c r="A41" s="606" t="s">
        <v>240</v>
      </c>
      <c r="B41" s="607"/>
      <c r="C41" s="439"/>
      <c r="D41" s="439"/>
      <c r="E41" s="439"/>
      <c r="F41" s="439"/>
    </row>
    <row r="42" spans="1:6" x14ac:dyDescent="0.2">
      <c r="A42" s="427" t="s">
        <v>235</v>
      </c>
      <c r="B42" s="441"/>
      <c r="C42" s="442"/>
      <c r="D42" s="442"/>
      <c r="E42" s="442"/>
      <c r="F42" s="430"/>
    </row>
    <row r="43" spans="1:6" x14ac:dyDescent="0.2">
      <c r="A43" s="431" t="s">
        <v>236</v>
      </c>
      <c r="B43" s="443"/>
      <c r="C43" s="444"/>
      <c r="D43" s="444"/>
      <c r="E43" s="444"/>
      <c r="F43" s="434"/>
    </row>
    <row r="44" spans="1:6" x14ac:dyDescent="0.2">
      <c r="A44" s="431" t="s">
        <v>237</v>
      </c>
      <c r="B44" s="443"/>
      <c r="C44" s="444"/>
      <c r="D44" s="444"/>
      <c r="E44" s="444"/>
      <c r="F44" s="434"/>
    </row>
    <row r="45" spans="1:6" ht="13.5" thickBot="1" x14ac:dyDescent="0.25">
      <c r="A45" s="435" t="s">
        <v>238</v>
      </c>
      <c r="B45" s="445"/>
      <c r="C45" s="446"/>
      <c r="D45" s="446"/>
      <c r="E45" s="446"/>
      <c r="F45" s="438"/>
    </row>
  </sheetData>
  <mergeCells count="7">
    <mergeCell ref="A41:B41"/>
    <mergeCell ref="B7:B8"/>
    <mergeCell ref="G7:G8"/>
    <mergeCell ref="A25:B25"/>
    <mergeCell ref="A26:B26"/>
    <mergeCell ref="A31:B31"/>
    <mergeCell ref="A36:B36"/>
  </mergeCells>
  <phoneticPr fontId="27" type="noConversion"/>
  <printOptions horizontalCentered="1" verticalCentered="1"/>
  <pageMargins left="0.19685039370078741" right="0.15748031496062992" top="0.23622047244094491" bottom="0.31496062992125984" header="0" footer="0"/>
  <pageSetup scale="87" orientation="landscape" r:id="rId1"/>
  <headerFooter alignWithMargins="0">
    <oddHeader>&amp;R2017 – Año de las Energías Renovables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sqref="A1:C1"/>
    </sheetView>
  </sheetViews>
  <sheetFormatPr baseColWidth="10" defaultRowHeight="12.75" x14ac:dyDescent="0.2"/>
  <cols>
    <col min="1" max="1" width="35.85546875" customWidth="1"/>
    <col min="2" max="2" width="17" customWidth="1"/>
    <col min="3" max="6" width="21.5703125" customWidth="1"/>
    <col min="7" max="7" width="19.5703125" customWidth="1"/>
    <col min="10" max="10" width="15.42578125" style="360" bestFit="1" customWidth="1"/>
  </cols>
  <sheetData>
    <row r="1" spans="1:10" x14ac:dyDescent="0.2">
      <c r="A1" s="344" t="s">
        <v>241</v>
      </c>
      <c r="B1" s="344"/>
    </row>
    <row r="2" spans="1:10" x14ac:dyDescent="0.2">
      <c r="A2" s="344" t="s">
        <v>227</v>
      </c>
      <c r="B2" s="344"/>
    </row>
    <row r="3" spans="1:10" x14ac:dyDescent="0.2">
      <c r="A3" s="361" t="s">
        <v>105</v>
      </c>
      <c r="B3" s="361"/>
    </row>
    <row r="4" spans="1:10" x14ac:dyDescent="0.2">
      <c r="A4" s="362" t="s">
        <v>223</v>
      </c>
      <c r="B4" s="362"/>
    </row>
    <row r="5" spans="1:10" x14ac:dyDescent="0.2">
      <c r="A5" s="362"/>
      <c r="B5" s="362"/>
    </row>
    <row r="6" spans="1:10" ht="13.5" thickBot="1" x14ac:dyDescent="0.25">
      <c r="J6" s="364"/>
    </row>
    <row r="7" spans="1:10" ht="13.5" customHeight="1" x14ac:dyDescent="0.2">
      <c r="A7" s="419" t="s">
        <v>165</v>
      </c>
      <c r="B7" s="608" t="s">
        <v>229</v>
      </c>
      <c r="C7" s="420">
        <v>2014</v>
      </c>
      <c r="D7" s="420">
        <v>2015</v>
      </c>
      <c r="E7" s="420">
        <v>2016</v>
      </c>
      <c r="F7" s="420" t="s">
        <v>230</v>
      </c>
      <c r="G7" s="610" t="s">
        <v>231</v>
      </c>
      <c r="J7" s="364"/>
    </row>
    <row r="8" spans="1:10" ht="36.75" customHeight="1" thickBot="1" x14ac:dyDescent="0.25">
      <c r="A8" s="421"/>
      <c r="B8" s="609"/>
      <c r="C8" s="422" t="s">
        <v>232</v>
      </c>
      <c r="D8" s="422" t="s">
        <v>232</v>
      </c>
      <c r="E8" s="422" t="s">
        <v>232</v>
      </c>
      <c r="F8" s="422" t="s">
        <v>232</v>
      </c>
      <c r="G8" s="611"/>
    </row>
    <row r="9" spans="1:10" ht="13.5" thickBot="1" x14ac:dyDescent="0.25">
      <c r="A9" s="370"/>
      <c r="B9" s="370"/>
      <c r="G9" s="360"/>
    </row>
    <row r="10" spans="1:10" x14ac:dyDescent="0.2">
      <c r="A10" s="371" t="s">
        <v>233</v>
      </c>
      <c r="B10" s="371"/>
      <c r="C10" s="423"/>
      <c r="D10" s="423"/>
      <c r="E10" s="423"/>
      <c r="F10" s="423"/>
      <c r="G10" s="423"/>
    </row>
    <row r="11" spans="1:10" x14ac:dyDescent="0.2">
      <c r="A11" s="374"/>
      <c r="B11" s="374"/>
      <c r="C11" s="424"/>
      <c r="D11" s="424"/>
      <c r="E11" s="424"/>
      <c r="F11" s="424"/>
      <c r="G11" s="424"/>
    </row>
    <row r="12" spans="1:10" x14ac:dyDescent="0.2">
      <c r="A12" s="374"/>
      <c r="B12" s="374"/>
      <c r="C12" s="424"/>
      <c r="D12" s="424"/>
      <c r="E12" s="424"/>
      <c r="F12" s="424"/>
      <c r="G12" s="424"/>
    </row>
    <row r="13" spans="1:10" x14ac:dyDescent="0.2">
      <c r="A13" s="374"/>
      <c r="B13" s="374"/>
      <c r="C13" s="424"/>
      <c r="D13" s="424"/>
      <c r="E13" s="424"/>
      <c r="F13" s="424"/>
      <c r="G13" s="424"/>
    </row>
    <row r="14" spans="1:10" x14ac:dyDescent="0.2">
      <c r="A14" s="374"/>
      <c r="B14" s="374"/>
      <c r="C14" s="424"/>
      <c r="D14" s="424"/>
      <c r="E14" s="424"/>
      <c r="F14" s="424"/>
      <c r="G14" s="424"/>
    </row>
    <row r="15" spans="1:10" ht="13.5" thickBot="1" x14ac:dyDescent="0.25">
      <c r="A15" s="377"/>
      <c r="B15" s="377"/>
      <c r="C15" s="425"/>
      <c r="D15" s="425"/>
      <c r="E15" s="425"/>
      <c r="F15" s="425"/>
      <c r="G15" s="425"/>
    </row>
    <row r="16" spans="1:10" ht="13.5" thickBot="1" x14ac:dyDescent="0.25">
      <c r="A16" s="370"/>
      <c r="B16" s="370"/>
      <c r="G16" s="360"/>
    </row>
    <row r="17" spans="1:7" x14ac:dyDescent="0.2">
      <c r="A17" s="371" t="s">
        <v>234</v>
      </c>
      <c r="B17" s="371"/>
      <c r="C17" s="423"/>
      <c r="D17" s="423"/>
      <c r="E17" s="423"/>
      <c r="F17" s="423"/>
      <c r="G17" s="423"/>
    </row>
    <row r="18" spans="1:7" x14ac:dyDescent="0.2">
      <c r="A18" s="374"/>
      <c r="B18" s="374"/>
      <c r="C18" s="424"/>
      <c r="D18" s="424"/>
      <c r="E18" s="424"/>
      <c r="F18" s="424"/>
      <c r="G18" s="424"/>
    </row>
    <row r="19" spans="1:7" x14ac:dyDescent="0.2">
      <c r="A19" s="374"/>
      <c r="B19" s="374"/>
      <c r="C19" s="424"/>
      <c r="D19" s="424"/>
      <c r="E19" s="424"/>
      <c r="F19" s="424"/>
      <c r="G19" s="424"/>
    </row>
    <row r="20" spans="1:7" x14ac:dyDescent="0.2">
      <c r="A20" s="374"/>
      <c r="B20" s="374"/>
      <c r="C20" s="424"/>
      <c r="D20" s="424"/>
      <c r="E20" s="424"/>
      <c r="F20" s="424"/>
      <c r="G20" s="424"/>
    </row>
    <row r="21" spans="1:7" x14ac:dyDescent="0.2">
      <c r="A21" s="374"/>
      <c r="B21" s="374"/>
      <c r="C21" s="424"/>
      <c r="D21" s="424"/>
      <c r="E21" s="424"/>
      <c r="F21" s="424"/>
      <c r="G21" s="424"/>
    </row>
    <row r="22" spans="1:7" ht="13.5" thickBot="1" x14ac:dyDescent="0.25">
      <c r="A22" s="377"/>
      <c r="B22" s="377"/>
      <c r="C22" s="425"/>
      <c r="D22" s="425"/>
      <c r="E22" s="425"/>
      <c r="F22" s="425"/>
      <c r="G22" s="425"/>
    </row>
    <row r="24" spans="1:7" ht="13.5" thickBot="1" x14ac:dyDescent="0.25"/>
    <row r="25" spans="1:7" ht="13.5" thickBot="1" x14ac:dyDescent="0.25">
      <c r="A25" s="612" t="s">
        <v>165</v>
      </c>
      <c r="B25" s="613"/>
      <c r="C25" s="426">
        <f>+C7</f>
        <v>2014</v>
      </c>
      <c r="D25" s="426">
        <f>+D7</f>
        <v>2015</v>
      </c>
      <c r="E25" s="426">
        <f>+E7</f>
        <v>2016</v>
      </c>
      <c r="F25" s="426" t="str">
        <f>+F7</f>
        <v>promedio ene-sep 2017</v>
      </c>
    </row>
    <row r="26" spans="1:7" ht="13.5" thickBot="1" x14ac:dyDescent="0.25">
      <c r="A26" s="606" t="s">
        <v>201</v>
      </c>
      <c r="B26" s="607"/>
    </row>
    <row r="27" spans="1:7" x14ac:dyDescent="0.2">
      <c r="A27" s="427" t="s">
        <v>235</v>
      </c>
      <c r="B27" s="428"/>
      <c r="C27" s="429"/>
      <c r="D27" s="430"/>
      <c r="E27" s="429"/>
      <c r="F27" s="430"/>
    </row>
    <row r="28" spans="1:7" x14ac:dyDescent="0.2">
      <c r="A28" s="431" t="s">
        <v>236</v>
      </c>
      <c r="B28" s="432"/>
      <c r="C28" s="433"/>
      <c r="D28" s="434"/>
      <c r="E28" s="433"/>
      <c r="F28" s="434"/>
    </row>
    <row r="29" spans="1:7" x14ac:dyDescent="0.2">
      <c r="A29" s="431" t="s">
        <v>237</v>
      </c>
      <c r="B29" s="432"/>
      <c r="C29" s="433"/>
      <c r="D29" s="434"/>
      <c r="E29" s="433"/>
      <c r="F29" s="434"/>
    </row>
    <row r="30" spans="1:7" ht="13.5" thickBot="1" x14ac:dyDescent="0.25">
      <c r="A30" s="435" t="s">
        <v>238</v>
      </c>
      <c r="B30" s="436"/>
      <c r="C30" s="437"/>
      <c r="D30" s="438"/>
      <c r="E30" s="437"/>
      <c r="F30" s="438"/>
    </row>
    <row r="31" spans="1:7" ht="13.5" thickBot="1" x14ac:dyDescent="0.25">
      <c r="A31" s="606" t="s">
        <v>239</v>
      </c>
      <c r="B31" s="607"/>
      <c r="C31" s="439"/>
      <c r="D31" s="439"/>
      <c r="E31" s="439"/>
      <c r="F31" s="439"/>
    </row>
    <row r="32" spans="1:7" x14ac:dyDescent="0.2">
      <c r="A32" s="427" t="s">
        <v>235</v>
      </c>
      <c r="B32" s="428"/>
      <c r="C32" s="429"/>
      <c r="D32" s="430"/>
      <c r="E32" s="429"/>
      <c r="F32" s="430"/>
    </row>
    <row r="33" spans="1:6" x14ac:dyDescent="0.2">
      <c r="A33" s="431" t="s">
        <v>236</v>
      </c>
      <c r="B33" s="432"/>
      <c r="C33" s="433"/>
      <c r="D33" s="434"/>
      <c r="E33" s="433"/>
      <c r="F33" s="434"/>
    </row>
    <row r="34" spans="1:6" x14ac:dyDescent="0.2">
      <c r="A34" s="431" t="s">
        <v>237</v>
      </c>
      <c r="B34" s="432"/>
      <c r="C34" s="433"/>
      <c r="D34" s="434"/>
      <c r="E34" s="433"/>
      <c r="F34" s="434"/>
    </row>
    <row r="35" spans="1:6" ht="13.5" thickBot="1" x14ac:dyDescent="0.25">
      <c r="A35" s="435" t="s">
        <v>238</v>
      </c>
      <c r="B35" s="436"/>
      <c r="C35" s="437"/>
      <c r="D35" s="438"/>
      <c r="E35" s="437"/>
      <c r="F35" s="438"/>
    </row>
    <row r="36" spans="1:6" ht="13.5" thickBot="1" x14ac:dyDescent="0.25">
      <c r="A36" s="606" t="s">
        <v>240</v>
      </c>
      <c r="B36" s="607"/>
      <c r="C36" s="439"/>
      <c r="D36" s="439"/>
      <c r="E36" s="439"/>
      <c r="F36" s="439"/>
    </row>
    <row r="37" spans="1:6" x14ac:dyDescent="0.2">
      <c r="A37" s="427" t="s">
        <v>235</v>
      </c>
      <c r="B37" s="428"/>
      <c r="C37" s="429"/>
      <c r="D37" s="430"/>
      <c r="E37" s="429"/>
      <c r="F37" s="430"/>
    </row>
    <row r="38" spans="1:6" x14ac:dyDescent="0.2">
      <c r="A38" s="431" t="s">
        <v>236</v>
      </c>
      <c r="B38" s="432"/>
      <c r="C38" s="433"/>
      <c r="D38" s="434"/>
      <c r="E38" s="433"/>
      <c r="F38" s="434"/>
    </row>
    <row r="39" spans="1:6" x14ac:dyDescent="0.2">
      <c r="A39" s="431" t="s">
        <v>237</v>
      </c>
      <c r="B39" s="432"/>
      <c r="C39" s="433"/>
      <c r="D39" s="434"/>
      <c r="E39" s="433"/>
      <c r="F39" s="434"/>
    </row>
    <row r="40" spans="1:6" ht="13.5" thickBot="1" x14ac:dyDescent="0.25">
      <c r="A40" s="435" t="s">
        <v>238</v>
      </c>
      <c r="B40" s="436"/>
      <c r="C40" s="437"/>
      <c r="D40" s="438"/>
      <c r="E40" s="437"/>
      <c r="F40" s="438"/>
    </row>
    <row r="41" spans="1:6" ht="13.5" thickBot="1" x14ac:dyDescent="0.25">
      <c r="A41" s="606" t="s">
        <v>240</v>
      </c>
      <c r="B41" s="607"/>
      <c r="C41" s="439"/>
      <c r="D41" s="439"/>
      <c r="E41" s="439"/>
      <c r="F41" s="439"/>
    </row>
    <row r="42" spans="1:6" x14ac:dyDescent="0.2">
      <c r="A42" s="427" t="s">
        <v>235</v>
      </c>
      <c r="B42" s="428"/>
      <c r="C42" s="429"/>
      <c r="D42" s="430"/>
      <c r="E42" s="429"/>
      <c r="F42" s="430"/>
    </row>
    <row r="43" spans="1:6" x14ac:dyDescent="0.2">
      <c r="A43" s="431" t="s">
        <v>236</v>
      </c>
      <c r="B43" s="432"/>
      <c r="C43" s="433"/>
      <c r="D43" s="434"/>
      <c r="E43" s="433"/>
      <c r="F43" s="434"/>
    </row>
    <row r="44" spans="1:6" x14ac:dyDescent="0.2">
      <c r="A44" s="431" t="s">
        <v>237</v>
      </c>
      <c r="B44" s="432"/>
      <c r="C44" s="433"/>
      <c r="D44" s="434"/>
      <c r="E44" s="433"/>
      <c r="F44" s="434"/>
    </row>
    <row r="45" spans="1:6" ht="13.5" thickBot="1" x14ac:dyDescent="0.25">
      <c r="A45" s="435" t="s">
        <v>238</v>
      </c>
      <c r="B45" s="436"/>
      <c r="C45" s="437"/>
      <c r="D45" s="438"/>
      <c r="E45" s="437"/>
      <c r="F45" s="438"/>
    </row>
  </sheetData>
  <mergeCells count="7">
    <mergeCell ref="A41:B41"/>
    <mergeCell ref="B7:B8"/>
    <mergeCell ref="G7:G8"/>
    <mergeCell ref="A25:B25"/>
    <mergeCell ref="A26:B26"/>
    <mergeCell ref="A31:B31"/>
    <mergeCell ref="A36:B36"/>
  </mergeCells>
  <phoneticPr fontId="27" type="noConversion"/>
  <printOptions horizontalCentered="1" verticalCentered="1"/>
  <pageMargins left="0.18" right="0.16" top="0.23" bottom="0.33" header="0" footer="0"/>
  <pageSetup scale="87" orientation="landscape" r:id="rId1"/>
  <headerFooter alignWithMargins="0">
    <oddHeader>&amp;R2017 – Año de las Energías Renovables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activeCell="G13" sqref="G13"/>
    </sheetView>
  </sheetViews>
  <sheetFormatPr baseColWidth="10" defaultRowHeight="12.75" x14ac:dyDescent="0.2"/>
  <cols>
    <col min="1" max="1" width="35.85546875" customWidth="1"/>
    <col min="2" max="2" width="17" customWidth="1"/>
    <col min="3" max="6" width="21.5703125" customWidth="1"/>
    <col min="7" max="7" width="19.5703125" customWidth="1"/>
    <col min="10" max="10" width="15.42578125" style="360" bestFit="1" customWidth="1"/>
  </cols>
  <sheetData>
    <row r="1" spans="1:10" x14ac:dyDescent="0.2">
      <c r="A1" s="344" t="s">
        <v>242</v>
      </c>
      <c r="B1" s="344"/>
    </row>
    <row r="2" spans="1:10" x14ac:dyDescent="0.2">
      <c r="A2" s="344" t="s">
        <v>227</v>
      </c>
      <c r="B2" s="344"/>
    </row>
    <row r="3" spans="1:10" x14ac:dyDescent="0.2">
      <c r="A3" s="361" t="s">
        <v>119</v>
      </c>
      <c r="B3" s="361"/>
    </row>
    <row r="4" spans="1:10" x14ac:dyDescent="0.2">
      <c r="A4" s="362" t="s">
        <v>184</v>
      </c>
      <c r="B4" s="362"/>
    </row>
    <row r="5" spans="1:10" x14ac:dyDescent="0.2">
      <c r="A5" s="362"/>
      <c r="B5" s="362"/>
    </row>
    <row r="6" spans="1:10" ht="13.5" thickBot="1" x14ac:dyDescent="0.25">
      <c r="J6" s="364"/>
    </row>
    <row r="7" spans="1:10" ht="13.5" customHeight="1" x14ac:dyDescent="0.2">
      <c r="A7" s="419" t="s">
        <v>165</v>
      </c>
      <c r="B7" s="608" t="s">
        <v>229</v>
      </c>
      <c r="C7" s="420">
        <v>2014</v>
      </c>
      <c r="D7" s="420">
        <v>2015</v>
      </c>
      <c r="E7" s="420">
        <v>2016</v>
      </c>
      <c r="F7" s="420" t="s">
        <v>230</v>
      </c>
      <c r="G7" s="610" t="s">
        <v>231</v>
      </c>
      <c r="J7" s="364"/>
    </row>
    <row r="8" spans="1:10" ht="36.75" customHeight="1" thickBot="1" x14ac:dyDescent="0.25">
      <c r="A8" s="421"/>
      <c r="B8" s="609"/>
      <c r="C8" s="422" t="s">
        <v>232</v>
      </c>
      <c r="D8" s="422" t="s">
        <v>232</v>
      </c>
      <c r="E8" s="422" t="s">
        <v>232</v>
      </c>
      <c r="F8" s="422" t="s">
        <v>232</v>
      </c>
      <c r="G8" s="611"/>
    </row>
    <row r="9" spans="1:10" ht="13.5" thickBot="1" x14ac:dyDescent="0.25">
      <c r="A9" s="370"/>
      <c r="B9" s="370"/>
      <c r="G9" s="360"/>
    </row>
    <row r="10" spans="1:10" x14ac:dyDescent="0.2">
      <c r="A10" s="371" t="s">
        <v>233</v>
      </c>
      <c r="B10" s="371"/>
      <c r="C10" s="423"/>
      <c r="D10" s="423"/>
      <c r="E10" s="423"/>
      <c r="F10" s="423"/>
      <c r="G10" s="423"/>
    </row>
    <row r="11" spans="1:10" x14ac:dyDescent="0.2">
      <c r="A11" s="374"/>
      <c r="B11" s="374"/>
      <c r="C11" s="424"/>
      <c r="D11" s="424"/>
      <c r="E11" s="424"/>
      <c r="F11" s="424"/>
      <c r="G11" s="424"/>
    </row>
    <row r="12" spans="1:10" x14ac:dyDescent="0.2">
      <c r="A12" s="374"/>
      <c r="B12" s="374"/>
      <c r="C12" s="424"/>
      <c r="D12" s="424"/>
      <c r="E12" s="424"/>
      <c r="F12" s="424"/>
      <c r="G12" s="424"/>
    </row>
    <row r="13" spans="1:10" x14ac:dyDescent="0.2">
      <c r="A13" s="374"/>
      <c r="B13" s="374"/>
      <c r="C13" s="424"/>
      <c r="D13" s="424"/>
      <c r="E13" s="424"/>
      <c r="F13" s="424"/>
      <c r="G13" s="424"/>
    </row>
    <row r="14" spans="1:10" x14ac:dyDescent="0.2">
      <c r="A14" s="374"/>
      <c r="B14" s="374"/>
      <c r="C14" s="424"/>
      <c r="D14" s="424"/>
      <c r="E14" s="424"/>
      <c r="F14" s="424"/>
      <c r="G14" s="424"/>
    </row>
    <row r="15" spans="1:10" ht="13.5" thickBot="1" x14ac:dyDescent="0.25">
      <c r="A15" s="377"/>
      <c r="B15" s="377"/>
      <c r="C15" s="425"/>
      <c r="D15" s="425"/>
      <c r="E15" s="425"/>
      <c r="F15" s="425"/>
      <c r="G15" s="425"/>
    </row>
    <row r="16" spans="1:10" ht="13.5" thickBot="1" x14ac:dyDescent="0.25">
      <c r="A16" s="370"/>
      <c r="B16" s="370"/>
      <c r="G16" s="360"/>
    </row>
    <row r="17" spans="1:7" x14ac:dyDescent="0.2">
      <c r="A17" s="371" t="s">
        <v>234</v>
      </c>
      <c r="B17" s="371"/>
      <c r="C17" s="423"/>
      <c r="D17" s="423"/>
      <c r="E17" s="423"/>
      <c r="F17" s="423"/>
      <c r="G17" s="423"/>
    </row>
    <row r="18" spans="1:7" x14ac:dyDescent="0.2">
      <c r="A18" s="374"/>
      <c r="B18" s="374"/>
      <c r="C18" s="424"/>
      <c r="D18" s="424"/>
      <c r="E18" s="424"/>
      <c r="F18" s="424"/>
      <c r="G18" s="424"/>
    </row>
    <row r="19" spans="1:7" x14ac:dyDescent="0.2">
      <c r="A19" s="374"/>
      <c r="B19" s="374"/>
      <c r="C19" s="424"/>
      <c r="D19" s="424"/>
      <c r="E19" s="424"/>
      <c r="F19" s="424"/>
      <c r="G19" s="424"/>
    </row>
    <row r="20" spans="1:7" x14ac:dyDescent="0.2">
      <c r="A20" s="374"/>
      <c r="B20" s="374"/>
      <c r="C20" s="424"/>
      <c r="D20" s="424"/>
      <c r="E20" s="424"/>
      <c r="F20" s="424"/>
      <c r="G20" s="424"/>
    </row>
    <row r="21" spans="1:7" x14ac:dyDescent="0.2">
      <c r="A21" s="374"/>
      <c r="B21" s="374"/>
      <c r="C21" s="424"/>
      <c r="D21" s="424"/>
      <c r="E21" s="424"/>
      <c r="F21" s="424"/>
      <c r="G21" s="424"/>
    </row>
    <row r="22" spans="1:7" ht="13.5" thickBot="1" x14ac:dyDescent="0.25">
      <c r="A22" s="377"/>
      <c r="B22" s="377"/>
      <c r="C22" s="425"/>
      <c r="D22" s="425"/>
      <c r="E22" s="425"/>
      <c r="F22" s="425"/>
      <c r="G22" s="425"/>
    </row>
    <row r="24" spans="1:7" ht="13.5" thickBot="1" x14ac:dyDescent="0.25"/>
    <row r="25" spans="1:7" ht="13.5" thickBot="1" x14ac:dyDescent="0.25">
      <c r="A25" s="612" t="s">
        <v>165</v>
      </c>
      <c r="B25" s="613"/>
      <c r="C25" s="426">
        <f>+C7</f>
        <v>2014</v>
      </c>
      <c r="D25" s="426">
        <f>+D7</f>
        <v>2015</v>
      </c>
      <c r="E25" s="426">
        <f>+E7</f>
        <v>2016</v>
      </c>
      <c r="F25" s="426" t="str">
        <f>+F7</f>
        <v>promedio ene-sep 2017</v>
      </c>
    </row>
    <row r="26" spans="1:7" ht="13.5" thickBot="1" x14ac:dyDescent="0.25">
      <c r="A26" s="606" t="s">
        <v>201</v>
      </c>
      <c r="B26" s="607"/>
    </row>
    <row r="27" spans="1:7" x14ac:dyDescent="0.2">
      <c r="A27" s="427" t="s">
        <v>235</v>
      </c>
      <c r="B27" s="428"/>
      <c r="C27" s="429"/>
      <c r="D27" s="430"/>
      <c r="E27" s="429"/>
      <c r="F27" s="430"/>
    </row>
    <row r="28" spans="1:7" x14ac:dyDescent="0.2">
      <c r="A28" s="431" t="s">
        <v>236</v>
      </c>
      <c r="B28" s="432"/>
      <c r="C28" s="433"/>
      <c r="D28" s="434"/>
      <c r="E28" s="433"/>
      <c r="F28" s="434"/>
    </row>
    <row r="29" spans="1:7" x14ac:dyDescent="0.2">
      <c r="A29" s="431" t="s">
        <v>237</v>
      </c>
      <c r="B29" s="432"/>
      <c r="C29" s="433"/>
      <c r="D29" s="434"/>
      <c r="E29" s="433"/>
      <c r="F29" s="434"/>
    </row>
    <row r="30" spans="1:7" ht="13.5" thickBot="1" x14ac:dyDescent="0.25">
      <c r="A30" s="435" t="s">
        <v>238</v>
      </c>
      <c r="B30" s="436"/>
      <c r="C30" s="437"/>
      <c r="D30" s="438"/>
      <c r="E30" s="437"/>
      <c r="F30" s="438"/>
    </row>
    <row r="31" spans="1:7" ht="13.5" thickBot="1" x14ac:dyDescent="0.25">
      <c r="A31" s="606" t="s">
        <v>239</v>
      </c>
      <c r="B31" s="607"/>
      <c r="C31" s="439"/>
      <c r="D31" s="439"/>
      <c r="E31" s="439"/>
      <c r="F31" s="439"/>
    </row>
    <row r="32" spans="1:7" x14ac:dyDescent="0.2">
      <c r="A32" s="427" t="s">
        <v>235</v>
      </c>
      <c r="B32" s="428"/>
      <c r="C32" s="429"/>
      <c r="D32" s="430"/>
      <c r="E32" s="429"/>
      <c r="F32" s="430"/>
    </row>
    <row r="33" spans="1:6" x14ac:dyDescent="0.2">
      <c r="A33" s="431" t="s">
        <v>236</v>
      </c>
      <c r="B33" s="432"/>
      <c r="C33" s="433"/>
      <c r="D33" s="434"/>
      <c r="E33" s="433"/>
      <c r="F33" s="434"/>
    </row>
    <row r="34" spans="1:6" x14ac:dyDescent="0.2">
      <c r="A34" s="431" t="s">
        <v>237</v>
      </c>
      <c r="B34" s="432"/>
      <c r="C34" s="433"/>
      <c r="D34" s="434"/>
      <c r="E34" s="433"/>
      <c r="F34" s="434"/>
    </row>
    <row r="35" spans="1:6" ht="13.5" thickBot="1" x14ac:dyDescent="0.25">
      <c r="A35" s="435" t="s">
        <v>238</v>
      </c>
      <c r="B35" s="436"/>
      <c r="C35" s="437"/>
      <c r="D35" s="438"/>
      <c r="E35" s="437"/>
      <c r="F35" s="438"/>
    </row>
    <row r="36" spans="1:6" ht="13.5" thickBot="1" x14ac:dyDescent="0.25">
      <c r="A36" s="606" t="s">
        <v>240</v>
      </c>
      <c r="B36" s="607"/>
      <c r="C36" s="439"/>
      <c r="D36" s="439"/>
      <c r="E36" s="439"/>
      <c r="F36" s="439"/>
    </row>
    <row r="37" spans="1:6" x14ac:dyDescent="0.2">
      <c r="A37" s="427" t="s">
        <v>235</v>
      </c>
      <c r="B37" s="428"/>
      <c r="C37" s="429"/>
      <c r="D37" s="430"/>
      <c r="E37" s="429"/>
      <c r="F37" s="430"/>
    </row>
    <row r="38" spans="1:6" x14ac:dyDescent="0.2">
      <c r="A38" s="431" t="s">
        <v>236</v>
      </c>
      <c r="B38" s="432"/>
      <c r="C38" s="433"/>
      <c r="D38" s="434"/>
      <c r="E38" s="433"/>
      <c r="F38" s="434"/>
    </row>
    <row r="39" spans="1:6" x14ac:dyDescent="0.2">
      <c r="A39" s="431" t="s">
        <v>237</v>
      </c>
      <c r="B39" s="432"/>
      <c r="C39" s="433"/>
      <c r="D39" s="434"/>
      <c r="E39" s="433"/>
      <c r="F39" s="434"/>
    </row>
    <row r="40" spans="1:6" ht="13.5" thickBot="1" x14ac:dyDescent="0.25">
      <c r="A40" s="435" t="s">
        <v>238</v>
      </c>
      <c r="B40" s="436"/>
      <c r="C40" s="437"/>
      <c r="D40" s="438"/>
      <c r="E40" s="437"/>
      <c r="F40" s="438"/>
    </row>
    <row r="41" spans="1:6" ht="13.5" thickBot="1" x14ac:dyDescent="0.25">
      <c r="A41" s="606" t="s">
        <v>240</v>
      </c>
      <c r="B41" s="607"/>
      <c r="C41" s="439"/>
      <c r="D41" s="439"/>
      <c r="E41" s="439"/>
      <c r="F41" s="439"/>
    </row>
    <row r="42" spans="1:6" x14ac:dyDescent="0.2">
      <c r="A42" s="427" t="s">
        <v>235</v>
      </c>
      <c r="B42" s="428"/>
      <c r="C42" s="429"/>
      <c r="D42" s="430"/>
      <c r="E42" s="429"/>
      <c r="F42" s="430"/>
    </row>
    <row r="43" spans="1:6" x14ac:dyDescent="0.2">
      <c r="A43" s="431" t="s">
        <v>236</v>
      </c>
      <c r="B43" s="432"/>
      <c r="C43" s="433"/>
      <c r="D43" s="434"/>
      <c r="E43" s="433"/>
      <c r="F43" s="434"/>
    </row>
    <row r="44" spans="1:6" x14ac:dyDescent="0.2">
      <c r="A44" s="431" t="s">
        <v>237</v>
      </c>
      <c r="B44" s="432"/>
      <c r="C44" s="433"/>
      <c r="D44" s="434"/>
      <c r="E44" s="433"/>
      <c r="F44" s="434"/>
    </row>
    <row r="45" spans="1:6" ht="13.5" thickBot="1" x14ac:dyDescent="0.25">
      <c r="A45" s="435" t="s">
        <v>238</v>
      </c>
      <c r="B45" s="436"/>
      <c r="C45" s="437"/>
      <c r="D45" s="438"/>
      <c r="E45" s="437"/>
      <c r="F45" s="438"/>
    </row>
  </sheetData>
  <mergeCells count="7">
    <mergeCell ref="A41:B41"/>
    <mergeCell ref="B7:B8"/>
    <mergeCell ref="G7:G8"/>
    <mergeCell ref="A25:B25"/>
    <mergeCell ref="A26:B26"/>
    <mergeCell ref="A31:B31"/>
    <mergeCell ref="A36:B36"/>
  </mergeCells>
  <phoneticPr fontId="27" type="noConversion"/>
  <printOptions horizontalCentered="1" verticalCentered="1"/>
  <pageMargins left="0.19685039370078741" right="0.15748031496062992" top="0.23622047244094491" bottom="0.31496062992125984" header="0" footer="0"/>
  <pageSetup scale="87" orientation="landscape" r:id="rId1"/>
  <headerFooter alignWithMargins="0">
    <oddHeader>&amp;R2017 – Año de las Energías Renovables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sqref="A1:C1"/>
    </sheetView>
  </sheetViews>
  <sheetFormatPr baseColWidth="10" defaultRowHeight="12.75" x14ac:dyDescent="0.2"/>
  <cols>
    <col min="1" max="1" width="35.85546875" customWidth="1"/>
    <col min="2" max="2" width="17" customWidth="1"/>
    <col min="3" max="6" width="21.5703125" customWidth="1"/>
    <col min="7" max="7" width="19.5703125" customWidth="1"/>
    <col min="10" max="10" width="15.42578125" style="360" bestFit="1" customWidth="1"/>
  </cols>
  <sheetData>
    <row r="1" spans="1:10" x14ac:dyDescent="0.2">
      <c r="A1" s="344" t="s">
        <v>243</v>
      </c>
      <c r="B1" s="344"/>
    </row>
    <row r="2" spans="1:10" x14ac:dyDescent="0.2">
      <c r="A2" s="344" t="s">
        <v>227</v>
      </c>
      <c r="B2" s="344"/>
    </row>
    <row r="3" spans="1:10" x14ac:dyDescent="0.2">
      <c r="A3" s="361" t="s">
        <v>119</v>
      </c>
      <c r="B3" s="361"/>
    </row>
    <row r="4" spans="1:10" x14ac:dyDescent="0.2">
      <c r="A4" s="362" t="s">
        <v>223</v>
      </c>
      <c r="B4" s="362"/>
    </row>
    <row r="5" spans="1:10" x14ac:dyDescent="0.2">
      <c r="A5" s="362"/>
      <c r="B5" s="362"/>
    </row>
    <row r="6" spans="1:10" ht="13.5" thickBot="1" x14ac:dyDescent="0.25">
      <c r="J6" s="364"/>
    </row>
    <row r="7" spans="1:10" ht="13.5" customHeight="1" x14ac:dyDescent="0.2">
      <c r="A7" s="419" t="s">
        <v>165</v>
      </c>
      <c r="B7" s="608" t="s">
        <v>229</v>
      </c>
      <c r="C7" s="420">
        <v>2014</v>
      </c>
      <c r="D7" s="420">
        <v>2015</v>
      </c>
      <c r="E7" s="420">
        <v>2016</v>
      </c>
      <c r="F7" s="420" t="s">
        <v>230</v>
      </c>
      <c r="G7" s="610" t="s">
        <v>231</v>
      </c>
      <c r="J7" s="364"/>
    </row>
    <row r="8" spans="1:10" ht="36.75" customHeight="1" thickBot="1" x14ac:dyDescent="0.25">
      <c r="A8" s="421"/>
      <c r="B8" s="609"/>
      <c r="C8" s="422" t="s">
        <v>232</v>
      </c>
      <c r="D8" s="422" t="s">
        <v>232</v>
      </c>
      <c r="E8" s="422" t="s">
        <v>232</v>
      </c>
      <c r="F8" s="422" t="s">
        <v>232</v>
      </c>
      <c r="G8" s="611"/>
    </row>
    <row r="9" spans="1:10" ht="13.5" thickBot="1" x14ac:dyDescent="0.25">
      <c r="A9" s="370"/>
      <c r="B9" s="370"/>
      <c r="G9" s="360"/>
    </row>
    <row r="10" spans="1:10" x14ac:dyDescent="0.2">
      <c r="A10" s="371" t="s">
        <v>233</v>
      </c>
      <c r="B10" s="371"/>
      <c r="C10" s="423"/>
      <c r="D10" s="423"/>
      <c r="E10" s="423"/>
      <c r="F10" s="423"/>
      <c r="G10" s="423"/>
    </row>
    <row r="11" spans="1:10" x14ac:dyDescent="0.2">
      <c r="A11" s="374"/>
      <c r="B11" s="374"/>
      <c r="C11" s="424"/>
      <c r="D11" s="424"/>
      <c r="E11" s="424"/>
      <c r="F11" s="424"/>
      <c r="G11" s="424"/>
    </row>
    <row r="12" spans="1:10" x14ac:dyDescent="0.2">
      <c r="A12" s="374"/>
      <c r="B12" s="374"/>
      <c r="C12" s="424"/>
      <c r="D12" s="424"/>
      <c r="E12" s="424"/>
      <c r="F12" s="424"/>
      <c r="G12" s="424"/>
    </row>
    <row r="13" spans="1:10" x14ac:dyDescent="0.2">
      <c r="A13" s="374"/>
      <c r="B13" s="374"/>
      <c r="C13" s="424"/>
      <c r="D13" s="424"/>
      <c r="E13" s="424"/>
      <c r="F13" s="424"/>
      <c r="G13" s="424"/>
    </row>
    <row r="14" spans="1:10" x14ac:dyDescent="0.2">
      <c r="A14" s="374"/>
      <c r="B14" s="374"/>
      <c r="C14" s="424"/>
      <c r="D14" s="424"/>
      <c r="E14" s="424"/>
      <c r="F14" s="424"/>
      <c r="G14" s="424"/>
    </row>
    <row r="15" spans="1:10" ht="13.5" thickBot="1" x14ac:dyDescent="0.25">
      <c r="A15" s="377"/>
      <c r="B15" s="377"/>
      <c r="C15" s="425"/>
      <c r="D15" s="425"/>
      <c r="E15" s="425"/>
      <c r="F15" s="425"/>
      <c r="G15" s="425"/>
    </row>
    <row r="16" spans="1:10" ht="13.5" thickBot="1" x14ac:dyDescent="0.25">
      <c r="A16" s="370"/>
      <c r="B16" s="370"/>
      <c r="G16" s="360"/>
    </row>
    <row r="17" spans="1:7" x14ac:dyDescent="0.2">
      <c r="A17" s="371" t="s">
        <v>234</v>
      </c>
      <c r="B17" s="371"/>
      <c r="C17" s="423"/>
      <c r="D17" s="423"/>
      <c r="E17" s="423"/>
      <c r="F17" s="423"/>
      <c r="G17" s="423"/>
    </row>
    <row r="18" spans="1:7" x14ac:dyDescent="0.2">
      <c r="A18" s="374"/>
      <c r="B18" s="374"/>
      <c r="C18" s="424"/>
      <c r="D18" s="424"/>
      <c r="E18" s="424"/>
      <c r="F18" s="424"/>
      <c r="G18" s="424"/>
    </row>
    <row r="19" spans="1:7" x14ac:dyDescent="0.2">
      <c r="A19" s="374"/>
      <c r="B19" s="374"/>
      <c r="C19" s="424"/>
      <c r="D19" s="424"/>
      <c r="E19" s="424"/>
      <c r="F19" s="424"/>
      <c r="G19" s="424"/>
    </row>
    <row r="20" spans="1:7" x14ac:dyDescent="0.2">
      <c r="A20" s="374"/>
      <c r="B20" s="374"/>
      <c r="C20" s="424"/>
      <c r="D20" s="424"/>
      <c r="E20" s="424"/>
      <c r="F20" s="424"/>
      <c r="G20" s="424"/>
    </row>
    <row r="21" spans="1:7" x14ac:dyDescent="0.2">
      <c r="A21" s="374"/>
      <c r="B21" s="374"/>
      <c r="C21" s="424"/>
      <c r="D21" s="424"/>
      <c r="E21" s="424"/>
      <c r="F21" s="424"/>
      <c r="G21" s="424"/>
    </row>
    <row r="22" spans="1:7" ht="13.5" thickBot="1" x14ac:dyDescent="0.25">
      <c r="A22" s="377"/>
      <c r="B22" s="377"/>
      <c r="C22" s="425"/>
      <c r="D22" s="425"/>
      <c r="E22" s="425"/>
      <c r="F22" s="425"/>
      <c r="G22" s="425"/>
    </row>
    <row r="24" spans="1:7" ht="13.5" thickBot="1" x14ac:dyDescent="0.25"/>
    <row r="25" spans="1:7" ht="13.5" thickBot="1" x14ac:dyDescent="0.25">
      <c r="A25" s="612" t="s">
        <v>165</v>
      </c>
      <c r="B25" s="613"/>
      <c r="C25" s="426">
        <f>+C7</f>
        <v>2014</v>
      </c>
      <c r="D25" s="426">
        <f>+D7</f>
        <v>2015</v>
      </c>
      <c r="E25" s="426">
        <f>+E7</f>
        <v>2016</v>
      </c>
      <c r="F25" s="426" t="str">
        <f>+F7</f>
        <v>promedio ene-sep 2017</v>
      </c>
    </row>
    <row r="26" spans="1:7" ht="13.5" thickBot="1" x14ac:dyDescent="0.25">
      <c r="A26" s="606" t="s">
        <v>201</v>
      </c>
      <c r="B26" s="607"/>
    </row>
    <row r="27" spans="1:7" x14ac:dyDescent="0.2">
      <c r="A27" s="427" t="s">
        <v>235</v>
      </c>
      <c r="B27" s="428"/>
      <c r="C27" s="429"/>
      <c r="D27" s="430"/>
      <c r="E27" s="429"/>
      <c r="F27" s="430"/>
    </row>
    <row r="28" spans="1:7" x14ac:dyDescent="0.2">
      <c r="A28" s="431" t="s">
        <v>236</v>
      </c>
      <c r="B28" s="432"/>
      <c r="C28" s="433"/>
      <c r="D28" s="434"/>
      <c r="E28" s="433"/>
      <c r="F28" s="434"/>
    </row>
    <row r="29" spans="1:7" x14ac:dyDescent="0.2">
      <c r="A29" s="431" t="s">
        <v>237</v>
      </c>
      <c r="B29" s="432"/>
      <c r="C29" s="433"/>
      <c r="D29" s="434"/>
      <c r="E29" s="433"/>
      <c r="F29" s="434"/>
    </row>
    <row r="30" spans="1:7" ht="13.5" thickBot="1" x14ac:dyDescent="0.25">
      <c r="A30" s="435" t="s">
        <v>238</v>
      </c>
      <c r="B30" s="436"/>
      <c r="C30" s="437"/>
      <c r="D30" s="438"/>
      <c r="E30" s="437"/>
      <c r="F30" s="438"/>
    </row>
    <row r="31" spans="1:7" ht="13.5" thickBot="1" x14ac:dyDescent="0.25">
      <c r="A31" s="606" t="s">
        <v>239</v>
      </c>
      <c r="B31" s="607"/>
      <c r="C31" s="439"/>
      <c r="D31" s="439"/>
      <c r="E31" s="439"/>
      <c r="F31" s="439"/>
    </row>
    <row r="32" spans="1:7" x14ac:dyDescent="0.2">
      <c r="A32" s="427" t="s">
        <v>235</v>
      </c>
      <c r="B32" s="428"/>
      <c r="C32" s="429"/>
      <c r="D32" s="430"/>
      <c r="E32" s="429"/>
      <c r="F32" s="430"/>
    </row>
    <row r="33" spans="1:6" x14ac:dyDescent="0.2">
      <c r="A33" s="431" t="s">
        <v>236</v>
      </c>
      <c r="B33" s="432"/>
      <c r="C33" s="433"/>
      <c r="D33" s="434"/>
      <c r="E33" s="433"/>
      <c r="F33" s="434"/>
    </row>
    <row r="34" spans="1:6" x14ac:dyDescent="0.2">
      <c r="A34" s="431" t="s">
        <v>237</v>
      </c>
      <c r="B34" s="432"/>
      <c r="C34" s="433"/>
      <c r="D34" s="434"/>
      <c r="E34" s="433"/>
      <c r="F34" s="434"/>
    </row>
    <row r="35" spans="1:6" ht="13.5" thickBot="1" x14ac:dyDescent="0.25">
      <c r="A35" s="435" t="s">
        <v>238</v>
      </c>
      <c r="B35" s="436"/>
      <c r="C35" s="437"/>
      <c r="D35" s="438"/>
      <c r="E35" s="437"/>
      <c r="F35" s="438"/>
    </row>
    <row r="36" spans="1:6" ht="13.5" thickBot="1" x14ac:dyDescent="0.25">
      <c r="A36" s="606" t="s">
        <v>240</v>
      </c>
      <c r="B36" s="607"/>
      <c r="C36" s="439"/>
      <c r="D36" s="439"/>
      <c r="E36" s="439"/>
      <c r="F36" s="439"/>
    </row>
    <row r="37" spans="1:6" x14ac:dyDescent="0.2">
      <c r="A37" s="427" t="s">
        <v>235</v>
      </c>
      <c r="B37" s="428"/>
      <c r="C37" s="429"/>
      <c r="D37" s="430"/>
      <c r="E37" s="429"/>
      <c r="F37" s="430"/>
    </row>
    <row r="38" spans="1:6" x14ac:dyDescent="0.2">
      <c r="A38" s="431" t="s">
        <v>236</v>
      </c>
      <c r="B38" s="432"/>
      <c r="C38" s="433"/>
      <c r="D38" s="434"/>
      <c r="E38" s="433"/>
      <c r="F38" s="434"/>
    </row>
    <row r="39" spans="1:6" x14ac:dyDescent="0.2">
      <c r="A39" s="431" t="s">
        <v>237</v>
      </c>
      <c r="B39" s="432"/>
      <c r="C39" s="433"/>
      <c r="D39" s="434"/>
      <c r="E39" s="433"/>
      <c r="F39" s="434"/>
    </row>
    <row r="40" spans="1:6" ht="13.5" thickBot="1" x14ac:dyDescent="0.25">
      <c r="A40" s="435" t="s">
        <v>238</v>
      </c>
      <c r="B40" s="436"/>
      <c r="C40" s="437"/>
      <c r="D40" s="438"/>
      <c r="E40" s="437"/>
      <c r="F40" s="438"/>
    </row>
    <row r="41" spans="1:6" ht="13.5" thickBot="1" x14ac:dyDescent="0.25">
      <c r="A41" s="606" t="s">
        <v>240</v>
      </c>
      <c r="B41" s="607"/>
      <c r="C41" s="439"/>
      <c r="D41" s="439"/>
      <c r="E41" s="439"/>
      <c r="F41" s="439"/>
    </row>
    <row r="42" spans="1:6" x14ac:dyDescent="0.2">
      <c r="A42" s="427" t="s">
        <v>235</v>
      </c>
      <c r="B42" s="428"/>
      <c r="C42" s="429"/>
      <c r="D42" s="430"/>
      <c r="E42" s="429"/>
      <c r="F42" s="430"/>
    </row>
    <row r="43" spans="1:6" x14ac:dyDescent="0.2">
      <c r="A43" s="431" t="s">
        <v>236</v>
      </c>
      <c r="B43" s="432"/>
      <c r="C43" s="433"/>
      <c r="D43" s="434"/>
      <c r="E43" s="433"/>
      <c r="F43" s="434"/>
    </row>
    <row r="44" spans="1:6" x14ac:dyDescent="0.2">
      <c r="A44" s="431" t="s">
        <v>237</v>
      </c>
      <c r="B44" s="432"/>
      <c r="C44" s="433"/>
      <c r="D44" s="434"/>
      <c r="E44" s="433"/>
      <c r="F44" s="434"/>
    </row>
    <row r="45" spans="1:6" ht="13.5" thickBot="1" x14ac:dyDescent="0.25">
      <c r="A45" s="435" t="s">
        <v>238</v>
      </c>
      <c r="B45" s="436"/>
      <c r="C45" s="437"/>
      <c r="D45" s="438"/>
      <c r="E45" s="437"/>
      <c r="F45" s="438"/>
    </row>
  </sheetData>
  <mergeCells count="7">
    <mergeCell ref="A41:B41"/>
    <mergeCell ref="B7:B8"/>
    <mergeCell ref="G7:G8"/>
    <mergeCell ref="A25:B25"/>
    <mergeCell ref="A26:B26"/>
    <mergeCell ref="A31:B31"/>
    <mergeCell ref="A36:B36"/>
  </mergeCells>
  <phoneticPr fontId="27" type="noConversion"/>
  <printOptions horizontalCentered="1" verticalCentered="1"/>
  <pageMargins left="0.18" right="0.16" top="0.23" bottom="0.33" header="0" footer="0"/>
  <pageSetup scale="87" orientation="landscape" r:id="rId1"/>
  <headerFooter alignWithMargins="0">
    <oddHeader>&amp;R2017 – Año de las Energías Renovables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H77"/>
  <sheetViews>
    <sheetView showGridLines="0" zoomScale="75" workbookViewId="0">
      <selection activeCell="M31" sqref="M31"/>
    </sheetView>
  </sheetViews>
  <sheetFormatPr baseColWidth="10" defaultRowHeight="12.75" x14ac:dyDescent="0.2"/>
  <cols>
    <col min="1" max="1" width="19" style="49" customWidth="1"/>
    <col min="2" max="2" width="24.85546875" style="49" customWidth="1"/>
    <col min="3" max="3" width="16.140625" style="49" customWidth="1"/>
    <col min="4" max="5" width="11.42578125" style="49"/>
    <col min="6" max="6" width="14.140625" style="49" customWidth="1"/>
    <col min="7" max="9" width="2.85546875" style="49" customWidth="1"/>
    <col min="10" max="16384" width="11.42578125" style="49"/>
  </cols>
  <sheetData>
    <row r="1" spans="1:8" x14ac:dyDescent="0.2">
      <c r="A1" s="551" t="s">
        <v>261</v>
      </c>
      <c r="B1" s="554"/>
      <c r="C1" s="554"/>
      <c r="D1" s="554"/>
      <c r="E1" s="554"/>
      <c r="F1" s="199"/>
      <c r="G1" s="199"/>
      <c r="H1" s="199"/>
    </row>
    <row r="2" spans="1:8" x14ac:dyDescent="0.2">
      <c r="A2" s="554" t="s">
        <v>52</v>
      </c>
      <c r="B2" s="554"/>
      <c r="C2" s="554"/>
      <c r="D2" s="554"/>
      <c r="E2" s="554"/>
      <c r="F2" s="150"/>
    </row>
    <row r="3" spans="1:8" x14ac:dyDescent="0.2">
      <c r="A3" s="551" t="s">
        <v>125</v>
      </c>
      <c r="B3" s="554"/>
      <c r="C3" s="554"/>
      <c r="D3" s="554"/>
      <c r="E3" s="554"/>
      <c r="F3" s="229"/>
      <c r="G3" s="52"/>
    </row>
    <row r="4" spans="1:8" x14ac:dyDescent="0.2">
      <c r="A4" s="554" t="s">
        <v>267</v>
      </c>
      <c r="B4" s="554"/>
      <c r="C4" s="554"/>
      <c r="D4" s="554"/>
      <c r="E4" s="554"/>
      <c r="F4" s="150"/>
    </row>
    <row r="5" spans="1:8" ht="13.5" thickBot="1" x14ac:dyDescent="0.25">
      <c r="A5" s="149" t="s">
        <v>54</v>
      </c>
      <c r="B5" s="150"/>
      <c r="C5" s="150"/>
      <c r="D5" s="150"/>
      <c r="E5" s="150"/>
      <c r="F5" s="150"/>
    </row>
    <row r="6" spans="1:8" ht="12.75" customHeight="1" x14ac:dyDescent="0.2">
      <c r="A6" s="155" t="s">
        <v>3</v>
      </c>
      <c r="B6" s="155" t="s">
        <v>55</v>
      </c>
      <c r="C6" s="155" t="s">
        <v>56</v>
      </c>
      <c r="D6" s="155" t="s">
        <v>13</v>
      </c>
      <c r="E6" s="155" t="s">
        <v>67</v>
      </c>
      <c r="F6"/>
    </row>
    <row r="7" spans="1:8" ht="13.5" thickBot="1" x14ac:dyDescent="0.25">
      <c r="A7" s="158" t="s">
        <v>4</v>
      </c>
      <c r="B7" s="158" t="s">
        <v>57</v>
      </c>
      <c r="C7" s="158" t="s">
        <v>58</v>
      </c>
      <c r="D7" s="158" t="s">
        <v>59</v>
      </c>
      <c r="E7" s="158" t="s">
        <v>59</v>
      </c>
      <c r="F7"/>
    </row>
    <row r="8" spans="1:8" x14ac:dyDescent="0.2">
      <c r="A8" s="159">
        <f>+'[6]5.1.a'!B9</f>
        <v>41640</v>
      </c>
      <c r="B8" s="160"/>
      <c r="C8" s="161"/>
      <c r="D8" s="162"/>
      <c r="E8" s="161"/>
      <c r="F8"/>
    </row>
    <row r="9" spans="1:8" x14ac:dyDescent="0.2">
      <c r="A9" s="163">
        <f>+'[6]5.1.a'!B10</f>
        <v>41671</v>
      </c>
      <c r="B9" s="164"/>
      <c r="C9" s="152"/>
      <c r="D9" s="153"/>
      <c r="E9" s="152"/>
      <c r="F9"/>
    </row>
    <row r="10" spans="1:8" x14ac:dyDescent="0.2">
      <c r="A10" s="163">
        <f>+'[6]5.1.a'!B11</f>
        <v>41699</v>
      </c>
      <c r="B10" s="164"/>
      <c r="C10" s="152"/>
      <c r="D10" s="153"/>
      <c r="E10" s="152"/>
      <c r="F10"/>
    </row>
    <row r="11" spans="1:8" x14ac:dyDescent="0.2">
      <c r="A11" s="163">
        <f>+'[6]5.1.a'!B12</f>
        <v>41730</v>
      </c>
      <c r="B11" s="164"/>
      <c r="C11" s="152"/>
      <c r="D11" s="153"/>
      <c r="E11" s="152"/>
      <c r="F11"/>
    </row>
    <row r="12" spans="1:8" x14ac:dyDescent="0.2">
      <c r="A12" s="163">
        <f>+'[6]5.1.a'!B13</f>
        <v>41760</v>
      </c>
      <c r="B12" s="152"/>
      <c r="C12" s="152"/>
      <c r="D12" s="153"/>
      <c r="E12" s="152"/>
      <c r="F12"/>
    </row>
    <row r="13" spans="1:8" x14ac:dyDescent="0.2">
      <c r="A13" s="163">
        <f>+'[6]5.1.a'!B14</f>
        <v>41791</v>
      </c>
      <c r="B13" s="164"/>
      <c r="C13" s="152"/>
      <c r="D13" s="153"/>
      <c r="E13" s="152"/>
      <c r="F13"/>
    </row>
    <row r="14" spans="1:8" x14ac:dyDescent="0.2">
      <c r="A14" s="163">
        <f>+'[6]5.1.a'!B15</f>
        <v>41821</v>
      </c>
      <c r="B14" s="152"/>
      <c r="C14" s="152"/>
      <c r="D14" s="153"/>
      <c r="E14" s="152"/>
      <c r="F14"/>
    </row>
    <row r="15" spans="1:8" x14ac:dyDescent="0.2">
      <c r="A15" s="163">
        <f>+'[6]5.1.a'!B16</f>
        <v>41852</v>
      </c>
      <c r="B15" s="152"/>
      <c r="C15" s="152"/>
      <c r="D15" s="153"/>
      <c r="E15" s="152"/>
      <c r="F15"/>
    </row>
    <row r="16" spans="1:8" x14ac:dyDescent="0.2">
      <c r="A16" s="163">
        <f>+'[6]5.1.a'!B17</f>
        <v>41883</v>
      </c>
      <c r="B16" s="152"/>
      <c r="C16" s="152"/>
      <c r="D16" s="153"/>
      <c r="E16" s="152"/>
      <c r="F16"/>
    </row>
    <row r="17" spans="1:6" x14ac:dyDescent="0.2">
      <c r="A17" s="163">
        <f>+'[6]5.1.a'!B18</f>
        <v>41913</v>
      </c>
      <c r="B17" s="152"/>
      <c r="C17" s="152"/>
      <c r="D17" s="153"/>
      <c r="E17" s="152"/>
      <c r="F17"/>
    </row>
    <row r="18" spans="1:6" x14ac:dyDescent="0.2">
      <c r="A18" s="163">
        <f>+'[6]5.1.a'!B19</f>
        <v>41944</v>
      </c>
      <c r="B18" s="152"/>
      <c r="C18" s="152"/>
      <c r="D18" s="153"/>
      <c r="E18" s="152"/>
      <c r="F18"/>
    </row>
    <row r="19" spans="1:6" ht="13.5" thickBot="1" x14ac:dyDescent="0.25">
      <c r="A19" s="165">
        <f>+'[6]5.1.a'!B20</f>
        <v>41974</v>
      </c>
      <c r="B19" s="166"/>
      <c r="C19" s="166"/>
      <c r="D19" s="167"/>
      <c r="E19" s="166"/>
      <c r="F19"/>
    </row>
    <row r="20" spans="1:6" x14ac:dyDescent="0.2">
      <c r="A20" s="159">
        <f>+'[6]5.1.a'!B21</f>
        <v>42005</v>
      </c>
      <c r="B20" s="161"/>
      <c r="C20" s="161"/>
      <c r="D20" s="153"/>
      <c r="E20" s="161"/>
      <c r="F20"/>
    </row>
    <row r="21" spans="1:6" x14ac:dyDescent="0.2">
      <c r="A21" s="163">
        <f>+'[6]5.1.a'!B22</f>
        <v>42036</v>
      </c>
      <c r="B21" s="152"/>
      <c r="C21" s="152"/>
      <c r="D21" s="168"/>
      <c r="E21" s="152"/>
      <c r="F21"/>
    </row>
    <row r="22" spans="1:6" x14ac:dyDescent="0.2">
      <c r="A22" s="163">
        <f>+'[6]5.1.a'!B23</f>
        <v>42064</v>
      </c>
      <c r="B22" s="152"/>
      <c r="C22" s="152"/>
      <c r="D22" s="153"/>
      <c r="E22" s="152"/>
      <c r="F22"/>
    </row>
    <row r="23" spans="1:6" x14ac:dyDescent="0.2">
      <c r="A23" s="163">
        <f>+'[6]5.1.a'!B24</f>
        <v>42095</v>
      </c>
      <c r="B23" s="152"/>
      <c r="C23" s="152"/>
      <c r="D23" s="153"/>
      <c r="E23" s="152"/>
      <c r="F23"/>
    </row>
    <row r="24" spans="1:6" x14ac:dyDescent="0.2">
      <c r="A24" s="163">
        <f>+'[6]5.1.a'!B25</f>
        <v>42125</v>
      </c>
      <c r="B24" s="152"/>
      <c r="C24" s="152"/>
      <c r="D24" s="153"/>
      <c r="E24" s="152"/>
      <c r="F24"/>
    </row>
    <row r="25" spans="1:6" x14ac:dyDescent="0.2">
      <c r="A25" s="163">
        <f>+'[6]5.1.a'!B26</f>
        <v>42156</v>
      </c>
      <c r="B25" s="152"/>
      <c r="C25" s="152"/>
      <c r="D25" s="153"/>
      <c r="E25" s="152"/>
      <c r="F25"/>
    </row>
    <row r="26" spans="1:6" x14ac:dyDescent="0.2">
      <c r="A26" s="163">
        <f>+'[6]5.1.a'!B27</f>
        <v>42186</v>
      </c>
      <c r="B26" s="152"/>
      <c r="C26" s="152"/>
      <c r="D26" s="153"/>
      <c r="E26" s="152"/>
      <c r="F26"/>
    </row>
    <row r="27" spans="1:6" x14ac:dyDescent="0.2">
      <c r="A27" s="163">
        <f>+'[6]5.1.a'!B28</f>
        <v>42217</v>
      </c>
      <c r="B27" s="152"/>
      <c r="C27" s="152"/>
      <c r="D27" s="153"/>
      <c r="E27" s="152"/>
      <c r="F27"/>
    </row>
    <row r="28" spans="1:6" x14ac:dyDescent="0.2">
      <c r="A28" s="163">
        <f>+'[6]5.1.a'!B29</f>
        <v>42248</v>
      </c>
      <c r="B28" s="152"/>
      <c r="C28" s="152"/>
      <c r="D28" s="153"/>
      <c r="E28" s="152"/>
      <c r="F28"/>
    </row>
    <row r="29" spans="1:6" x14ac:dyDescent="0.2">
      <c r="A29" s="163">
        <f>+'[6]5.1.a'!B30</f>
        <v>42278</v>
      </c>
      <c r="B29" s="152"/>
      <c r="C29" s="152"/>
      <c r="D29" s="153"/>
      <c r="E29" s="152"/>
      <c r="F29"/>
    </row>
    <row r="30" spans="1:6" x14ac:dyDescent="0.2">
      <c r="A30" s="163">
        <f>+'[6]5.1.a'!B31</f>
        <v>42309</v>
      </c>
      <c r="B30" s="152"/>
      <c r="C30" s="152"/>
      <c r="D30" s="153"/>
      <c r="E30" s="152"/>
      <c r="F30"/>
    </row>
    <row r="31" spans="1:6" ht="13.5" thickBot="1" x14ac:dyDescent="0.25">
      <c r="A31" s="165">
        <f>+'[6]5.1.a'!B32</f>
        <v>42339</v>
      </c>
      <c r="B31" s="166"/>
      <c r="C31" s="166"/>
      <c r="D31" s="169"/>
      <c r="E31" s="166"/>
      <c r="F31"/>
    </row>
    <row r="32" spans="1:6" x14ac:dyDescent="0.2">
      <c r="A32" s="159">
        <f>+'[6]5.1.a'!B33</f>
        <v>42370</v>
      </c>
      <c r="B32" s="161"/>
      <c r="C32" s="170"/>
      <c r="D32" s="160"/>
      <c r="E32" s="161"/>
      <c r="F32"/>
    </row>
    <row r="33" spans="1:6" x14ac:dyDescent="0.2">
      <c r="A33" s="163">
        <f>+'[6]5.1.a'!B34</f>
        <v>42401</v>
      </c>
      <c r="B33" s="152"/>
      <c r="C33" s="137"/>
      <c r="D33" s="164"/>
      <c r="E33" s="152"/>
      <c r="F33"/>
    </row>
    <row r="34" spans="1:6" x14ac:dyDescent="0.2">
      <c r="A34" s="163">
        <f>+'[6]5.1.a'!B35</f>
        <v>42430</v>
      </c>
      <c r="B34" s="152"/>
      <c r="C34" s="137"/>
      <c r="D34" s="164"/>
      <c r="E34" s="152"/>
      <c r="F34"/>
    </row>
    <row r="35" spans="1:6" x14ac:dyDescent="0.2">
      <c r="A35" s="163">
        <f>+'[6]5.1.a'!B36</f>
        <v>42461</v>
      </c>
      <c r="B35" s="152"/>
      <c r="C35" s="137"/>
      <c r="D35" s="164"/>
      <c r="E35" s="152"/>
      <c r="F35"/>
    </row>
    <row r="36" spans="1:6" x14ac:dyDescent="0.2">
      <c r="A36" s="163">
        <f>+'[6]5.1.a'!B37</f>
        <v>42491</v>
      </c>
      <c r="B36" s="152"/>
      <c r="C36" s="137"/>
      <c r="D36" s="164"/>
      <c r="E36" s="152"/>
      <c r="F36"/>
    </row>
    <row r="37" spans="1:6" x14ac:dyDescent="0.2">
      <c r="A37" s="163">
        <f>+'[6]5.1.a'!B38</f>
        <v>42522</v>
      </c>
      <c r="B37" s="152"/>
      <c r="C37" s="137"/>
      <c r="D37" s="164"/>
      <c r="E37" s="152"/>
      <c r="F37"/>
    </row>
    <row r="38" spans="1:6" x14ac:dyDescent="0.2">
      <c r="A38" s="163">
        <f>+'[6]5.1.a'!B39</f>
        <v>42552</v>
      </c>
      <c r="B38" s="152"/>
      <c r="C38" s="137"/>
      <c r="D38" s="164"/>
      <c r="E38" s="152"/>
      <c r="F38"/>
    </row>
    <row r="39" spans="1:6" x14ac:dyDescent="0.2">
      <c r="A39" s="163">
        <f>+'[6]5.1.a'!B40</f>
        <v>42583</v>
      </c>
      <c r="B39" s="152"/>
      <c r="C39" s="137"/>
      <c r="D39" s="164"/>
      <c r="E39" s="152"/>
      <c r="F39"/>
    </row>
    <row r="40" spans="1:6" x14ac:dyDescent="0.2">
      <c r="A40" s="163">
        <f>+'[6]5.1.a'!B41</f>
        <v>42614</v>
      </c>
      <c r="B40" s="152"/>
      <c r="C40" s="137"/>
      <c r="D40" s="164"/>
      <c r="E40" s="152"/>
      <c r="F40"/>
    </row>
    <row r="41" spans="1:6" x14ac:dyDescent="0.2">
      <c r="A41" s="163">
        <f>+'[6]5.1.a'!B42</f>
        <v>42644</v>
      </c>
      <c r="B41" s="152"/>
      <c r="C41" s="137"/>
      <c r="D41" s="164"/>
      <c r="E41" s="152"/>
      <c r="F41"/>
    </row>
    <row r="42" spans="1:6" x14ac:dyDescent="0.2">
      <c r="A42" s="163">
        <f>+'[6]5.1.a'!B43</f>
        <v>42675</v>
      </c>
      <c r="B42" s="152"/>
      <c r="C42" s="137"/>
      <c r="D42" s="164"/>
      <c r="E42" s="152"/>
      <c r="F42"/>
    </row>
    <row r="43" spans="1:6" ht="13.5" thickBot="1" x14ac:dyDescent="0.25">
      <c r="A43" s="165">
        <f>+'[6]5.1.a'!B44</f>
        <v>42705</v>
      </c>
      <c r="B43" s="166"/>
      <c r="C43" s="171"/>
      <c r="D43" s="172"/>
      <c r="E43" s="166"/>
      <c r="F43"/>
    </row>
    <row r="44" spans="1:6" x14ac:dyDescent="0.2">
      <c r="A44" s="159">
        <f>+'[6]5.1.a'!B45</f>
        <v>42736</v>
      </c>
      <c r="B44" s="161"/>
      <c r="C44" s="170"/>
      <c r="D44" s="160"/>
      <c r="E44" s="161"/>
      <c r="F44"/>
    </row>
    <row r="45" spans="1:6" x14ac:dyDescent="0.2">
      <c r="A45" s="163">
        <f>+'[6]5.1.a'!B46</f>
        <v>42767</v>
      </c>
      <c r="B45" s="152"/>
      <c r="C45" s="137"/>
      <c r="D45" s="164"/>
      <c r="E45" s="152"/>
      <c r="F45"/>
    </row>
    <row r="46" spans="1:6" x14ac:dyDescent="0.2">
      <c r="A46" s="163">
        <f>+'[6]5.1.a'!B47</f>
        <v>42795</v>
      </c>
      <c r="B46" s="152"/>
      <c r="C46" s="137"/>
      <c r="D46" s="164"/>
      <c r="E46" s="152"/>
      <c r="F46"/>
    </row>
    <row r="47" spans="1:6" x14ac:dyDescent="0.2">
      <c r="A47" s="163">
        <f>+'[6]5.1.a'!B48</f>
        <v>42826</v>
      </c>
      <c r="B47" s="152"/>
      <c r="C47" s="137"/>
      <c r="D47" s="164"/>
      <c r="E47" s="152"/>
      <c r="F47"/>
    </row>
    <row r="48" spans="1:6" x14ac:dyDescent="0.2">
      <c r="A48" s="163">
        <f>+'[6]5.1.a'!B49</f>
        <v>42856</v>
      </c>
      <c r="B48" s="152"/>
      <c r="C48" s="137"/>
      <c r="D48" s="164"/>
      <c r="E48" s="152"/>
      <c r="F48"/>
    </row>
    <row r="49" spans="1:6" x14ac:dyDescent="0.2">
      <c r="A49" s="163">
        <f>+'[6]5.1.a'!B50</f>
        <v>42887</v>
      </c>
      <c r="B49" s="152"/>
      <c r="C49" s="137"/>
      <c r="D49" s="164"/>
      <c r="E49" s="152"/>
      <c r="F49"/>
    </row>
    <row r="50" spans="1:6" x14ac:dyDescent="0.2">
      <c r="A50" s="163">
        <f>+'[6]5.1.a'!B51</f>
        <v>42917</v>
      </c>
      <c r="B50" s="152"/>
      <c r="C50" s="137"/>
      <c r="D50" s="164"/>
      <c r="E50" s="152"/>
      <c r="F50"/>
    </row>
    <row r="51" spans="1:6" x14ac:dyDescent="0.2">
      <c r="A51" s="163">
        <f>+'[6]5.1.a'!B52</f>
        <v>42948</v>
      </c>
      <c r="B51" s="152"/>
      <c r="C51" s="137"/>
      <c r="D51" s="164"/>
      <c r="E51" s="152"/>
      <c r="F51"/>
    </row>
    <row r="52" spans="1:6" x14ac:dyDescent="0.2">
      <c r="A52" s="163">
        <f>+'[6]5.1.a'!B53</f>
        <v>42979</v>
      </c>
      <c r="B52" s="152"/>
      <c r="C52" s="137"/>
      <c r="D52" s="164"/>
      <c r="E52" s="152"/>
      <c r="F52"/>
    </row>
    <row r="53" spans="1:6" ht="13.5" thickBot="1" x14ac:dyDescent="0.25">
      <c r="A53" s="179"/>
      <c r="B53" s="174"/>
      <c r="C53" s="174"/>
      <c r="D53" s="175"/>
      <c r="E53" s="174"/>
      <c r="F53"/>
    </row>
    <row r="54" spans="1:6" x14ac:dyDescent="0.2">
      <c r="A54" s="176">
        <v>2011</v>
      </c>
      <c r="B54" s="161"/>
      <c r="C54" s="161"/>
      <c r="D54" s="161"/>
      <c r="E54" s="161"/>
      <c r="F54"/>
    </row>
    <row r="55" spans="1:6" x14ac:dyDescent="0.2">
      <c r="A55" s="177">
        <v>2012</v>
      </c>
      <c r="B55" s="152"/>
      <c r="C55" s="152"/>
      <c r="D55" s="152"/>
      <c r="E55" s="152"/>
      <c r="F55"/>
    </row>
    <row r="56" spans="1:6" ht="13.5" thickBot="1" x14ac:dyDescent="0.25">
      <c r="A56" s="178">
        <v>2013</v>
      </c>
      <c r="B56" s="166"/>
      <c r="C56" s="166"/>
      <c r="D56" s="166"/>
      <c r="E56" s="166"/>
      <c r="F56"/>
    </row>
    <row r="57" spans="1:6" x14ac:dyDescent="0.2">
      <c r="A57" s="176">
        <f>+'[6]5.1.a'!B58</f>
        <v>2014</v>
      </c>
      <c r="B57" s="161"/>
      <c r="C57" s="161"/>
      <c r="D57" s="161"/>
      <c r="E57" s="161"/>
      <c r="F57"/>
    </row>
    <row r="58" spans="1:6" x14ac:dyDescent="0.2">
      <c r="A58" s="177">
        <f>+'[6]5.1.a'!B59</f>
        <v>2015</v>
      </c>
      <c r="B58" s="152"/>
      <c r="C58" s="152"/>
      <c r="D58" s="152"/>
      <c r="E58" s="152"/>
      <c r="F58"/>
    </row>
    <row r="59" spans="1:6" ht="13.5" thickBot="1" x14ac:dyDescent="0.25">
      <c r="A59" s="178">
        <f>+'[6]5.1.a'!B60</f>
        <v>2016</v>
      </c>
      <c r="B59" s="166"/>
      <c r="C59" s="166"/>
      <c r="D59" s="166"/>
      <c r="E59" s="166"/>
      <c r="F59"/>
    </row>
    <row r="60" spans="1:6" ht="13.5" thickBot="1" x14ac:dyDescent="0.25">
      <c r="A60" s="179"/>
      <c r="B60" s="174"/>
      <c r="C60" s="174"/>
      <c r="D60" s="174"/>
      <c r="E60" s="174"/>
      <c r="F60"/>
    </row>
    <row r="61" spans="1:6" x14ac:dyDescent="0.2">
      <c r="A61" s="334" t="s">
        <v>126</v>
      </c>
      <c r="B61" s="161"/>
      <c r="C61" s="161"/>
      <c r="D61" s="161"/>
      <c r="E61" s="161"/>
      <c r="F61"/>
    </row>
    <row r="62" spans="1:6" ht="13.5" thickBot="1" x14ac:dyDescent="0.25">
      <c r="A62" s="335" t="s">
        <v>127</v>
      </c>
      <c r="B62" s="166"/>
      <c r="C62" s="166"/>
      <c r="D62" s="166"/>
      <c r="E62" s="166"/>
      <c r="F62"/>
    </row>
    <row r="63" spans="1:6" x14ac:dyDescent="0.2">
      <c r="B63" s="174"/>
      <c r="C63" s="174"/>
      <c r="D63" s="174"/>
      <c r="E63" s="174"/>
      <c r="F63" s="174"/>
    </row>
    <row r="64" spans="1:6" x14ac:dyDescent="0.2">
      <c r="A64" s="209"/>
      <c r="B64" s="174"/>
      <c r="C64" s="174"/>
      <c r="D64" s="174"/>
      <c r="E64" s="174"/>
      <c r="F64" s="174"/>
    </row>
    <row r="65" spans="1:6" hidden="1" x14ac:dyDescent="0.2">
      <c r="A65" s="84" t="s">
        <v>87</v>
      </c>
      <c r="B65" s="174"/>
      <c r="C65" s="174"/>
      <c r="D65" s="174"/>
      <c r="E65" s="174"/>
      <c r="F65" s="174"/>
    </row>
    <row r="66" spans="1:6" hidden="1" x14ac:dyDescent="0.2">
      <c r="A66" s="212"/>
      <c r="B66" s="174"/>
      <c r="C66" s="174"/>
      <c r="D66" s="174"/>
      <c r="E66" s="174"/>
      <c r="F66" s="174"/>
    </row>
    <row r="67" spans="1:6" hidden="1" x14ac:dyDescent="0.2">
      <c r="B67" s="85"/>
      <c r="C67" s="212"/>
    </row>
    <row r="68" spans="1:6" hidden="1" x14ac:dyDescent="0.2">
      <c r="B68" s="212"/>
      <c r="C68" s="212"/>
    </row>
    <row r="69" spans="1:6" ht="13.5" hidden="1" thickBot="1" x14ac:dyDescent="0.25">
      <c r="A69" s="89" t="s">
        <v>4</v>
      </c>
      <c r="C69" s="94" t="s">
        <v>80</v>
      </c>
      <c r="D69" s="96" t="s">
        <v>74</v>
      </c>
    </row>
    <row r="70" spans="1:6" hidden="1" x14ac:dyDescent="0.2">
      <c r="A70" s="97">
        <f>+A57</f>
        <v>2014</v>
      </c>
      <c r="C70" s="107">
        <f>+C57-SUM(C8:C19)</f>
        <v>0</v>
      </c>
      <c r="D70" s="110">
        <f>+D57-SUM(D8:D19)</f>
        <v>0</v>
      </c>
    </row>
    <row r="71" spans="1:6" hidden="1" x14ac:dyDescent="0.2">
      <c r="A71" s="99">
        <f>+A58</f>
        <v>2015</v>
      </c>
      <c r="C71" s="111">
        <f>+C58-SUM(C20:C31)</f>
        <v>0</v>
      </c>
      <c r="D71" s="114">
        <f>+D58-SUM(D20:D31)</f>
        <v>0</v>
      </c>
    </row>
    <row r="72" spans="1:6" ht="13.5" hidden="1" thickBot="1" x14ac:dyDescent="0.25">
      <c r="A72" s="100">
        <f>+A59</f>
        <v>2016</v>
      </c>
      <c r="C72" s="115">
        <f>+C59-SUM(C32:C43)</f>
        <v>0</v>
      </c>
      <c r="D72" s="118">
        <f>+D59-SUM(D32:D43)</f>
        <v>0</v>
      </c>
    </row>
    <row r="73" spans="1:6" hidden="1" x14ac:dyDescent="0.2">
      <c r="A73" s="97" t="str">
        <f>+A61</f>
        <v>ene-sep 2016</v>
      </c>
      <c r="C73" s="124">
        <f>+C61-(SUM(C32:INDEX(C32:C43,'[6]parámetros e instrucciones'!$E$3)))</f>
        <v>0</v>
      </c>
      <c r="D73" s="124">
        <f>+D61-(SUM(D32:INDEX(D32:D43,'[6]parámetros e instrucciones'!$E$3)))</f>
        <v>0</v>
      </c>
    </row>
    <row r="74" spans="1:6" ht="13.5" hidden="1" thickBot="1" x14ac:dyDescent="0.25">
      <c r="A74" s="100" t="str">
        <f>+A62</f>
        <v>ene-sep 2017</v>
      </c>
      <c r="C74" s="128">
        <f>+C62-(SUM(C44:INDEX(C44:C52,'[6]parámetros e instrucciones'!$E$3)))</f>
        <v>0</v>
      </c>
      <c r="D74" s="128">
        <f>+D62-(SUM(D44:INDEX(D44:D52,'[6]parámetros e instrucciones'!$E$3)))</f>
        <v>0</v>
      </c>
    </row>
    <row r="75" spans="1:6" hidden="1" x14ac:dyDescent="0.2"/>
    <row r="76" spans="1:6" hidden="1" x14ac:dyDescent="0.2"/>
    <row r="77" spans="1:6" hidden="1" x14ac:dyDescent="0.2"/>
  </sheetData>
  <sheetProtection formatCells="0" formatColumns="0" formatRows="0"/>
  <mergeCells count="4">
    <mergeCell ref="A1:E1"/>
    <mergeCell ref="A2:E2"/>
    <mergeCell ref="A3:E3"/>
    <mergeCell ref="A4:E4"/>
  </mergeCells>
  <phoneticPr fontId="27" type="noConversion"/>
  <printOptions horizontalCentered="1" verticalCentered="1"/>
  <pageMargins left="0.36" right="0.36" top="0.33" bottom="0.33" header="0.17" footer="0.28000000000000003"/>
  <pageSetup paperSize="9" scale="97" orientation="portrait" horizontalDpi="300" verticalDpi="300" r:id="rId1"/>
  <headerFooter alignWithMargins="0">
    <oddHeader>&amp;R2017 – Año de las Energías Renovables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H77"/>
  <sheetViews>
    <sheetView showGridLines="0" zoomScale="75" workbookViewId="0">
      <selection activeCell="M31" sqref="M31"/>
    </sheetView>
  </sheetViews>
  <sheetFormatPr baseColWidth="10" defaultRowHeight="12.75" x14ac:dyDescent="0.2"/>
  <cols>
    <col min="1" max="1" width="19" style="49" customWidth="1"/>
    <col min="2" max="2" width="24.85546875" style="49" customWidth="1"/>
    <col min="3" max="3" width="16.140625" style="49" customWidth="1"/>
    <col min="4" max="5" width="11.42578125" style="49"/>
    <col min="6" max="6" width="14.140625" style="49" customWidth="1"/>
    <col min="7" max="9" width="2.85546875" style="49" customWidth="1"/>
    <col min="10" max="16384" width="11.42578125" style="49"/>
  </cols>
  <sheetData>
    <row r="1" spans="1:8" x14ac:dyDescent="0.2">
      <c r="A1" s="551" t="s">
        <v>262</v>
      </c>
      <c r="B1" s="554"/>
      <c r="C1" s="554"/>
      <c r="D1" s="554"/>
      <c r="E1" s="554"/>
      <c r="F1" s="199"/>
      <c r="G1" s="199"/>
      <c r="H1" s="199"/>
    </row>
    <row r="2" spans="1:8" x14ac:dyDescent="0.2">
      <c r="A2" s="554" t="s">
        <v>52</v>
      </c>
      <c r="B2" s="554"/>
      <c r="C2" s="554"/>
      <c r="D2" s="554"/>
      <c r="E2" s="554"/>
      <c r="F2" s="150"/>
    </row>
    <row r="3" spans="1:8" x14ac:dyDescent="0.2">
      <c r="A3" s="551" t="s">
        <v>128</v>
      </c>
      <c r="B3" s="554"/>
      <c r="C3" s="554"/>
      <c r="D3" s="554"/>
      <c r="E3" s="554"/>
      <c r="F3" s="229"/>
      <c r="G3" s="52"/>
    </row>
    <row r="4" spans="1:8" x14ac:dyDescent="0.2">
      <c r="A4" s="554" t="s">
        <v>268</v>
      </c>
      <c r="B4" s="554"/>
      <c r="C4" s="554"/>
      <c r="D4" s="554"/>
      <c r="E4" s="554"/>
      <c r="F4" s="150"/>
    </row>
    <row r="5" spans="1:8" ht="13.5" thickBot="1" x14ac:dyDescent="0.25">
      <c r="A5" s="149" t="s">
        <v>54</v>
      </c>
      <c r="B5" s="150"/>
      <c r="C5" s="150"/>
      <c r="D5" s="150"/>
      <c r="E5" s="150"/>
      <c r="F5" s="150"/>
    </row>
    <row r="6" spans="1:8" ht="12.75" customHeight="1" x14ac:dyDescent="0.2">
      <c r="A6" s="155" t="s">
        <v>3</v>
      </c>
      <c r="B6" s="155" t="s">
        <v>55</v>
      </c>
      <c r="C6" s="155" t="s">
        <v>56</v>
      </c>
      <c r="D6" s="155" t="s">
        <v>13</v>
      </c>
      <c r="E6" s="155" t="s">
        <v>67</v>
      </c>
      <c r="F6"/>
    </row>
    <row r="7" spans="1:8" ht="13.5" thickBot="1" x14ac:dyDescent="0.25">
      <c r="A7" s="158" t="s">
        <v>4</v>
      </c>
      <c r="B7" s="158" t="s">
        <v>57</v>
      </c>
      <c r="C7" s="158" t="s">
        <v>58</v>
      </c>
      <c r="D7" s="158" t="s">
        <v>59</v>
      </c>
      <c r="E7" s="158" t="s">
        <v>59</v>
      </c>
      <c r="F7"/>
    </row>
    <row r="8" spans="1:8" x14ac:dyDescent="0.2">
      <c r="A8" s="159">
        <f>+'[6]5.1.a'!B9</f>
        <v>41640</v>
      </c>
      <c r="B8" s="160"/>
      <c r="C8" s="161"/>
      <c r="D8" s="162"/>
      <c r="E8" s="161"/>
      <c r="F8"/>
    </row>
    <row r="9" spans="1:8" x14ac:dyDescent="0.2">
      <c r="A9" s="163">
        <f>+'[6]5.1.a'!B10</f>
        <v>41671</v>
      </c>
      <c r="B9" s="164"/>
      <c r="C9" s="152"/>
      <c r="D9" s="153"/>
      <c r="E9" s="152"/>
      <c r="F9"/>
    </row>
    <row r="10" spans="1:8" x14ac:dyDescent="0.2">
      <c r="A10" s="163">
        <f>+'[6]5.1.a'!B11</f>
        <v>41699</v>
      </c>
      <c r="B10" s="164"/>
      <c r="C10" s="152"/>
      <c r="D10" s="153"/>
      <c r="E10" s="152"/>
      <c r="F10"/>
    </row>
    <row r="11" spans="1:8" x14ac:dyDescent="0.2">
      <c r="A11" s="163">
        <f>+'[6]5.1.a'!B12</f>
        <v>41730</v>
      </c>
      <c r="B11" s="164"/>
      <c r="C11" s="152"/>
      <c r="D11" s="153"/>
      <c r="E11" s="152"/>
      <c r="F11"/>
    </row>
    <row r="12" spans="1:8" x14ac:dyDescent="0.2">
      <c r="A12" s="163">
        <f>+'[6]5.1.a'!B13</f>
        <v>41760</v>
      </c>
      <c r="B12" s="152"/>
      <c r="C12" s="152"/>
      <c r="D12" s="153"/>
      <c r="E12" s="152"/>
      <c r="F12"/>
    </row>
    <row r="13" spans="1:8" x14ac:dyDescent="0.2">
      <c r="A13" s="163">
        <f>+'[6]5.1.a'!B14</f>
        <v>41791</v>
      </c>
      <c r="B13" s="164"/>
      <c r="C13" s="152"/>
      <c r="D13" s="153"/>
      <c r="E13" s="152"/>
      <c r="F13"/>
    </row>
    <row r="14" spans="1:8" x14ac:dyDescent="0.2">
      <c r="A14" s="163">
        <f>+'[6]5.1.a'!B15</f>
        <v>41821</v>
      </c>
      <c r="B14" s="152"/>
      <c r="C14" s="152"/>
      <c r="D14" s="153"/>
      <c r="E14" s="152"/>
      <c r="F14"/>
    </row>
    <row r="15" spans="1:8" x14ac:dyDescent="0.2">
      <c r="A15" s="163">
        <f>+'[6]5.1.a'!B16</f>
        <v>41852</v>
      </c>
      <c r="B15" s="152"/>
      <c r="C15" s="152"/>
      <c r="D15" s="153"/>
      <c r="E15" s="152"/>
      <c r="F15"/>
    </row>
    <row r="16" spans="1:8" x14ac:dyDescent="0.2">
      <c r="A16" s="163">
        <f>+'[6]5.1.a'!B17</f>
        <v>41883</v>
      </c>
      <c r="B16" s="152"/>
      <c r="C16" s="152"/>
      <c r="D16" s="153"/>
      <c r="E16" s="152"/>
      <c r="F16"/>
    </row>
    <row r="17" spans="1:6" x14ac:dyDescent="0.2">
      <c r="A17" s="163">
        <f>+'[6]5.1.a'!B18</f>
        <v>41913</v>
      </c>
      <c r="B17" s="152"/>
      <c r="C17" s="152"/>
      <c r="D17" s="153"/>
      <c r="E17" s="152"/>
      <c r="F17"/>
    </row>
    <row r="18" spans="1:6" x14ac:dyDescent="0.2">
      <c r="A18" s="163">
        <f>+'[6]5.1.a'!B19</f>
        <v>41944</v>
      </c>
      <c r="B18" s="152"/>
      <c r="C18" s="152"/>
      <c r="D18" s="153"/>
      <c r="E18" s="152"/>
      <c r="F18"/>
    </row>
    <row r="19" spans="1:6" ht="13.5" thickBot="1" x14ac:dyDescent="0.25">
      <c r="A19" s="165">
        <f>+'[6]5.1.a'!B20</f>
        <v>41974</v>
      </c>
      <c r="B19" s="166"/>
      <c r="C19" s="166"/>
      <c r="D19" s="167"/>
      <c r="E19" s="166"/>
      <c r="F19"/>
    </row>
    <row r="20" spans="1:6" x14ac:dyDescent="0.2">
      <c r="A20" s="159">
        <f>+'[6]5.1.a'!B21</f>
        <v>42005</v>
      </c>
      <c r="B20" s="161"/>
      <c r="C20" s="161"/>
      <c r="D20" s="153"/>
      <c r="E20" s="161"/>
      <c r="F20"/>
    </row>
    <row r="21" spans="1:6" x14ac:dyDescent="0.2">
      <c r="A21" s="163">
        <f>+'[6]5.1.a'!B22</f>
        <v>42036</v>
      </c>
      <c r="B21" s="152"/>
      <c r="C21" s="152"/>
      <c r="D21" s="168"/>
      <c r="E21" s="152"/>
      <c r="F21"/>
    </row>
    <row r="22" spans="1:6" x14ac:dyDescent="0.2">
      <c r="A22" s="163">
        <f>+'[6]5.1.a'!B23</f>
        <v>42064</v>
      </c>
      <c r="B22" s="152"/>
      <c r="C22" s="152"/>
      <c r="D22" s="153"/>
      <c r="E22" s="152"/>
      <c r="F22"/>
    </row>
    <row r="23" spans="1:6" x14ac:dyDescent="0.2">
      <c r="A23" s="163">
        <f>+'[6]5.1.a'!B24</f>
        <v>42095</v>
      </c>
      <c r="B23" s="152"/>
      <c r="C23" s="152"/>
      <c r="D23" s="153"/>
      <c r="E23" s="152"/>
      <c r="F23"/>
    </row>
    <row r="24" spans="1:6" x14ac:dyDescent="0.2">
      <c r="A24" s="163">
        <f>+'[6]5.1.a'!B25</f>
        <v>42125</v>
      </c>
      <c r="B24" s="152"/>
      <c r="C24" s="152"/>
      <c r="D24" s="153"/>
      <c r="E24" s="152"/>
      <c r="F24"/>
    </row>
    <row r="25" spans="1:6" x14ac:dyDescent="0.2">
      <c r="A25" s="163">
        <f>+'[6]5.1.a'!B26</f>
        <v>42156</v>
      </c>
      <c r="B25" s="152"/>
      <c r="C25" s="152"/>
      <c r="D25" s="153"/>
      <c r="E25" s="152"/>
      <c r="F25"/>
    </row>
    <row r="26" spans="1:6" x14ac:dyDescent="0.2">
      <c r="A26" s="163">
        <f>+'[6]5.1.a'!B27</f>
        <v>42186</v>
      </c>
      <c r="B26" s="152"/>
      <c r="C26" s="152"/>
      <c r="D26" s="153"/>
      <c r="E26" s="152"/>
      <c r="F26"/>
    </row>
    <row r="27" spans="1:6" x14ac:dyDescent="0.2">
      <c r="A27" s="163">
        <f>+'[6]5.1.a'!B28</f>
        <v>42217</v>
      </c>
      <c r="B27" s="152"/>
      <c r="C27" s="152"/>
      <c r="D27" s="153"/>
      <c r="E27" s="152"/>
      <c r="F27"/>
    </row>
    <row r="28" spans="1:6" x14ac:dyDescent="0.2">
      <c r="A28" s="163">
        <f>+'[6]5.1.a'!B29</f>
        <v>42248</v>
      </c>
      <c r="B28" s="152"/>
      <c r="C28" s="152"/>
      <c r="D28" s="153"/>
      <c r="E28" s="152"/>
      <c r="F28"/>
    </row>
    <row r="29" spans="1:6" x14ac:dyDescent="0.2">
      <c r="A29" s="163">
        <f>+'[6]5.1.a'!B30</f>
        <v>42278</v>
      </c>
      <c r="B29" s="152"/>
      <c r="C29" s="152"/>
      <c r="D29" s="153"/>
      <c r="E29" s="152"/>
      <c r="F29"/>
    </row>
    <row r="30" spans="1:6" x14ac:dyDescent="0.2">
      <c r="A30" s="163">
        <f>+'[6]5.1.a'!B31</f>
        <v>42309</v>
      </c>
      <c r="B30" s="152"/>
      <c r="C30" s="152"/>
      <c r="D30" s="153"/>
      <c r="E30" s="152"/>
      <c r="F30"/>
    </row>
    <row r="31" spans="1:6" ht="13.5" thickBot="1" x14ac:dyDescent="0.25">
      <c r="A31" s="165">
        <f>+'[6]5.1.a'!B32</f>
        <v>42339</v>
      </c>
      <c r="B31" s="166"/>
      <c r="C31" s="166"/>
      <c r="D31" s="169"/>
      <c r="E31" s="166"/>
      <c r="F31"/>
    </row>
    <row r="32" spans="1:6" x14ac:dyDescent="0.2">
      <c r="A32" s="159">
        <f>+'[6]5.1.a'!B33</f>
        <v>42370</v>
      </c>
      <c r="B32" s="161"/>
      <c r="C32" s="170"/>
      <c r="D32" s="160"/>
      <c r="E32" s="161"/>
      <c r="F32"/>
    </row>
    <row r="33" spans="1:6" x14ac:dyDescent="0.2">
      <c r="A33" s="163">
        <f>+'[6]5.1.a'!B34</f>
        <v>42401</v>
      </c>
      <c r="B33" s="152"/>
      <c r="C33" s="137"/>
      <c r="D33" s="164"/>
      <c r="E33" s="152"/>
      <c r="F33"/>
    </row>
    <row r="34" spans="1:6" x14ac:dyDescent="0.2">
      <c r="A34" s="163">
        <f>+'[6]5.1.a'!B35</f>
        <v>42430</v>
      </c>
      <c r="B34" s="152"/>
      <c r="C34" s="137"/>
      <c r="D34" s="164"/>
      <c r="E34" s="152"/>
      <c r="F34"/>
    </row>
    <row r="35" spans="1:6" x14ac:dyDescent="0.2">
      <c r="A35" s="163">
        <f>+'[6]5.1.a'!B36</f>
        <v>42461</v>
      </c>
      <c r="B35" s="152"/>
      <c r="C35" s="137"/>
      <c r="D35" s="164"/>
      <c r="E35" s="152"/>
      <c r="F35"/>
    </row>
    <row r="36" spans="1:6" x14ac:dyDescent="0.2">
      <c r="A36" s="163">
        <f>+'[6]5.1.a'!B37</f>
        <v>42491</v>
      </c>
      <c r="B36" s="152"/>
      <c r="C36" s="137"/>
      <c r="D36" s="164"/>
      <c r="E36" s="152"/>
      <c r="F36"/>
    </row>
    <row r="37" spans="1:6" x14ac:dyDescent="0.2">
      <c r="A37" s="163">
        <f>+'[6]5.1.a'!B38</f>
        <v>42522</v>
      </c>
      <c r="B37" s="152"/>
      <c r="C37" s="137"/>
      <c r="D37" s="164"/>
      <c r="E37" s="152"/>
      <c r="F37"/>
    </row>
    <row r="38" spans="1:6" x14ac:dyDescent="0.2">
      <c r="A38" s="163">
        <f>+'[6]5.1.a'!B39</f>
        <v>42552</v>
      </c>
      <c r="B38" s="152"/>
      <c r="C38" s="137"/>
      <c r="D38" s="164"/>
      <c r="E38" s="152"/>
      <c r="F38"/>
    </row>
    <row r="39" spans="1:6" x14ac:dyDescent="0.2">
      <c r="A39" s="163">
        <f>+'[6]5.1.a'!B40</f>
        <v>42583</v>
      </c>
      <c r="B39" s="152"/>
      <c r="C39" s="137"/>
      <c r="D39" s="164"/>
      <c r="E39" s="152"/>
      <c r="F39"/>
    </row>
    <row r="40" spans="1:6" x14ac:dyDescent="0.2">
      <c r="A40" s="163">
        <f>+'[6]5.1.a'!B41</f>
        <v>42614</v>
      </c>
      <c r="B40" s="152"/>
      <c r="C40" s="137"/>
      <c r="D40" s="164"/>
      <c r="E40" s="152"/>
      <c r="F40"/>
    </row>
    <row r="41" spans="1:6" x14ac:dyDescent="0.2">
      <c r="A41" s="163">
        <f>+'[6]5.1.a'!B42</f>
        <v>42644</v>
      </c>
      <c r="B41" s="152"/>
      <c r="C41" s="137"/>
      <c r="D41" s="164"/>
      <c r="E41" s="152"/>
      <c r="F41"/>
    </row>
    <row r="42" spans="1:6" x14ac:dyDescent="0.2">
      <c r="A42" s="163">
        <f>+'[6]5.1.a'!B43</f>
        <v>42675</v>
      </c>
      <c r="B42" s="152"/>
      <c r="C42" s="137"/>
      <c r="D42" s="164"/>
      <c r="E42" s="152"/>
      <c r="F42"/>
    </row>
    <row r="43" spans="1:6" ht="13.5" thickBot="1" x14ac:dyDescent="0.25">
      <c r="A43" s="165">
        <f>+'[6]5.1.a'!B44</f>
        <v>42705</v>
      </c>
      <c r="B43" s="166"/>
      <c r="C43" s="171"/>
      <c r="D43" s="172"/>
      <c r="E43" s="166"/>
      <c r="F43"/>
    </row>
    <row r="44" spans="1:6" x14ac:dyDescent="0.2">
      <c r="A44" s="159">
        <f>+'[6]5.1.a'!B45</f>
        <v>42736</v>
      </c>
      <c r="B44" s="161"/>
      <c r="C44" s="170"/>
      <c r="D44" s="160"/>
      <c r="E44" s="161"/>
      <c r="F44"/>
    </row>
    <row r="45" spans="1:6" x14ac:dyDescent="0.2">
      <c r="A45" s="163">
        <f>+'[6]5.1.a'!B46</f>
        <v>42767</v>
      </c>
      <c r="B45" s="152"/>
      <c r="C45" s="137"/>
      <c r="D45" s="164"/>
      <c r="E45" s="152"/>
      <c r="F45"/>
    </row>
    <row r="46" spans="1:6" x14ac:dyDescent="0.2">
      <c r="A46" s="163">
        <f>+'[6]5.1.a'!B47</f>
        <v>42795</v>
      </c>
      <c r="B46" s="152"/>
      <c r="C46" s="137"/>
      <c r="D46" s="164"/>
      <c r="E46" s="152"/>
      <c r="F46"/>
    </row>
    <row r="47" spans="1:6" x14ac:dyDescent="0.2">
      <c r="A47" s="163">
        <f>+'[6]5.1.a'!B48</f>
        <v>42826</v>
      </c>
      <c r="B47" s="152"/>
      <c r="C47" s="137"/>
      <c r="D47" s="164"/>
      <c r="E47" s="152"/>
      <c r="F47"/>
    </row>
    <row r="48" spans="1:6" x14ac:dyDescent="0.2">
      <c r="A48" s="163">
        <f>+'[6]5.1.a'!B49</f>
        <v>42856</v>
      </c>
      <c r="B48" s="152"/>
      <c r="C48" s="137"/>
      <c r="D48" s="164"/>
      <c r="E48" s="152"/>
      <c r="F48"/>
    </row>
    <row r="49" spans="1:6" x14ac:dyDescent="0.2">
      <c r="A49" s="163">
        <f>+'[6]5.1.a'!B50</f>
        <v>42887</v>
      </c>
      <c r="B49" s="152"/>
      <c r="C49" s="137"/>
      <c r="D49" s="164"/>
      <c r="E49" s="152"/>
      <c r="F49"/>
    </row>
    <row r="50" spans="1:6" x14ac:dyDescent="0.2">
      <c r="A50" s="163">
        <f>+'[6]5.1.a'!B51</f>
        <v>42917</v>
      </c>
      <c r="B50" s="152"/>
      <c r="C50" s="137"/>
      <c r="D50" s="164"/>
      <c r="E50" s="152"/>
      <c r="F50"/>
    </row>
    <row r="51" spans="1:6" x14ac:dyDescent="0.2">
      <c r="A51" s="163">
        <f>+'[6]5.1.a'!B52</f>
        <v>42948</v>
      </c>
      <c r="B51" s="152"/>
      <c r="C51" s="137"/>
      <c r="D51" s="164"/>
      <c r="E51" s="152"/>
      <c r="F51"/>
    </row>
    <row r="52" spans="1:6" x14ac:dyDescent="0.2">
      <c r="A52" s="163">
        <f>+'[6]5.1.a'!B53</f>
        <v>42979</v>
      </c>
      <c r="B52" s="152"/>
      <c r="C52" s="137"/>
      <c r="D52" s="164"/>
      <c r="E52" s="152"/>
      <c r="F52"/>
    </row>
    <row r="53" spans="1:6" ht="13.5" thickBot="1" x14ac:dyDescent="0.25">
      <c r="A53" s="179"/>
      <c r="B53" s="174"/>
      <c r="C53" s="174"/>
      <c r="D53" s="175"/>
      <c r="E53" s="174"/>
      <c r="F53"/>
    </row>
    <row r="54" spans="1:6" x14ac:dyDescent="0.2">
      <c r="A54" s="176">
        <v>2011</v>
      </c>
      <c r="B54" s="161"/>
      <c r="C54" s="161"/>
      <c r="D54" s="161"/>
      <c r="E54" s="161"/>
      <c r="F54"/>
    </row>
    <row r="55" spans="1:6" x14ac:dyDescent="0.2">
      <c r="A55" s="177">
        <v>2012</v>
      </c>
      <c r="B55" s="152"/>
      <c r="C55" s="152"/>
      <c r="D55" s="152"/>
      <c r="E55" s="152"/>
      <c r="F55"/>
    </row>
    <row r="56" spans="1:6" ht="13.5" thickBot="1" x14ac:dyDescent="0.25">
      <c r="A56" s="178">
        <v>2013</v>
      </c>
      <c r="B56" s="166"/>
      <c r="C56" s="166"/>
      <c r="D56" s="166"/>
      <c r="E56" s="166"/>
      <c r="F56"/>
    </row>
    <row r="57" spans="1:6" x14ac:dyDescent="0.2">
      <c r="A57" s="176">
        <f>+'[6]5.1.a'!B58</f>
        <v>2014</v>
      </c>
      <c r="B57" s="161"/>
      <c r="C57" s="161"/>
      <c r="D57" s="161"/>
      <c r="E57" s="161"/>
      <c r="F57"/>
    </row>
    <row r="58" spans="1:6" x14ac:dyDescent="0.2">
      <c r="A58" s="177">
        <f>+'[6]5.1.a'!B59</f>
        <v>2015</v>
      </c>
      <c r="B58" s="152"/>
      <c r="C58" s="152"/>
      <c r="D58" s="152"/>
      <c r="E58" s="152"/>
      <c r="F58"/>
    </row>
    <row r="59" spans="1:6" ht="13.5" thickBot="1" x14ac:dyDescent="0.25">
      <c r="A59" s="178">
        <f>+'[6]5.1.a'!B60</f>
        <v>2016</v>
      </c>
      <c r="B59" s="166"/>
      <c r="C59" s="166"/>
      <c r="D59" s="166"/>
      <c r="E59" s="166"/>
      <c r="F59"/>
    </row>
    <row r="60" spans="1:6" ht="13.5" thickBot="1" x14ac:dyDescent="0.25">
      <c r="A60" s="179"/>
      <c r="B60" s="174"/>
      <c r="C60" s="174"/>
      <c r="D60" s="174"/>
      <c r="E60" s="174"/>
      <c r="F60"/>
    </row>
    <row r="61" spans="1:6" x14ac:dyDescent="0.2">
      <c r="A61" s="334" t="s">
        <v>126</v>
      </c>
      <c r="B61" s="161"/>
      <c r="C61" s="161"/>
      <c r="D61" s="161"/>
      <c r="E61" s="161"/>
      <c r="F61"/>
    </row>
    <row r="62" spans="1:6" ht="13.5" thickBot="1" x14ac:dyDescent="0.25">
      <c r="A62" s="335" t="s">
        <v>127</v>
      </c>
      <c r="B62" s="166"/>
      <c r="C62" s="166"/>
      <c r="D62" s="166"/>
      <c r="E62" s="166"/>
      <c r="F62"/>
    </row>
    <row r="63" spans="1:6" x14ac:dyDescent="0.2">
      <c r="B63" s="174"/>
      <c r="C63" s="174"/>
      <c r="D63" s="174"/>
      <c r="E63" s="174"/>
      <c r="F63" s="174"/>
    </row>
    <row r="64" spans="1:6" x14ac:dyDescent="0.2">
      <c r="A64" s="209"/>
      <c r="B64" s="174"/>
      <c r="C64" s="174"/>
      <c r="D64" s="174"/>
      <c r="E64" s="174"/>
      <c r="F64" s="174"/>
    </row>
    <row r="65" spans="1:6" hidden="1" x14ac:dyDescent="0.2">
      <c r="A65" s="84" t="s">
        <v>87</v>
      </c>
      <c r="B65" s="174"/>
      <c r="C65" s="174"/>
      <c r="D65" s="174"/>
      <c r="E65" s="174"/>
      <c r="F65" s="174"/>
    </row>
    <row r="66" spans="1:6" hidden="1" x14ac:dyDescent="0.2">
      <c r="A66" s="212"/>
      <c r="B66" s="174"/>
      <c r="C66" s="174"/>
      <c r="D66" s="174"/>
      <c r="E66" s="174"/>
      <c r="F66" s="174"/>
    </row>
    <row r="67" spans="1:6" hidden="1" x14ac:dyDescent="0.2">
      <c r="B67" s="85"/>
      <c r="C67" s="212"/>
    </row>
    <row r="68" spans="1:6" hidden="1" x14ac:dyDescent="0.2">
      <c r="B68" s="212"/>
      <c r="C68" s="212"/>
    </row>
    <row r="69" spans="1:6" ht="13.5" hidden="1" thickBot="1" x14ac:dyDescent="0.25">
      <c r="A69" s="89" t="s">
        <v>4</v>
      </c>
      <c r="C69" s="94" t="s">
        <v>80</v>
      </c>
      <c r="D69" s="96" t="s">
        <v>74</v>
      </c>
    </row>
    <row r="70" spans="1:6" hidden="1" x14ac:dyDescent="0.2">
      <c r="A70" s="97">
        <f>+A57</f>
        <v>2014</v>
      </c>
      <c r="C70" s="107">
        <f>+C57-SUM(C8:C19)</f>
        <v>0</v>
      </c>
      <c r="D70" s="110">
        <f>+D57-SUM(D8:D19)</f>
        <v>0</v>
      </c>
    </row>
    <row r="71" spans="1:6" hidden="1" x14ac:dyDescent="0.2">
      <c r="A71" s="99">
        <f>+A58</f>
        <v>2015</v>
      </c>
      <c r="C71" s="111">
        <f>+C58-SUM(C20:C31)</f>
        <v>0</v>
      </c>
      <c r="D71" s="114">
        <f>+D58-SUM(D20:D31)</f>
        <v>0</v>
      </c>
    </row>
    <row r="72" spans="1:6" ht="13.5" hidden="1" thickBot="1" x14ac:dyDescent="0.25">
      <c r="A72" s="100">
        <f>+A59</f>
        <v>2016</v>
      </c>
      <c r="C72" s="115">
        <f>+C59-SUM(C32:C43)</f>
        <v>0</v>
      </c>
      <c r="D72" s="118">
        <f>+D59-SUM(D32:D43)</f>
        <v>0</v>
      </c>
    </row>
    <row r="73" spans="1:6" hidden="1" x14ac:dyDescent="0.2">
      <c r="A73" s="97" t="str">
        <f>+A61</f>
        <v>ene-sep 2016</v>
      </c>
      <c r="C73" s="124">
        <f>+C61-(SUM(C32:INDEX(C32:C43,'[6]parámetros e instrucciones'!$E$3)))</f>
        <v>0</v>
      </c>
      <c r="D73" s="124">
        <f>+D61-(SUM(D32:INDEX(D32:D43,'[6]parámetros e instrucciones'!$E$3)))</f>
        <v>0</v>
      </c>
    </row>
    <row r="74" spans="1:6" ht="13.5" hidden="1" thickBot="1" x14ac:dyDescent="0.25">
      <c r="A74" s="100" t="str">
        <f>+A62</f>
        <v>ene-sep 2017</v>
      </c>
      <c r="C74" s="128">
        <f>+C62-(SUM(C44:INDEX(C44:C52,'[6]parámetros e instrucciones'!$E$3)))</f>
        <v>0</v>
      </c>
      <c r="D74" s="128">
        <f>+D62-(SUM(D44:INDEX(D44:D52,'[6]parámetros e instrucciones'!$E$3)))</f>
        <v>0</v>
      </c>
    </row>
    <row r="75" spans="1:6" hidden="1" x14ac:dyDescent="0.2"/>
    <row r="76" spans="1:6" hidden="1" x14ac:dyDescent="0.2"/>
    <row r="77" spans="1:6" hidden="1" x14ac:dyDescent="0.2"/>
  </sheetData>
  <sheetProtection formatCells="0" formatColumns="0" formatRows="0"/>
  <mergeCells count="4">
    <mergeCell ref="A1:E1"/>
    <mergeCell ref="A2:E2"/>
    <mergeCell ref="A3:E3"/>
    <mergeCell ref="A4:E4"/>
  </mergeCells>
  <phoneticPr fontId="27" type="noConversion"/>
  <printOptions horizontalCentered="1" verticalCentered="1"/>
  <pageMargins left="0.36" right="0.36" top="0.36" bottom="0.33" header="0.2" footer="0.22"/>
  <pageSetup paperSize="9" scale="99" orientation="portrait" horizontalDpi="300" verticalDpi="300" r:id="rId1"/>
  <headerFooter alignWithMargins="0">
    <oddHeader>&amp;R2017 – Año de las Energías Renovables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77"/>
  <sheetViews>
    <sheetView showGridLines="0" zoomScale="75" workbookViewId="0">
      <selection activeCell="J24" sqref="J24"/>
    </sheetView>
  </sheetViews>
  <sheetFormatPr baseColWidth="10" defaultRowHeight="12.75" x14ac:dyDescent="0.2"/>
  <cols>
    <col min="1" max="1" width="19" style="49" customWidth="1"/>
    <col min="2" max="2" width="24.85546875" style="49" customWidth="1"/>
    <col min="3" max="3" width="16.140625" style="49" customWidth="1"/>
    <col min="4" max="5" width="11.42578125" style="49"/>
    <col min="6" max="6" width="14.140625" style="49" customWidth="1"/>
    <col min="7" max="9" width="2.85546875" style="49" customWidth="1"/>
    <col min="10" max="16384" width="11.42578125" style="49"/>
  </cols>
  <sheetData>
    <row r="1" spans="1:8" x14ac:dyDescent="0.2">
      <c r="A1" s="551" t="s">
        <v>244</v>
      </c>
      <c r="B1" s="554"/>
      <c r="C1" s="554"/>
      <c r="D1" s="554"/>
      <c r="E1" s="554"/>
      <c r="F1" s="199"/>
      <c r="G1" s="199"/>
      <c r="H1" s="199"/>
    </row>
    <row r="2" spans="1:8" x14ac:dyDescent="0.2">
      <c r="A2" s="554" t="s">
        <v>52</v>
      </c>
      <c r="B2" s="554"/>
      <c r="C2" s="554"/>
      <c r="D2" s="554"/>
      <c r="E2" s="554"/>
      <c r="F2" s="150"/>
    </row>
    <row r="3" spans="1:8" x14ac:dyDescent="0.2">
      <c r="A3" s="551" t="s">
        <v>125</v>
      </c>
      <c r="B3" s="554"/>
      <c r="C3" s="554"/>
      <c r="D3" s="554"/>
      <c r="E3" s="554"/>
      <c r="F3" s="229"/>
      <c r="G3" s="52"/>
    </row>
    <row r="4" spans="1:8" x14ac:dyDescent="0.2">
      <c r="A4" s="554" t="s">
        <v>53</v>
      </c>
      <c r="B4" s="554"/>
      <c r="C4" s="554"/>
      <c r="D4" s="554"/>
      <c r="E4" s="554"/>
      <c r="F4" s="150"/>
    </row>
    <row r="5" spans="1:8" ht="13.5" thickBot="1" x14ac:dyDescent="0.25">
      <c r="A5" s="149" t="s">
        <v>54</v>
      </c>
      <c r="B5" s="150"/>
      <c r="C5" s="150"/>
      <c r="D5" s="150"/>
      <c r="E5" s="150"/>
      <c r="F5" s="150"/>
    </row>
    <row r="6" spans="1:8" ht="12.75" customHeight="1" x14ac:dyDescent="0.2">
      <c r="A6" s="155" t="s">
        <v>3</v>
      </c>
      <c r="B6" s="155" t="s">
        <v>55</v>
      </c>
      <c r="C6" s="155" t="s">
        <v>56</v>
      </c>
      <c r="D6" s="155" t="s">
        <v>13</v>
      </c>
      <c r="E6" s="155" t="s">
        <v>67</v>
      </c>
      <c r="F6"/>
    </row>
    <row r="7" spans="1:8" ht="13.5" thickBot="1" x14ac:dyDescent="0.25">
      <c r="A7" s="158" t="s">
        <v>4</v>
      </c>
      <c r="B7" s="158" t="s">
        <v>57</v>
      </c>
      <c r="C7" s="158" t="s">
        <v>58</v>
      </c>
      <c r="D7" s="158" t="s">
        <v>59</v>
      </c>
      <c r="E7" s="158" t="s">
        <v>59</v>
      </c>
      <c r="F7"/>
    </row>
    <row r="8" spans="1:8" x14ac:dyDescent="0.2">
      <c r="A8" s="159">
        <f>+'5.1.a'!B9</f>
        <v>41640</v>
      </c>
      <c r="B8" s="160"/>
      <c r="C8" s="161"/>
      <c r="D8" s="162"/>
      <c r="E8" s="161"/>
      <c r="F8"/>
    </row>
    <row r="9" spans="1:8" x14ac:dyDescent="0.2">
      <c r="A9" s="163">
        <f>+'5.1.a'!B10</f>
        <v>41671</v>
      </c>
      <c r="B9" s="164"/>
      <c r="C9" s="152"/>
      <c r="D9" s="153"/>
      <c r="E9" s="152"/>
      <c r="F9"/>
    </row>
    <row r="10" spans="1:8" x14ac:dyDescent="0.2">
      <c r="A10" s="163">
        <f>+'5.1.a'!B11</f>
        <v>41699</v>
      </c>
      <c r="B10" s="164"/>
      <c r="C10" s="152"/>
      <c r="D10" s="153"/>
      <c r="E10" s="152"/>
      <c r="F10"/>
    </row>
    <row r="11" spans="1:8" x14ac:dyDescent="0.2">
      <c r="A11" s="163">
        <f>+'5.1.a'!B12</f>
        <v>41730</v>
      </c>
      <c r="B11" s="164"/>
      <c r="C11" s="152"/>
      <c r="D11" s="153"/>
      <c r="E11" s="152"/>
      <c r="F11"/>
    </row>
    <row r="12" spans="1:8" x14ac:dyDescent="0.2">
      <c r="A12" s="163">
        <f>+'5.1.a'!B13</f>
        <v>41760</v>
      </c>
      <c r="B12" s="152"/>
      <c r="C12" s="152"/>
      <c r="D12" s="153"/>
      <c r="E12" s="152"/>
      <c r="F12"/>
    </row>
    <row r="13" spans="1:8" x14ac:dyDescent="0.2">
      <c r="A13" s="163">
        <f>+'5.1.a'!B14</f>
        <v>41791</v>
      </c>
      <c r="B13" s="164"/>
      <c r="C13" s="152"/>
      <c r="D13" s="153"/>
      <c r="E13" s="152"/>
      <c r="F13"/>
    </row>
    <row r="14" spans="1:8" x14ac:dyDescent="0.2">
      <c r="A14" s="163">
        <f>+'5.1.a'!B15</f>
        <v>41821</v>
      </c>
      <c r="B14" s="152"/>
      <c r="C14" s="152"/>
      <c r="D14" s="153"/>
      <c r="E14" s="152"/>
      <c r="F14"/>
    </row>
    <row r="15" spans="1:8" x14ac:dyDescent="0.2">
      <c r="A15" s="163">
        <f>+'5.1.a'!B16</f>
        <v>41852</v>
      </c>
      <c r="B15" s="152"/>
      <c r="C15" s="152"/>
      <c r="D15" s="153"/>
      <c r="E15" s="152"/>
      <c r="F15"/>
    </row>
    <row r="16" spans="1:8" x14ac:dyDescent="0.2">
      <c r="A16" s="163">
        <f>+'5.1.a'!B17</f>
        <v>41883</v>
      </c>
      <c r="B16" s="152"/>
      <c r="C16" s="152"/>
      <c r="D16" s="153"/>
      <c r="E16" s="152"/>
      <c r="F16"/>
    </row>
    <row r="17" spans="1:6" x14ac:dyDescent="0.2">
      <c r="A17" s="163">
        <f>+'5.1.a'!B18</f>
        <v>41913</v>
      </c>
      <c r="B17" s="152"/>
      <c r="C17" s="152"/>
      <c r="D17" s="153"/>
      <c r="E17" s="152"/>
      <c r="F17"/>
    </row>
    <row r="18" spans="1:6" x14ac:dyDescent="0.2">
      <c r="A18" s="163">
        <f>+'5.1.a'!B19</f>
        <v>41944</v>
      </c>
      <c r="B18" s="152"/>
      <c r="C18" s="152"/>
      <c r="D18" s="153"/>
      <c r="E18" s="152"/>
      <c r="F18"/>
    </row>
    <row r="19" spans="1:6" ht="13.5" thickBot="1" x14ac:dyDescent="0.25">
      <c r="A19" s="165">
        <f>+'5.1.a'!B20</f>
        <v>41974</v>
      </c>
      <c r="B19" s="166"/>
      <c r="C19" s="166"/>
      <c r="D19" s="167"/>
      <c r="E19" s="166"/>
      <c r="F19"/>
    </row>
    <row r="20" spans="1:6" x14ac:dyDescent="0.2">
      <c r="A20" s="159">
        <f>+'5.1.a'!B21</f>
        <v>42005</v>
      </c>
      <c r="B20" s="161"/>
      <c r="C20" s="161"/>
      <c r="D20" s="153"/>
      <c r="E20" s="161"/>
      <c r="F20"/>
    </row>
    <row r="21" spans="1:6" x14ac:dyDescent="0.2">
      <c r="A21" s="163">
        <f>+'5.1.a'!B22</f>
        <v>42036</v>
      </c>
      <c r="B21" s="152"/>
      <c r="C21" s="152"/>
      <c r="D21" s="168"/>
      <c r="E21" s="152"/>
      <c r="F21"/>
    </row>
    <row r="22" spans="1:6" x14ac:dyDescent="0.2">
      <c r="A22" s="163">
        <f>+'5.1.a'!B23</f>
        <v>42064</v>
      </c>
      <c r="B22" s="152"/>
      <c r="C22" s="152"/>
      <c r="D22" s="153"/>
      <c r="E22" s="152"/>
      <c r="F22"/>
    </row>
    <row r="23" spans="1:6" x14ac:dyDescent="0.2">
      <c r="A23" s="163">
        <f>+'5.1.a'!B24</f>
        <v>42095</v>
      </c>
      <c r="B23" s="152"/>
      <c r="C23" s="152"/>
      <c r="D23" s="153"/>
      <c r="E23" s="152"/>
      <c r="F23"/>
    </row>
    <row r="24" spans="1:6" x14ac:dyDescent="0.2">
      <c r="A24" s="163">
        <f>+'5.1.a'!B25</f>
        <v>42125</v>
      </c>
      <c r="B24" s="152"/>
      <c r="C24" s="152"/>
      <c r="D24" s="153"/>
      <c r="E24" s="152"/>
      <c r="F24"/>
    </row>
    <row r="25" spans="1:6" x14ac:dyDescent="0.2">
      <c r="A25" s="163">
        <f>+'5.1.a'!B26</f>
        <v>42156</v>
      </c>
      <c r="B25" s="152"/>
      <c r="C25" s="152"/>
      <c r="D25" s="153"/>
      <c r="E25" s="152"/>
      <c r="F25"/>
    </row>
    <row r="26" spans="1:6" x14ac:dyDescent="0.2">
      <c r="A26" s="163">
        <f>+'5.1.a'!B27</f>
        <v>42186</v>
      </c>
      <c r="B26" s="152"/>
      <c r="C26" s="152"/>
      <c r="D26" s="153"/>
      <c r="E26" s="152"/>
      <c r="F26"/>
    </row>
    <row r="27" spans="1:6" x14ac:dyDescent="0.2">
      <c r="A27" s="163">
        <f>+'5.1.a'!B28</f>
        <v>42217</v>
      </c>
      <c r="B27" s="152"/>
      <c r="C27" s="152"/>
      <c r="D27" s="153"/>
      <c r="E27" s="152"/>
      <c r="F27"/>
    </row>
    <row r="28" spans="1:6" x14ac:dyDescent="0.2">
      <c r="A28" s="163">
        <f>+'5.1.a'!B29</f>
        <v>42248</v>
      </c>
      <c r="B28" s="152"/>
      <c r="C28" s="152"/>
      <c r="D28" s="153"/>
      <c r="E28" s="152"/>
      <c r="F28"/>
    </row>
    <row r="29" spans="1:6" x14ac:dyDescent="0.2">
      <c r="A29" s="163">
        <f>+'5.1.a'!B30</f>
        <v>42278</v>
      </c>
      <c r="B29" s="152"/>
      <c r="C29" s="152"/>
      <c r="D29" s="153"/>
      <c r="E29" s="152"/>
      <c r="F29"/>
    </row>
    <row r="30" spans="1:6" x14ac:dyDescent="0.2">
      <c r="A30" s="163">
        <f>+'5.1.a'!B31</f>
        <v>42309</v>
      </c>
      <c r="B30" s="152"/>
      <c r="C30" s="152"/>
      <c r="D30" s="153"/>
      <c r="E30" s="152"/>
      <c r="F30"/>
    </row>
    <row r="31" spans="1:6" ht="13.5" thickBot="1" x14ac:dyDescent="0.25">
      <c r="A31" s="165">
        <f>+'5.1.a'!B32</f>
        <v>42339</v>
      </c>
      <c r="B31" s="166"/>
      <c r="C31" s="166"/>
      <c r="D31" s="169"/>
      <c r="E31" s="166"/>
      <c r="F31"/>
    </row>
    <row r="32" spans="1:6" x14ac:dyDescent="0.2">
      <c r="A32" s="159">
        <f>+'5.1.a'!B33</f>
        <v>42370</v>
      </c>
      <c r="B32" s="161"/>
      <c r="C32" s="170"/>
      <c r="D32" s="160"/>
      <c r="E32" s="161"/>
      <c r="F32"/>
    </row>
    <row r="33" spans="1:6" x14ac:dyDescent="0.2">
      <c r="A33" s="163">
        <f>+'5.1.a'!B34</f>
        <v>42401</v>
      </c>
      <c r="B33" s="152"/>
      <c r="C33" s="137"/>
      <c r="D33" s="164"/>
      <c r="E33" s="152"/>
      <c r="F33"/>
    </row>
    <row r="34" spans="1:6" x14ac:dyDescent="0.2">
      <c r="A34" s="163">
        <f>+'5.1.a'!B35</f>
        <v>42430</v>
      </c>
      <c r="B34" s="152"/>
      <c r="C34" s="137"/>
      <c r="D34" s="164"/>
      <c r="E34" s="152"/>
      <c r="F34"/>
    </row>
    <row r="35" spans="1:6" x14ac:dyDescent="0.2">
      <c r="A35" s="163">
        <f>+'5.1.a'!B36</f>
        <v>42461</v>
      </c>
      <c r="B35" s="152"/>
      <c r="C35" s="137"/>
      <c r="D35" s="164"/>
      <c r="E35" s="152"/>
      <c r="F35"/>
    </row>
    <row r="36" spans="1:6" x14ac:dyDescent="0.2">
      <c r="A36" s="163">
        <f>+'5.1.a'!B37</f>
        <v>42491</v>
      </c>
      <c r="B36" s="152"/>
      <c r="C36" s="137"/>
      <c r="D36" s="164"/>
      <c r="E36" s="152"/>
      <c r="F36"/>
    </row>
    <row r="37" spans="1:6" x14ac:dyDescent="0.2">
      <c r="A37" s="163">
        <f>+'5.1.a'!B38</f>
        <v>42522</v>
      </c>
      <c r="B37" s="152"/>
      <c r="C37" s="137"/>
      <c r="D37" s="164"/>
      <c r="E37" s="152"/>
      <c r="F37"/>
    </row>
    <row r="38" spans="1:6" x14ac:dyDescent="0.2">
      <c r="A38" s="163">
        <f>+'5.1.a'!B39</f>
        <v>42552</v>
      </c>
      <c r="B38" s="152"/>
      <c r="C38" s="137"/>
      <c r="D38" s="164"/>
      <c r="E38" s="152"/>
      <c r="F38"/>
    </row>
    <row r="39" spans="1:6" x14ac:dyDescent="0.2">
      <c r="A39" s="163">
        <f>+'5.1.a'!B40</f>
        <v>42583</v>
      </c>
      <c r="B39" s="152"/>
      <c r="C39" s="137"/>
      <c r="D39" s="164"/>
      <c r="E39" s="152"/>
      <c r="F39"/>
    </row>
    <row r="40" spans="1:6" x14ac:dyDescent="0.2">
      <c r="A40" s="163">
        <f>+'5.1.a'!B41</f>
        <v>42614</v>
      </c>
      <c r="B40" s="152"/>
      <c r="C40" s="137"/>
      <c r="D40" s="164"/>
      <c r="E40" s="152"/>
      <c r="F40"/>
    </row>
    <row r="41" spans="1:6" x14ac:dyDescent="0.2">
      <c r="A41" s="163">
        <f>+'5.1.a'!B42</f>
        <v>42644</v>
      </c>
      <c r="B41" s="152"/>
      <c r="C41" s="137"/>
      <c r="D41" s="164"/>
      <c r="E41" s="152"/>
      <c r="F41"/>
    </row>
    <row r="42" spans="1:6" x14ac:dyDescent="0.2">
      <c r="A42" s="163">
        <f>+'5.1.a'!B43</f>
        <v>42675</v>
      </c>
      <c r="B42" s="152"/>
      <c r="C42" s="137"/>
      <c r="D42" s="164"/>
      <c r="E42" s="152"/>
      <c r="F42"/>
    </row>
    <row r="43" spans="1:6" ht="13.5" thickBot="1" x14ac:dyDescent="0.25">
      <c r="A43" s="165">
        <f>+'5.1.a'!B44</f>
        <v>42705</v>
      </c>
      <c r="B43" s="166"/>
      <c r="C43" s="171"/>
      <c r="D43" s="172"/>
      <c r="E43" s="166"/>
      <c r="F43"/>
    </row>
    <row r="44" spans="1:6" x14ac:dyDescent="0.2">
      <c r="A44" s="159">
        <f>+'5.1.a'!B45</f>
        <v>42736</v>
      </c>
      <c r="B44" s="161"/>
      <c r="C44" s="170"/>
      <c r="D44" s="160"/>
      <c r="E44" s="161"/>
      <c r="F44"/>
    </row>
    <row r="45" spans="1:6" x14ac:dyDescent="0.2">
      <c r="A45" s="163">
        <f>+'5.1.a'!B46</f>
        <v>42767</v>
      </c>
      <c r="B45" s="152"/>
      <c r="C45" s="137"/>
      <c r="D45" s="164"/>
      <c r="E45" s="152"/>
      <c r="F45"/>
    </row>
    <row r="46" spans="1:6" x14ac:dyDescent="0.2">
      <c r="A46" s="163">
        <f>+'5.1.a'!B47</f>
        <v>42795</v>
      </c>
      <c r="B46" s="152"/>
      <c r="C46" s="137"/>
      <c r="D46" s="164"/>
      <c r="E46" s="152"/>
      <c r="F46"/>
    </row>
    <row r="47" spans="1:6" x14ac:dyDescent="0.2">
      <c r="A47" s="163">
        <f>+'5.1.a'!B48</f>
        <v>42826</v>
      </c>
      <c r="B47" s="152"/>
      <c r="C47" s="137"/>
      <c r="D47" s="164"/>
      <c r="E47" s="152"/>
      <c r="F47"/>
    </row>
    <row r="48" spans="1:6" x14ac:dyDescent="0.2">
      <c r="A48" s="163">
        <f>+'5.1.a'!B49</f>
        <v>42856</v>
      </c>
      <c r="B48" s="152"/>
      <c r="C48" s="137"/>
      <c r="D48" s="164"/>
      <c r="E48" s="152"/>
      <c r="F48"/>
    </row>
    <row r="49" spans="1:6" x14ac:dyDescent="0.2">
      <c r="A49" s="163">
        <f>+'5.1.a'!B50</f>
        <v>42887</v>
      </c>
      <c r="B49" s="152"/>
      <c r="C49" s="137"/>
      <c r="D49" s="164"/>
      <c r="E49" s="152"/>
      <c r="F49"/>
    </row>
    <row r="50" spans="1:6" x14ac:dyDescent="0.2">
      <c r="A50" s="163">
        <f>+'5.1.a'!B51</f>
        <v>42917</v>
      </c>
      <c r="B50" s="152"/>
      <c r="C50" s="137"/>
      <c r="D50" s="164"/>
      <c r="E50" s="152"/>
      <c r="F50"/>
    </row>
    <row r="51" spans="1:6" x14ac:dyDescent="0.2">
      <c r="A51" s="163">
        <f>+'5.1.a'!B52</f>
        <v>42948</v>
      </c>
      <c r="B51" s="152"/>
      <c r="C51" s="137"/>
      <c r="D51" s="164"/>
      <c r="E51" s="152"/>
      <c r="F51"/>
    </row>
    <row r="52" spans="1:6" x14ac:dyDescent="0.2">
      <c r="A52" s="163">
        <f>+'5.1.a'!B53</f>
        <v>42979</v>
      </c>
      <c r="B52" s="152"/>
      <c r="C52" s="137"/>
      <c r="D52" s="164"/>
      <c r="E52" s="152"/>
      <c r="F52"/>
    </row>
    <row r="53" spans="1:6" ht="13.5" thickBot="1" x14ac:dyDescent="0.25">
      <c r="A53" s="179"/>
      <c r="B53" s="174"/>
      <c r="C53" s="174"/>
      <c r="D53" s="175"/>
      <c r="E53" s="174"/>
      <c r="F53"/>
    </row>
    <row r="54" spans="1:6" x14ac:dyDescent="0.2">
      <c r="A54" s="176">
        <v>2011</v>
      </c>
      <c r="B54" s="161"/>
      <c r="C54" s="161"/>
      <c r="D54" s="161"/>
      <c r="E54" s="161"/>
      <c r="F54"/>
    </row>
    <row r="55" spans="1:6" x14ac:dyDescent="0.2">
      <c r="A55" s="177">
        <v>2012</v>
      </c>
      <c r="B55" s="152"/>
      <c r="C55" s="152"/>
      <c r="D55" s="152"/>
      <c r="E55" s="152"/>
      <c r="F55"/>
    </row>
    <row r="56" spans="1:6" ht="13.5" thickBot="1" x14ac:dyDescent="0.25">
      <c r="A56" s="178">
        <v>2013</v>
      </c>
      <c r="B56" s="166"/>
      <c r="C56" s="166"/>
      <c r="D56" s="166"/>
      <c r="E56" s="166"/>
      <c r="F56"/>
    </row>
    <row r="57" spans="1:6" x14ac:dyDescent="0.2">
      <c r="A57" s="176">
        <f>+'5.1.a'!B58</f>
        <v>2014</v>
      </c>
      <c r="B57" s="161"/>
      <c r="C57" s="161"/>
      <c r="D57" s="161"/>
      <c r="E57" s="161"/>
      <c r="F57"/>
    </row>
    <row r="58" spans="1:6" x14ac:dyDescent="0.2">
      <c r="A58" s="177">
        <f>+'5.1.a'!B59</f>
        <v>2015</v>
      </c>
      <c r="B58" s="152"/>
      <c r="C58" s="152"/>
      <c r="D58" s="152"/>
      <c r="E58" s="152"/>
      <c r="F58"/>
    </row>
    <row r="59" spans="1:6" ht="13.5" thickBot="1" x14ac:dyDescent="0.25">
      <c r="A59" s="178">
        <f>+'5.1.a'!B60</f>
        <v>2016</v>
      </c>
      <c r="B59" s="166"/>
      <c r="C59" s="166"/>
      <c r="D59" s="166"/>
      <c r="E59" s="166"/>
      <c r="F59"/>
    </row>
    <row r="60" spans="1:6" ht="13.5" thickBot="1" x14ac:dyDescent="0.25">
      <c r="A60" s="179"/>
      <c r="B60" s="174"/>
      <c r="C60" s="174"/>
      <c r="D60" s="174"/>
      <c r="E60" s="174"/>
      <c r="F60"/>
    </row>
    <row r="61" spans="1:6" x14ac:dyDescent="0.2">
      <c r="A61" s="334" t="s">
        <v>126</v>
      </c>
      <c r="B61" s="161"/>
      <c r="C61" s="161"/>
      <c r="D61" s="161"/>
      <c r="E61" s="161"/>
      <c r="F61"/>
    </row>
    <row r="62" spans="1:6" ht="13.5" thickBot="1" x14ac:dyDescent="0.25">
      <c r="A62" s="335" t="s">
        <v>127</v>
      </c>
      <c r="B62" s="166"/>
      <c r="C62" s="166"/>
      <c r="D62" s="166"/>
      <c r="E62" s="166"/>
      <c r="F62"/>
    </row>
    <row r="63" spans="1:6" x14ac:dyDescent="0.2">
      <c r="B63" s="174"/>
      <c r="C63" s="174"/>
      <c r="D63" s="174"/>
      <c r="E63" s="174"/>
      <c r="F63" s="174"/>
    </row>
    <row r="64" spans="1:6" x14ac:dyDescent="0.2">
      <c r="A64" s="209"/>
      <c r="B64" s="174"/>
      <c r="C64" s="174"/>
      <c r="D64" s="174"/>
      <c r="E64" s="174"/>
      <c r="F64" s="174"/>
    </row>
    <row r="65" spans="1:6" hidden="1" x14ac:dyDescent="0.2">
      <c r="A65" s="84" t="s">
        <v>87</v>
      </c>
      <c r="B65" s="174"/>
      <c r="C65" s="174"/>
      <c r="D65" s="174"/>
      <c r="E65" s="174"/>
      <c r="F65" s="174"/>
    </row>
    <row r="66" spans="1:6" hidden="1" x14ac:dyDescent="0.2">
      <c r="A66" s="53"/>
      <c r="B66" s="174"/>
      <c r="C66" s="174"/>
      <c r="D66" s="174"/>
      <c r="E66" s="174"/>
      <c r="F66" s="174"/>
    </row>
    <row r="67" spans="1:6" hidden="1" x14ac:dyDescent="0.2">
      <c r="B67" s="85"/>
      <c r="C67" s="53"/>
    </row>
    <row r="68" spans="1:6" ht="13.5" hidden="1" thickBot="1" x14ac:dyDescent="0.25">
      <c r="B68" s="53"/>
      <c r="C68" s="53"/>
    </row>
    <row r="69" spans="1:6" ht="13.5" hidden="1" thickBot="1" x14ac:dyDescent="0.25">
      <c r="A69" s="89" t="s">
        <v>4</v>
      </c>
      <c r="C69" s="94" t="s">
        <v>80</v>
      </c>
      <c r="D69" s="96" t="s">
        <v>74</v>
      </c>
    </row>
    <row r="70" spans="1:6" hidden="1" x14ac:dyDescent="0.2">
      <c r="A70" s="97">
        <f>+A57</f>
        <v>2014</v>
      </c>
      <c r="C70" s="107">
        <f>+C57-SUM(C8:C19)</f>
        <v>0</v>
      </c>
      <c r="D70" s="110">
        <f>+D57-SUM(D8:D19)</f>
        <v>0</v>
      </c>
    </row>
    <row r="71" spans="1:6" hidden="1" x14ac:dyDescent="0.2">
      <c r="A71" s="99">
        <f>+A58</f>
        <v>2015</v>
      </c>
      <c r="C71" s="111">
        <f>+C58-SUM(C20:C31)</f>
        <v>0</v>
      </c>
      <c r="D71" s="114">
        <f>+D58-SUM(D20:D31)</f>
        <v>0</v>
      </c>
    </row>
    <row r="72" spans="1:6" ht="13.5" hidden="1" thickBot="1" x14ac:dyDescent="0.25">
      <c r="A72" s="100">
        <f>+A59</f>
        <v>2016</v>
      </c>
      <c r="C72" s="115">
        <f>+C59-SUM(C32:C43)</f>
        <v>0</v>
      </c>
      <c r="D72" s="118">
        <f>+D59-SUM(D32:D43)</f>
        <v>0</v>
      </c>
    </row>
    <row r="73" spans="1:6" hidden="1" x14ac:dyDescent="0.2">
      <c r="A73" s="97" t="str">
        <f>+A61</f>
        <v>ene-sep 2016</v>
      </c>
      <c r="C73" s="124">
        <f>+C61-(SUM(C32:INDEX(C32:C43,'parámetros e instrucciones'!$E$3)))</f>
        <v>0</v>
      </c>
      <c r="D73" s="124">
        <f>+D61-(SUM(D32:INDEX(D32:D43,'parámetros e instrucciones'!$E$3)))</f>
        <v>0</v>
      </c>
    </row>
    <row r="74" spans="1:6" ht="13.5" hidden="1" thickBot="1" x14ac:dyDescent="0.25">
      <c r="A74" s="100" t="str">
        <f>+A62</f>
        <v>ene-sep 2017</v>
      </c>
      <c r="C74" s="128">
        <f>+C62-(SUM(C44:INDEX(C44:C52,'parámetros e instrucciones'!$E$3)))</f>
        <v>0</v>
      </c>
      <c r="D74" s="128">
        <f>+D62-(SUM(D44:INDEX(D44:D52,'parámetros e instrucciones'!$E$3)))</f>
        <v>0</v>
      </c>
    </row>
    <row r="75" spans="1:6" hidden="1" x14ac:dyDescent="0.2"/>
    <row r="76" spans="1:6" hidden="1" x14ac:dyDescent="0.2"/>
    <row r="77" spans="1:6" hidden="1" x14ac:dyDescent="0.2"/>
  </sheetData>
  <sheetProtection formatCells="0" formatColumns="0" formatRows="0"/>
  <mergeCells count="4">
    <mergeCell ref="A4:E4"/>
    <mergeCell ref="A1:E1"/>
    <mergeCell ref="A2:E2"/>
    <mergeCell ref="A3:E3"/>
  </mergeCells>
  <phoneticPr fontId="0" type="noConversion"/>
  <printOptions horizontalCentered="1" verticalCentered="1"/>
  <pageMargins left="0.36" right="0.36" top="0.32" bottom="0.33" header="0.17" footer="0.17"/>
  <pageSetup paperSize="9" scale="97" orientation="portrait" horizontalDpi="300" verticalDpi="300" r:id="rId1"/>
  <headerFooter alignWithMargins="0">
    <oddHeader>&amp;R2017 – Año de las Energías Renovables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H77"/>
  <sheetViews>
    <sheetView showGridLines="0" zoomScale="75" workbookViewId="0">
      <selection activeCell="J24" sqref="J24"/>
    </sheetView>
  </sheetViews>
  <sheetFormatPr baseColWidth="10" defaultRowHeight="12.75" x14ac:dyDescent="0.2"/>
  <cols>
    <col min="1" max="1" width="19" style="49" customWidth="1"/>
    <col min="2" max="2" width="24.85546875" style="49" customWidth="1"/>
    <col min="3" max="3" width="16.140625" style="49" customWidth="1"/>
    <col min="4" max="5" width="11.42578125" style="49"/>
    <col min="6" max="6" width="14.140625" style="49" customWidth="1"/>
    <col min="7" max="9" width="2.85546875" style="49" customWidth="1"/>
    <col min="10" max="16384" width="11.42578125" style="49"/>
  </cols>
  <sheetData>
    <row r="1" spans="1:8" x14ac:dyDescent="0.2">
      <c r="A1" s="551" t="s">
        <v>245</v>
      </c>
      <c r="B1" s="554"/>
      <c r="C1" s="554"/>
      <c r="D1" s="554"/>
      <c r="E1" s="554"/>
      <c r="F1" s="199"/>
      <c r="G1" s="199"/>
      <c r="H1" s="199"/>
    </row>
    <row r="2" spans="1:8" x14ac:dyDescent="0.2">
      <c r="A2" s="554" t="s">
        <v>52</v>
      </c>
      <c r="B2" s="554"/>
      <c r="C2" s="554"/>
      <c r="D2" s="554"/>
      <c r="E2" s="554"/>
      <c r="F2" s="150"/>
    </row>
    <row r="3" spans="1:8" x14ac:dyDescent="0.2">
      <c r="A3" s="551" t="s">
        <v>128</v>
      </c>
      <c r="B3" s="554"/>
      <c r="C3" s="554"/>
      <c r="D3" s="554"/>
      <c r="E3" s="554"/>
      <c r="F3" s="229"/>
      <c r="G3" s="52"/>
    </row>
    <row r="4" spans="1:8" x14ac:dyDescent="0.2">
      <c r="A4" s="554" t="s">
        <v>53</v>
      </c>
      <c r="B4" s="554"/>
      <c r="C4" s="554"/>
      <c r="D4" s="554"/>
      <c r="E4" s="554"/>
      <c r="F4" s="150"/>
    </row>
    <row r="5" spans="1:8" ht="13.5" thickBot="1" x14ac:dyDescent="0.25">
      <c r="A5" s="149" t="s">
        <v>54</v>
      </c>
      <c r="B5" s="150"/>
      <c r="C5" s="150"/>
      <c r="D5" s="150"/>
      <c r="E5" s="150"/>
      <c r="F5" s="150"/>
    </row>
    <row r="6" spans="1:8" ht="12.75" customHeight="1" x14ac:dyDescent="0.2">
      <c r="A6" s="155" t="s">
        <v>3</v>
      </c>
      <c r="B6" s="155" t="s">
        <v>55</v>
      </c>
      <c r="C6" s="155" t="s">
        <v>56</v>
      </c>
      <c r="D6" s="155" t="s">
        <v>13</v>
      </c>
      <c r="E6" s="155" t="s">
        <v>67</v>
      </c>
      <c r="F6"/>
    </row>
    <row r="7" spans="1:8" ht="13.5" thickBot="1" x14ac:dyDescent="0.25">
      <c r="A7" s="158" t="s">
        <v>4</v>
      </c>
      <c r="B7" s="158" t="s">
        <v>57</v>
      </c>
      <c r="C7" s="158" t="s">
        <v>58</v>
      </c>
      <c r="D7" s="158" t="s">
        <v>59</v>
      </c>
      <c r="E7" s="158" t="s">
        <v>59</v>
      </c>
      <c r="F7"/>
    </row>
    <row r="8" spans="1:8" x14ac:dyDescent="0.2">
      <c r="A8" s="159">
        <f>+'5.1.a'!B9</f>
        <v>41640</v>
      </c>
      <c r="B8" s="160"/>
      <c r="C8" s="161"/>
      <c r="D8" s="162"/>
      <c r="E8" s="161"/>
      <c r="F8"/>
    </row>
    <row r="9" spans="1:8" x14ac:dyDescent="0.2">
      <c r="A9" s="163">
        <f>+'5.1.a'!B10</f>
        <v>41671</v>
      </c>
      <c r="B9" s="164"/>
      <c r="C9" s="152"/>
      <c r="D9" s="153"/>
      <c r="E9" s="152"/>
      <c r="F9"/>
    </row>
    <row r="10" spans="1:8" x14ac:dyDescent="0.2">
      <c r="A10" s="163">
        <f>+'5.1.a'!B11</f>
        <v>41699</v>
      </c>
      <c r="B10" s="164"/>
      <c r="C10" s="152"/>
      <c r="D10" s="153"/>
      <c r="E10" s="152"/>
      <c r="F10"/>
    </row>
    <row r="11" spans="1:8" x14ac:dyDescent="0.2">
      <c r="A11" s="163">
        <f>+'5.1.a'!B12</f>
        <v>41730</v>
      </c>
      <c r="B11" s="164"/>
      <c r="C11" s="152"/>
      <c r="D11" s="153"/>
      <c r="E11" s="152"/>
      <c r="F11"/>
    </row>
    <row r="12" spans="1:8" x14ac:dyDescent="0.2">
      <c r="A12" s="163">
        <f>+'5.1.a'!B13</f>
        <v>41760</v>
      </c>
      <c r="B12" s="152"/>
      <c r="C12" s="152"/>
      <c r="D12" s="153"/>
      <c r="E12" s="152"/>
      <c r="F12"/>
    </row>
    <row r="13" spans="1:8" x14ac:dyDescent="0.2">
      <c r="A13" s="163">
        <f>+'5.1.a'!B14</f>
        <v>41791</v>
      </c>
      <c r="B13" s="164"/>
      <c r="C13" s="152"/>
      <c r="D13" s="153"/>
      <c r="E13" s="152"/>
      <c r="F13"/>
    </row>
    <row r="14" spans="1:8" x14ac:dyDescent="0.2">
      <c r="A14" s="163">
        <f>+'5.1.a'!B15</f>
        <v>41821</v>
      </c>
      <c r="B14" s="152"/>
      <c r="C14" s="152"/>
      <c r="D14" s="153"/>
      <c r="E14" s="152"/>
      <c r="F14"/>
    </row>
    <row r="15" spans="1:8" x14ac:dyDescent="0.2">
      <c r="A15" s="163">
        <f>+'5.1.a'!B16</f>
        <v>41852</v>
      </c>
      <c r="B15" s="152"/>
      <c r="C15" s="152"/>
      <c r="D15" s="153"/>
      <c r="E15" s="152"/>
      <c r="F15"/>
    </row>
    <row r="16" spans="1:8" x14ac:dyDescent="0.2">
      <c r="A16" s="163">
        <f>+'5.1.a'!B17</f>
        <v>41883</v>
      </c>
      <c r="B16" s="152"/>
      <c r="C16" s="152"/>
      <c r="D16" s="153"/>
      <c r="E16" s="152"/>
      <c r="F16"/>
    </row>
    <row r="17" spans="1:6" x14ac:dyDescent="0.2">
      <c r="A17" s="163">
        <f>+'5.1.a'!B18</f>
        <v>41913</v>
      </c>
      <c r="B17" s="152"/>
      <c r="C17" s="152"/>
      <c r="D17" s="153"/>
      <c r="E17" s="152"/>
      <c r="F17"/>
    </row>
    <row r="18" spans="1:6" x14ac:dyDescent="0.2">
      <c r="A18" s="163">
        <f>+'5.1.a'!B19</f>
        <v>41944</v>
      </c>
      <c r="B18" s="152"/>
      <c r="C18" s="152"/>
      <c r="D18" s="153"/>
      <c r="E18" s="152"/>
      <c r="F18"/>
    </row>
    <row r="19" spans="1:6" ht="13.5" thickBot="1" x14ac:dyDescent="0.25">
      <c r="A19" s="165">
        <f>+'5.1.a'!B20</f>
        <v>41974</v>
      </c>
      <c r="B19" s="166"/>
      <c r="C19" s="166"/>
      <c r="D19" s="167"/>
      <c r="E19" s="166"/>
      <c r="F19"/>
    </row>
    <row r="20" spans="1:6" x14ac:dyDescent="0.2">
      <c r="A20" s="159">
        <f>+'5.1.a'!B21</f>
        <v>42005</v>
      </c>
      <c r="B20" s="161"/>
      <c r="C20" s="161"/>
      <c r="D20" s="153"/>
      <c r="E20" s="161"/>
      <c r="F20"/>
    </row>
    <row r="21" spans="1:6" x14ac:dyDescent="0.2">
      <c r="A21" s="163">
        <f>+'5.1.a'!B22</f>
        <v>42036</v>
      </c>
      <c r="B21" s="152"/>
      <c r="C21" s="152"/>
      <c r="D21" s="168"/>
      <c r="E21" s="152"/>
      <c r="F21"/>
    </row>
    <row r="22" spans="1:6" x14ac:dyDescent="0.2">
      <c r="A22" s="163">
        <f>+'5.1.a'!B23</f>
        <v>42064</v>
      </c>
      <c r="B22" s="152"/>
      <c r="C22" s="152"/>
      <c r="D22" s="153"/>
      <c r="E22" s="152"/>
      <c r="F22"/>
    </row>
    <row r="23" spans="1:6" x14ac:dyDescent="0.2">
      <c r="A23" s="163">
        <f>+'5.1.a'!B24</f>
        <v>42095</v>
      </c>
      <c r="B23" s="152"/>
      <c r="C23" s="152"/>
      <c r="D23" s="153"/>
      <c r="E23" s="152"/>
      <c r="F23"/>
    </row>
    <row r="24" spans="1:6" x14ac:dyDescent="0.2">
      <c r="A24" s="163">
        <f>+'5.1.a'!B25</f>
        <v>42125</v>
      </c>
      <c r="B24" s="152"/>
      <c r="C24" s="152"/>
      <c r="D24" s="153"/>
      <c r="E24" s="152"/>
      <c r="F24"/>
    </row>
    <row r="25" spans="1:6" x14ac:dyDescent="0.2">
      <c r="A25" s="163">
        <f>+'5.1.a'!B26</f>
        <v>42156</v>
      </c>
      <c r="B25" s="152"/>
      <c r="C25" s="152"/>
      <c r="D25" s="153"/>
      <c r="E25" s="152"/>
      <c r="F25"/>
    </row>
    <row r="26" spans="1:6" x14ac:dyDescent="0.2">
      <c r="A26" s="163">
        <f>+'5.1.a'!B27</f>
        <v>42186</v>
      </c>
      <c r="B26" s="152"/>
      <c r="C26" s="152"/>
      <c r="D26" s="153"/>
      <c r="E26" s="152"/>
      <c r="F26"/>
    </row>
    <row r="27" spans="1:6" x14ac:dyDescent="0.2">
      <c r="A27" s="163">
        <f>+'5.1.a'!B28</f>
        <v>42217</v>
      </c>
      <c r="B27" s="152"/>
      <c r="C27" s="152"/>
      <c r="D27" s="153"/>
      <c r="E27" s="152"/>
      <c r="F27"/>
    </row>
    <row r="28" spans="1:6" x14ac:dyDescent="0.2">
      <c r="A28" s="163">
        <f>+'5.1.a'!B29</f>
        <v>42248</v>
      </c>
      <c r="B28" s="152"/>
      <c r="C28" s="152"/>
      <c r="D28" s="153"/>
      <c r="E28" s="152"/>
      <c r="F28"/>
    </row>
    <row r="29" spans="1:6" x14ac:dyDescent="0.2">
      <c r="A29" s="163">
        <f>+'5.1.a'!B30</f>
        <v>42278</v>
      </c>
      <c r="B29" s="152"/>
      <c r="C29" s="152"/>
      <c r="D29" s="153"/>
      <c r="E29" s="152"/>
      <c r="F29"/>
    </row>
    <row r="30" spans="1:6" x14ac:dyDescent="0.2">
      <c r="A30" s="163">
        <f>+'5.1.a'!B31</f>
        <v>42309</v>
      </c>
      <c r="B30" s="152"/>
      <c r="C30" s="152"/>
      <c r="D30" s="153"/>
      <c r="E30" s="152"/>
      <c r="F30"/>
    </row>
    <row r="31" spans="1:6" ht="13.5" thickBot="1" x14ac:dyDescent="0.25">
      <c r="A31" s="165">
        <f>+'5.1.a'!B32</f>
        <v>42339</v>
      </c>
      <c r="B31" s="166"/>
      <c r="C31" s="166"/>
      <c r="D31" s="169"/>
      <c r="E31" s="166"/>
      <c r="F31"/>
    </row>
    <row r="32" spans="1:6" x14ac:dyDescent="0.2">
      <c r="A32" s="159">
        <f>+'5.1.a'!B33</f>
        <v>42370</v>
      </c>
      <c r="B32" s="161"/>
      <c r="C32" s="170"/>
      <c r="D32" s="160"/>
      <c r="E32" s="161"/>
      <c r="F32"/>
    </row>
    <row r="33" spans="1:6" x14ac:dyDescent="0.2">
      <c r="A33" s="163">
        <f>+'5.1.a'!B34</f>
        <v>42401</v>
      </c>
      <c r="B33" s="152"/>
      <c r="C33" s="137"/>
      <c r="D33" s="164"/>
      <c r="E33" s="152"/>
      <c r="F33"/>
    </row>
    <row r="34" spans="1:6" x14ac:dyDescent="0.2">
      <c r="A34" s="163">
        <f>+'5.1.a'!B35</f>
        <v>42430</v>
      </c>
      <c r="B34" s="152"/>
      <c r="C34" s="137"/>
      <c r="D34" s="164"/>
      <c r="E34" s="152"/>
      <c r="F34"/>
    </row>
    <row r="35" spans="1:6" x14ac:dyDescent="0.2">
      <c r="A35" s="163">
        <f>+'5.1.a'!B36</f>
        <v>42461</v>
      </c>
      <c r="B35" s="152"/>
      <c r="C35" s="137"/>
      <c r="D35" s="164"/>
      <c r="E35" s="152"/>
      <c r="F35"/>
    </row>
    <row r="36" spans="1:6" x14ac:dyDescent="0.2">
      <c r="A36" s="163">
        <f>+'5.1.a'!B37</f>
        <v>42491</v>
      </c>
      <c r="B36" s="152"/>
      <c r="C36" s="137"/>
      <c r="D36" s="164"/>
      <c r="E36" s="152"/>
      <c r="F36"/>
    </row>
    <row r="37" spans="1:6" x14ac:dyDescent="0.2">
      <c r="A37" s="163">
        <f>+'5.1.a'!B38</f>
        <v>42522</v>
      </c>
      <c r="B37" s="152"/>
      <c r="C37" s="137"/>
      <c r="D37" s="164"/>
      <c r="E37" s="152"/>
      <c r="F37"/>
    </row>
    <row r="38" spans="1:6" x14ac:dyDescent="0.2">
      <c r="A38" s="163">
        <f>+'5.1.a'!B39</f>
        <v>42552</v>
      </c>
      <c r="B38" s="152"/>
      <c r="C38" s="137"/>
      <c r="D38" s="164"/>
      <c r="E38" s="152"/>
      <c r="F38"/>
    </row>
    <row r="39" spans="1:6" x14ac:dyDescent="0.2">
      <c r="A39" s="163">
        <f>+'5.1.a'!B40</f>
        <v>42583</v>
      </c>
      <c r="B39" s="152"/>
      <c r="C39" s="137"/>
      <c r="D39" s="164"/>
      <c r="E39" s="152"/>
      <c r="F39"/>
    </row>
    <row r="40" spans="1:6" x14ac:dyDescent="0.2">
      <c r="A40" s="163">
        <f>+'5.1.a'!B41</f>
        <v>42614</v>
      </c>
      <c r="B40" s="152"/>
      <c r="C40" s="137"/>
      <c r="D40" s="164"/>
      <c r="E40" s="152"/>
      <c r="F40"/>
    </row>
    <row r="41" spans="1:6" x14ac:dyDescent="0.2">
      <c r="A41" s="163">
        <f>+'5.1.a'!B42</f>
        <v>42644</v>
      </c>
      <c r="B41" s="152"/>
      <c r="C41" s="137"/>
      <c r="D41" s="164"/>
      <c r="E41" s="152"/>
      <c r="F41"/>
    </row>
    <row r="42" spans="1:6" x14ac:dyDescent="0.2">
      <c r="A42" s="163">
        <f>+'5.1.a'!B43</f>
        <v>42675</v>
      </c>
      <c r="B42" s="152"/>
      <c r="C42" s="137"/>
      <c r="D42" s="164"/>
      <c r="E42" s="152"/>
      <c r="F42"/>
    </row>
    <row r="43" spans="1:6" ht="13.5" thickBot="1" x14ac:dyDescent="0.25">
      <c r="A43" s="165">
        <f>+'5.1.a'!B44</f>
        <v>42705</v>
      </c>
      <c r="B43" s="166"/>
      <c r="C43" s="171"/>
      <c r="D43" s="172"/>
      <c r="E43" s="166"/>
      <c r="F43"/>
    </row>
    <row r="44" spans="1:6" x14ac:dyDescent="0.2">
      <c r="A44" s="159">
        <f>+'5.1.a'!B45</f>
        <v>42736</v>
      </c>
      <c r="B44" s="161"/>
      <c r="C44" s="170"/>
      <c r="D44" s="160"/>
      <c r="E44" s="161"/>
      <c r="F44"/>
    </row>
    <row r="45" spans="1:6" x14ac:dyDescent="0.2">
      <c r="A45" s="163">
        <f>+'5.1.a'!B46</f>
        <v>42767</v>
      </c>
      <c r="B45" s="152"/>
      <c r="C45" s="137"/>
      <c r="D45" s="164"/>
      <c r="E45" s="152"/>
      <c r="F45"/>
    </row>
    <row r="46" spans="1:6" x14ac:dyDescent="0.2">
      <c r="A46" s="163">
        <f>+'5.1.a'!B47</f>
        <v>42795</v>
      </c>
      <c r="B46" s="152"/>
      <c r="C46" s="137"/>
      <c r="D46" s="164"/>
      <c r="E46" s="152"/>
      <c r="F46"/>
    </row>
    <row r="47" spans="1:6" x14ac:dyDescent="0.2">
      <c r="A47" s="163">
        <f>+'5.1.a'!B48</f>
        <v>42826</v>
      </c>
      <c r="B47" s="152"/>
      <c r="C47" s="137"/>
      <c r="D47" s="164"/>
      <c r="E47" s="152"/>
      <c r="F47"/>
    </row>
    <row r="48" spans="1:6" x14ac:dyDescent="0.2">
      <c r="A48" s="163">
        <f>+'5.1.a'!B49</f>
        <v>42856</v>
      </c>
      <c r="B48" s="152"/>
      <c r="C48" s="137"/>
      <c r="D48" s="164"/>
      <c r="E48" s="152"/>
      <c r="F48"/>
    </row>
    <row r="49" spans="1:6" x14ac:dyDescent="0.2">
      <c r="A49" s="163">
        <f>+'5.1.a'!B50</f>
        <v>42887</v>
      </c>
      <c r="B49" s="152"/>
      <c r="C49" s="137"/>
      <c r="D49" s="164"/>
      <c r="E49" s="152"/>
      <c r="F49"/>
    </row>
    <row r="50" spans="1:6" x14ac:dyDescent="0.2">
      <c r="A50" s="163">
        <f>+'5.1.a'!B51</f>
        <v>42917</v>
      </c>
      <c r="B50" s="152"/>
      <c r="C50" s="137"/>
      <c r="D50" s="164"/>
      <c r="E50" s="152"/>
      <c r="F50"/>
    </row>
    <row r="51" spans="1:6" x14ac:dyDescent="0.2">
      <c r="A51" s="163">
        <f>+'5.1.a'!B52</f>
        <v>42948</v>
      </c>
      <c r="B51" s="152"/>
      <c r="C51" s="137"/>
      <c r="D51" s="164"/>
      <c r="E51" s="152"/>
      <c r="F51"/>
    </row>
    <row r="52" spans="1:6" x14ac:dyDescent="0.2">
      <c r="A52" s="163">
        <f>+'5.1.a'!B53</f>
        <v>42979</v>
      </c>
      <c r="B52" s="152"/>
      <c r="C52" s="137"/>
      <c r="D52" s="164"/>
      <c r="E52" s="152"/>
      <c r="F52"/>
    </row>
    <row r="53" spans="1:6" ht="13.5" thickBot="1" x14ac:dyDescent="0.25">
      <c r="A53" s="179"/>
      <c r="B53" s="174"/>
      <c r="C53" s="174"/>
      <c r="D53" s="175"/>
      <c r="E53" s="174"/>
      <c r="F53"/>
    </row>
    <row r="54" spans="1:6" x14ac:dyDescent="0.2">
      <c r="A54" s="176">
        <v>2011</v>
      </c>
      <c r="B54" s="161"/>
      <c r="C54" s="161"/>
      <c r="D54" s="161"/>
      <c r="E54" s="161"/>
      <c r="F54"/>
    </row>
    <row r="55" spans="1:6" x14ac:dyDescent="0.2">
      <c r="A55" s="177">
        <v>2012</v>
      </c>
      <c r="B55" s="152"/>
      <c r="C55" s="152"/>
      <c r="D55" s="152"/>
      <c r="E55" s="152"/>
      <c r="F55"/>
    </row>
    <row r="56" spans="1:6" ht="13.5" thickBot="1" x14ac:dyDescent="0.25">
      <c r="A56" s="178">
        <v>2013</v>
      </c>
      <c r="B56" s="166"/>
      <c r="C56" s="166"/>
      <c r="D56" s="166"/>
      <c r="E56" s="166"/>
      <c r="F56"/>
    </row>
    <row r="57" spans="1:6" x14ac:dyDescent="0.2">
      <c r="A57" s="176">
        <f>+'5.1.a'!B58</f>
        <v>2014</v>
      </c>
      <c r="B57" s="161"/>
      <c r="C57" s="161"/>
      <c r="D57" s="161"/>
      <c r="E57" s="161"/>
      <c r="F57"/>
    </row>
    <row r="58" spans="1:6" x14ac:dyDescent="0.2">
      <c r="A58" s="177">
        <f>+'5.1.a'!B59</f>
        <v>2015</v>
      </c>
      <c r="B58" s="152"/>
      <c r="C58" s="152"/>
      <c r="D58" s="152"/>
      <c r="E58" s="152"/>
      <c r="F58"/>
    </row>
    <row r="59" spans="1:6" ht="13.5" thickBot="1" x14ac:dyDescent="0.25">
      <c r="A59" s="178">
        <f>+'5.1.a'!B60</f>
        <v>2016</v>
      </c>
      <c r="B59" s="166"/>
      <c r="C59" s="166"/>
      <c r="D59" s="166"/>
      <c r="E59" s="166"/>
      <c r="F59"/>
    </row>
    <row r="60" spans="1:6" ht="13.5" thickBot="1" x14ac:dyDescent="0.25">
      <c r="A60" s="179"/>
      <c r="B60" s="174"/>
      <c r="C60" s="174"/>
      <c r="D60" s="174"/>
      <c r="E60" s="174"/>
      <c r="F60"/>
    </row>
    <row r="61" spans="1:6" x14ac:dyDescent="0.2">
      <c r="A61" s="334" t="s">
        <v>126</v>
      </c>
      <c r="B61" s="161"/>
      <c r="C61" s="161"/>
      <c r="D61" s="161"/>
      <c r="E61" s="161"/>
      <c r="F61"/>
    </row>
    <row r="62" spans="1:6" ht="13.5" thickBot="1" x14ac:dyDescent="0.25">
      <c r="A62" s="335" t="s">
        <v>127</v>
      </c>
      <c r="B62" s="166"/>
      <c r="C62" s="166"/>
      <c r="D62" s="166"/>
      <c r="E62" s="166"/>
      <c r="F62"/>
    </row>
    <row r="63" spans="1:6" x14ac:dyDescent="0.2">
      <c r="B63" s="174"/>
      <c r="C63" s="174"/>
      <c r="D63" s="174"/>
      <c r="E63" s="174"/>
      <c r="F63" s="174"/>
    </row>
    <row r="64" spans="1:6" x14ac:dyDescent="0.2">
      <c r="A64" s="209"/>
      <c r="B64" s="174"/>
      <c r="C64" s="174"/>
      <c r="D64" s="174"/>
      <c r="E64" s="174"/>
      <c r="F64" s="174"/>
    </row>
    <row r="65" spans="1:6" hidden="1" x14ac:dyDescent="0.2">
      <c r="A65" s="84" t="s">
        <v>87</v>
      </c>
      <c r="B65" s="174"/>
      <c r="C65" s="174"/>
      <c r="D65" s="174"/>
      <c r="E65" s="174"/>
      <c r="F65" s="174"/>
    </row>
    <row r="66" spans="1:6" hidden="1" x14ac:dyDescent="0.2">
      <c r="A66" s="53"/>
      <c r="B66" s="174"/>
      <c r="C66" s="174"/>
      <c r="D66" s="174"/>
      <c r="E66" s="174"/>
      <c r="F66" s="174"/>
    </row>
    <row r="67" spans="1:6" hidden="1" x14ac:dyDescent="0.2">
      <c r="B67" s="85"/>
      <c r="C67" s="53"/>
    </row>
    <row r="68" spans="1:6" hidden="1" x14ac:dyDescent="0.2">
      <c r="B68" s="53"/>
      <c r="C68" s="53"/>
    </row>
    <row r="69" spans="1:6" ht="13.5" hidden="1" thickBot="1" x14ac:dyDescent="0.25">
      <c r="A69" s="89" t="s">
        <v>4</v>
      </c>
      <c r="C69" s="94" t="s">
        <v>80</v>
      </c>
      <c r="D69" s="96" t="s">
        <v>74</v>
      </c>
    </row>
    <row r="70" spans="1:6" hidden="1" x14ac:dyDescent="0.2">
      <c r="A70" s="97">
        <f>+A57</f>
        <v>2014</v>
      </c>
      <c r="C70" s="107">
        <f>+C57-SUM(C8:C19)</f>
        <v>0</v>
      </c>
      <c r="D70" s="110">
        <f>+D57-SUM(D8:D19)</f>
        <v>0</v>
      </c>
    </row>
    <row r="71" spans="1:6" hidden="1" x14ac:dyDescent="0.2">
      <c r="A71" s="99">
        <f>+A58</f>
        <v>2015</v>
      </c>
      <c r="C71" s="111">
        <f>+C58-SUM(C20:C31)</f>
        <v>0</v>
      </c>
      <c r="D71" s="114">
        <f>+D58-SUM(D20:D31)</f>
        <v>0</v>
      </c>
    </row>
    <row r="72" spans="1:6" ht="13.5" hidden="1" thickBot="1" x14ac:dyDescent="0.25">
      <c r="A72" s="100">
        <f>+A59</f>
        <v>2016</v>
      </c>
      <c r="C72" s="115">
        <f>+C59-SUM(C32:C43)</f>
        <v>0</v>
      </c>
      <c r="D72" s="118">
        <f>+D59-SUM(D32:D43)</f>
        <v>0</v>
      </c>
    </row>
    <row r="73" spans="1:6" hidden="1" x14ac:dyDescent="0.2">
      <c r="A73" s="97" t="str">
        <f>+A61</f>
        <v>ene-sep 2016</v>
      </c>
      <c r="C73" s="124">
        <f>+C61-(SUM(C32:INDEX(C32:C43,'parámetros e instrucciones'!$E$3)))</f>
        <v>0</v>
      </c>
      <c r="D73" s="124">
        <f>+D61-(SUM(D32:INDEX(D32:D43,'parámetros e instrucciones'!$E$3)))</f>
        <v>0</v>
      </c>
    </row>
    <row r="74" spans="1:6" ht="13.5" hidden="1" thickBot="1" x14ac:dyDescent="0.25">
      <c r="A74" s="100" t="str">
        <f>+A62</f>
        <v>ene-sep 2017</v>
      </c>
      <c r="C74" s="128">
        <f>+C62-(SUM(C44:INDEX(C44:C52,'parámetros e instrucciones'!$E$3)))</f>
        <v>0</v>
      </c>
      <c r="D74" s="128">
        <f>+D62-(SUM(D44:INDEX(D44:D52,'parámetros e instrucciones'!$E$3)))</f>
        <v>0</v>
      </c>
    </row>
    <row r="75" spans="1:6" hidden="1" x14ac:dyDescent="0.2"/>
    <row r="76" spans="1:6" hidden="1" x14ac:dyDescent="0.2"/>
    <row r="77" spans="1:6" hidden="1" x14ac:dyDescent="0.2"/>
  </sheetData>
  <sheetProtection formatCells="0" formatColumns="0" formatRows="0"/>
  <mergeCells count="4">
    <mergeCell ref="A1:E1"/>
    <mergeCell ref="A2:E2"/>
    <mergeCell ref="A3:E3"/>
    <mergeCell ref="A4:E4"/>
  </mergeCells>
  <phoneticPr fontId="27" type="noConversion"/>
  <printOptions horizontalCentered="1" verticalCentered="1"/>
  <pageMargins left="0.36" right="0.36" top="0.3" bottom="0.33" header="0.2" footer="0.28000000000000003"/>
  <pageSetup paperSize="9" scale="99" orientation="portrait" horizontalDpi="300" verticalDpi="300" r:id="rId1"/>
  <headerFooter alignWithMargins="0">
    <oddHeader>&amp;R2017 – Año de las Energías Renovables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J75"/>
  <sheetViews>
    <sheetView showGridLines="0" zoomScale="75" workbookViewId="0">
      <selection activeCell="A2" sqref="A2"/>
    </sheetView>
  </sheetViews>
  <sheetFormatPr baseColWidth="10" defaultRowHeight="12.75" x14ac:dyDescent="0.2"/>
  <cols>
    <col min="1" max="3" width="14.5703125" style="49" customWidth="1"/>
    <col min="4" max="9" width="13.85546875" style="49" customWidth="1"/>
    <col min="10" max="16384" width="11.42578125" style="49"/>
  </cols>
  <sheetData>
    <row r="1" spans="1:10" x14ac:dyDescent="0.2">
      <c r="A1" s="154" t="s">
        <v>244</v>
      </c>
      <c r="B1" s="149"/>
      <c r="C1" s="149"/>
      <c r="D1" s="186"/>
      <c r="E1" s="186"/>
      <c r="F1" s="187"/>
      <c r="G1" s="187"/>
      <c r="H1" s="187"/>
      <c r="I1" s="187"/>
    </row>
    <row r="2" spans="1:10" x14ac:dyDescent="0.2">
      <c r="A2" s="149" t="s">
        <v>8</v>
      </c>
      <c r="B2" s="149"/>
      <c r="C2" s="149"/>
      <c r="D2" s="187"/>
      <c r="E2" s="187"/>
      <c r="F2" s="187"/>
      <c r="G2" s="187"/>
      <c r="H2" s="187"/>
      <c r="I2" s="187"/>
    </row>
    <row r="3" spans="1:10" ht="15.75" x14ac:dyDescent="0.25">
      <c r="A3" s="272" t="s">
        <v>125</v>
      </c>
      <c r="B3" s="255"/>
      <c r="C3" s="255"/>
      <c r="D3" s="256"/>
      <c r="E3" s="256"/>
      <c r="F3" s="256"/>
      <c r="G3" s="256"/>
      <c r="H3" s="256"/>
      <c r="I3" s="256"/>
      <c r="J3" s="52"/>
    </row>
    <row r="4" spans="1:10" x14ac:dyDescent="0.2">
      <c r="A4" s="249" t="s">
        <v>9</v>
      </c>
      <c r="B4" s="249"/>
      <c r="C4" s="249"/>
      <c r="D4" s="256"/>
      <c r="E4" s="256"/>
      <c r="F4" s="256"/>
      <c r="G4" s="256"/>
      <c r="H4" s="256"/>
      <c r="I4" s="256"/>
      <c r="J4" s="52"/>
    </row>
    <row r="5" spans="1:10" x14ac:dyDescent="0.2">
      <c r="A5" s="248" t="s">
        <v>111</v>
      </c>
      <c r="B5" s="248"/>
      <c r="C5" s="248"/>
      <c r="D5" s="256"/>
      <c r="E5" s="256"/>
      <c r="F5" s="256"/>
      <c r="G5" s="256"/>
      <c r="H5" s="256"/>
      <c r="I5" s="256"/>
      <c r="J5" s="52"/>
    </row>
    <row r="6" spans="1:10" ht="13.5" thickBot="1" x14ac:dyDescent="0.25">
      <c r="A6" s="52"/>
      <c r="B6" s="52"/>
      <c r="C6" s="52"/>
      <c r="D6" s="257"/>
      <c r="E6" s="256"/>
      <c r="F6" s="256"/>
      <c r="G6" s="256"/>
      <c r="H6" s="256"/>
      <c r="I6" s="256"/>
      <c r="J6" s="52"/>
    </row>
    <row r="7" spans="1:10" x14ac:dyDescent="0.2">
      <c r="A7" s="258" t="s">
        <v>3</v>
      </c>
      <c r="B7" s="614" t="s">
        <v>110</v>
      </c>
      <c r="C7" s="615"/>
      <c r="D7" s="259" t="s">
        <v>10</v>
      </c>
      <c r="E7" s="260"/>
      <c r="F7" s="259" t="s">
        <v>10</v>
      </c>
      <c r="G7" s="260"/>
      <c r="H7" s="259" t="s">
        <v>10</v>
      </c>
      <c r="I7" s="260"/>
      <c r="J7" s="52"/>
    </row>
    <row r="8" spans="1:10" ht="13.5" thickBot="1" x14ac:dyDescent="0.25">
      <c r="A8" s="261" t="s">
        <v>4</v>
      </c>
      <c r="B8" s="262" t="s">
        <v>11</v>
      </c>
      <c r="C8" s="263" t="s">
        <v>12</v>
      </c>
      <c r="D8" s="264" t="s">
        <v>11</v>
      </c>
      <c r="E8" s="265" t="s">
        <v>12</v>
      </c>
      <c r="F8" s="264" t="s">
        <v>11</v>
      </c>
      <c r="G8" s="265" t="s">
        <v>12</v>
      </c>
      <c r="H8" s="264" t="s">
        <v>11</v>
      </c>
      <c r="I8" s="265" t="s">
        <v>12</v>
      </c>
      <c r="J8" s="52"/>
    </row>
    <row r="9" spans="1:10" x14ac:dyDescent="0.2">
      <c r="A9" s="266">
        <f>+'10.1'!A8</f>
        <v>41640</v>
      </c>
      <c r="B9" s="266"/>
      <c r="C9" s="266"/>
      <c r="D9" s="267"/>
      <c r="E9" s="268"/>
      <c r="F9" s="267"/>
      <c r="G9" s="268"/>
      <c r="H9" s="267"/>
      <c r="I9" s="268"/>
      <c r="J9" s="52"/>
    </row>
    <row r="10" spans="1:10" x14ac:dyDescent="0.2">
      <c r="A10" s="269">
        <f>+'10.1'!A9</f>
        <v>41671</v>
      </c>
      <c r="B10" s="269"/>
      <c r="C10" s="269"/>
      <c r="D10" s="270"/>
      <c r="E10" s="271"/>
      <c r="F10" s="270"/>
      <c r="G10" s="271"/>
      <c r="H10" s="270"/>
      <c r="I10" s="271"/>
      <c r="J10" s="52"/>
    </row>
    <row r="11" spans="1:10" x14ac:dyDescent="0.2">
      <c r="A11" s="269">
        <f>+'10.1'!A10</f>
        <v>41699</v>
      </c>
      <c r="B11" s="269"/>
      <c r="C11" s="269"/>
      <c r="D11" s="270"/>
      <c r="E11" s="271"/>
      <c r="F11" s="270"/>
      <c r="G11" s="271"/>
      <c r="H11" s="270"/>
      <c r="I11" s="271"/>
      <c r="J11" s="52"/>
    </row>
    <row r="12" spans="1:10" x14ac:dyDescent="0.2">
      <c r="A12" s="269">
        <f>+'10.1'!A11</f>
        <v>41730</v>
      </c>
      <c r="B12" s="269"/>
      <c r="C12" s="269"/>
      <c r="D12" s="270"/>
      <c r="E12" s="271"/>
      <c r="F12" s="270"/>
      <c r="G12" s="271"/>
      <c r="H12" s="270"/>
      <c r="I12" s="271"/>
      <c r="J12" s="52"/>
    </row>
    <row r="13" spans="1:10" x14ac:dyDescent="0.2">
      <c r="A13" s="163">
        <f>+'10.1'!A12</f>
        <v>41760</v>
      </c>
      <c r="B13" s="163"/>
      <c r="C13" s="163"/>
      <c r="D13" s="152"/>
      <c r="E13" s="152"/>
      <c r="F13" s="152"/>
      <c r="G13" s="152"/>
      <c r="H13" s="152"/>
      <c r="I13" s="152"/>
    </row>
    <row r="14" spans="1:10" x14ac:dyDescent="0.2">
      <c r="A14" s="163">
        <f>+'10.1'!A13</f>
        <v>41791</v>
      </c>
      <c r="B14" s="163"/>
      <c r="C14" s="163"/>
      <c r="D14" s="164"/>
      <c r="E14" s="152"/>
      <c r="F14" s="164"/>
      <c r="G14" s="152"/>
      <c r="H14" s="164"/>
      <c r="I14" s="152"/>
    </row>
    <row r="15" spans="1:10" x14ac:dyDescent="0.2">
      <c r="A15" s="163">
        <f>+'10.1'!A14</f>
        <v>41821</v>
      </c>
      <c r="B15" s="163"/>
      <c r="C15" s="163"/>
      <c r="D15" s="152"/>
      <c r="E15" s="152"/>
      <c r="F15" s="152"/>
      <c r="G15" s="152"/>
      <c r="H15" s="152"/>
      <c r="I15" s="152"/>
    </row>
    <row r="16" spans="1:10" x14ac:dyDescent="0.2">
      <c r="A16" s="163">
        <f>+'10.1'!A15</f>
        <v>41852</v>
      </c>
      <c r="B16" s="163"/>
      <c r="C16" s="163"/>
      <c r="D16" s="152"/>
      <c r="E16" s="152"/>
      <c r="F16" s="152"/>
      <c r="G16" s="152"/>
      <c r="H16" s="152"/>
      <c r="I16" s="152"/>
    </row>
    <row r="17" spans="1:9" x14ac:dyDescent="0.2">
      <c r="A17" s="163">
        <f>+'10.1'!A16</f>
        <v>41883</v>
      </c>
      <c r="B17" s="163"/>
      <c r="C17" s="163"/>
      <c r="D17" s="152"/>
      <c r="E17" s="152"/>
      <c r="F17" s="152"/>
      <c r="G17" s="152"/>
      <c r="H17" s="152"/>
      <c r="I17" s="152"/>
    </row>
    <row r="18" spans="1:9" x14ac:dyDescent="0.2">
      <c r="A18" s="163">
        <f>+'10.1'!A17</f>
        <v>41913</v>
      </c>
      <c r="B18" s="163"/>
      <c r="C18" s="163"/>
      <c r="D18" s="152"/>
      <c r="E18" s="152"/>
      <c r="F18" s="152"/>
      <c r="G18" s="152"/>
      <c r="H18" s="152"/>
      <c r="I18" s="152"/>
    </row>
    <row r="19" spans="1:9" x14ac:dyDescent="0.2">
      <c r="A19" s="163">
        <f>+'10.1'!A18</f>
        <v>41944</v>
      </c>
      <c r="B19" s="163"/>
      <c r="C19" s="163"/>
      <c r="D19" s="152"/>
      <c r="E19" s="152"/>
      <c r="F19" s="152"/>
      <c r="G19" s="152"/>
      <c r="H19" s="152"/>
      <c r="I19" s="152"/>
    </row>
    <row r="20" spans="1:9" ht="13.5" thickBot="1" x14ac:dyDescent="0.25">
      <c r="A20" s="165">
        <f>+'10.1'!A19</f>
        <v>41974</v>
      </c>
      <c r="B20" s="165"/>
      <c r="C20" s="165"/>
      <c r="D20" s="166"/>
      <c r="E20" s="166"/>
      <c r="F20" s="166"/>
      <c r="G20" s="166"/>
      <c r="H20" s="166"/>
      <c r="I20" s="166"/>
    </row>
    <row r="21" spans="1:9" x14ac:dyDescent="0.2">
      <c r="A21" s="159">
        <f>+'10.1'!A20</f>
        <v>42005</v>
      </c>
      <c r="B21" s="159"/>
      <c r="C21" s="159"/>
      <c r="D21" s="161"/>
      <c r="E21" s="161"/>
      <c r="F21" s="161"/>
      <c r="G21" s="161"/>
      <c r="H21" s="161"/>
      <c r="I21" s="161"/>
    </row>
    <row r="22" spans="1:9" x14ac:dyDescent="0.2">
      <c r="A22" s="163">
        <f>+'10.1'!A21</f>
        <v>42036</v>
      </c>
      <c r="B22" s="163"/>
      <c r="C22" s="163"/>
      <c r="D22" s="152"/>
      <c r="E22" s="152"/>
      <c r="F22" s="152"/>
      <c r="G22" s="152"/>
      <c r="H22" s="152"/>
      <c r="I22" s="152"/>
    </row>
    <row r="23" spans="1:9" x14ac:dyDescent="0.2">
      <c r="A23" s="163">
        <f>+'10.1'!A22</f>
        <v>42064</v>
      </c>
      <c r="B23" s="163"/>
      <c r="C23" s="163"/>
      <c r="D23" s="152"/>
      <c r="E23" s="152"/>
      <c r="F23" s="152"/>
      <c r="G23" s="152"/>
      <c r="H23" s="152"/>
      <c r="I23" s="152"/>
    </row>
    <row r="24" spans="1:9" x14ac:dyDescent="0.2">
      <c r="A24" s="163">
        <f>+'10.1'!A23</f>
        <v>42095</v>
      </c>
      <c r="B24" s="163"/>
      <c r="C24" s="163"/>
      <c r="D24" s="152"/>
      <c r="E24" s="152"/>
      <c r="F24" s="152"/>
      <c r="G24" s="152"/>
      <c r="H24" s="152"/>
      <c r="I24" s="152"/>
    </row>
    <row r="25" spans="1:9" x14ac:dyDescent="0.2">
      <c r="A25" s="163">
        <f>+'10.1'!A24</f>
        <v>42125</v>
      </c>
      <c r="B25" s="163"/>
      <c r="C25" s="163"/>
      <c r="D25" s="152"/>
      <c r="E25" s="152"/>
      <c r="F25" s="152"/>
      <c r="G25" s="152"/>
      <c r="H25" s="152"/>
      <c r="I25" s="152"/>
    </row>
    <row r="26" spans="1:9" x14ac:dyDescent="0.2">
      <c r="A26" s="163">
        <f>+'10.1'!A25</f>
        <v>42156</v>
      </c>
      <c r="B26" s="163"/>
      <c r="C26" s="163"/>
      <c r="D26" s="152"/>
      <c r="E26" s="152"/>
      <c r="F26" s="152"/>
      <c r="G26" s="152"/>
      <c r="H26" s="152"/>
      <c r="I26" s="152"/>
    </row>
    <row r="27" spans="1:9" x14ac:dyDescent="0.2">
      <c r="A27" s="163">
        <f>+'10.1'!A26</f>
        <v>42186</v>
      </c>
      <c r="B27" s="163"/>
      <c r="C27" s="163"/>
      <c r="D27" s="152"/>
      <c r="E27" s="152"/>
      <c r="F27" s="152"/>
      <c r="G27" s="152"/>
      <c r="H27" s="152"/>
      <c r="I27" s="152"/>
    </row>
    <row r="28" spans="1:9" x14ac:dyDescent="0.2">
      <c r="A28" s="163">
        <f>+'10.1'!A27</f>
        <v>42217</v>
      </c>
      <c r="B28" s="163"/>
      <c r="C28" s="163"/>
      <c r="D28" s="152"/>
      <c r="E28" s="152"/>
      <c r="F28" s="152"/>
      <c r="G28" s="152"/>
      <c r="H28" s="152"/>
      <c r="I28" s="152"/>
    </row>
    <row r="29" spans="1:9" x14ac:dyDescent="0.2">
      <c r="A29" s="163">
        <f>+'10.1'!A28</f>
        <v>42248</v>
      </c>
      <c r="B29" s="163"/>
      <c r="C29" s="163"/>
      <c r="D29" s="152"/>
      <c r="E29" s="152"/>
      <c r="F29" s="152"/>
      <c r="G29" s="152"/>
      <c r="H29" s="152"/>
      <c r="I29" s="152"/>
    </row>
    <row r="30" spans="1:9" x14ac:dyDescent="0.2">
      <c r="A30" s="163">
        <f>+'10.1'!A29</f>
        <v>42278</v>
      </c>
      <c r="B30" s="163"/>
      <c r="C30" s="163"/>
      <c r="D30" s="152"/>
      <c r="E30" s="152"/>
      <c r="F30" s="152"/>
      <c r="G30" s="152"/>
      <c r="H30" s="152"/>
      <c r="I30" s="152"/>
    </row>
    <row r="31" spans="1:9" x14ac:dyDescent="0.2">
      <c r="A31" s="163">
        <f>+'10.1'!A30</f>
        <v>42309</v>
      </c>
      <c r="B31" s="163"/>
      <c r="C31" s="163"/>
      <c r="D31" s="152"/>
      <c r="E31" s="152"/>
      <c r="F31" s="152"/>
      <c r="G31" s="152"/>
      <c r="H31" s="152"/>
      <c r="I31" s="152"/>
    </row>
    <row r="32" spans="1:9" ht="13.5" thickBot="1" x14ac:dyDescent="0.25">
      <c r="A32" s="165">
        <f>+'10.1'!A31</f>
        <v>42339</v>
      </c>
      <c r="B32" s="165"/>
      <c r="C32" s="165"/>
      <c r="D32" s="166"/>
      <c r="E32" s="166"/>
      <c r="F32" s="166"/>
      <c r="G32" s="166"/>
      <c r="H32" s="166"/>
      <c r="I32" s="166"/>
    </row>
    <row r="33" spans="1:9" x14ac:dyDescent="0.2">
      <c r="A33" s="159">
        <f>+'10.1'!A32</f>
        <v>42370</v>
      </c>
      <c r="B33" s="159"/>
      <c r="C33" s="159"/>
      <c r="D33" s="161"/>
      <c r="E33" s="161"/>
      <c r="F33" s="161"/>
      <c r="G33" s="161"/>
      <c r="H33" s="161"/>
      <c r="I33" s="161"/>
    </row>
    <row r="34" spans="1:9" x14ac:dyDescent="0.2">
      <c r="A34" s="163">
        <f>+'10.1'!A33</f>
        <v>42401</v>
      </c>
      <c r="B34" s="163"/>
      <c r="C34" s="163"/>
      <c r="D34" s="152"/>
      <c r="E34" s="152"/>
      <c r="F34" s="152"/>
      <c r="G34" s="152"/>
      <c r="H34" s="152"/>
      <c r="I34" s="152"/>
    </row>
    <row r="35" spans="1:9" x14ac:dyDescent="0.2">
      <c r="A35" s="163">
        <f>+'10.1'!A34</f>
        <v>42430</v>
      </c>
      <c r="B35" s="163"/>
      <c r="C35" s="163"/>
      <c r="D35" s="152"/>
      <c r="E35" s="152"/>
      <c r="F35" s="152"/>
      <c r="G35" s="152"/>
      <c r="H35" s="152"/>
      <c r="I35" s="152"/>
    </row>
    <row r="36" spans="1:9" x14ac:dyDescent="0.2">
      <c r="A36" s="163">
        <f>+'10.1'!A35</f>
        <v>42461</v>
      </c>
      <c r="B36" s="163"/>
      <c r="C36" s="163"/>
      <c r="D36" s="152"/>
      <c r="E36" s="152"/>
      <c r="F36" s="152"/>
      <c r="G36" s="152"/>
      <c r="H36" s="152"/>
      <c r="I36" s="152"/>
    </row>
    <row r="37" spans="1:9" x14ac:dyDescent="0.2">
      <c r="A37" s="163">
        <f>+'10.1'!A36</f>
        <v>42491</v>
      </c>
      <c r="B37" s="163"/>
      <c r="C37" s="163"/>
      <c r="D37" s="152"/>
      <c r="E37" s="152"/>
      <c r="F37" s="152"/>
      <c r="G37" s="152"/>
      <c r="H37" s="152"/>
      <c r="I37" s="152"/>
    </row>
    <row r="38" spans="1:9" x14ac:dyDescent="0.2">
      <c r="A38" s="163">
        <f>+'10.1'!A37</f>
        <v>42522</v>
      </c>
      <c r="B38" s="163"/>
      <c r="C38" s="163"/>
      <c r="D38" s="152"/>
      <c r="E38" s="152"/>
      <c r="F38" s="152"/>
      <c r="G38" s="152"/>
      <c r="H38" s="152"/>
      <c r="I38" s="152"/>
    </row>
    <row r="39" spans="1:9" x14ac:dyDescent="0.2">
      <c r="A39" s="163">
        <f>+'10.1'!A38</f>
        <v>42552</v>
      </c>
      <c r="B39" s="163"/>
      <c r="C39" s="163"/>
      <c r="D39" s="152"/>
      <c r="E39" s="152"/>
      <c r="F39" s="152"/>
      <c r="G39" s="152"/>
      <c r="H39" s="152"/>
      <c r="I39" s="152"/>
    </row>
    <row r="40" spans="1:9" x14ac:dyDescent="0.2">
      <c r="A40" s="163">
        <f>+'10.1'!A39</f>
        <v>42583</v>
      </c>
      <c r="B40" s="163"/>
      <c r="C40" s="163"/>
      <c r="D40" s="152"/>
      <c r="E40" s="152"/>
      <c r="F40" s="152"/>
      <c r="G40" s="152"/>
      <c r="H40" s="152"/>
      <c r="I40" s="152"/>
    </row>
    <row r="41" spans="1:9" x14ac:dyDescent="0.2">
      <c r="A41" s="163">
        <f>+'10.1'!A40</f>
        <v>42614</v>
      </c>
      <c r="B41" s="163"/>
      <c r="C41" s="163"/>
      <c r="D41" s="152"/>
      <c r="E41" s="152"/>
      <c r="F41" s="152"/>
      <c r="G41" s="152"/>
      <c r="H41" s="152"/>
      <c r="I41" s="152"/>
    </row>
    <row r="42" spans="1:9" x14ac:dyDescent="0.2">
      <c r="A42" s="163">
        <f>+'10.1'!A41</f>
        <v>42644</v>
      </c>
      <c r="B42" s="163"/>
      <c r="C42" s="163"/>
      <c r="D42" s="152"/>
      <c r="E42" s="152"/>
      <c r="F42" s="152"/>
      <c r="G42" s="152"/>
      <c r="H42" s="152"/>
      <c r="I42" s="152"/>
    </row>
    <row r="43" spans="1:9" x14ac:dyDescent="0.2">
      <c r="A43" s="163">
        <f>+'10.1'!A42</f>
        <v>42675</v>
      </c>
      <c r="B43" s="163"/>
      <c r="C43" s="163"/>
      <c r="D43" s="152"/>
      <c r="E43" s="152"/>
      <c r="F43" s="152"/>
      <c r="G43" s="152"/>
      <c r="H43" s="152"/>
      <c r="I43" s="152"/>
    </row>
    <row r="44" spans="1:9" ht="13.5" thickBot="1" x14ac:dyDescent="0.25">
      <c r="A44" s="165">
        <f>+'10.1'!A43</f>
        <v>42705</v>
      </c>
      <c r="B44" s="165"/>
      <c r="C44" s="165"/>
      <c r="D44" s="166"/>
      <c r="E44" s="166"/>
      <c r="F44" s="166"/>
      <c r="G44" s="166"/>
      <c r="H44" s="166"/>
      <c r="I44" s="166"/>
    </row>
    <row r="45" spans="1:9" x14ac:dyDescent="0.2">
      <c r="A45" s="159">
        <f>+'10.1'!A44</f>
        <v>42736</v>
      </c>
      <c r="B45" s="159"/>
      <c r="C45" s="159"/>
      <c r="D45" s="161"/>
      <c r="E45" s="161"/>
      <c r="F45" s="161"/>
      <c r="G45" s="161"/>
      <c r="H45" s="161"/>
      <c r="I45" s="161"/>
    </row>
    <row r="46" spans="1:9" x14ac:dyDescent="0.2">
      <c r="A46" s="163">
        <f>+'10.1'!A45</f>
        <v>42767</v>
      </c>
      <c r="B46" s="163"/>
      <c r="C46" s="163"/>
      <c r="D46" s="152"/>
      <c r="E46" s="152"/>
      <c r="F46" s="152"/>
      <c r="G46" s="152"/>
      <c r="H46" s="152"/>
      <c r="I46" s="152"/>
    </row>
    <row r="47" spans="1:9" x14ac:dyDescent="0.2">
      <c r="A47" s="163">
        <f>+'10.1'!A46</f>
        <v>42795</v>
      </c>
      <c r="B47" s="163"/>
      <c r="C47" s="163"/>
      <c r="D47" s="152"/>
      <c r="E47" s="152"/>
      <c r="F47" s="152"/>
      <c r="G47" s="152"/>
      <c r="H47" s="152"/>
      <c r="I47" s="152"/>
    </row>
    <row r="48" spans="1:9" x14ac:dyDescent="0.2">
      <c r="A48" s="163">
        <f>+'10.1'!A47</f>
        <v>42826</v>
      </c>
      <c r="B48" s="163"/>
      <c r="C48" s="163"/>
      <c r="D48" s="152"/>
      <c r="E48" s="152"/>
      <c r="F48" s="152"/>
      <c r="G48" s="152"/>
      <c r="H48" s="152"/>
      <c r="I48" s="152"/>
    </row>
    <row r="49" spans="1:9" x14ac:dyDescent="0.2">
      <c r="A49" s="163">
        <f>+'10.1'!A48</f>
        <v>42856</v>
      </c>
      <c r="B49" s="163"/>
      <c r="C49" s="163"/>
      <c r="D49" s="152"/>
      <c r="E49" s="152"/>
      <c r="F49" s="152"/>
      <c r="G49" s="152"/>
      <c r="H49" s="152"/>
      <c r="I49" s="152"/>
    </row>
    <row r="50" spans="1:9" x14ac:dyDescent="0.2">
      <c r="A50" s="163">
        <f>+'10.1'!A49</f>
        <v>42887</v>
      </c>
      <c r="B50" s="163"/>
      <c r="C50" s="163"/>
      <c r="D50" s="152"/>
      <c r="E50" s="152"/>
      <c r="F50" s="152"/>
      <c r="G50" s="152"/>
      <c r="H50" s="152"/>
      <c r="I50" s="152"/>
    </row>
    <row r="51" spans="1:9" x14ac:dyDescent="0.2">
      <c r="A51" s="163">
        <f>+'10.1'!A50</f>
        <v>42917</v>
      </c>
      <c r="B51" s="163"/>
      <c r="C51" s="163"/>
      <c r="D51" s="152"/>
      <c r="E51" s="152"/>
      <c r="F51" s="152"/>
      <c r="G51" s="152"/>
      <c r="H51" s="152"/>
      <c r="I51" s="152"/>
    </row>
    <row r="52" spans="1:9" x14ac:dyDescent="0.2">
      <c r="A52" s="163">
        <f>+'10.1'!A51</f>
        <v>42948</v>
      </c>
      <c r="B52" s="163"/>
      <c r="C52" s="163"/>
      <c r="D52" s="152"/>
      <c r="E52" s="152"/>
      <c r="F52" s="152"/>
      <c r="G52" s="152"/>
      <c r="H52" s="152"/>
      <c r="I52" s="152"/>
    </row>
    <row r="53" spans="1:9" x14ac:dyDescent="0.2">
      <c r="A53" s="163">
        <f>+'10.1'!A52</f>
        <v>42979</v>
      </c>
      <c r="B53" s="163"/>
      <c r="C53" s="163"/>
      <c r="D53" s="152"/>
      <c r="E53" s="152"/>
      <c r="F53" s="152"/>
      <c r="G53" s="152"/>
      <c r="H53" s="152"/>
      <c r="I53" s="152"/>
    </row>
    <row r="54" spans="1:9" ht="13.5" thickBot="1" x14ac:dyDescent="0.25">
      <c r="A54" s="179"/>
      <c r="B54" s="179"/>
      <c r="C54" s="179"/>
      <c r="D54" s="174"/>
      <c r="E54" s="174"/>
      <c r="F54" s="174"/>
      <c r="G54" s="174"/>
      <c r="H54" s="174"/>
      <c r="I54" s="174"/>
    </row>
    <row r="55" spans="1:9" x14ac:dyDescent="0.2">
      <c r="A55" s="176">
        <v>2011</v>
      </c>
      <c r="B55" s="190"/>
      <c r="C55" s="190"/>
      <c r="D55" s="191"/>
      <c r="E55" s="191"/>
      <c r="F55" s="191"/>
      <c r="G55" s="191"/>
      <c r="H55" s="191"/>
      <c r="I55" s="191"/>
    </row>
    <row r="56" spans="1:9" x14ac:dyDescent="0.2">
      <c r="A56" s="177">
        <v>2012</v>
      </c>
      <c r="B56" s="192"/>
      <c r="C56" s="192"/>
      <c r="D56" s="193"/>
      <c r="E56" s="193"/>
      <c r="F56" s="193"/>
      <c r="G56" s="193"/>
      <c r="H56" s="193"/>
      <c r="I56" s="193"/>
    </row>
    <row r="57" spans="1:9" ht="13.5" thickBot="1" x14ac:dyDescent="0.25">
      <c r="A57" s="178">
        <v>2013</v>
      </c>
      <c r="B57" s="194"/>
      <c r="C57" s="194"/>
      <c r="D57" s="195"/>
      <c r="E57" s="195"/>
      <c r="F57" s="195"/>
      <c r="G57" s="195"/>
      <c r="H57" s="195"/>
      <c r="I57" s="195"/>
    </row>
    <row r="58" spans="1:9" x14ac:dyDescent="0.2">
      <c r="A58" s="176">
        <f>+'10.1'!A57</f>
        <v>2014</v>
      </c>
      <c r="B58" s="190"/>
      <c r="C58" s="190"/>
      <c r="D58" s="191"/>
      <c r="E58" s="191"/>
      <c r="F58" s="191"/>
      <c r="G58" s="191"/>
      <c r="H58" s="191"/>
      <c r="I58" s="191"/>
    </row>
    <row r="59" spans="1:9" x14ac:dyDescent="0.2">
      <c r="A59" s="177">
        <f>+'10.1'!A58</f>
        <v>2015</v>
      </c>
      <c r="B59" s="192"/>
      <c r="C59" s="192"/>
      <c r="D59" s="193"/>
      <c r="E59" s="193"/>
      <c r="F59" s="193"/>
      <c r="G59" s="193"/>
      <c r="H59" s="193"/>
      <c r="I59" s="193"/>
    </row>
    <row r="60" spans="1:9" ht="13.5" thickBot="1" x14ac:dyDescent="0.25">
      <c r="A60" s="178">
        <f>+'10.1'!A59</f>
        <v>2016</v>
      </c>
      <c r="B60" s="194"/>
      <c r="C60" s="194"/>
      <c r="D60" s="195"/>
      <c r="E60" s="195"/>
      <c r="F60" s="195"/>
      <c r="G60" s="195"/>
      <c r="H60" s="195"/>
      <c r="I60" s="195"/>
    </row>
    <row r="61" spans="1:9" ht="13.5" thickBot="1" x14ac:dyDescent="0.25">
      <c r="A61" s="179"/>
      <c r="B61" s="196"/>
      <c r="C61" s="196"/>
      <c r="D61" s="65"/>
      <c r="E61" s="65"/>
      <c r="F61" s="65"/>
      <c r="G61" s="65"/>
      <c r="H61" s="65"/>
      <c r="I61" s="65"/>
    </row>
    <row r="62" spans="1:9" x14ac:dyDescent="0.2">
      <c r="A62" s="159" t="s">
        <v>129</v>
      </c>
      <c r="B62" s="197"/>
      <c r="C62" s="197"/>
      <c r="D62" s="191"/>
      <c r="E62" s="191"/>
      <c r="F62" s="191"/>
      <c r="G62" s="191"/>
      <c r="H62" s="191"/>
      <c r="I62" s="191"/>
    </row>
    <row r="63" spans="1:9" ht="13.5" thickBot="1" x14ac:dyDescent="0.25">
      <c r="A63" s="165" t="s">
        <v>130</v>
      </c>
      <c r="B63" s="198"/>
      <c r="C63" s="198"/>
      <c r="D63" s="195"/>
      <c r="E63" s="195"/>
      <c r="F63" s="195"/>
      <c r="G63" s="195"/>
      <c r="H63" s="195"/>
      <c r="I63" s="195"/>
    </row>
    <row r="64" spans="1:9" x14ac:dyDescent="0.2">
      <c r="A64" s="173"/>
      <c r="B64" s="173"/>
      <c r="C64" s="173"/>
    </row>
    <row r="65" spans="1:9" x14ac:dyDescent="0.2">
      <c r="A65" s="173"/>
      <c r="B65" s="173"/>
      <c r="C65" s="173"/>
    </row>
    <row r="68" spans="1:9" x14ac:dyDescent="0.2">
      <c r="A68" s="84" t="s">
        <v>87</v>
      </c>
      <c r="B68" s="84"/>
      <c r="C68" s="84"/>
      <c r="D68" s="85"/>
      <c r="E68" s="53"/>
    </row>
    <row r="69" spans="1:9" ht="13.5" thickBot="1" x14ac:dyDescent="0.25">
      <c r="A69" s="53"/>
      <c r="B69" s="53"/>
      <c r="C69" s="53"/>
      <c r="D69" s="53"/>
      <c r="E69" s="53"/>
    </row>
    <row r="70" spans="1:9" ht="13.5" thickBot="1" x14ac:dyDescent="0.25">
      <c r="A70" s="89" t="s">
        <v>4</v>
      </c>
      <c r="B70" s="91" t="s">
        <v>80</v>
      </c>
      <c r="C70" s="104" t="s">
        <v>82</v>
      </c>
      <c r="D70" s="91" t="s">
        <v>80</v>
      </c>
      <c r="E70" s="104" t="s">
        <v>82</v>
      </c>
      <c r="F70" s="91" t="s">
        <v>80</v>
      </c>
      <c r="G70" s="104" t="s">
        <v>82</v>
      </c>
      <c r="H70" s="91" t="s">
        <v>80</v>
      </c>
      <c r="I70" s="104" t="s">
        <v>82</v>
      </c>
    </row>
    <row r="71" spans="1:9" x14ac:dyDescent="0.2">
      <c r="A71" s="97">
        <f>+A58</f>
        <v>2014</v>
      </c>
      <c r="B71" s="107">
        <f t="shared" ref="B71:I71" si="0">+B58-SUM(B9:B20)</f>
        <v>0</v>
      </c>
      <c r="C71" s="107">
        <f t="shared" si="0"/>
        <v>0</v>
      </c>
      <c r="D71" s="107">
        <f t="shared" si="0"/>
        <v>0</v>
      </c>
      <c r="E71" s="107">
        <f t="shared" si="0"/>
        <v>0</v>
      </c>
      <c r="F71" s="107">
        <f t="shared" si="0"/>
        <v>0</v>
      </c>
      <c r="G71" s="107">
        <f t="shared" si="0"/>
        <v>0</v>
      </c>
      <c r="H71" s="107">
        <f t="shared" si="0"/>
        <v>0</v>
      </c>
      <c r="I71" s="110">
        <f t="shared" si="0"/>
        <v>0</v>
      </c>
    </row>
    <row r="72" spans="1:9" x14ac:dyDescent="0.2">
      <c r="A72" s="99">
        <f>+A59</f>
        <v>2015</v>
      </c>
      <c r="B72" s="111">
        <f t="shared" ref="B72:I72" si="1">+B59-SUM(B21:B32)</f>
        <v>0</v>
      </c>
      <c r="C72" s="111">
        <f t="shared" si="1"/>
        <v>0</v>
      </c>
      <c r="D72" s="111">
        <f t="shared" si="1"/>
        <v>0</v>
      </c>
      <c r="E72" s="111">
        <f t="shared" si="1"/>
        <v>0</v>
      </c>
      <c r="F72" s="111">
        <f t="shared" si="1"/>
        <v>0</v>
      </c>
      <c r="G72" s="111">
        <f t="shared" si="1"/>
        <v>0</v>
      </c>
      <c r="H72" s="111">
        <f t="shared" si="1"/>
        <v>0</v>
      </c>
      <c r="I72" s="114">
        <f t="shared" si="1"/>
        <v>0</v>
      </c>
    </row>
    <row r="73" spans="1:9" ht="13.5" thickBot="1" x14ac:dyDescent="0.25">
      <c r="A73" s="100">
        <f>+A60</f>
        <v>2016</v>
      </c>
      <c r="B73" s="115">
        <f t="shared" ref="B73:I73" si="2">+B60-SUM(B33:B44)</f>
        <v>0</v>
      </c>
      <c r="C73" s="115">
        <f t="shared" si="2"/>
        <v>0</v>
      </c>
      <c r="D73" s="115">
        <f t="shared" si="2"/>
        <v>0</v>
      </c>
      <c r="E73" s="115">
        <f t="shared" si="2"/>
        <v>0</v>
      </c>
      <c r="F73" s="115">
        <f t="shared" si="2"/>
        <v>0</v>
      </c>
      <c r="G73" s="115">
        <f t="shared" si="2"/>
        <v>0</v>
      </c>
      <c r="H73" s="115">
        <f t="shared" si="2"/>
        <v>0</v>
      </c>
      <c r="I73" s="118">
        <f t="shared" si="2"/>
        <v>0</v>
      </c>
    </row>
    <row r="74" spans="1:9" x14ac:dyDescent="0.2">
      <c r="A74" s="97" t="str">
        <f>+A62</f>
        <v>ENE-SEP 2016</v>
      </c>
      <c r="B74" s="124">
        <f>+B62-(SUM(B33:INDEX(B33:B44,'parámetros e instrucciones'!$E$3)))</f>
        <v>0</v>
      </c>
      <c r="C74" s="124">
        <f>+C62-(SUM(C33:INDEX(C33:C44,'parámetros e instrucciones'!$E$3)))</f>
        <v>0</v>
      </c>
      <c r="D74" s="124">
        <f>+D62-(SUM(D33:INDEX(D33:D44,'parámetros e instrucciones'!$E$3)))</f>
        <v>0</v>
      </c>
      <c r="E74" s="124">
        <f>+E62-(SUM(E33:INDEX(E33:E44,'parámetros e instrucciones'!$E$3)))</f>
        <v>0</v>
      </c>
      <c r="F74" s="124">
        <f>+F62-(SUM(F33:INDEX(F33:F44,'parámetros e instrucciones'!$E$3)))</f>
        <v>0</v>
      </c>
      <c r="G74" s="124">
        <f>+G62-(SUM(G33:INDEX(G33:G44,'parámetros e instrucciones'!$E$3)))</f>
        <v>0</v>
      </c>
      <c r="H74" s="124">
        <f>+H62-(SUM(H33:INDEX(H33:H44,'parámetros e instrucciones'!$E$3)))</f>
        <v>0</v>
      </c>
      <c r="I74" s="124">
        <f>+I62-(SUM(I33:INDEX(I33:I44,'parámetros e instrucciones'!$E$3)))</f>
        <v>0</v>
      </c>
    </row>
    <row r="75" spans="1:9" ht="13.5" thickBot="1" x14ac:dyDescent="0.25">
      <c r="A75" s="100" t="str">
        <f>+A63</f>
        <v>ENE-SEP 2017</v>
      </c>
      <c r="B75" s="128">
        <f>+B63-(SUM(B45:INDEX(B45:B53,'parámetros e instrucciones'!$E$3)))</f>
        <v>0</v>
      </c>
      <c r="C75" s="128">
        <f>+C63-(SUM(C45:INDEX(C45:C53,'parámetros e instrucciones'!$E$3)))</f>
        <v>0</v>
      </c>
      <c r="D75" s="128">
        <f>+D63-(SUM(D45:INDEX(D45:D53,'parámetros e instrucciones'!$E$3)))</f>
        <v>0</v>
      </c>
      <c r="E75" s="128">
        <f>+E63-(SUM(E45:INDEX(E45:E53,'parámetros e instrucciones'!$E$3)))</f>
        <v>0</v>
      </c>
      <c r="F75" s="128">
        <f>+F63-(SUM(F45:INDEX(F45:F53,'parámetros e instrucciones'!$E$3)))</f>
        <v>0</v>
      </c>
      <c r="G75" s="128">
        <f>+G63-(SUM(G45:INDEX(G45:G53,'parámetros e instrucciones'!$E$3)))</f>
        <v>0</v>
      </c>
      <c r="H75" s="128">
        <f>+H63-(SUM(H45:INDEX(H45:H53,'parámetros e instrucciones'!$E$3)))</f>
        <v>0</v>
      </c>
      <c r="I75" s="128">
        <f>+I63-(SUM(I45:INDEX(I45:I53,'parámetros e instrucciones'!$E$3)))</f>
        <v>0</v>
      </c>
    </row>
  </sheetData>
  <sheetProtection formatCells="0" formatColumns="0" formatRows="0"/>
  <mergeCells count="1">
    <mergeCell ref="B7:C7"/>
  </mergeCells>
  <phoneticPr fontId="0" type="noConversion"/>
  <printOptions horizontalCentered="1" verticalCentered="1" gridLinesSet="0"/>
  <pageMargins left="0.24" right="0.34" top="0.24" bottom="0.42" header="0" footer="0"/>
  <pageSetup paperSize="9" scale="79" orientation="portrait" horizontalDpi="4294967292" verticalDpi="300" r:id="rId1"/>
  <headerFooter alignWithMargins="0">
    <oddHeader>&amp;R2017 – Año de las Energías Renovables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J75"/>
  <sheetViews>
    <sheetView showGridLines="0" zoomScale="75" workbookViewId="0">
      <selection activeCell="A2" sqref="A2"/>
    </sheetView>
  </sheetViews>
  <sheetFormatPr baseColWidth="10" defaultRowHeight="12.75" x14ac:dyDescent="0.2"/>
  <cols>
    <col min="1" max="3" width="14.5703125" style="49" customWidth="1"/>
    <col min="4" max="9" width="13.85546875" style="49" customWidth="1"/>
    <col min="10" max="16384" width="11.42578125" style="49"/>
  </cols>
  <sheetData>
    <row r="1" spans="1:10" x14ac:dyDescent="0.2">
      <c r="A1" s="154" t="s">
        <v>245</v>
      </c>
      <c r="B1" s="149"/>
      <c r="C1" s="149"/>
      <c r="D1" s="186"/>
      <c r="E1" s="186"/>
      <c r="F1" s="187"/>
      <c r="G1" s="187"/>
      <c r="H1" s="187"/>
      <c r="I1" s="187"/>
    </row>
    <row r="2" spans="1:10" x14ac:dyDescent="0.2">
      <c r="A2" s="149" t="s">
        <v>8</v>
      </c>
      <c r="B2" s="149"/>
      <c r="C2" s="149"/>
      <c r="D2" s="187"/>
      <c r="E2" s="187"/>
      <c r="F2" s="187"/>
      <c r="G2" s="187"/>
      <c r="H2" s="187"/>
      <c r="I2" s="187"/>
    </row>
    <row r="3" spans="1:10" ht="15.75" x14ac:dyDescent="0.25">
      <c r="A3" s="272" t="s">
        <v>128</v>
      </c>
      <c r="B3" s="255"/>
      <c r="C3" s="255"/>
      <c r="D3" s="256"/>
      <c r="E3" s="256"/>
      <c r="F3" s="256"/>
      <c r="G3" s="256"/>
      <c r="H3" s="256"/>
      <c r="I3" s="256"/>
      <c r="J3" s="52"/>
    </row>
    <row r="4" spans="1:10" x14ac:dyDescent="0.2">
      <c r="A4" s="249" t="s">
        <v>9</v>
      </c>
      <c r="B4" s="249"/>
      <c r="C4" s="249"/>
      <c r="D4" s="256"/>
      <c r="E4" s="256"/>
      <c r="F4" s="256"/>
      <c r="G4" s="256"/>
      <c r="H4" s="256"/>
      <c r="I4" s="256"/>
      <c r="J4" s="52"/>
    </row>
    <row r="5" spans="1:10" x14ac:dyDescent="0.2">
      <c r="A5" s="248" t="s">
        <v>111</v>
      </c>
      <c r="B5" s="248"/>
      <c r="C5" s="248"/>
      <c r="D5" s="256"/>
      <c r="E5" s="256"/>
      <c r="F5" s="256"/>
      <c r="G5" s="256"/>
      <c r="H5" s="256"/>
      <c r="I5" s="256"/>
      <c r="J5" s="52"/>
    </row>
    <row r="6" spans="1:10" ht="13.5" thickBot="1" x14ac:dyDescent="0.25">
      <c r="A6" s="52"/>
      <c r="B6" s="52"/>
      <c r="C6" s="52"/>
      <c r="D6" s="257"/>
      <c r="E6" s="256"/>
      <c r="F6" s="256"/>
      <c r="G6" s="256"/>
      <c r="H6" s="256"/>
      <c r="I6" s="256"/>
      <c r="J6" s="52"/>
    </row>
    <row r="7" spans="1:10" x14ac:dyDescent="0.2">
      <c r="A7" s="258" t="s">
        <v>3</v>
      </c>
      <c r="B7" s="614" t="s">
        <v>110</v>
      </c>
      <c r="C7" s="615"/>
      <c r="D7" s="259" t="s">
        <v>10</v>
      </c>
      <c r="E7" s="260"/>
      <c r="F7" s="259" t="s">
        <v>10</v>
      </c>
      <c r="G7" s="260"/>
      <c r="H7" s="259" t="s">
        <v>10</v>
      </c>
      <c r="I7" s="260"/>
      <c r="J7" s="52"/>
    </row>
    <row r="8" spans="1:10" ht="13.5" thickBot="1" x14ac:dyDescent="0.25">
      <c r="A8" s="261" t="s">
        <v>4</v>
      </c>
      <c r="B8" s="262" t="s">
        <v>11</v>
      </c>
      <c r="C8" s="263" t="s">
        <v>12</v>
      </c>
      <c r="D8" s="264" t="s">
        <v>11</v>
      </c>
      <c r="E8" s="265" t="s">
        <v>12</v>
      </c>
      <c r="F8" s="264" t="s">
        <v>11</v>
      </c>
      <c r="G8" s="265" t="s">
        <v>12</v>
      </c>
      <c r="H8" s="264" t="s">
        <v>11</v>
      </c>
      <c r="I8" s="265" t="s">
        <v>12</v>
      </c>
      <c r="J8" s="52"/>
    </row>
    <row r="9" spans="1:10" x14ac:dyDescent="0.2">
      <c r="A9" s="266">
        <f>+'10.1'!A8</f>
        <v>41640</v>
      </c>
      <c r="B9" s="266"/>
      <c r="C9" s="266"/>
      <c r="D9" s="267"/>
      <c r="E9" s="268"/>
      <c r="F9" s="267"/>
      <c r="G9" s="268"/>
      <c r="H9" s="267"/>
      <c r="I9" s="268"/>
      <c r="J9" s="52"/>
    </row>
    <row r="10" spans="1:10" x14ac:dyDescent="0.2">
      <c r="A10" s="269">
        <f>+'10.1'!A9</f>
        <v>41671</v>
      </c>
      <c r="B10" s="269"/>
      <c r="C10" s="269"/>
      <c r="D10" s="270"/>
      <c r="E10" s="271"/>
      <c r="F10" s="270"/>
      <c r="G10" s="271"/>
      <c r="H10" s="270"/>
      <c r="I10" s="271"/>
      <c r="J10" s="52"/>
    </row>
    <row r="11" spans="1:10" x14ac:dyDescent="0.2">
      <c r="A11" s="269">
        <f>+'10.1'!A10</f>
        <v>41699</v>
      </c>
      <c r="B11" s="269"/>
      <c r="C11" s="269"/>
      <c r="D11" s="270"/>
      <c r="E11" s="271"/>
      <c r="F11" s="270"/>
      <c r="G11" s="271"/>
      <c r="H11" s="270"/>
      <c r="I11" s="271"/>
      <c r="J11" s="52"/>
    </row>
    <row r="12" spans="1:10" x14ac:dyDescent="0.2">
      <c r="A12" s="269">
        <f>+'10.1'!A11</f>
        <v>41730</v>
      </c>
      <c r="B12" s="269"/>
      <c r="C12" s="269"/>
      <c r="D12" s="270"/>
      <c r="E12" s="271"/>
      <c r="F12" s="270"/>
      <c r="G12" s="271"/>
      <c r="H12" s="270"/>
      <c r="I12" s="271"/>
      <c r="J12" s="52"/>
    </row>
    <row r="13" spans="1:10" x14ac:dyDescent="0.2">
      <c r="A13" s="163">
        <f>+'10.1'!A12</f>
        <v>41760</v>
      </c>
      <c r="B13" s="163"/>
      <c r="C13" s="163"/>
      <c r="D13" s="152"/>
      <c r="E13" s="152"/>
      <c r="F13" s="152"/>
      <c r="G13" s="152"/>
      <c r="H13" s="152"/>
      <c r="I13" s="152"/>
    </row>
    <row r="14" spans="1:10" x14ac:dyDescent="0.2">
      <c r="A14" s="163">
        <f>+'10.1'!A13</f>
        <v>41791</v>
      </c>
      <c r="B14" s="163"/>
      <c r="C14" s="163"/>
      <c r="D14" s="164"/>
      <c r="E14" s="152"/>
      <c r="F14" s="164"/>
      <c r="G14" s="152"/>
      <c r="H14" s="164"/>
      <c r="I14" s="152"/>
    </row>
    <row r="15" spans="1:10" x14ac:dyDescent="0.2">
      <c r="A15" s="163">
        <f>+'10.1'!A14</f>
        <v>41821</v>
      </c>
      <c r="B15" s="163"/>
      <c r="C15" s="163"/>
      <c r="D15" s="152"/>
      <c r="E15" s="152"/>
      <c r="F15" s="152"/>
      <c r="G15" s="152"/>
      <c r="H15" s="152"/>
      <c r="I15" s="152"/>
    </row>
    <row r="16" spans="1:10" x14ac:dyDescent="0.2">
      <c r="A16" s="163">
        <f>+'10.1'!A15</f>
        <v>41852</v>
      </c>
      <c r="B16" s="163"/>
      <c r="C16" s="163"/>
      <c r="D16" s="152"/>
      <c r="E16" s="152"/>
      <c r="F16" s="152"/>
      <c r="G16" s="152"/>
      <c r="H16" s="152"/>
      <c r="I16" s="152"/>
    </row>
    <row r="17" spans="1:9" x14ac:dyDescent="0.2">
      <c r="A17" s="163">
        <f>+'10.1'!A16</f>
        <v>41883</v>
      </c>
      <c r="B17" s="163"/>
      <c r="C17" s="163"/>
      <c r="D17" s="152"/>
      <c r="E17" s="152"/>
      <c r="F17" s="152"/>
      <c r="G17" s="152"/>
      <c r="H17" s="152"/>
      <c r="I17" s="152"/>
    </row>
    <row r="18" spans="1:9" x14ac:dyDescent="0.2">
      <c r="A18" s="163">
        <f>+'10.1'!A17</f>
        <v>41913</v>
      </c>
      <c r="B18" s="163"/>
      <c r="C18" s="163"/>
      <c r="D18" s="152"/>
      <c r="E18" s="152"/>
      <c r="F18" s="152"/>
      <c r="G18" s="152"/>
      <c r="H18" s="152"/>
      <c r="I18" s="152"/>
    </row>
    <row r="19" spans="1:9" x14ac:dyDescent="0.2">
      <c r="A19" s="163">
        <f>+'10.1'!A18</f>
        <v>41944</v>
      </c>
      <c r="B19" s="163"/>
      <c r="C19" s="163"/>
      <c r="D19" s="152"/>
      <c r="E19" s="152"/>
      <c r="F19" s="152"/>
      <c r="G19" s="152"/>
      <c r="H19" s="152"/>
      <c r="I19" s="152"/>
    </row>
    <row r="20" spans="1:9" ht="13.5" thickBot="1" x14ac:dyDescent="0.25">
      <c r="A20" s="165">
        <f>+'10.1'!A19</f>
        <v>41974</v>
      </c>
      <c r="B20" s="165"/>
      <c r="C20" s="165"/>
      <c r="D20" s="166"/>
      <c r="E20" s="166"/>
      <c r="F20" s="166"/>
      <c r="G20" s="166"/>
      <c r="H20" s="166"/>
      <c r="I20" s="166"/>
    </row>
    <row r="21" spans="1:9" x14ac:dyDescent="0.2">
      <c r="A21" s="159">
        <f>+'10.1'!A20</f>
        <v>42005</v>
      </c>
      <c r="B21" s="159"/>
      <c r="C21" s="159"/>
      <c r="D21" s="161"/>
      <c r="E21" s="161"/>
      <c r="F21" s="161"/>
      <c r="G21" s="161"/>
      <c r="H21" s="161"/>
      <c r="I21" s="161"/>
    </row>
    <row r="22" spans="1:9" x14ac:dyDescent="0.2">
      <c r="A22" s="163">
        <f>+'10.1'!A21</f>
        <v>42036</v>
      </c>
      <c r="B22" s="163"/>
      <c r="C22" s="163"/>
      <c r="D22" s="152"/>
      <c r="E22" s="152"/>
      <c r="F22" s="152"/>
      <c r="G22" s="152"/>
      <c r="H22" s="152"/>
      <c r="I22" s="152"/>
    </row>
    <row r="23" spans="1:9" x14ac:dyDescent="0.2">
      <c r="A23" s="163">
        <f>+'10.1'!A22</f>
        <v>42064</v>
      </c>
      <c r="B23" s="163"/>
      <c r="C23" s="163"/>
      <c r="D23" s="152"/>
      <c r="E23" s="152"/>
      <c r="F23" s="152"/>
      <c r="G23" s="152"/>
      <c r="H23" s="152"/>
      <c r="I23" s="152"/>
    </row>
    <row r="24" spans="1:9" x14ac:dyDescent="0.2">
      <c r="A24" s="163">
        <f>+'10.1'!A23</f>
        <v>42095</v>
      </c>
      <c r="B24" s="163"/>
      <c r="C24" s="163"/>
      <c r="D24" s="152"/>
      <c r="E24" s="152"/>
      <c r="F24" s="152"/>
      <c r="G24" s="152"/>
      <c r="H24" s="152"/>
      <c r="I24" s="152"/>
    </row>
    <row r="25" spans="1:9" x14ac:dyDescent="0.2">
      <c r="A25" s="163">
        <f>+'10.1'!A24</f>
        <v>42125</v>
      </c>
      <c r="B25" s="163"/>
      <c r="C25" s="163"/>
      <c r="D25" s="152"/>
      <c r="E25" s="152"/>
      <c r="F25" s="152"/>
      <c r="G25" s="152"/>
      <c r="H25" s="152"/>
      <c r="I25" s="152"/>
    </row>
    <row r="26" spans="1:9" x14ac:dyDescent="0.2">
      <c r="A26" s="163">
        <f>+'10.1'!A25</f>
        <v>42156</v>
      </c>
      <c r="B26" s="163"/>
      <c r="C26" s="163"/>
      <c r="D26" s="152"/>
      <c r="E26" s="152"/>
      <c r="F26" s="152"/>
      <c r="G26" s="152"/>
      <c r="H26" s="152"/>
      <c r="I26" s="152"/>
    </row>
    <row r="27" spans="1:9" x14ac:dyDescent="0.2">
      <c r="A27" s="163">
        <f>+'10.1'!A26</f>
        <v>42186</v>
      </c>
      <c r="B27" s="163"/>
      <c r="C27" s="163"/>
      <c r="D27" s="152"/>
      <c r="E27" s="152"/>
      <c r="F27" s="152"/>
      <c r="G27" s="152"/>
      <c r="H27" s="152"/>
      <c r="I27" s="152"/>
    </row>
    <row r="28" spans="1:9" x14ac:dyDescent="0.2">
      <c r="A28" s="163">
        <f>+'10.1'!A27</f>
        <v>42217</v>
      </c>
      <c r="B28" s="163"/>
      <c r="C28" s="163"/>
      <c r="D28" s="152"/>
      <c r="E28" s="152"/>
      <c r="F28" s="152"/>
      <c r="G28" s="152"/>
      <c r="H28" s="152"/>
      <c r="I28" s="152"/>
    </row>
    <row r="29" spans="1:9" x14ac:dyDescent="0.2">
      <c r="A29" s="163">
        <f>+'10.1'!A28</f>
        <v>42248</v>
      </c>
      <c r="B29" s="163"/>
      <c r="C29" s="163"/>
      <c r="D29" s="152"/>
      <c r="E29" s="152"/>
      <c r="F29" s="152"/>
      <c r="G29" s="152"/>
      <c r="H29" s="152"/>
      <c r="I29" s="152"/>
    </row>
    <row r="30" spans="1:9" x14ac:dyDescent="0.2">
      <c r="A30" s="163">
        <f>+'10.1'!A29</f>
        <v>42278</v>
      </c>
      <c r="B30" s="163"/>
      <c r="C30" s="163"/>
      <c r="D30" s="152"/>
      <c r="E30" s="152"/>
      <c r="F30" s="152"/>
      <c r="G30" s="152"/>
      <c r="H30" s="152"/>
      <c r="I30" s="152"/>
    </row>
    <row r="31" spans="1:9" x14ac:dyDescent="0.2">
      <c r="A31" s="163">
        <f>+'10.1'!A30</f>
        <v>42309</v>
      </c>
      <c r="B31" s="163"/>
      <c r="C31" s="163"/>
      <c r="D31" s="152"/>
      <c r="E31" s="152"/>
      <c r="F31" s="152"/>
      <c r="G31" s="152"/>
      <c r="H31" s="152"/>
      <c r="I31" s="152"/>
    </row>
    <row r="32" spans="1:9" ht="13.5" thickBot="1" x14ac:dyDescent="0.25">
      <c r="A32" s="165">
        <f>+'10.1'!A31</f>
        <v>42339</v>
      </c>
      <c r="B32" s="165"/>
      <c r="C32" s="165"/>
      <c r="D32" s="166"/>
      <c r="E32" s="166"/>
      <c r="F32" s="166"/>
      <c r="G32" s="166"/>
      <c r="H32" s="166"/>
      <c r="I32" s="166"/>
    </row>
    <row r="33" spans="1:9" x14ac:dyDescent="0.2">
      <c r="A33" s="159">
        <f>+'10.1'!A32</f>
        <v>42370</v>
      </c>
      <c r="B33" s="159"/>
      <c r="C33" s="159"/>
      <c r="D33" s="161"/>
      <c r="E33" s="161"/>
      <c r="F33" s="161"/>
      <c r="G33" s="161"/>
      <c r="H33" s="161"/>
      <c r="I33" s="161"/>
    </row>
    <row r="34" spans="1:9" x14ac:dyDescent="0.2">
      <c r="A34" s="163">
        <f>+'10.1'!A33</f>
        <v>42401</v>
      </c>
      <c r="B34" s="163"/>
      <c r="C34" s="163"/>
      <c r="D34" s="152"/>
      <c r="E34" s="152"/>
      <c r="F34" s="152"/>
      <c r="G34" s="152"/>
      <c r="H34" s="152"/>
      <c r="I34" s="152"/>
    </row>
    <row r="35" spans="1:9" x14ac:dyDescent="0.2">
      <c r="A35" s="163">
        <f>+'10.1'!A34</f>
        <v>42430</v>
      </c>
      <c r="B35" s="163"/>
      <c r="C35" s="163"/>
      <c r="D35" s="152"/>
      <c r="E35" s="152"/>
      <c r="F35" s="152"/>
      <c r="G35" s="152"/>
      <c r="H35" s="152"/>
      <c r="I35" s="152"/>
    </row>
    <row r="36" spans="1:9" x14ac:dyDescent="0.2">
      <c r="A36" s="163">
        <f>+'10.1'!A35</f>
        <v>42461</v>
      </c>
      <c r="B36" s="163"/>
      <c r="C36" s="163"/>
      <c r="D36" s="152"/>
      <c r="E36" s="152"/>
      <c r="F36" s="152"/>
      <c r="G36" s="152"/>
      <c r="H36" s="152"/>
      <c r="I36" s="152"/>
    </row>
    <row r="37" spans="1:9" x14ac:dyDescent="0.2">
      <c r="A37" s="163">
        <f>+'10.1'!A36</f>
        <v>42491</v>
      </c>
      <c r="B37" s="163"/>
      <c r="C37" s="163"/>
      <c r="D37" s="152"/>
      <c r="E37" s="152"/>
      <c r="F37" s="152"/>
      <c r="G37" s="152"/>
      <c r="H37" s="152"/>
      <c r="I37" s="152"/>
    </row>
    <row r="38" spans="1:9" x14ac:dyDescent="0.2">
      <c r="A38" s="163">
        <f>+'10.1'!A37</f>
        <v>42522</v>
      </c>
      <c r="B38" s="163"/>
      <c r="C38" s="163"/>
      <c r="D38" s="152"/>
      <c r="E38" s="152"/>
      <c r="F38" s="152"/>
      <c r="G38" s="152"/>
      <c r="H38" s="152"/>
      <c r="I38" s="152"/>
    </row>
    <row r="39" spans="1:9" x14ac:dyDescent="0.2">
      <c r="A39" s="163">
        <f>+'10.1'!A38</f>
        <v>42552</v>
      </c>
      <c r="B39" s="163"/>
      <c r="C39" s="163"/>
      <c r="D39" s="152"/>
      <c r="E39" s="152"/>
      <c r="F39" s="152"/>
      <c r="G39" s="152"/>
      <c r="H39" s="152"/>
      <c r="I39" s="152"/>
    </row>
    <row r="40" spans="1:9" x14ac:dyDescent="0.2">
      <c r="A40" s="163">
        <f>+'10.1'!A39</f>
        <v>42583</v>
      </c>
      <c r="B40" s="163"/>
      <c r="C40" s="163"/>
      <c r="D40" s="152"/>
      <c r="E40" s="152"/>
      <c r="F40" s="152"/>
      <c r="G40" s="152"/>
      <c r="H40" s="152"/>
      <c r="I40" s="152"/>
    </row>
    <row r="41" spans="1:9" x14ac:dyDescent="0.2">
      <c r="A41" s="163">
        <f>+'10.1'!A40</f>
        <v>42614</v>
      </c>
      <c r="B41" s="163"/>
      <c r="C41" s="163"/>
      <c r="D41" s="152"/>
      <c r="E41" s="152"/>
      <c r="F41" s="152"/>
      <c r="G41" s="152"/>
      <c r="H41" s="152"/>
      <c r="I41" s="152"/>
    </row>
    <row r="42" spans="1:9" x14ac:dyDescent="0.2">
      <c r="A42" s="163">
        <f>+'10.1'!A41</f>
        <v>42644</v>
      </c>
      <c r="B42" s="163"/>
      <c r="C42" s="163"/>
      <c r="D42" s="152"/>
      <c r="E42" s="152"/>
      <c r="F42" s="152"/>
      <c r="G42" s="152"/>
      <c r="H42" s="152"/>
      <c r="I42" s="152"/>
    </row>
    <row r="43" spans="1:9" x14ac:dyDescent="0.2">
      <c r="A43" s="163">
        <f>+'10.1'!A42</f>
        <v>42675</v>
      </c>
      <c r="B43" s="163"/>
      <c r="C43" s="163"/>
      <c r="D43" s="152"/>
      <c r="E43" s="152"/>
      <c r="F43" s="152"/>
      <c r="G43" s="152"/>
      <c r="H43" s="152"/>
      <c r="I43" s="152"/>
    </row>
    <row r="44" spans="1:9" ht="13.5" thickBot="1" x14ac:dyDescent="0.25">
      <c r="A44" s="165">
        <f>+'10.1'!A43</f>
        <v>42705</v>
      </c>
      <c r="B44" s="165"/>
      <c r="C44" s="165"/>
      <c r="D44" s="166"/>
      <c r="E44" s="166"/>
      <c r="F44" s="166"/>
      <c r="G44" s="166"/>
      <c r="H44" s="166"/>
      <c r="I44" s="166"/>
    </row>
    <row r="45" spans="1:9" x14ac:dyDescent="0.2">
      <c r="A45" s="159">
        <f>+'10.1'!A44</f>
        <v>42736</v>
      </c>
      <c r="B45" s="159"/>
      <c r="C45" s="159"/>
      <c r="D45" s="161"/>
      <c r="E45" s="161"/>
      <c r="F45" s="161"/>
      <c r="G45" s="161"/>
      <c r="H45" s="161"/>
      <c r="I45" s="161"/>
    </row>
    <row r="46" spans="1:9" x14ac:dyDescent="0.2">
      <c r="A46" s="163">
        <f>+'10.1'!A45</f>
        <v>42767</v>
      </c>
      <c r="B46" s="163"/>
      <c r="C46" s="163"/>
      <c r="D46" s="152"/>
      <c r="E46" s="152"/>
      <c r="F46" s="152"/>
      <c r="G46" s="152"/>
      <c r="H46" s="152"/>
      <c r="I46" s="152"/>
    </row>
    <row r="47" spans="1:9" x14ac:dyDescent="0.2">
      <c r="A47" s="163">
        <f>+'10.1'!A46</f>
        <v>42795</v>
      </c>
      <c r="B47" s="163"/>
      <c r="C47" s="163"/>
      <c r="D47" s="152"/>
      <c r="E47" s="152"/>
      <c r="F47" s="152"/>
      <c r="G47" s="152"/>
      <c r="H47" s="152"/>
      <c r="I47" s="152"/>
    </row>
    <row r="48" spans="1:9" x14ac:dyDescent="0.2">
      <c r="A48" s="163">
        <f>+'10.1'!A47</f>
        <v>42826</v>
      </c>
      <c r="B48" s="163"/>
      <c r="C48" s="163"/>
      <c r="D48" s="152"/>
      <c r="E48" s="152"/>
      <c r="F48" s="152"/>
      <c r="G48" s="152"/>
      <c r="H48" s="152"/>
      <c r="I48" s="152"/>
    </row>
    <row r="49" spans="1:9" x14ac:dyDescent="0.2">
      <c r="A49" s="163">
        <f>+'10.1'!A48</f>
        <v>42856</v>
      </c>
      <c r="B49" s="163"/>
      <c r="C49" s="163"/>
      <c r="D49" s="152"/>
      <c r="E49" s="152"/>
      <c r="F49" s="152"/>
      <c r="G49" s="152"/>
      <c r="H49" s="152"/>
      <c r="I49" s="152"/>
    </row>
    <row r="50" spans="1:9" x14ac:dyDescent="0.2">
      <c r="A50" s="163">
        <f>+'10.1'!A49</f>
        <v>42887</v>
      </c>
      <c r="B50" s="163"/>
      <c r="C50" s="163"/>
      <c r="D50" s="152"/>
      <c r="E50" s="152"/>
      <c r="F50" s="152"/>
      <c r="G50" s="152"/>
      <c r="H50" s="152"/>
      <c r="I50" s="152"/>
    </row>
    <row r="51" spans="1:9" x14ac:dyDescent="0.2">
      <c r="A51" s="163">
        <f>+'10.1'!A50</f>
        <v>42917</v>
      </c>
      <c r="B51" s="163"/>
      <c r="C51" s="163"/>
      <c r="D51" s="152"/>
      <c r="E51" s="152"/>
      <c r="F51" s="152"/>
      <c r="G51" s="152"/>
      <c r="H51" s="152"/>
      <c r="I51" s="152"/>
    </row>
    <row r="52" spans="1:9" x14ac:dyDescent="0.2">
      <c r="A52" s="163">
        <f>+'10.1'!A51</f>
        <v>42948</v>
      </c>
      <c r="B52" s="163"/>
      <c r="C52" s="163"/>
      <c r="D52" s="152"/>
      <c r="E52" s="152"/>
      <c r="F52" s="152"/>
      <c r="G52" s="152"/>
      <c r="H52" s="152"/>
      <c r="I52" s="152"/>
    </row>
    <row r="53" spans="1:9" x14ac:dyDescent="0.2">
      <c r="A53" s="163">
        <f>+'10.1'!A52</f>
        <v>42979</v>
      </c>
      <c r="B53" s="163"/>
      <c r="C53" s="163"/>
      <c r="D53" s="152"/>
      <c r="E53" s="152"/>
      <c r="F53" s="152"/>
      <c r="G53" s="152"/>
      <c r="H53" s="152"/>
      <c r="I53" s="152"/>
    </row>
    <row r="54" spans="1:9" ht="13.5" thickBot="1" x14ac:dyDescent="0.25">
      <c r="A54" s="179"/>
      <c r="B54" s="179"/>
      <c r="C54" s="179"/>
      <c r="D54" s="174"/>
      <c r="E54" s="174"/>
      <c r="F54" s="174"/>
      <c r="G54" s="174"/>
      <c r="H54" s="174"/>
      <c r="I54" s="174"/>
    </row>
    <row r="55" spans="1:9" x14ac:dyDescent="0.2">
      <c r="A55" s="176">
        <v>2011</v>
      </c>
      <c r="B55" s="190"/>
      <c r="C55" s="190"/>
      <c r="D55" s="191"/>
      <c r="E55" s="191"/>
      <c r="F55" s="191"/>
      <c r="G55" s="191"/>
      <c r="H55" s="191"/>
      <c r="I55" s="191"/>
    </row>
    <row r="56" spans="1:9" x14ac:dyDescent="0.2">
      <c r="A56" s="177">
        <v>2012</v>
      </c>
      <c r="B56" s="192"/>
      <c r="C56" s="192"/>
      <c r="D56" s="193"/>
      <c r="E56" s="193"/>
      <c r="F56" s="193"/>
      <c r="G56" s="193"/>
      <c r="H56" s="193"/>
      <c r="I56" s="193"/>
    </row>
    <row r="57" spans="1:9" ht="13.5" thickBot="1" x14ac:dyDescent="0.25">
      <c r="A57" s="178">
        <v>2013</v>
      </c>
      <c r="B57" s="194"/>
      <c r="C57" s="194"/>
      <c r="D57" s="195"/>
      <c r="E57" s="195"/>
      <c r="F57" s="195"/>
      <c r="G57" s="195"/>
      <c r="H57" s="195"/>
      <c r="I57" s="195"/>
    </row>
    <row r="58" spans="1:9" x14ac:dyDescent="0.2">
      <c r="A58" s="176">
        <f>+'10.1'!A57</f>
        <v>2014</v>
      </c>
      <c r="B58" s="190"/>
      <c r="C58" s="190"/>
      <c r="D58" s="191"/>
      <c r="E58" s="191"/>
      <c r="F58" s="191"/>
      <c r="G58" s="191"/>
      <c r="H58" s="191"/>
      <c r="I58" s="191"/>
    </row>
    <row r="59" spans="1:9" x14ac:dyDescent="0.2">
      <c r="A59" s="177">
        <f>+'10.1'!A58</f>
        <v>2015</v>
      </c>
      <c r="B59" s="192"/>
      <c r="C59" s="192"/>
      <c r="D59" s="193"/>
      <c r="E59" s="193"/>
      <c r="F59" s="193"/>
      <c r="G59" s="193"/>
      <c r="H59" s="193"/>
      <c r="I59" s="193"/>
    </row>
    <row r="60" spans="1:9" ht="13.5" thickBot="1" x14ac:dyDescent="0.25">
      <c r="A60" s="178">
        <f>+'10.1'!A59</f>
        <v>2016</v>
      </c>
      <c r="B60" s="194"/>
      <c r="C60" s="194"/>
      <c r="D60" s="195"/>
      <c r="E60" s="195"/>
      <c r="F60" s="195"/>
      <c r="G60" s="195"/>
      <c r="H60" s="195"/>
      <c r="I60" s="195"/>
    </row>
    <row r="61" spans="1:9" ht="13.5" thickBot="1" x14ac:dyDescent="0.25">
      <c r="A61" s="179"/>
      <c r="B61" s="196"/>
      <c r="C61" s="196"/>
      <c r="D61" s="65"/>
      <c r="E61" s="65"/>
      <c r="F61" s="65"/>
      <c r="G61" s="65"/>
      <c r="H61" s="65"/>
      <c r="I61" s="65"/>
    </row>
    <row r="62" spans="1:9" x14ac:dyDescent="0.2">
      <c r="A62" s="159" t="s">
        <v>129</v>
      </c>
      <c r="B62" s="197"/>
      <c r="C62" s="197"/>
      <c r="D62" s="191"/>
      <c r="E62" s="191"/>
      <c r="F62" s="191"/>
      <c r="G62" s="191"/>
      <c r="H62" s="191"/>
      <c r="I62" s="191"/>
    </row>
    <row r="63" spans="1:9" ht="13.5" thickBot="1" x14ac:dyDescent="0.25">
      <c r="A63" s="165" t="s">
        <v>130</v>
      </c>
      <c r="B63" s="198"/>
      <c r="C63" s="198"/>
      <c r="D63" s="195"/>
      <c r="E63" s="195"/>
      <c r="F63" s="195"/>
      <c r="G63" s="195"/>
      <c r="H63" s="195"/>
      <c r="I63" s="195"/>
    </row>
    <row r="64" spans="1:9" x14ac:dyDescent="0.2">
      <c r="A64" s="173"/>
      <c r="B64" s="173"/>
      <c r="C64" s="173"/>
    </row>
    <row r="65" spans="1:9" x14ac:dyDescent="0.2">
      <c r="A65" s="173"/>
      <c r="B65" s="173"/>
      <c r="C65" s="173"/>
    </row>
    <row r="68" spans="1:9" x14ac:dyDescent="0.2">
      <c r="A68" s="84" t="s">
        <v>87</v>
      </c>
      <c r="B68" s="84"/>
      <c r="C68" s="84"/>
      <c r="D68" s="85"/>
      <c r="E68" s="53"/>
    </row>
    <row r="69" spans="1:9" ht="13.5" thickBot="1" x14ac:dyDescent="0.25">
      <c r="A69" s="53"/>
      <c r="B69" s="53"/>
      <c r="C69" s="53"/>
      <c r="D69" s="53"/>
      <c r="E69" s="53"/>
    </row>
    <row r="70" spans="1:9" ht="13.5" thickBot="1" x14ac:dyDescent="0.25">
      <c r="A70" s="89" t="s">
        <v>4</v>
      </c>
      <c r="B70" s="91" t="s">
        <v>80</v>
      </c>
      <c r="C70" s="104" t="s">
        <v>82</v>
      </c>
      <c r="D70" s="91" t="s">
        <v>80</v>
      </c>
      <c r="E70" s="104" t="s">
        <v>82</v>
      </c>
      <c r="F70" s="91" t="s">
        <v>80</v>
      </c>
      <c r="G70" s="104" t="s">
        <v>82</v>
      </c>
      <c r="H70" s="91" t="s">
        <v>80</v>
      </c>
      <c r="I70" s="104" t="s">
        <v>82</v>
      </c>
    </row>
    <row r="71" spans="1:9" x14ac:dyDescent="0.2">
      <c r="A71" s="97">
        <f>+A58</f>
        <v>2014</v>
      </c>
      <c r="B71" s="107">
        <f t="shared" ref="B71:I71" si="0">+B58-SUM(B9:B20)</f>
        <v>0</v>
      </c>
      <c r="C71" s="107">
        <f t="shared" si="0"/>
        <v>0</v>
      </c>
      <c r="D71" s="107">
        <f t="shared" si="0"/>
        <v>0</v>
      </c>
      <c r="E71" s="107">
        <f t="shared" si="0"/>
        <v>0</v>
      </c>
      <c r="F71" s="107">
        <f t="shared" si="0"/>
        <v>0</v>
      </c>
      <c r="G71" s="107">
        <f t="shared" si="0"/>
        <v>0</v>
      </c>
      <c r="H71" s="107">
        <f t="shared" si="0"/>
        <v>0</v>
      </c>
      <c r="I71" s="110">
        <f t="shared" si="0"/>
        <v>0</v>
      </c>
    </row>
    <row r="72" spans="1:9" x14ac:dyDescent="0.2">
      <c r="A72" s="99">
        <f>+A59</f>
        <v>2015</v>
      </c>
      <c r="B72" s="111">
        <f t="shared" ref="B72:I72" si="1">+B59-SUM(B21:B32)</f>
        <v>0</v>
      </c>
      <c r="C72" s="111">
        <f t="shared" si="1"/>
        <v>0</v>
      </c>
      <c r="D72" s="111">
        <f t="shared" si="1"/>
        <v>0</v>
      </c>
      <c r="E72" s="111">
        <f t="shared" si="1"/>
        <v>0</v>
      </c>
      <c r="F72" s="111">
        <f t="shared" si="1"/>
        <v>0</v>
      </c>
      <c r="G72" s="111">
        <f t="shared" si="1"/>
        <v>0</v>
      </c>
      <c r="H72" s="111">
        <f t="shared" si="1"/>
        <v>0</v>
      </c>
      <c r="I72" s="114">
        <f t="shared" si="1"/>
        <v>0</v>
      </c>
    </row>
    <row r="73" spans="1:9" ht="13.5" thickBot="1" x14ac:dyDescent="0.25">
      <c r="A73" s="100">
        <f>+A60</f>
        <v>2016</v>
      </c>
      <c r="B73" s="115">
        <f t="shared" ref="B73:I73" si="2">+B60-SUM(B33:B44)</f>
        <v>0</v>
      </c>
      <c r="C73" s="115">
        <f t="shared" si="2"/>
        <v>0</v>
      </c>
      <c r="D73" s="115">
        <f t="shared" si="2"/>
        <v>0</v>
      </c>
      <c r="E73" s="115">
        <f t="shared" si="2"/>
        <v>0</v>
      </c>
      <c r="F73" s="115">
        <f t="shared" si="2"/>
        <v>0</v>
      </c>
      <c r="G73" s="115">
        <f t="shared" si="2"/>
        <v>0</v>
      </c>
      <c r="H73" s="115">
        <f t="shared" si="2"/>
        <v>0</v>
      </c>
      <c r="I73" s="118">
        <f t="shared" si="2"/>
        <v>0</v>
      </c>
    </row>
    <row r="74" spans="1:9" x14ac:dyDescent="0.2">
      <c r="A74" s="97" t="str">
        <f>+A62</f>
        <v>ENE-SEP 2016</v>
      </c>
      <c r="B74" s="124">
        <f>+B62-(SUM(B33:INDEX(B33:B44,'parámetros e instrucciones'!$E$3)))</f>
        <v>0</v>
      </c>
      <c r="C74" s="124">
        <f>+C62-(SUM(C33:INDEX(C33:C44,'parámetros e instrucciones'!$E$3)))</f>
        <v>0</v>
      </c>
      <c r="D74" s="124">
        <f>+D62-(SUM(D33:INDEX(D33:D44,'parámetros e instrucciones'!$E$3)))</f>
        <v>0</v>
      </c>
      <c r="E74" s="124">
        <f>+E62-(SUM(E33:INDEX(E33:E44,'parámetros e instrucciones'!$E$3)))</f>
        <v>0</v>
      </c>
      <c r="F74" s="124">
        <f>+F62-(SUM(F33:INDEX(F33:F44,'parámetros e instrucciones'!$E$3)))</f>
        <v>0</v>
      </c>
      <c r="G74" s="124">
        <f>+G62-(SUM(G33:INDEX(G33:G44,'parámetros e instrucciones'!$E$3)))</f>
        <v>0</v>
      </c>
      <c r="H74" s="124">
        <f>+H62-(SUM(H33:INDEX(H33:H44,'parámetros e instrucciones'!$E$3)))</f>
        <v>0</v>
      </c>
      <c r="I74" s="124">
        <f>+I62-(SUM(I33:INDEX(I33:I44,'parámetros e instrucciones'!$E$3)))</f>
        <v>0</v>
      </c>
    </row>
    <row r="75" spans="1:9" ht="13.5" thickBot="1" x14ac:dyDescent="0.25">
      <c r="A75" s="100" t="str">
        <f>+A63</f>
        <v>ENE-SEP 2017</v>
      </c>
      <c r="B75" s="128">
        <f>+B63-(SUM(B45:INDEX(B45:B53,'parámetros e instrucciones'!$E$3)))</f>
        <v>0</v>
      </c>
      <c r="C75" s="128">
        <f>+C63-(SUM(C45:INDEX(C45:C53,'parámetros e instrucciones'!$E$3)))</f>
        <v>0</v>
      </c>
      <c r="D75" s="128">
        <f>+D63-(SUM(D45:INDEX(D45:D53,'parámetros e instrucciones'!$E$3)))</f>
        <v>0</v>
      </c>
      <c r="E75" s="128">
        <f>+E63-(SUM(E45:INDEX(E45:E53,'parámetros e instrucciones'!$E$3)))</f>
        <v>0</v>
      </c>
      <c r="F75" s="128">
        <f>+F63-(SUM(F45:INDEX(F45:F53,'parámetros e instrucciones'!$E$3)))</f>
        <v>0</v>
      </c>
      <c r="G75" s="128">
        <f>+G63-(SUM(G45:INDEX(G45:G53,'parámetros e instrucciones'!$E$3)))</f>
        <v>0</v>
      </c>
      <c r="H75" s="128">
        <f>+H63-(SUM(H45:INDEX(H45:H53,'parámetros e instrucciones'!$E$3)))</f>
        <v>0</v>
      </c>
      <c r="I75" s="128">
        <f>+I63-(SUM(I45:INDEX(I45:I53,'parámetros e instrucciones'!$E$3)))</f>
        <v>0</v>
      </c>
    </row>
  </sheetData>
  <sheetProtection formatCells="0" formatColumns="0" formatRows="0"/>
  <mergeCells count="1">
    <mergeCell ref="B7:C7"/>
  </mergeCells>
  <phoneticPr fontId="27" type="noConversion"/>
  <printOptions horizontalCentered="1" verticalCentered="1" gridLinesSet="0"/>
  <pageMargins left="0.24" right="0.34" top="0.24" bottom="0.42" header="0" footer="0"/>
  <pageSetup paperSize="9" scale="79" orientation="portrait" horizontalDpi="4294967292" verticalDpi="300" r:id="rId1"/>
  <headerFooter alignWithMargins="0">
    <oddHeader>&amp;R2017 – Año de las Energías Renovables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  <pageSetUpPr fitToPage="1"/>
  </sheetPr>
  <dimension ref="B1:R124"/>
  <sheetViews>
    <sheetView topLeftCell="B1" workbookViewId="0">
      <selection activeCell="G26" sqref="G26"/>
    </sheetView>
  </sheetViews>
  <sheetFormatPr baseColWidth="10" defaultColWidth="13.7109375" defaultRowHeight="12.75" x14ac:dyDescent="0.2"/>
  <cols>
    <col min="1" max="1" width="1" style="53" customWidth="1"/>
    <col min="2" max="2" width="3" style="51" customWidth="1"/>
    <col min="3" max="3" width="12.7109375" style="53" customWidth="1"/>
    <col min="4" max="4" width="1.7109375" style="53" customWidth="1"/>
    <col min="5" max="5" width="14.42578125" style="53" customWidth="1"/>
    <col min="6" max="6" width="1.7109375" style="53" hidden="1" customWidth="1"/>
    <col min="7" max="7" width="14.42578125" style="53" customWidth="1"/>
    <col min="8" max="8" width="13.7109375" style="53" customWidth="1"/>
    <col min="9" max="10" width="13.7109375" style="53" hidden="1" customWidth="1"/>
    <col min="11" max="11" width="15.5703125" style="53" customWidth="1"/>
    <col min="12" max="12" width="15.28515625" style="53" customWidth="1"/>
    <col min="13" max="13" width="13.5703125" style="53" customWidth="1"/>
    <col min="14" max="14" width="13.7109375" style="53" customWidth="1"/>
    <col min="15" max="15" width="1.7109375" style="65" customWidth="1"/>
    <col min="16" max="18" width="11.42578125" style="49" customWidth="1"/>
    <col min="19" max="16384" width="13.7109375" style="53"/>
  </cols>
  <sheetData>
    <row r="1" spans="3:18" x14ac:dyDescent="0.2">
      <c r="C1" s="551" t="s">
        <v>113</v>
      </c>
      <c r="D1" s="551"/>
      <c r="E1" s="551"/>
      <c r="F1" s="551"/>
      <c r="G1" s="551"/>
      <c r="H1" s="551"/>
      <c r="I1" s="551"/>
      <c r="J1" s="551"/>
      <c r="K1" s="551"/>
      <c r="L1" s="227"/>
    </row>
    <row r="2" spans="3:18" x14ac:dyDescent="0.2">
      <c r="C2" s="551" t="s">
        <v>148</v>
      </c>
      <c r="D2" s="551"/>
      <c r="E2" s="551"/>
      <c r="F2" s="551"/>
      <c r="G2" s="551"/>
      <c r="H2" s="551"/>
      <c r="I2" s="551"/>
      <c r="J2" s="551"/>
      <c r="K2" s="551"/>
      <c r="L2" s="227"/>
    </row>
    <row r="3" spans="3:18" x14ac:dyDescent="0.2">
      <c r="C3" s="552" t="s">
        <v>114</v>
      </c>
      <c r="D3" s="552"/>
      <c r="E3" s="552"/>
      <c r="F3" s="552"/>
      <c r="G3" s="552"/>
      <c r="H3" s="552"/>
      <c r="I3" s="552"/>
      <c r="J3" s="552"/>
      <c r="K3" s="552"/>
      <c r="L3" s="50"/>
      <c r="M3" s="230"/>
      <c r="N3" s="230"/>
      <c r="O3" s="66"/>
      <c r="P3" s="53"/>
      <c r="Q3" s="53"/>
      <c r="R3" s="53"/>
    </row>
    <row r="4" spans="3:18" x14ac:dyDescent="0.2">
      <c r="C4" s="552" t="s">
        <v>107</v>
      </c>
      <c r="D4" s="552"/>
      <c r="E4" s="552"/>
      <c r="F4" s="552"/>
      <c r="G4" s="552"/>
      <c r="H4" s="552"/>
      <c r="I4" s="552"/>
      <c r="J4" s="552"/>
      <c r="K4" s="552"/>
      <c r="L4" s="50"/>
      <c r="M4" s="230"/>
      <c r="N4" s="230"/>
      <c r="P4" s="53"/>
      <c r="Q4" s="67" t="s">
        <v>75</v>
      </c>
      <c r="R4" s="53"/>
    </row>
    <row r="5" spans="3:18" s="51" customFormat="1" ht="10.5" customHeight="1" thickBot="1" x14ac:dyDescent="0.25"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48"/>
    </row>
    <row r="6" spans="3:18" ht="87" customHeight="1" thickBot="1" x14ac:dyDescent="0.25">
      <c r="C6" s="24" t="s">
        <v>70</v>
      </c>
      <c r="D6" s="25"/>
      <c r="E6" s="26" t="s">
        <v>144</v>
      </c>
      <c r="F6" s="27" t="s">
        <v>16</v>
      </c>
      <c r="G6" s="27" t="s">
        <v>145</v>
      </c>
      <c r="H6" s="27" t="s">
        <v>71</v>
      </c>
      <c r="I6" s="27" t="s">
        <v>72</v>
      </c>
      <c r="J6" s="27" t="s">
        <v>78</v>
      </c>
      <c r="K6" s="27" t="s">
        <v>146</v>
      </c>
      <c r="L6" s="440" t="s">
        <v>147</v>
      </c>
      <c r="M6" s="51"/>
      <c r="N6" s="51"/>
      <c r="O6" s="28"/>
      <c r="P6" s="52"/>
      <c r="Q6" s="96" t="s">
        <v>88</v>
      </c>
    </row>
    <row r="7" spans="3:18" x14ac:dyDescent="0.2">
      <c r="C7" s="101">
        <v>41640</v>
      </c>
      <c r="D7" s="47"/>
      <c r="E7" s="30"/>
      <c r="F7" s="31"/>
      <c r="G7" s="31"/>
      <c r="H7" s="31"/>
      <c r="I7" s="31"/>
      <c r="J7" s="31"/>
      <c r="K7" s="31"/>
      <c r="L7" s="105"/>
      <c r="M7" s="51"/>
      <c r="N7" s="51"/>
      <c r="O7" s="33"/>
      <c r="P7" s="52"/>
      <c r="Q7" s="129">
        <f>+M57+E7-F7-G7-H7+I7-J7</f>
        <v>0</v>
      </c>
    </row>
    <row r="8" spans="3:18" x14ac:dyDescent="0.2">
      <c r="C8" s="102">
        <v>41671</v>
      </c>
      <c r="D8" s="47"/>
      <c r="E8" s="34"/>
      <c r="F8" s="35"/>
      <c r="G8" s="35"/>
      <c r="H8" s="35"/>
      <c r="I8" s="35"/>
      <c r="J8" s="35"/>
      <c r="K8" s="35"/>
      <c r="L8" s="106"/>
      <c r="M8" s="51"/>
      <c r="N8" s="51"/>
      <c r="O8" s="33"/>
      <c r="P8" s="52"/>
      <c r="Q8" s="130">
        <f>+Q7+E8+I8-F8-G8-H8-J8</f>
        <v>0</v>
      </c>
    </row>
    <row r="9" spans="3:18" x14ac:dyDescent="0.2">
      <c r="C9" s="102">
        <v>41699</v>
      </c>
      <c r="D9" s="47"/>
      <c r="E9" s="34"/>
      <c r="F9" s="35"/>
      <c r="G9" s="35"/>
      <c r="H9" s="35"/>
      <c r="I9" s="35"/>
      <c r="J9" s="35"/>
      <c r="K9" s="35"/>
      <c r="L9" s="106"/>
      <c r="M9" s="51"/>
      <c r="N9" s="51"/>
      <c r="O9" s="33"/>
      <c r="P9" s="52"/>
      <c r="Q9" s="130">
        <f t="shared" ref="Q9:Q51" si="0">+Q8+E9+I9-F9-G9-H9-J9</f>
        <v>0</v>
      </c>
    </row>
    <row r="10" spans="3:18" x14ac:dyDescent="0.2">
      <c r="C10" s="102">
        <v>41730</v>
      </c>
      <c r="D10" s="47"/>
      <c r="E10" s="34"/>
      <c r="F10" s="35"/>
      <c r="G10" s="35"/>
      <c r="H10" s="35"/>
      <c r="I10" s="35"/>
      <c r="J10" s="35"/>
      <c r="K10" s="35"/>
      <c r="L10" s="106"/>
      <c r="M10" s="51"/>
      <c r="N10" s="51"/>
      <c r="O10" s="33"/>
      <c r="P10" s="52"/>
      <c r="Q10" s="130">
        <f t="shared" si="0"/>
        <v>0</v>
      </c>
    </row>
    <row r="11" spans="3:18" x14ac:dyDescent="0.2">
      <c r="C11" s="102">
        <v>41760</v>
      </c>
      <c r="D11" s="47"/>
      <c r="E11" s="34"/>
      <c r="F11" s="35"/>
      <c r="G11" s="35"/>
      <c r="H11" s="35"/>
      <c r="I11" s="35"/>
      <c r="J11" s="35"/>
      <c r="K11" s="35"/>
      <c r="L11" s="106"/>
      <c r="O11" s="33"/>
      <c r="Q11" s="130">
        <f>+Q10+E11+I11-F11-G11-H11-J11</f>
        <v>0</v>
      </c>
    </row>
    <row r="12" spans="3:18" x14ac:dyDescent="0.2">
      <c r="C12" s="102">
        <v>41791</v>
      </c>
      <c r="D12" s="47"/>
      <c r="E12" s="34"/>
      <c r="F12" s="35"/>
      <c r="G12" s="35"/>
      <c r="H12" s="35"/>
      <c r="I12" s="35"/>
      <c r="J12" s="35"/>
      <c r="K12" s="35"/>
      <c r="L12" s="106"/>
      <c r="O12" s="33"/>
      <c r="Q12" s="130">
        <f t="shared" si="0"/>
        <v>0</v>
      </c>
    </row>
    <row r="13" spans="3:18" x14ac:dyDescent="0.2">
      <c r="C13" s="102">
        <v>41821</v>
      </c>
      <c r="D13" s="47"/>
      <c r="E13" s="34"/>
      <c r="F13" s="35"/>
      <c r="G13" s="35"/>
      <c r="H13" s="35"/>
      <c r="I13" s="35"/>
      <c r="J13" s="35"/>
      <c r="K13" s="35"/>
      <c r="L13" s="106"/>
      <c r="O13" s="33"/>
      <c r="Q13" s="130">
        <f t="shared" si="0"/>
        <v>0</v>
      </c>
    </row>
    <row r="14" spans="3:18" x14ac:dyDescent="0.2">
      <c r="C14" s="102">
        <v>41852</v>
      </c>
      <c r="D14" s="47"/>
      <c r="E14" s="34"/>
      <c r="F14" s="35"/>
      <c r="G14" s="35"/>
      <c r="H14" s="35"/>
      <c r="I14" s="35"/>
      <c r="J14" s="35"/>
      <c r="K14" s="35"/>
      <c r="L14" s="106"/>
      <c r="O14" s="33"/>
      <c r="Q14" s="130">
        <f t="shared" si="0"/>
        <v>0</v>
      </c>
    </row>
    <row r="15" spans="3:18" x14ac:dyDescent="0.2">
      <c r="C15" s="102">
        <v>41883</v>
      </c>
      <c r="D15" s="47"/>
      <c r="E15" s="34"/>
      <c r="F15" s="35"/>
      <c r="G15" s="35"/>
      <c r="H15" s="35"/>
      <c r="I15" s="35"/>
      <c r="J15" s="35"/>
      <c r="K15" s="35"/>
      <c r="L15" s="106"/>
      <c r="O15" s="33"/>
      <c r="Q15" s="130">
        <f t="shared" si="0"/>
        <v>0</v>
      </c>
    </row>
    <row r="16" spans="3:18" x14ac:dyDescent="0.2">
      <c r="C16" s="102">
        <v>41913</v>
      </c>
      <c r="D16" s="47"/>
      <c r="E16" s="34"/>
      <c r="F16" s="35"/>
      <c r="G16" s="35"/>
      <c r="H16" s="35"/>
      <c r="I16" s="35"/>
      <c r="J16" s="35"/>
      <c r="K16" s="35"/>
      <c r="L16" s="106"/>
      <c r="O16" s="33"/>
      <c r="Q16" s="130">
        <f t="shared" si="0"/>
        <v>0</v>
      </c>
    </row>
    <row r="17" spans="3:17" x14ac:dyDescent="0.2">
      <c r="C17" s="102">
        <v>41944</v>
      </c>
      <c r="D17" s="47"/>
      <c r="E17" s="34"/>
      <c r="F17" s="35"/>
      <c r="G17" s="35"/>
      <c r="H17" s="35"/>
      <c r="I17" s="35"/>
      <c r="J17" s="35"/>
      <c r="K17" s="35"/>
      <c r="L17" s="106"/>
      <c r="O17" s="33"/>
      <c r="Q17" s="130">
        <f t="shared" si="0"/>
        <v>0</v>
      </c>
    </row>
    <row r="18" spans="3:17" ht="13.5" thickBot="1" x14ac:dyDescent="0.25">
      <c r="C18" s="103">
        <v>41974</v>
      </c>
      <c r="D18" s="47"/>
      <c r="E18" s="37"/>
      <c r="F18" s="38"/>
      <c r="G18" s="38"/>
      <c r="H18" s="38"/>
      <c r="I18" s="38"/>
      <c r="J18" s="38"/>
      <c r="K18" s="38"/>
      <c r="L18" s="479"/>
      <c r="O18" s="33"/>
      <c r="Q18" s="131">
        <f t="shared" si="0"/>
        <v>0</v>
      </c>
    </row>
    <row r="19" spans="3:17" x14ac:dyDescent="0.2">
      <c r="C19" s="101">
        <v>42005</v>
      </c>
      <c r="D19" s="47"/>
      <c r="E19" s="30"/>
      <c r="F19" s="31"/>
      <c r="G19" s="31"/>
      <c r="H19" s="31"/>
      <c r="I19" s="31"/>
      <c r="J19" s="31"/>
      <c r="K19" s="31"/>
      <c r="L19" s="105"/>
      <c r="O19" s="33"/>
      <c r="Q19" s="132">
        <f t="shared" si="0"/>
        <v>0</v>
      </c>
    </row>
    <row r="20" spans="3:17" x14ac:dyDescent="0.2">
      <c r="C20" s="102">
        <v>42036</v>
      </c>
      <c r="D20" s="47"/>
      <c r="E20" s="34"/>
      <c r="F20" s="35"/>
      <c r="G20" s="35"/>
      <c r="H20" s="35"/>
      <c r="I20" s="35"/>
      <c r="J20" s="35"/>
      <c r="K20" s="35"/>
      <c r="L20" s="106"/>
      <c r="O20" s="33"/>
      <c r="Q20" s="130">
        <f t="shared" si="0"/>
        <v>0</v>
      </c>
    </row>
    <row r="21" spans="3:17" x14ac:dyDescent="0.2">
      <c r="C21" s="102">
        <v>42064</v>
      </c>
      <c r="D21" s="47"/>
      <c r="E21" s="34"/>
      <c r="F21" s="35"/>
      <c r="G21" s="35"/>
      <c r="H21" s="35"/>
      <c r="I21" s="35"/>
      <c r="J21" s="35"/>
      <c r="K21" s="35"/>
      <c r="L21" s="106"/>
      <c r="O21" s="33"/>
      <c r="Q21" s="130">
        <f t="shared" si="0"/>
        <v>0</v>
      </c>
    </row>
    <row r="22" spans="3:17" x14ac:dyDescent="0.2">
      <c r="C22" s="102">
        <v>42095</v>
      </c>
      <c r="D22" s="47"/>
      <c r="E22" s="34"/>
      <c r="F22" s="35"/>
      <c r="G22" s="35"/>
      <c r="H22" s="35"/>
      <c r="I22" s="35"/>
      <c r="J22" s="35"/>
      <c r="K22" s="35"/>
      <c r="L22" s="106"/>
      <c r="O22" s="33"/>
      <c r="Q22" s="130">
        <f t="shared" si="0"/>
        <v>0</v>
      </c>
    </row>
    <row r="23" spans="3:17" x14ac:dyDescent="0.2">
      <c r="C23" s="102">
        <v>42125</v>
      </c>
      <c r="D23" s="47"/>
      <c r="E23" s="34"/>
      <c r="F23" s="35"/>
      <c r="G23" s="35"/>
      <c r="H23" s="35"/>
      <c r="I23" s="35"/>
      <c r="J23" s="35"/>
      <c r="K23" s="35"/>
      <c r="L23" s="106"/>
      <c r="O23" s="33"/>
      <c r="Q23" s="130">
        <f t="shared" si="0"/>
        <v>0</v>
      </c>
    </row>
    <row r="24" spans="3:17" x14ac:dyDescent="0.2">
      <c r="C24" s="102">
        <v>42156</v>
      </c>
      <c r="D24" s="47"/>
      <c r="E24" s="34"/>
      <c r="F24" s="35"/>
      <c r="G24" s="35"/>
      <c r="H24" s="35"/>
      <c r="I24" s="35"/>
      <c r="J24" s="35"/>
      <c r="K24" s="35"/>
      <c r="L24" s="106"/>
      <c r="O24" s="33"/>
      <c r="Q24" s="130">
        <f t="shared" si="0"/>
        <v>0</v>
      </c>
    </row>
    <row r="25" spans="3:17" x14ac:dyDescent="0.2">
      <c r="C25" s="102">
        <v>42186</v>
      </c>
      <c r="D25" s="47"/>
      <c r="E25" s="34"/>
      <c r="F25" s="35"/>
      <c r="G25" s="35"/>
      <c r="H25" s="35"/>
      <c r="I25" s="35"/>
      <c r="J25" s="35"/>
      <c r="K25" s="35"/>
      <c r="L25" s="106"/>
      <c r="O25" s="33"/>
      <c r="Q25" s="130">
        <f t="shared" si="0"/>
        <v>0</v>
      </c>
    </row>
    <row r="26" spans="3:17" x14ac:dyDescent="0.2">
      <c r="C26" s="102">
        <v>42217</v>
      </c>
      <c r="D26" s="47"/>
      <c r="E26" s="34"/>
      <c r="F26" s="35"/>
      <c r="G26" s="35"/>
      <c r="H26" s="35"/>
      <c r="I26" s="35"/>
      <c r="J26" s="35"/>
      <c r="K26" s="35"/>
      <c r="L26" s="106"/>
      <c r="O26" s="33"/>
      <c r="Q26" s="130">
        <f t="shared" si="0"/>
        <v>0</v>
      </c>
    </row>
    <row r="27" spans="3:17" x14ac:dyDescent="0.2">
      <c r="C27" s="102">
        <v>42248</v>
      </c>
      <c r="D27" s="47"/>
      <c r="E27" s="34"/>
      <c r="F27" s="35"/>
      <c r="G27" s="35"/>
      <c r="H27" s="35"/>
      <c r="I27" s="35"/>
      <c r="J27" s="35"/>
      <c r="K27" s="35"/>
      <c r="L27" s="106"/>
      <c r="O27" s="33"/>
      <c r="Q27" s="130">
        <f t="shared" si="0"/>
        <v>0</v>
      </c>
    </row>
    <row r="28" spans="3:17" x14ac:dyDescent="0.2">
      <c r="C28" s="102">
        <v>42278</v>
      </c>
      <c r="D28" s="47"/>
      <c r="E28" s="34"/>
      <c r="F28" s="35"/>
      <c r="G28" s="35"/>
      <c r="H28" s="35"/>
      <c r="I28" s="35"/>
      <c r="J28" s="35"/>
      <c r="K28" s="35"/>
      <c r="L28" s="106"/>
      <c r="O28" s="33"/>
      <c r="Q28" s="130">
        <f t="shared" si="0"/>
        <v>0</v>
      </c>
    </row>
    <row r="29" spans="3:17" x14ac:dyDescent="0.2">
      <c r="C29" s="102">
        <v>42309</v>
      </c>
      <c r="D29" s="47"/>
      <c r="E29" s="34"/>
      <c r="F29" s="35"/>
      <c r="G29" s="35"/>
      <c r="H29" s="35"/>
      <c r="I29" s="35"/>
      <c r="J29" s="35"/>
      <c r="K29" s="35"/>
      <c r="L29" s="106"/>
      <c r="O29" s="33"/>
      <c r="Q29" s="130">
        <f t="shared" si="0"/>
        <v>0</v>
      </c>
    </row>
    <row r="30" spans="3:17" ht="13.5" thickBot="1" x14ac:dyDescent="0.25">
      <c r="C30" s="103">
        <v>42339</v>
      </c>
      <c r="D30" s="47"/>
      <c r="E30" s="37"/>
      <c r="F30" s="38"/>
      <c r="G30" s="38"/>
      <c r="H30" s="38"/>
      <c r="I30" s="38"/>
      <c r="J30" s="38"/>
      <c r="K30" s="38"/>
      <c r="L30" s="479"/>
      <c r="O30" s="33"/>
      <c r="Q30" s="133">
        <f t="shared" si="0"/>
        <v>0</v>
      </c>
    </row>
    <row r="31" spans="3:17" x14ac:dyDescent="0.2">
      <c r="C31" s="101">
        <v>42370</v>
      </c>
      <c r="D31" s="47"/>
      <c r="E31" s="30"/>
      <c r="F31" s="31"/>
      <c r="G31" s="31"/>
      <c r="H31" s="31"/>
      <c r="I31" s="31"/>
      <c r="J31" s="31"/>
      <c r="K31" s="31"/>
      <c r="L31" s="105"/>
      <c r="O31" s="33"/>
      <c r="Q31" s="129">
        <f t="shared" si="0"/>
        <v>0</v>
      </c>
    </row>
    <row r="32" spans="3:17" x14ac:dyDescent="0.2">
      <c r="C32" s="102">
        <v>42401</v>
      </c>
      <c r="D32" s="47"/>
      <c r="E32" s="34"/>
      <c r="F32" s="35"/>
      <c r="G32" s="35"/>
      <c r="H32" s="35"/>
      <c r="I32" s="35"/>
      <c r="J32" s="35"/>
      <c r="K32" s="35"/>
      <c r="L32" s="106"/>
      <c r="O32" s="33"/>
      <c r="Q32" s="130">
        <f t="shared" si="0"/>
        <v>0</v>
      </c>
    </row>
    <row r="33" spans="3:17" x14ac:dyDescent="0.2">
      <c r="C33" s="102">
        <v>42430</v>
      </c>
      <c r="D33" s="47"/>
      <c r="E33" s="34"/>
      <c r="F33" s="35"/>
      <c r="G33" s="35"/>
      <c r="H33" s="35"/>
      <c r="I33" s="35"/>
      <c r="J33" s="35"/>
      <c r="K33" s="35"/>
      <c r="L33" s="106"/>
      <c r="O33" s="33"/>
      <c r="Q33" s="130">
        <f t="shared" si="0"/>
        <v>0</v>
      </c>
    </row>
    <row r="34" spans="3:17" x14ac:dyDescent="0.2">
      <c r="C34" s="102">
        <v>42461</v>
      </c>
      <c r="D34" s="47"/>
      <c r="E34" s="34"/>
      <c r="F34" s="35"/>
      <c r="G34" s="35"/>
      <c r="H34" s="35"/>
      <c r="I34" s="35"/>
      <c r="J34" s="35"/>
      <c r="K34" s="35"/>
      <c r="L34" s="106"/>
      <c r="O34" s="33"/>
      <c r="Q34" s="130">
        <f t="shared" si="0"/>
        <v>0</v>
      </c>
    </row>
    <row r="35" spans="3:17" x14ac:dyDescent="0.2">
      <c r="C35" s="102">
        <v>42491</v>
      </c>
      <c r="D35" s="47"/>
      <c r="E35" s="34"/>
      <c r="F35" s="35"/>
      <c r="G35" s="35"/>
      <c r="H35" s="35"/>
      <c r="I35" s="35"/>
      <c r="J35" s="35"/>
      <c r="K35" s="35"/>
      <c r="L35" s="106"/>
      <c r="O35" s="33"/>
      <c r="Q35" s="130">
        <f t="shared" si="0"/>
        <v>0</v>
      </c>
    </row>
    <row r="36" spans="3:17" x14ac:dyDescent="0.2">
      <c r="C36" s="102">
        <v>42522</v>
      </c>
      <c r="D36" s="47"/>
      <c r="E36" s="34"/>
      <c r="F36" s="35"/>
      <c r="G36" s="35"/>
      <c r="H36" s="35"/>
      <c r="I36" s="35"/>
      <c r="J36" s="35"/>
      <c r="K36" s="35"/>
      <c r="L36" s="106"/>
      <c r="O36" s="33"/>
      <c r="Q36" s="130">
        <f t="shared" si="0"/>
        <v>0</v>
      </c>
    </row>
    <row r="37" spans="3:17" x14ac:dyDescent="0.2">
      <c r="C37" s="102">
        <v>42552</v>
      </c>
      <c r="D37" s="47"/>
      <c r="E37" s="34"/>
      <c r="F37" s="35"/>
      <c r="G37" s="35"/>
      <c r="H37" s="35"/>
      <c r="I37" s="35"/>
      <c r="J37" s="35"/>
      <c r="K37" s="35"/>
      <c r="L37" s="106"/>
      <c r="O37" s="33"/>
      <c r="Q37" s="130">
        <f t="shared" si="0"/>
        <v>0</v>
      </c>
    </row>
    <row r="38" spans="3:17" x14ac:dyDescent="0.2">
      <c r="C38" s="102">
        <v>42583</v>
      </c>
      <c r="D38" s="47"/>
      <c r="E38" s="34"/>
      <c r="F38" s="35"/>
      <c r="G38" s="35"/>
      <c r="H38" s="35"/>
      <c r="I38" s="35"/>
      <c r="J38" s="35"/>
      <c r="K38" s="35"/>
      <c r="L38" s="106"/>
      <c r="O38" s="33"/>
      <c r="Q38" s="130">
        <f t="shared" si="0"/>
        <v>0</v>
      </c>
    </row>
    <row r="39" spans="3:17" x14ac:dyDescent="0.2">
      <c r="C39" s="102">
        <v>42614</v>
      </c>
      <c r="D39" s="47"/>
      <c r="E39" s="34"/>
      <c r="F39" s="35"/>
      <c r="G39" s="35"/>
      <c r="H39" s="35"/>
      <c r="I39" s="35"/>
      <c r="J39" s="35"/>
      <c r="K39" s="35"/>
      <c r="L39" s="106"/>
      <c r="O39" s="33"/>
      <c r="Q39" s="130">
        <f t="shared" si="0"/>
        <v>0</v>
      </c>
    </row>
    <row r="40" spans="3:17" x14ac:dyDescent="0.2">
      <c r="C40" s="102">
        <v>42644</v>
      </c>
      <c r="D40" s="47"/>
      <c r="E40" s="34"/>
      <c r="F40" s="35"/>
      <c r="G40" s="35"/>
      <c r="H40" s="35"/>
      <c r="I40" s="35"/>
      <c r="J40" s="35"/>
      <c r="K40" s="35"/>
      <c r="L40" s="106"/>
      <c r="O40" s="33"/>
      <c r="Q40" s="130">
        <f t="shared" si="0"/>
        <v>0</v>
      </c>
    </row>
    <row r="41" spans="3:17" x14ac:dyDescent="0.2">
      <c r="C41" s="102">
        <v>42675</v>
      </c>
      <c r="D41" s="47"/>
      <c r="E41" s="34"/>
      <c r="F41" s="35"/>
      <c r="G41" s="35"/>
      <c r="H41" s="35"/>
      <c r="I41" s="35"/>
      <c r="J41" s="35"/>
      <c r="K41" s="35"/>
      <c r="L41" s="106"/>
      <c r="O41" s="33"/>
      <c r="Q41" s="130">
        <f t="shared" si="0"/>
        <v>0</v>
      </c>
    </row>
    <row r="42" spans="3:17" ht="13.5" thickBot="1" x14ac:dyDescent="0.25">
      <c r="C42" s="103">
        <v>42705</v>
      </c>
      <c r="D42" s="47"/>
      <c r="E42" s="37"/>
      <c r="F42" s="38"/>
      <c r="G42" s="38"/>
      <c r="H42" s="38"/>
      <c r="I42" s="38"/>
      <c r="J42" s="38"/>
      <c r="K42" s="38"/>
      <c r="L42" s="479"/>
      <c r="O42" s="33"/>
      <c r="Q42" s="133">
        <f t="shared" si="0"/>
        <v>0</v>
      </c>
    </row>
    <row r="43" spans="3:17" x14ac:dyDescent="0.2">
      <c r="C43" s="101">
        <v>42736</v>
      </c>
      <c r="D43" s="47"/>
      <c r="E43" s="30"/>
      <c r="F43" s="31"/>
      <c r="G43" s="31"/>
      <c r="H43" s="31"/>
      <c r="I43" s="31"/>
      <c r="J43" s="31"/>
      <c r="K43" s="31"/>
      <c r="L43" s="105"/>
      <c r="O43" s="33"/>
      <c r="Q43" s="129">
        <f t="shared" si="0"/>
        <v>0</v>
      </c>
    </row>
    <row r="44" spans="3:17" x14ac:dyDescent="0.2">
      <c r="C44" s="102">
        <v>42767</v>
      </c>
      <c r="D44" s="47"/>
      <c r="E44" s="34"/>
      <c r="F44" s="35"/>
      <c r="G44" s="35"/>
      <c r="H44" s="35"/>
      <c r="I44" s="35"/>
      <c r="J44" s="35"/>
      <c r="K44" s="35"/>
      <c r="L44" s="106"/>
      <c r="O44" s="33"/>
      <c r="Q44" s="130">
        <f t="shared" si="0"/>
        <v>0</v>
      </c>
    </row>
    <row r="45" spans="3:17" x14ac:dyDescent="0.2">
      <c r="C45" s="102">
        <v>42795</v>
      </c>
      <c r="D45" s="47"/>
      <c r="E45" s="34"/>
      <c r="F45" s="35"/>
      <c r="G45" s="35"/>
      <c r="H45" s="35"/>
      <c r="I45" s="35"/>
      <c r="J45" s="35"/>
      <c r="K45" s="35"/>
      <c r="L45" s="106"/>
      <c r="O45" s="33"/>
      <c r="Q45" s="130">
        <f t="shared" si="0"/>
        <v>0</v>
      </c>
    </row>
    <row r="46" spans="3:17" x14ac:dyDescent="0.2">
      <c r="C46" s="102">
        <v>42826</v>
      </c>
      <c r="D46" s="47"/>
      <c r="E46" s="34"/>
      <c r="F46" s="35"/>
      <c r="G46" s="35"/>
      <c r="H46" s="35"/>
      <c r="I46" s="35"/>
      <c r="J46" s="35"/>
      <c r="K46" s="35"/>
      <c r="L46" s="106"/>
      <c r="O46" s="33"/>
      <c r="Q46" s="130">
        <f t="shared" si="0"/>
        <v>0</v>
      </c>
    </row>
    <row r="47" spans="3:17" x14ac:dyDescent="0.2">
      <c r="C47" s="102">
        <v>42856</v>
      </c>
      <c r="D47" s="47"/>
      <c r="E47" s="34"/>
      <c r="F47" s="35"/>
      <c r="G47" s="35"/>
      <c r="H47" s="35"/>
      <c r="I47" s="35"/>
      <c r="J47" s="35"/>
      <c r="K47" s="35"/>
      <c r="L47" s="106"/>
      <c r="O47" s="33"/>
      <c r="Q47" s="130">
        <f t="shared" si="0"/>
        <v>0</v>
      </c>
    </row>
    <row r="48" spans="3:17" x14ac:dyDescent="0.2">
      <c r="C48" s="102">
        <v>42887</v>
      </c>
      <c r="D48" s="47"/>
      <c r="E48" s="34"/>
      <c r="F48" s="35"/>
      <c r="G48" s="35"/>
      <c r="H48" s="35"/>
      <c r="I48" s="35"/>
      <c r="J48" s="35"/>
      <c r="K48" s="35"/>
      <c r="L48" s="106"/>
      <c r="O48" s="33"/>
      <c r="Q48" s="130">
        <f t="shared" si="0"/>
        <v>0</v>
      </c>
    </row>
    <row r="49" spans="2:17" x14ac:dyDescent="0.2">
      <c r="C49" s="102">
        <v>42917</v>
      </c>
      <c r="D49" s="47"/>
      <c r="E49" s="34"/>
      <c r="F49" s="35"/>
      <c r="G49" s="35"/>
      <c r="H49" s="35"/>
      <c r="I49" s="35"/>
      <c r="J49" s="35"/>
      <c r="K49" s="35"/>
      <c r="L49" s="106"/>
      <c r="O49" s="33"/>
      <c r="Q49" s="130">
        <f t="shared" si="0"/>
        <v>0</v>
      </c>
    </row>
    <row r="50" spans="2:17" x14ac:dyDescent="0.2">
      <c r="C50" s="269">
        <v>42948</v>
      </c>
      <c r="D50" s="47"/>
      <c r="E50" s="34"/>
      <c r="F50" s="35"/>
      <c r="G50" s="35"/>
      <c r="H50" s="35"/>
      <c r="I50" s="35"/>
      <c r="J50" s="35"/>
      <c r="K50" s="35"/>
      <c r="L50" s="106"/>
      <c r="O50" s="33"/>
      <c r="Q50" s="130">
        <f t="shared" si="0"/>
        <v>0</v>
      </c>
    </row>
    <row r="51" spans="2:17" ht="13.5" thickBot="1" x14ac:dyDescent="0.25">
      <c r="C51" s="478">
        <v>42979</v>
      </c>
      <c r="D51" s="47"/>
      <c r="E51" s="37"/>
      <c r="F51" s="38"/>
      <c r="G51" s="38"/>
      <c r="H51" s="38"/>
      <c r="I51" s="38"/>
      <c r="J51" s="38"/>
      <c r="K51" s="38"/>
      <c r="L51" s="479"/>
      <c r="O51" s="33"/>
      <c r="Q51" s="130">
        <f t="shared" si="0"/>
        <v>0</v>
      </c>
    </row>
    <row r="52" spans="2:17" s="49" customFormat="1" ht="13.5" thickBot="1" x14ac:dyDescent="0.25">
      <c r="B52" s="51"/>
      <c r="C52" s="302"/>
      <c r="D52" s="47"/>
      <c r="E52" s="33"/>
      <c r="F52" s="33"/>
      <c r="G52" s="33"/>
      <c r="H52" s="33"/>
      <c r="I52" s="33"/>
      <c r="J52" s="33"/>
      <c r="K52" s="33"/>
      <c r="L52" s="33"/>
      <c r="M52" s="53"/>
      <c r="N52" s="53"/>
      <c r="O52" s="33"/>
      <c r="Q52" s="33"/>
    </row>
    <row r="53" spans="2:17" s="49" customFormat="1" ht="73.5" customHeight="1" thickBot="1" x14ac:dyDescent="0.25">
      <c r="B53" s="51"/>
      <c r="C53" s="349" t="s">
        <v>4</v>
      </c>
      <c r="D53" s="68"/>
      <c r="E53" s="26" t="str">
        <f t="shared" ref="E53:L53" si="1">+E6</f>
        <v>Armazones subcontratados en el exterior</v>
      </c>
      <c r="F53" s="27" t="str">
        <f t="shared" si="1"/>
        <v>Autoconsumo</v>
      </c>
      <c r="G53" s="27" t="str">
        <f t="shared" si="1"/>
        <v>Ventas de armazones subcontratados en el exterior</v>
      </c>
      <c r="H53" s="27" t="str">
        <f t="shared" si="1"/>
        <v>Exportaciones</v>
      </c>
      <c r="I53" s="27" t="str">
        <f t="shared" si="1"/>
        <v>Producción Contratada a Terceros</v>
      </c>
      <c r="J53" s="27" t="str">
        <f t="shared" si="1"/>
        <v>Ventas de Producción Contratada a Terceros</v>
      </c>
      <c r="K53" s="476" t="str">
        <f t="shared" si="1"/>
        <v>Armazones subcontratados en el exterior para terceros</v>
      </c>
      <c r="L53" s="476" t="str">
        <f t="shared" si="1"/>
        <v>Ventas de armazones subcontratados en el exterior para terceros</v>
      </c>
      <c r="M53" s="476" t="s">
        <v>93</v>
      </c>
      <c r="N53" s="477" t="s">
        <v>68</v>
      </c>
      <c r="O53" s="70"/>
    </row>
    <row r="54" spans="2:17" s="49" customFormat="1" ht="18.75" customHeight="1" x14ac:dyDescent="0.2">
      <c r="B54" s="51"/>
      <c r="C54" s="304">
        <v>2010</v>
      </c>
      <c r="D54" s="68"/>
      <c r="E54" s="470"/>
      <c r="F54" s="245"/>
      <c r="G54" s="245"/>
      <c r="H54" s="245"/>
      <c r="I54" s="245"/>
      <c r="J54" s="245"/>
      <c r="K54" s="245"/>
      <c r="L54" s="245"/>
      <c r="M54" s="471"/>
      <c r="N54" s="472"/>
      <c r="O54" s="70"/>
    </row>
    <row r="55" spans="2:17" s="49" customFormat="1" ht="12.75" customHeight="1" x14ac:dyDescent="0.2">
      <c r="B55" s="51"/>
      <c r="C55" s="305">
        <v>2011</v>
      </c>
      <c r="D55" s="68"/>
      <c r="E55" s="75"/>
      <c r="F55" s="76"/>
      <c r="G55" s="76"/>
      <c r="H55" s="76"/>
      <c r="I55" s="76"/>
      <c r="J55" s="76"/>
      <c r="K55" s="76"/>
      <c r="L55" s="76"/>
      <c r="M55" s="76"/>
      <c r="N55" s="473"/>
      <c r="O55" s="70"/>
    </row>
    <row r="56" spans="2:17" s="49" customFormat="1" ht="12.75" customHeight="1" x14ac:dyDescent="0.2">
      <c r="B56" s="51"/>
      <c r="C56" s="305">
        <v>2012</v>
      </c>
      <c r="D56" s="68"/>
      <c r="E56" s="75"/>
      <c r="F56" s="76"/>
      <c r="G56" s="76"/>
      <c r="H56" s="76"/>
      <c r="I56" s="76"/>
      <c r="J56" s="76"/>
      <c r="K56" s="76"/>
      <c r="L56" s="76"/>
      <c r="M56" s="76"/>
      <c r="N56" s="473"/>
      <c r="O56" s="70"/>
    </row>
    <row r="57" spans="2:17" s="49" customFormat="1" ht="12.75" customHeight="1" x14ac:dyDescent="0.2">
      <c r="B57" s="51"/>
      <c r="C57" s="59">
        <v>2013</v>
      </c>
      <c r="D57" s="71"/>
      <c r="E57" s="75"/>
      <c r="F57" s="76"/>
      <c r="G57" s="76"/>
      <c r="H57" s="76"/>
      <c r="I57" s="76"/>
      <c r="J57" s="76"/>
      <c r="K57" s="76"/>
      <c r="L57" s="76"/>
      <c r="M57" s="76"/>
      <c r="N57" s="473"/>
      <c r="O57" s="29"/>
    </row>
    <row r="58" spans="2:17" s="49" customFormat="1" ht="12.75" customHeight="1" x14ac:dyDescent="0.2">
      <c r="B58" s="51"/>
      <c r="C58" s="59">
        <v>2014</v>
      </c>
      <c r="D58" s="72"/>
      <c r="E58" s="75"/>
      <c r="F58" s="76"/>
      <c r="G58" s="76"/>
      <c r="H58" s="76"/>
      <c r="I58" s="76"/>
      <c r="J58" s="76"/>
      <c r="K58" s="76"/>
      <c r="L58" s="76"/>
      <c r="M58" s="76"/>
      <c r="N58" s="473"/>
      <c r="O58" s="65"/>
    </row>
    <row r="59" spans="2:17" s="49" customFormat="1" ht="12.75" customHeight="1" x14ac:dyDescent="0.2">
      <c r="B59" s="51"/>
      <c r="C59" s="59">
        <v>2015</v>
      </c>
      <c r="D59" s="72"/>
      <c r="E59" s="75"/>
      <c r="F59" s="76"/>
      <c r="G59" s="76"/>
      <c r="H59" s="76"/>
      <c r="I59" s="76"/>
      <c r="J59" s="76"/>
      <c r="K59" s="76"/>
      <c r="L59" s="76"/>
      <c r="M59" s="76"/>
      <c r="N59" s="473"/>
      <c r="O59" s="65"/>
    </row>
    <row r="60" spans="2:17" s="49" customFormat="1" ht="12.75" customHeight="1" x14ac:dyDescent="0.2">
      <c r="B60" s="51"/>
      <c r="C60" s="59">
        <v>2016</v>
      </c>
      <c r="D60" s="72"/>
      <c r="E60" s="75"/>
      <c r="F60" s="76"/>
      <c r="G60" s="76"/>
      <c r="H60" s="76"/>
      <c r="I60" s="76"/>
      <c r="J60" s="76"/>
      <c r="K60" s="76"/>
      <c r="L60" s="76"/>
      <c r="M60" s="76"/>
      <c r="N60" s="473"/>
      <c r="O60" s="65"/>
    </row>
    <row r="61" spans="2:17" s="49" customFormat="1" x14ac:dyDescent="0.2">
      <c r="B61" s="51"/>
      <c r="C61" s="306" t="s">
        <v>116</v>
      </c>
      <c r="D61" s="72"/>
      <c r="E61" s="75"/>
      <c r="F61" s="76"/>
      <c r="G61" s="76"/>
      <c r="H61" s="76"/>
      <c r="I61" s="76"/>
      <c r="J61" s="76"/>
      <c r="K61" s="76"/>
      <c r="L61" s="76"/>
      <c r="M61" s="76"/>
      <c r="N61" s="473"/>
      <c r="O61" s="65"/>
    </row>
    <row r="62" spans="2:17" s="49" customFormat="1" ht="13.5" thickBot="1" x14ac:dyDescent="0.25">
      <c r="B62" s="51"/>
      <c r="C62" s="307" t="s">
        <v>117</v>
      </c>
      <c r="D62" s="71"/>
      <c r="E62" s="81"/>
      <c r="F62" s="82"/>
      <c r="G62" s="82"/>
      <c r="H62" s="83"/>
      <c r="I62" s="83"/>
      <c r="J62" s="83"/>
      <c r="K62" s="83"/>
      <c r="L62" s="83"/>
      <c r="M62" s="83"/>
      <c r="N62" s="475"/>
      <c r="O62" s="65"/>
    </row>
    <row r="63" spans="2:17" s="49" customFormat="1" x14ac:dyDescent="0.2">
      <c r="B63" s="51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48"/>
    </row>
    <row r="64" spans="2:17" s="49" customFormat="1" hidden="1" x14ac:dyDescent="0.2">
      <c r="B64" s="51"/>
      <c r="C64" s="84" t="s">
        <v>90</v>
      </c>
      <c r="D64" s="85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48"/>
    </row>
    <row r="65" spans="2:15" s="49" customFormat="1" x14ac:dyDescent="0.2">
      <c r="B65" s="51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65"/>
      <c r="N65" s="53"/>
      <c r="O65" s="48"/>
    </row>
    <row r="66" spans="2:15" s="49" customFormat="1" ht="141" hidden="1" thickBot="1" x14ac:dyDescent="0.25">
      <c r="B66" s="51"/>
      <c r="C66" s="89" t="s">
        <v>4</v>
      </c>
      <c r="D66" s="90"/>
      <c r="E66" s="91" t="str">
        <f t="shared" ref="E66:K66" si="2">+E53</f>
        <v>Armazones subcontratados en el exterior</v>
      </c>
      <c r="F66" s="92" t="str">
        <f t="shared" si="2"/>
        <v>Autoconsumo</v>
      </c>
      <c r="G66" s="92" t="str">
        <f t="shared" si="2"/>
        <v>Ventas de armazones subcontratados en el exterior</v>
      </c>
      <c r="H66" s="93" t="str">
        <f t="shared" si="2"/>
        <v>Exportaciones</v>
      </c>
      <c r="I66" s="94" t="str">
        <f t="shared" si="2"/>
        <v>Producción Contratada a Terceros</v>
      </c>
      <c r="J66" s="94" t="str">
        <f t="shared" si="2"/>
        <v>Ventas de Producción Contratada a Terceros</v>
      </c>
      <c r="K66" s="95" t="str">
        <f t="shared" si="2"/>
        <v>Armazones subcontratados en el exterior para terceros</v>
      </c>
      <c r="L66" s="95"/>
      <c r="M66" s="96" t="s">
        <v>89</v>
      </c>
      <c r="N66" s="53"/>
      <c r="O66" s="86"/>
    </row>
    <row r="67" spans="2:15" s="49" customFormat="1" hidden="1" x14ac:dyDescent="0.2">
      <c r="B67" s="51"/>
      <c r="C67" s="97">
        <f>+C58</f>
        <v>2014</v>
      </c>
      <c r="D67" s="98"/>
      <c r="E67" s="107">
        <f t="shared" ref="E67:K67" si="3">+E58-SUM(E7:E18)</f>
        <v>0</v>
      </c>
      <c r="F67" s="108">
        <f t="shared" si="3"/>
        <v>0</v>
      </c>
      <c r="G67" s="108">
        <f t="shared" si="3"/>
        <v>0</v>
      </c>
      <c r="H67" s="108">
        <f t="shared" si="3"/>
        <v>0</v>
      </c>
      <c r="I67" s="109">
        <f t="shared" si="3"/>
        <v>0</v>
      </c>
      <c r="J67" s="109">
        <f t="shared" si="3"/>
        <v>0</v>
      </c>
      <c r="K67" s="110">
        <f t="shared" si="3"/>
        <v>0</v>
      </c>
      <c r="L67" s="110"/>
      <c r="M67" s="110">
        <f>+M58-(M57+E58-F58-G58-H58+I58-J58+N58)</f>
        <v>0</v>
      </c>
      <c r="N67" s="53"/>
      <c r="O67" s="87"/>
    </row>
    <row r="68" spans="2:15" s="49" customFormat="1" hidden="1" x14ac:dyDescent="0.2">
      <c r="B68" s="51"/>
      <c r="C68" s="99">
        <f>+C59</f>
        <v>2015</v>
      </c>
      <c r="D68" s="98"/>
      <c r="E68" s="111">
        <f t="shared" ref="E68:K68" si="4">+E59-SUM(E19:E30)</f>
        <v>0</v>
      </c>
      <c r="F68" s="112">
        <f t="shared" si="4"/>
        <v>0</v>
      </c>
      <c r="G68" s="112">
        <f t="shared" si="4"/>
        <v>0</v>
      </c>
      <c r="H68" s="112">
        <f t="shared" si="4"/>
        <v>0</v>
      </c>
      <c r="I68" s="113">
        <f t="shared" si="4"/>
        <v>0</v>
      </c>
      <c r="J68" s="113">
        <f t="shared" si="4"/>
        <v>0</v>
      </c>
      <c r="K68" s="114">
        <f t="shared" si="4"/>
        <v>0</v>
      </c>
      <c r="L68" s="114"/>
      <c r="M68" s="114">
        <f>+M59-(M58+E59-F59-G59-H59+I59-J59+N59)</f>
        <v>0</v>
      </c>
      <c r="N68" s="53"/>
      <c r="O68" s="87"/>
    </row>
    <row r="69" spans="2:15" s="49" customFormat="1" ht="13.5" hidden="1" thickBot="1" x14ac:dyDescent="0.25">
      <c r="B69" s="51"/>
      <c r="C69" s="100">
        <f>+C60</f>
        <v>2016</v>
      </c>
      <c r="D69" s="98"/>
      <c r="E69" s="115">
        <f t="shared" ref="E69:K69" si="5">+E60-SUM(E31:E42)</f>
        <v>0</v>
      </c>
      <c r="F69" s="116">
        <f t="shared" si="5"/>
        <v>0</v>
      </c>
      <c r="G69" s="116">
        <f t="shared" si="5"/>
        <v>0</v>
      </c>
      <c r="H69" s="116">
        <f t="shared" si="5"/>
        <v>0</v>
      </c>
      <c r="I69" s="117">
        <f t="shared" si="5"/>
        <v>0</v>
      </c>
      <c r="J69" s="117">
        <f t="shared" si="5"/>
        <v>0</v>
      </c>
      <c r="K69" s="118">
        <f t="shared" si="5"/>
        <v>0</v>
      </c>
      <c r="L69" s="119"/>
      <c r="M69" s="119">
        <f>+M60-(M59+E60-F60-G60-H60+I60-J60+N60)</f>
        <v>0</v>
      </c>
      <c r="N69" s="53"/>
      <c r="O69" s="87"/>
    </row>
    <row r="70" spans="2:15" s="49" customFormat="1" hidden="1" x14ac:dyDescent="0.2">
      <c r="B70" s="51"/>
      <c r="C70" s="97" t="str">
        <f>+C61</f>
        <v>ene-sep 16</v>
      </c>
      <c r="D70" s="98"/>
      <c r="E70" s="120">
        <f>+E61-(SUM(E31:INDEX(E31:E42,'[4]parámetros e instrucciones'!$E$3)))</f>
        <v>0</v>
      </c>
      <c r="F70" s="121">
        <f>+F61-(SUM(F31:INDEX(F31:F42,'[4]parámetros e instrucciones'!$E$3)))</f>
        <v>0</v>
      </c>
      <c r="G70" s="121">
        <f>+G61-(SUM(G31:INDEX(G31:G42,'[4]parámetros e instrucciones'!$E$3)))</f>
        <v>0</v>
      </c>
      <c r="H70" s="121">
        <f>+H61-(SUM(H31:INDEX(H31:H42,'[4]parámetros e instrucciones'!$E$3)))</f>
        <v>0</v>
      </c>
      <c r="I70" s="122">
        <f>+I61-(SUM(I31:INDEX(I31:I42,'[4]parámetros e instrucciones'!$E$3)))</f>
        <v>0</v>
      </c>
      <c r="J70" s="122">
        <f>+J61-(SUM(J31:INDEX(J31:J42,'[4]parámetros e instrucciones'!$E$3)))</f>
        <v>0</v>
      </c>
      <c r="K70" s="123">
        <f>+K61-(SUM(K31:INDEX(K31:K42,'[4]parámetros e instrucciones'!$E$3)))</f>
        <v>0</v>
      </c>
      <c r="L70" s="123"/>
      <c r="M70" s="124">
        <f>+M61-(M59+E61-F61-G61-H61+I61-J61+N61)</f>
        <v>0</v>
      </c>
      <c r="N70" s="53"/>
      <c r="O70" s="87"/>
    </row>
    <row r="71" spans="2:15" s="49" customFormat="1" ht="13.5" hidden="1" thickBot="1" x14ac:dyDescent="0.25">
      <c r="B71" s="51"/>
      <c r="C71" s="100" t="str">
        <f>+C62</f>
        <v>ene-sep 17</v>
      </c>
      <c r="D71" s="98"/>
      <c r="E71" s="125">
        <f>+E62-(SUM(E43:INDEX(E43:E51,'[4]parámetros e instrucciones'!$E$3)))</f>
        <v>0</v>
      </c>
      <c r="F71" s="126">
        <f>+F62-(SUM(F43:INDEX(F43:F51,'[4]parámetros e instrucciones'!$E$3)))</f>
        <v>0</v>
      </c>
      <c r="G71" s="126">
        <f>+G62-(SUM(G43:INDEX(G43:G51,'[4]parámetros e instrucciones'!$E$3)))</f>
        <v>0</v>
      </c>
      <c r="H71" s="126">
        <f>+H62-(SUM(H43:INDEX(H43:H51,'[4]parámetros e instrucciones'!$E$3)))</f>
        <v>0</v>
      </c>
      <c r="I71" s="127">
        <f>+I62-(SUM(I43:INDEX(I43:I51,'[4]parámetros e instrucciones'!$E$3)))</f>
        <v>0</v>
      </c>
      <c r="J71" s="127">
        <f>+J62-(SUM(J43:INDEX(J43:J51,'[4]parámetros e instrucciones'!$E$3)))</f>
        <v>0</v>
      </c>
      <c r="K71" s="128">
        <f>+K62-(SUM(K43:INDEX(K43:K51,'[4]parámetros e instrucciones'!$E$3)))</f>
        <v>0</v>
      </c>
      <c r="L71" s="128"/>
      <c r="M71" s="128">
        <f>+M62-(M60+E62-F62-G62-H62+I62-J62+N62)</f>
        <v>0</v>
      </c>
      <c r="N71" s="53"/>
      <c r="O71" s="87"/>
    </row>
    <row r="72" spans="2:15" s="49" customFormat="1" x14ac:dyDescent="0.2">
      <c r="B72" s="51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48"/>
      <c r="N72" s="53"/>
      <c r="O72" s="48"/>
    </row>
    <row r="73" spans="2:15" s="49" customFormat="1" x14ac:dyDescent="0.2">
      <c r="B73" s="51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48"/>
      <c r="N73" s="53"/>
      <c r="O73" s="48"/>
    </row>
    <row r="74" spans="2:15" s="49" customFormat="1" x14ac:dyDescent="0.2">
      <c r="B74" s="51"/>
      <c r="C74" s="53"/>
      <c r="D74" s="53"/>
      <c r="E74" s="53"/>
      <c r="F74" s="53"/>
      <c r="G74" s="53"/>
      <c r="H74" s="53"/>
      <c r="I74" s="53"/>
      <c r="J74" s="53"/>
      <c r="K74" s="88"/>
      <c r="L74" s="88"/>
      <c r="M74" s="51"/>
      <c r="N74" s="53"/>
      <c r="O74" s="48"/>
    </row>
    <row r="75" spans="2:15" s="49" customFormat="1" x14ac:dyDescent="0.2">
      <c r="B75" s="51"/>
      <c r="C75" s="53"/>
      <c r="D75" s="53"/>
      <c r="E75" s="53"/>
      <c r="F75" s="53"/>
      <c r="G75" s="53"/>
      <c r="H75" s="53"/>
      <c r="I75" s="53"/>
      <c r="J75" s="53"/>
      <c r="K75" s="88"/>
      <c r="L75" s="88"/>
      <c r="M75" s="53"/>
      <c r="N75" s="53"/>
      <c r="O75" s="48"/>
    </row>
    <row r="76" spans="2:15" s="49" customFormat="1" x14ac:dyDescent="0.2">
      <c r="B76" s="51"/>
      <c r="C76" s="53"/>
      <c r="D76" s="53"/>
      <c r="E76" s="53"/>
      <c r="F76" s="53"/>
      <c r="G76" s="53"/>
      <c r="H76" s="53"/>
      <c r="I76" s="53"/>
      <c r="J76" s="53"/>
      <c r="K76" s="88"/>
      <c r="L76" s="88"/>
      <c r="M76" s="53"/>
      <c r="N76" s="53"/>
      <c r="O76" s="48"/>
    </row>
    <row r="77" spans="2:15" s="49" customFormat="1" x14ac:dyDescent="0.2">
      <c r="B77" s="51"/>
      <c r="C77" s="53"/>
      <c r="D77" s="53"/>
      <c r="E77" s="53"/>
      <c r="F77" s="53"/>
      <c r="G77" s="53"/>
      <c r="H77" s="53"/>
      <c r="I77" s="53"/>
      <c r="J77" s="53"/>
      <c r="K77" s="88"/>
      <c r="L77" s="88"/>
      <c r="M77" s="53"/>
      <c r="N77" s="53"/>
      <c r="O77" s="48"/>
    </row>
    <row r="78" spans="2:15" s="49" customFormat="1" x14ac:dyDescent="0.2">
      <c r="B78" s="51"/>
      <c r="C78" s="53"/>
      <c r="D78" s="53"/>
      <c r="E78" s="53"/>
      <c r="F78" s="53"/>
      <c r="G78" s="53"/>
      <c r="H78" s="53"/>
      <c r="I78" s="53"/>
      <c r="J78" s="53"/>
      <c r="K78" s="88"/>
      <c r="L78" s="88"/>
      <c r="M78" s="53"/>
      <c r="N78" s="53"/>
      <c r="O78" s="48"/>
    </row>
    <row r="79" spans="2:15" s="49" customFormat="1" x14ac:dyDescent="0.2">
      <c r="B79" s="51"/>
      <c r="C79" s="53"/>
      <c r="D79" s="53"/>
      <c r="E79" s="53"/>
      <c r="F79" s="53"/>
      <c r="G79" s="53"/>
      <c r="H79" s="53"/>
      <c r="I79" s="53"/>
      <c r="J79" s="53"/>
      <c r="K79" s="88"/>
      <c r="L79" s="88"/>
      <c r="M79" s="53"/>
      <c r="N79" s="53"/>
      <c r="O79" s="48"/>
    </row>
    <row r="80" spans="2:15" s="49" customFormat="1" x14ac:dyDescent="0.2">
      <c r="B80" s="51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48"/>
    </row>
    <row r="81" spans="2:15" s="49" customFormat="1" x14ac:dyDescent="0.2">
      <c r="B81" s="51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48"/>
    </row>
    <row r="82" spans="2:15" s="49" customFormat="1" x14ac:dyDescent="0.2">
      <c r="B82" s="51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48"/>
    </row>
    <row r="83" spans="2:15" s="49" customFormat="1" x14ac:dyDescent="0.2">
      <c r="B83" s="51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48"/>
    </row>
    <row r="84" spans="2:15" s="49" customFormat="1" x14ac:dyDescent="0.2">
      <c r="B84" s="51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48"/>
    </row>
    <row r="85" spans="2:15" s="49" customFormat="1" x14ac:dyDescent="0.2">
      <c r="B85" s="51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48"/>
    </row>
    <row r="86" spans="2:15" s="49" customFormat="1" x14ac:dyDescent="0.2">
      <c r="B86" s="51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48"/>
    </row>
    <row r="87" spans="2:15" s="49" customFormat="1" x14ac:dyDescent="0.2">
      <c r="B87" s="51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48"/>
    </row>
    <row r="88" spans="2:15" s="49" customFormat="1" x14ac:dyDescent="0.2">
      <c r="B88" s="51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48"/>
    </row>
    <row r="89" spans="2:15" s="49" customFormat="1" x14ac:dyDescent="0.2">
      <c r="B89" s="51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48"/>
    </row>
    <row r="90" spans="2:15" s="49" customFormat="1" x14ac:dyDescent="0.2">
      <c r="B90" s="51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48"/>
    </row>
    <row r="91" spans="2:15" s="49" customFormat="1" x14ac:dyDescent="0.2">
      <c r="B91" s="51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48"/>
    </row>
    <row r="92" spans="2:15" s="49" customFormat="1" x14ac:dyDescent="0.2">
      <c r="B92" s="51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48"/>
    </row>
    <row r="93" spans="2:15" s="49" customFormat="1" x14ac:dyDescent="0.2">
      <c r="B93" s="51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48"/>
    </row>
    <row r="94" spans="2:15" s="49" customFormat="1" x14ac:dyDescent="0.2">
      <c r="B94" s="51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48"/>
    </row>
    <row r="95" spans="2:15" s="49" customFormat="1" x14ac:dyDescent="0.2">
      <c r="B95" s="51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48"/>
    </row>
    <row r="96" spans="2:15" s="49" customFormat="1" x14ac:dyDescent="0.2">
      <c r="B96" s="51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48"/>
    </row>
    <row r="97" spans="2:15" s="49" customFormat="1" x14ac:dyDescent="0.2">
      <c r="B97" s="51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48"/>
    </row>
    <row r="98" spans="2:15" s="49" customFormat="1" x14ac:dyDescent="0.2">
      <c r="B98" s="51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48"/>
    </row>
    <row r="99" spans="2:15" s="49" customFormat="1" x14ac:dyDescent="0.2">
      <c r="B99" s="51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48"/>
    </row>
    <row r="100" spans="2:15" s="49" customFormat="1" x14ac:dyDescent="0.2">
      <c r="B100" s="51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48"/>
    </row>
    <row r="101" spans="2:15" s="49" customFormat="1" x14ac:dyDescent="0.2">
      <c r="B101" s="51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48"/>
    </row>
    <row r="102" spans="2:15" s="49" customFormat="1" x14ac:dyDescent="0.2">
      <c r="B102" s="51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48"/>
    </row>
    <row r="103" spans="2:15" s="49" customFormat="1" x14ac:dyDescent="0.2">
      <c r="B103" s="51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48"/>
    </row>
    <row r="104" spans="2:15" s="49" customFormat="1" x14ac:dyDescent="0.2">
      <c r="B104" s="51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48"/>
    </row>
    <row r="105" spans="2:15" s="49" customFormat="1" x14ac:dyDescent="0.2">
      <c r="B105" s="51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48"/>
    </row>
    <row r="106" spans="2:15" s="49" customFormat="1" x14ac:dyDescent="0.2">
      <c r="B106" s="51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48"/>
    </row>
    <row r="107" spans="2:15" s="49" customFormat="1" x14ac:dyDescent="0.2">
      <c r="B107" s="51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48"/>
    </row>
    <row r="108" spans="2:15" s="49" customFormat="1" x14ac:dyDescent="0.2">
      <c r="B108" s="51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48"/>
    </row>
    <row r="109" spans="2:15" s="49" customFormat="1" x14ac:dyDescent="0.2">
      <c r="B109" s="51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48"/>
    </row>
    <row r="110" spans="2:15" s="49" customFormat="1" x14ac:dyDescent="0.2">
      <c r="B110" s="51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48"/>
    </row>
    <row r="111" spans="2:15" s="49" customFormat="1" x14ac:dyDescent="0.2">
      <c r="B111" s="51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48"/>
    </row>
    <row r="112" spans="2:15" s="49" customFormat="1" x14ac:dyDescent="0.2">
      <c r="B112" s="51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48"/>
    </row>
    <row r="113" spans="2:15" s="49" customFormat="1" x14ac:dyDescent="0.2">
      <c r="B113" s="51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48"/>
    </row>
    <row r="114" spans="2:15" s="49" customFormat="1" x14ac:dyDescent="0.2">
      <c r="B114" s="51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48"/>
    </row>
    <row r="115" spans="2:15" s="49" customFormat="1" x14ac:dyDescent="0.2">
      <c r="B115" s="51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48"/>
    </row>
    <row r="116" spans="2:15" s="49" customFormat="1" x14ac:dyDescent="0.2">
      <c r="B116" s="51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48"/>
    </row>
    <row r="117" spans="2:15" s="49" customFormat="1" x14ac:dyDescent="0.2">
      <c r="B117" s="51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48"/>
    </row>
    <row r="118" spans="2:15" s="49" customFormat="1" x14ac:dyDescent="0.2">
      <c r="B118" s="51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48"/>
    </row>
    <row r="119" spans="2:15" s="49" customFormat="1" x14ac:dyDescent="0.2">
      <c r="B119" s="51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48"/>
    </row>
    <row r="120" spans="2:15" s="49" customFormat="1" x14ac:dyDescent="0.2">
      <c r="B120" s="51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48"/>
    </row>
    <row r="121" spans="2:15" s="49" customFormat="1" x14ac:dyDescent="0.2">
      <c r="B121" s="51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48"/>
    </row>
    <row r="122" spans="2:15" s="49" customFormat="1" x14ac:dyDescent="0.2">
      <c r="B122" s="51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48"/>
    </row>
    <row r="123" spans="2:15" s="49" customFormat="1" x14ac:dyDescent="0.2">
      <c r="B123" s="51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48"/>
    </row>
    <row r="124" spans="2:15" s="49" customFormat="1" x14ac:dyDescent="0.2">
      <c r="B124" s="51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48"/>
    </row>
  </sheetData>
  <sheetProtection formatCells="0" formatColumns="0" formatRows="0"/>
  <protectedRanges>
    <protectedRange sqref="O7:O42 E58:O62 E7:L42" name="Rango2_1"/>
    <protectedRange sqref="E58:N62" name="Rango1_1"/>
  </protectedRanges>
  <mergeCells count="4">
    <mergeCell ref="C1:K1"/>
    <mergeCell ref="C2:K2"/>
    <mergeCell ref="C3:K3"/>
    <mergeCell ref="C4:K4"/>
  </mergeCells>
  <phoneticPr fontId="27" type="noConversion"/>
  <printOptions horizontalCentered="1" verticalCentered="1"/>
  <pageMargins left="0.51" right="0.27" top="0.2" bottom="0.24" header="0" footer="0"/>
  <pageSetup paperSize="9" scale="82" orientation="portrait" r:id="rId1"/>
  <headerFooter alignWithMargins="0">
    <oddHeader>&amp;R2017 – Año de las Energías Renovables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F45"/>
  <sheetViews>
    <sheetView showGridLines="0" zoomScale="75" workbookViewId="0">
      <selection activeCell="C40" sqref="C40"/>
    </sheetView>
  </sheetViews>
  <sheetFormatPr baseColWidth="10" defaultRowHeight="12.75" x14ac:dyDescent="0.2"/>
  <cols>
    <col min="1" max="1" width="13.42578125" style="49" customWidth="1"/>
    <col min="2" max="5" width="24.42578125" style="49" customWidth="1"/>
    <col min="6" max="16384" width="11.42578125" style="49"/>
  </cols>
  <sheetData>
    <row r="1" spans="1:5" x14ac:dyDescent="0.2">
      <c r="A1" s="154" t="s">
        <v>246</v>
      </c>
      <c r="B1" s="150"/>
      <c r="C1" s="150"/>
      <c r="D1" s="150"/>
      <c r="E1" s="150"/>
    </row>
    <row r="2" spans="1:5" x14ac:dyDescent="0.2">
      <c r="A2" s="149" t="s">
        <v>14</v>
      </c>
      <c r="B2" s="150"/>
      <c r="C2" s="150"/>
      <c r="D2" s="150"/>
      <c r="E2" s="150"/>
    </row>
    <row r="3" spans="1:5" s="52" customFormat="1" x14ac:dyDescent="0.2">
      <c r="A3" s="254" t="s">
        <v>131</v>
      </c>
      <c r="B3" s="229"/>
      <c r="C3" s="229"/>
      <c r="D3" s="229"/>
      <c r="E3" s="229"/>
    </row>
    <row r="4" spans="1:5" s="52" customFormat="1" x14ac:dyDescent="0.2">
      <c r="A4" s="248" t="s">
        <v>104</v>
      </c>
      <c r="B4" s="229"/>
      <c r="C4" s="229"/>
      <c r="D4" s="229"/>
      <c r="E4" s="229"/>
    </row>
    <row r="5" spans="1:5" s="52" customFormat="1" ht="13.5" thickBot="1" x14ac:dyDescent="0.25">
      <c r="A5" s="250"/>
      <c r="B5" s="250"/>
      <c r="C5" s="250"/>
      <c r="D5" s="250"/>
      <c r="E5" s="250"/>
    </row>
    <row r="6" spans="1:5" s="52" customFormat="1" ht="13.5" thickBot="1" x14ac:dyDescent="0.25">
      <c r="A6" s="248"/>
      <c r="B6" s="248"/>
      <c r="C6" s="273" t="s">
        <v>97</v>
      </c>
      <c r="D6" s="274"/>
      <c r="E6" s="275"/>
    </row>
    <row r="7" spans="1:5" s="52" customFormat="1" ht="13.5" thickBot="1" x14ac:dyDescent="0.25">
      <c r="A7" s="258" t="s">
        <v>4</v>
      </c>
      <c r="B7" s="494" t="s">
        <v>110</v>
      </c>
      <c r="C7" s="283" t="s">
        <v>17</v>
      </c>
      <c r="D7" s="284" t="s">
        <v>17</v>
      </c>
      <c r="E7" s="285" t="s">
        <v>17</v>
      </c>
    </row>
    <row r="8" spans="1:5" s="52" customFormat="1" x14ac:dyDescent="0.2">
      <c r="A8" s="180">
        <v>40543</v>
      </c>
      <c r="B8" s="290"/>
      <c r="C8" s="294"/>
      <c r="D8" s="295"/>
      <c r="E8" s="296"/>
    </row>
    <row r="9" spans="1:5" s="52" customFormat="1" x14ac:dyDescent="0.2">
      <c r="A9" s="181">
        <v>40908</v>
      </c>
      <c r="B9" s="291"/>
      <c r="C9" s="297"/>
      <c r="D9" s="288"/>
      <c r="E9" s="298"/>
    </row>
    <row r="10" spans="1:5" s="52" customFormat="1" x14ac:dyDescent="0.2">
      <c r="A10" s="181">
        <v>41274</v>
      </c>
      <c r="B10" s="291"/>
      <c r="C10" s="297"/>
      <c r="D10" s="288"/>
      <c r="E10" s="298"/>
    </row>
    <row r="11" spans="1:5" s="52" customFormat="1" x14ac:dyDescent="0.2">
      <c r="A11" s="181">
        <v>41639</v>
      </c>
      <c r="B11" s="292"/>
      <c r="C11" s="299"/>
      <c r="D11" s="289"/>
      <c r="E11" s="300"/>
    </row>
    <row r="12" spans="1:5" s="52" customFormat="1" x14ac:dyDescent="0.2">
      <c r="A12" s="181">
        <v>42004</v>
      </c>
      <c r="B12" s="270"/>
      <c r="C12" s="277"/>
      <c r="D12" s="278"/>
      <c r="E12" s="279"/>
    </row>
    <row r="13" spans="1:5" s="52" customFormat="1" x14ac:dyDescent="0.2">
      <c r="A13" s="181">
        <v>42369</v>
      </c>
      <c r="B13" s="270"/>
      <c r="C13" s="277"/>
      <c r="D13" s="278"/>
      <c r="E13" s="279"/>
    </row>
    <row r="14" spans="1:5" s="52" customFormat="1" ht="13.5" thickBot="1" x14ac:dyDescent="0.25">
      <c r="A14" s="181">
        <v>42735</v>
      </c>
      <c r="B14" s="293"/>
      <c r="C14" s="280"/>
      <c r="D14" s="281"/>
      <c r="E14" s="282"/>
    </row>
    <row r="15" spans="1:5" s="52" customFormat="1" x14ac:dyDescent="0.2">
      <c r="A15" s="336">
        <v>42643</v>
      </c>
      <c r="B15" s="276"/>
      <c r="C15" s="276"/>
      <c r="D15" s="286">
        <v>11</v>
      </c>
      <c r="E15" s="287"/>
    </row>
    <row r="16" spans="1:5" s="52" customFormat="1" ht="13.5" thickBot="1" x14ac:dyDescent="0.25">
      <c r="A16" s="337">
        <v>42643</v>
      </c>
      <c r="B16" s="280"/>
      <c r="C16" s="280"/>
      <c r="D16" s="281"/>
      <c r="E16" s="282"/>
    </row>
    <row r="17" spans="1:6" s="52" customFormat="1" x14ac:dyDescent="0.2"/>
    <row r="18" spans="1:6" s="52" customFormat="1" x14ac:dyDescent="0.2"/>
    <row r="19" spans="1:6" hidden="1" x14ac:dyDescent="0.2">
      <c r="A19" s="90" t="s">
        <v>91</v>
      </c>
    </row>
    <row r="20" spans="1:6" ht="13.5" hidden="1" thickBot="1" x14ac:dyDescent="0.25"/>
    <row r="21" spans="1:6" ht="13.5" hidden="1" thickBot="1" x14ac:dyDescent="0.25">
      <c r="A21" s="89" t="s">
        <v>4</v>
      </c>
      <c r="B21" s="184" t="str">
        <f>+B7</f>
        <v>CHINA</v>
      </c>
      <c r="C21" s="86"/>
      <c r="D21" s="86"/>
      <c r="E21" s="86"/>
      <c r="F21" s="52"/>
    </row>
    <row r="22" spans="1:6" hidden="1" x14ac:dyDescent="0.2">
      <c r="A22" s="97">
        <v>2003</v>
      </c>
      <c r="B22" s="110">
        <f>+B12-(B11+'10.1'!C57-'11.1'!B58)</f>
        <v>0</v>
      </c>
      <c r="C22" s="185"/>
      <c r="D22" s="185"/>
      <c r="E22" s="185"/>
      <c r="F22" s="52"/>
    </row>
    <row r="23" spans="1:6" hidden="1" x14ac:dyDescent="0.2">
      <c r="A23" s="99">
        <v>2004</v>
      </c>
      <c r="B23" s="114">
        <f>+B13-(B12+'10.1'!C58-'11.1'!B59)</f>
        <v>0</v>
      </c>
    </row>
    <row r="24" spans="1:6" ht="13.5" hidden="1" thickBot="1" x14ac:dyDescent="0.25">
      <c r="A24" s="100">
        <v>2005</v>
      </c>
      <c r="B24" s="118">
        <f>+B14-(B13+'10.1'!C59-'11.1'!B60)</f>
        <v>0</v>
      </c>
    </row>
    <row r="25" spans="1:6" hidden="1" x14ac:dyDescent="0.2">
      <c r="A25" s="97">
        <f>+A15</f>
        <v>42643</v>
      </c>
      <c r="B25" s="124">
        <f>+B15-(B14+'10.1'!C61-'11.1'!B62)</f>
        <v>0</v>
      </c>
    </row>
    <row r="26" spans="1:6" ht="13.5" hidden="1" thickBot="1" x14ac:dyDescent="0.25">
      <c r="A26" s="100">
        <f>+A16</f>
        <v>42643</v>
      </c>
      <c r="B26" s="128">
        <f>+B16-(B15+'10.1'!C62-'11.1'!B63)</f>
        <v>0</v>
      </c>
    </row>
    <row r="27" spans="1:6" hidden="1" x14ac:dyDescent="0.2">
      <c r="A27" s="174"/>
      <c r="B27" s="174"/>
    </row>
    <row r="28" spans="1:6" hidden="1" x14ac:dyDescent="0.2">
      <c r="A28" s="174"/>
      <c r="B28" s="174"/>
    </row>
    <row r="29" spans="1:6" hidden="1" x14ac:dyDescent="0.2">
      <c r="A29" s="174"/>
      <c r="B29" s="174"/>
    </row>
    <row r="30" spans="1:6" x14ac:dyDescent="0.2">
      <c r="A30" s="154" t="s">
        <v>247</v>
      </c>
      <c r="B30" s="150"/>
      <c r="C30" s="150"/>
      <c r="D30" s="150"/>
      <c r="E30" s="150"/>
    </row>
    <row r="31" spans="1:6" x14ac:dyDescent="0.2">
      <c r="A31" s="149" t="s">
        <v>14</v>
      </c>
      <c r="B31" s="150"/>
      <c r="C31" s="150"/>
      <c r="D31" s="150"/>
      <c r="E31" s="150"/>
    </row>
    <row r="32" spans="1:6" x14ac:dyDescent="0.2">
      <c r="A32" s="254" t="s">
        <v>132</v>
      </c>
      <c r="B32" s="229"/>
      <c r="C32" s="229"/>
      <c r="D32" s="229"/>
      <c r="E32" s="229"/>
    </row>
    <row r="33" spans="1:5" x14ac:dyDescent="0.2">
      <c r="A33" s="248" t="s">
        <v>104</v>
      </c>
      <c r="B33" s="229"/>
      <c r="C33" s="229"/>
      <c r="D33" s="229"/>
      <c r="E33" s="229"/>
    </row>
    <row r="34" spans="1:5" ht="13.5" thickBot="1" x14ac:dyDescent="0.25">
      <c r="A34" s="250"/>
      <c r="B34" s="250"/>
      <c r="C34" s="250"/>
      <c r="D34" s="250"/>
      <c r="E34" s="250"/>
    </row>
    <row r="35" spans="1:5" ht="13.5" thickBot="1" x14ac:dyDescent="0.25">
      <c r="A35" s="248"/>
      <c r="B35" s="248"/>
      <c r="C35" s="273" t="s">
        <v>97</v>
      </c>
      <c r="D35" s="274"/>
      <c r="E35" s="275"/>
    </row>
    <row r="36" spans="1:5" ht="13.5" thickBot="1" x14ac:dyDescent="0.25">
      <c r="A36" s="258" t="s">
        <v>4</v>
      </c>
      <c r="B36" s="494" t="s">
        <v>110</v>
      </c>
      <c r="C36" s="283" t="s">
        <v>17</v>
      </c>
      <c r="D36" s="284" t="s">
        <v>17</v>
      </c>
      <c r="E36" s="285" t="s">
        <v>17</v>
      </c>
    </row>
    <row r="37" spans="1:5" x14ac:dyDescent="0.2">
      <c r="A37" s="180">
        <v>40543</v>
      </c>
      <c r="B37" s="290"/>
      <c r="C37" s="294"/>
      <c r="D37" s="295"/>
      <c r="E37" s="296"/>
    </row>
    <row r="38" spans="1:5" x14ac:dyDescent="0.2">
      <c r="A38" s="181">
        <v>40908</v>
      </c>
      <c r="B38" s="291"/>
      <c r="C38" s="297"/>
      <c r="D38" s="288"/>
      <c r="E38" s="298"/>
    </row>
    <row r="39" spans="1:5" x14ac:dyDescent="0.2">
      <c r="A39" s="181">
        <v>41274</v>
      </c>
      <c r="B39" s="291"/>
      <c r="C39" s="297"/>
      <c r="D39" s="288"/>
      <c r="E39" s="298"/>
    </row>
    <row r="40" spans="1:5" x14ac:dyDescent="0.2">
      <c r="A40" s="181">
        <v>41639</v>
      </c>
      <c r="B40" s="292"/>
      <c r="C40" s="299"/>
      <c r="D40" s="289"/>
      <c r="E40" s="300"/>
    </row>
    <row r="41" spans="1:5" x14ac:dyDescent="0.2">
      <c r="A41" s="181">
        <v>42004</v>
      </c>
      <c r="B41" s="270"/>
      <c r="C41" s="277"/>
      <c r="D41" s="278"/>
      <c r="E41" s="279"/>
    </row>
    <row r="42" spans="1:5" x14ac:dyDescent="0.2">
      <c r="A42" s="181">
        <v>42369</v>
      </c>
      <c r="B42" s="270"/>
      <c r="C42" s="277"/>
      <c r="D42" s="278"/>
      <c r="E42" s="279"/>
    </row>
    <row r="43" spans="1:5" ht="13.5" thickBot="1" x14ac:dyDescent="0.25">
      <c r="A43" s="181">
        <v>42735</v>
      </c>
      <c r="B43" s="293"/>
      <c r="C43" s="280"/>
      <c r="D43" s="281"/>
      <c r="E43" s="282"/>
    </row>
    <row r="44" spans="1:5" x14ac:dyDescent="0.2">
      <c r="A44" s="336">
        <v>42643</v>
      </c>
      <c r="B44" s="276"/>
      <c r="C44" s="276"/>
      <c r="D44" s="286"/>
      <c r="E44" s="287"/>
    </row>
    <row r="45" spans="1:5" ht="13.5" thickBot="1" x14ac:dyDescent="0.25">
      <c r="A45" s="337">
        <v>42643</v>
      </c>
      <c r="B45" s="280"/>
      <c r="C45" s="280"/>
      <c r="D45" s="281"/>
      <c r="E45" s="282"/>
    </row>
  </sheetData>
  <sheetProtection formatCells="0" formatColumns="0" formatRows="0"/>
  <phoneticPr fontId="0" type="noConversion"/>
  <printOptions horizontalCentered="1" verticalCentered="1" gridLinesSet="0"/>
  <pageMargins left="0.75" right="0.75" top="0.73" bottom="0.76" header="0.22" footer="0.51181102362204722"/>
  <pageSetup paperSize="9" orientation="landscape" horizontalDpi="4294967292" verticalDpi="300" r:id="rId1"/>
  <headerFooter alignWithMargins="0">
    <oddHeader>&amp;R2017 – Año de las Energías Renovables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4"/>
  <sheetViews>
    <sheetView showGridLines="0" tabSelected="1" zoomScale="75" workbookViewId="0"/>
  </sheetViews>
  <sheetFormatPr baseColWidth="10" defaultRowHeight="12.75" x14ac:dyDescent="0.2"/>
  <cols>
    <col min="1" max="1" width="14.5703125" style="496" customWidth="1"/>
    <col min="2" max="2" width="25.42578125" style="496" customWidth="1"/>
    <col min="3" max="3" width="16.140625" style="496" customWidth="1"/>
    <col min="4" max="6" width="11.42578125" style="496"/>
    <col min="7" max="9" width="2.85546875" style="496" customWidth="1"/>
    <col min="10" max="16384" width="11.42578125" style="496"/>
  </cols>
  <sheetData>
    <row r="1" spans="1:10" x14ac:dyDescent="0.2">
      <c r="A1" s="495" t="s">
        <v>269</v>
      </c>
      <c r="B1" s="495"/>
      <c r="C1" s="495"/>
      <c r="D1" s="495"/>
      <c r="E1" s="495"/>
      <c r="F1" s="495"/>
      <c r="G1" s="495"/>
    </row>
    <row r="2" spans="1:10" x14ac:dyDescent="0.2">
      <c r="A2" s="495" t="s">
        <v>52</v>
      </c>
      <c r="B2" s="497"/>
      <c r="C2" s="497"/>
      <c r="D2" s="497"/>
      <c r="E2" s="497"/>
      <c r="F2" s="497"/>
    </row>
    <row r="3" spans="1:10" ht="15.75" x14ac:dyDescent="0.25">
      <c r="A3" s="498" t="s">
        <v>270</v>
      </c>
      <c r="B3" s="499"/>
      <c r="C3" s="499"/>
      <c r="D3" s="499"/>
      <c r="E3" s="499"/>
      <c r="F3" s="499"/>
      <c r="G3" s="500"/>
      <c r="H3" s="501"/>
      <c r="I3" s="501"/>
      <c r="J3" s="501"/>
    </row>
    <row r="4" spans="1:10" x14ac:dyDescent="0.2">
      <c r="A4" s="495" t="s">
        <v>271</v>
      </c>
      <c r="B4" s="497"/>
      <c r="C4" s="497"/>
      <c r="D4" s="497"/>
      <c r="E4" s="497"/>
      <c r="F4" s="497"/>
    </row>
    <row r="5" spans="1:10" x14ac:dyDescent="0.2">
      <c r="A5" s="495" t="s">
        <v>53</v>
      </c>
      <c r="B5" s="497"/>
      <c r="C5" s="497"/>
      <c r="D5" s="497"/>
      <c r="E5" s="497"/>
      <c r="F5" s="497"/>
    </row>
    <row r="6" spans="1:10" ht="13.5" thickBot="1" x14ac:dyDescent="0.25">
      <c r="A6" s="495" t="s">
        <v>54</v>
      </c>
      <c r="B6" s="497"/>
      <c r="C6" s="497"/>
      <c r="D6" s="497"/>
      <c r="E6" s="497"/>
      <c r="F6" s="497"/>
    </row>
    <row r="7" spans="1:10" ht="12.75" customHeight="1" x14ac:dyDescent="0.2">
      <c r="A7" s="502" t="s">
        <v>3</v>
      </c>
      <c r="B7" s="502" t="s">
        <v>55</v>
      </c>
      <c r="C7" s="502" t="s">
        <v>56</v>
      </c>
      <c r="D7" s="502" t="s">
        <v>13</v>
      </c>
      <c r="E7" s="502" t="s">
        <v>67</v>
      </c>
      <c r="F7" s="503"/>
    </row>
    <row r="8" spans="1:10" ht="13.5" thickBot="1" x14ac:dyDescent="0.25">
      <c r="A8" s="504" t="s">
        <v>4</v>
      </c>
      <c r="B8" s="504" t="s">
        <v>57</v>
      </c>
      <c r="C8" s="504" t="s">
        <v>58</v>
      </c>
      <c r="D8" s="504" t="s">
        <v>59</v>
      </c>
      <c r="E8" s="504" t="s">
        <v>59</v>
      </c>
      <c r="F8" s="503"/>
    </row>
    <row r="9" spans="1:10" x14ac:dyDescent="0.2">
      <c r="A9" s="505">
        <f>+'[6]10,1'!A9</f>
        <v>41640</v>
      </c>
      <c r="B9" s="506"/>
      <c r="C9" s="507"/>
      <c r="D9" s="508"/>
      <c r="E9" s="507"/>
      <c r="F9" s="503"/>
    </row>
    <row r="10" spans="1:10" x14ac:dyDescent="0.2">
      <c r="A10" s="509">
        <f>+'[6]10,1'!A10</f>
        <v>41671</v>
      </c>
      <c r="B10" s="510"/>
      <c r="C10" s="511"/>
      <c r="D10" s="512"/>
      <c r="E10" s="511"/>
      <c r="F10" s="503"/>
    </row>
    <row r="11" spans="1:10" x14ac:dyDescent="0.2">
      <c r="A11" s="509">
        <f>+'[6]10,1'!A11</f>
        <v>41699</v>
      </c>
      <c r="B11" s="510"/>
      <c r="C11" s="511"/>
      <c r="D11" s="512"/>
      <c r="E11" s="511"/>
      <c r="F11" s="503"/>
    </row>
    <row r="12" spans="1:10" x14ac:dyDescent="0.2">
      <c r="A12" s="509">
        <f>+'[6]10,1'!A12</f>
        <v>41730</v>
      </c>
      <c r="B12" s="510"/>
      <c r="C12" s="511"/>
      <c r="D12" s="512"/>
      <c r="E12" s="511"/>
      <c r="F12" s="503"/>
    </row>
    <row r="13" spans="1:10" x14ac:dyDescent="0.2">
      <c r="A13" s="509">
        <f>+'[6]10,1'!A13</f>
        <v>41760</v>
      </c>
      <c r="B13" s="511"/>
      <c r="C13" s="511"/>
      <c r="D13" s="512"/>
      <c r="E13" s="511"/>
      <c r="F13" s="503"/>
    </row>
    <row r="14" spans="1:10" x14ac:dyDescent="0.2">
      <c r="A14" s="509">
        <f>+'[6]10,1'!A14</f>
        <v>41791</v>
      </c>
      <c r="B14" s="510"/>
      <c r="C14" s="511"/>
      <c r="D14" s="512"/>
      <c r="E14" s="511"/>
      <c r="F14" s="503"/>
    </row>
    <row r="15" spans="1:10" x14ac:dyDescent="0.2">
      <c r="A15" s="509">
        <f>+'[6]10,1'!A15</f>
        <v>41821</v>
      </c>
      <c r="B15" s="511"/>
      <c r="C15" s="511"/>
      <c r="D15" s="512"/>
      <c r="E15" s="511"/>
      <c r="F15" s="503"/>
    </row>
    <row r="16" spans="1:10" x14ac:dyDescent="0.2">
      <c r="A16" s="509">
        <f>+'[6]10,1'!A16</f>
        <v>41852</v>
      </c>
      <c r="B16" s="511"/>
      <c r="C16" s="511"/>
      <c r="D16" s="512"/>
      <c r="E16" s="511"/>
      <c r="F16" s="503"/>
    </row>
    <row r="17" spans="1:6" x14ac:dyDescent="0.2">
      <c r="A17" s="509">
        <f>+'[6]10,1'!A17</f>
        <v>41883</v>
      </c>
      <c r="B17" s="511"/>
      <c r="C17" s="511"/>
      <c r="D17" s="512"/>
      <c r="E17" s="511"/>
      <c r="F17" s="503"/>
    </row>
    <row r="18" spans="1:6" x14ac:dyDescent="0.2">
      <c r="A18" s="509">
        <f>+'[6]10,1'!A18</f>
        <v>41913</v>
      </c>
      <c r="B18" s="511"/>
      <c r="C18" s="511"/>
      <c r="D18" s="512"/>
      <c r="E18" s="511"/>
      <c r="F18" s="503"/>
    </row>
    <row r="19" spans="1:6" x14ac:dyDescent="0.2">
      <c r="A19" s="509">
        <f>+'[6]10,1'!A19</f>
        <v>41944</v>
      </c>
      <c r="B19" s="511"/>
      <c r="C19" s="511"/>
      <c r="D19" s="512"/>
      <c r="E19" s="511"/>
      <c r="F19" s="503"/>
    </row>
    <row r="20" spans="1:6" ht="13.5" thickBot="1" x14ac:dyDescent="0.25">
      <c r="A20" s="513">
        <f>+'[6]10,1'!A20</f>
        <v>41974</v>
      </c>
      <c r="B20" s="514"/>
      <c r="C20" s="514"/>
      <c r="D20" s="515"/>
      <c r="E20" s="514"/>
      <c r="F20" s="503"/>
    </row>
    <row r="21" spans="1:6" x14ac:dyDescent="0.2">
      <c r="A21" s="505">
        <f>+'[6]10,1'!A21</f>
        <v>42005</v>
      </c>
      <c r="B21" s="507"/>
      <c r="C21" s="507"/>
      <c r="D21" s="512"/>
      <c r="E21" s="507"/>
      <c r="F21" s="503"/>
    </row>
    <row r="22" spans="1:6" x14ac:dyDescent="0.2">
      <c r="A22" s="509">
        <f>+'[6]10,1'!A22</f>
        <v>42036</v>
      </c>
      <c r="B22" s="511"/>
      <c r="C22" s="511"/>
      <c r="D22" s="516"/>
      <c r="E22" s="511"/>
      <c r="F22" s="503"/>
    </row>
    <row r="23" spans="1:6" x14ac:dyDescent="0.2">
      <c r="A23" s="509">
        <f>+'[6]10,1'!A23</f>
        <v>42064</v>
      </c>
      <c r="B23" s="511"/>
      <c r="C23" s="511"/>
      <c r="D23" s="512"/>
      <c r="E23" s="511"/>
      <c r="F23" s="503"/>
    </row>
    <row r="24" spans="1:6" x14ac:dyDescent="0.2">
      <c r="A24" s="509">
        <f>+'[6]10,1'!A24</f>
        <v>42095</v>
      </c>
      <c r="B24" s="511"/>
      <c r="C24" s="511"/>
      <c r="D24" s="512"/>
      <c r="E24" s="511"/>
      <c r="F24" s="503"/>
    </row>
    <row r="25" spans="1:6" x14ac:dyDescent="0.2">
      <c r="A25" s="509">
        <f>+'[6]10,1'!A25</f>
        <v>42125</v>
      </c>
      <c r="B25" s="511"/>
      <c r="C25" s="511"/>
      <c r="D25" s="512"/>
      <c r="E25" s="511"/>
      <c r="F25" s="503"/>
    </row>
    <row r="26" spans="1:6" x14ac:dyDescent="0.2">
      <c r="A26" s="509">
        <f>+'[6]10,1'!A26</f>
        <v>42156</v>
      </c>
      <c r="B26" s="511"/>
      <c r="C26" s="511"/>
      <c r="D26" s="512"/>
      <c r="E26" s="511"/>
      <c r="F26" s="503"/>
    </row>
    <row r="27" spans="1:6" x14ac:dyDescent="0.2">
      <c r="A27" s="509">
        <f>+'[6]10,1'!A27</f>
        <v>42186</v>
      </c>
      <c r="B27" s="511"/>
      <c r="C27" s="511"/>
      <c r="D27" s="512"/>
      <c r="E27" s="511"/>
      <c r="F27" s="503"/>
    </row>
    <row r="28" spans="1:6" x14ac:dyDescent="0.2">
      <c r="A28" s="509">
        <f>+'[6]10,1'!A28</f>
        <v>42217</v>
      </c>
      <c r="B28" s="511"/>
      <c r="C28" s="511"/>
      <c r="D28" s="512"/>
      <c r="E28" s="511"/>
      <c r="F28" s="503"/>
    </row>
    <row r="29" spans="1:6" x14ac:dyDescent="0.2">
      <c r="A29" s="509">
        <f>+'[6]10,1'!A29</f>
        <v>42248</v>
      </c>
      <c r="B29" s="511"/>
      <c r="C29" s="511"/>
      <c r="D29" s="512"/>
      <c r="E29" s="511"/>
      <c r="F29" s="503"/>
    </row>
    <row r="30" spans="1:6" x14ac:dyDescent="0.2">
      <c r="A30" s="509">
        <f>+'[6]10,1'!A30</f>
        <v>42278</v>
      </c>
      <c r="B30" s="511"/>
      <c r="C30" s="511"/>
      <c r="D30" s="512"/>
      <c r="E30" s="511"/>
      <c r="F30" s="503"/>
    </row>
    <row r="31" spans="1:6" x14ac:dyDescent="0.2">
      <c r="A31" s="509">
        <f>+'[6]10,1'!A31</f>
        <v>42309</v>
      </c>
      <c r="B31" s="511"/>
      <c r="C31" s="511"/>
      <c r="D31" s="512"/>
      <c r="E31" s="511"/>
      <c r="F31" s="503"/>
    </row>
    <row r="32" spans="1:6" ht="13.5" thickBot="1" x14ac:dyDescent="0.25">
      <c r="A32" s="513">
        <f>+'[6]10,1'!A32</f>
        <v>42339</v>
      </c>
      <c r="B32" s="514"/>
      <c r="C32" s="514"/>
      <c r="D32" s="517"/>
      <c r="E32" s="514"/>
      <c r="F32" s="503"/>
    </row>
    <row r="33" spans="1:6" x14ac:dyDescent="0.2">
      <c r="A33" s="505">
        <f>+'[6]10,1'!A33</f>
        <v>42370</v>
      </c>
      <c r="B33" s="507"/>
      <c r="C33" s="518"/>
      <c r="D33" s="506"/>
      <c r="E33" s="507"/>
      <c r="F33" s="503"/>
    </row>
    <row r="34" spans="1:6" x14ac:dyDescent="0.2">
      <c r="A34" s="509">
        <f>+'[6]10,1'!A34</f>
        <v>42401</v>
      </c>
      <c r="B34" s="511"/>
      <c r="C34" s="519"/>
      <c r="D34" s="510"/>
      <c r="E34" s="511"/>
      <c r="F34" s="503"/>
    </row>
    <row r="35" spans="1:6" x14ac:dyDescent="0.2">
      <c r="A35" s="509">
        <f>+'[6]10,1'!A35</f>
        <v>42430</v>
      </c>
      <c r="B35" s="511"/>
      <c r="C35" s="519"/>
      <c r="D35" s="510"/>
      <c r="E35" s="511"/>
      <c r="F35" s="503"/>
    </row>
    <row r="36" spans="1:6" x14ac:dyDescent="0.2">
      <c r="A36" s="509">
        <f>+'[6]10,1'!A36</f>
        <v>42461</v>
      </c>
      <c r="B36" s="511"/>
      <c r="C36" s="519"/>
      <c r="D36" s="510"/>
      <c r="E36" s="511"/>
      <c r="F36" s="503"/>
    </row>
    <row r="37" spans="1:6" x14ac:dyDescent="0.2">
      <c r="A37" s="509">
        <f>+'[6]10,1'!A37</f>
        <v>42491</v>
      </c>
      <c r="B37" s="511"/>
      <c r="C37" s="519"/>
      <c r="D37" s="510"/>
      <c r="E37" s="511"/>
      <c r="F37" s="503"/>
    </row>
    <row r="38" spans="1:6" x14ac:dyDescent="0.2">
      <c r="A38" s="509">
        <f>+'[6]10,1'!A38</f>
        <v>42522</v>
      </c>
      <c r="B38" s="511"/>
      <c r="C38" s="519"/>
      <c r="D38" s="510"/>
      <c r="E38" s="511"/>
      <c r="F38" s="503"/>
    </row>
    <row r="39" spans="1:6" x14ac:dyDescent="0.2">
      <c r="A39" s="509">
        <f>+'[6]10,1'!A39</f>
        <v>42552</v>
      </c>
      <c r="B39" s="511"/>
      <c r="C39" s="519"/>
      <c r="D39" s="510"/>
      <c r="E39" s="511"/>
      <c r="F39" s="503"/>
    </row>
    <row r="40" spans="1:6" x14ac:dyDescent="0.2">
      <c r="A40" s="509">
        <f>+'[6]10,1'!A40</f>
        <v>42583</v>
      </c>
      <c r="B40" s="511"/>
      <c r="C40" s="519"/>
      <c r="D40" s="510"/>
      <c r="E40" s="511"/>
      <c r="F40" s="503"/>
    </row>
    <row r="41" spans="1:6" x14ac:dyDescent="0.2">
      <c r="A41" s="509">
        <f>+'[6]10,1'!A41</f>
        <v>42614</v>
      </c>
      <c r="B41" s="511"/>
      <c r="C41" s="519"/>
      <c r="D41" s="510"/>
      <c r="E41" s="511"/>
      <c r="F41" s="503"/>
    </row>
    <row r="42" spans="1:6" x14ac:dyDescent="0.2">
      <c r="A42" s="509">
        <f>+'[6]10,1'!A42</f>
        <v>42644</v>
      </c>
      <c r="B42" s="511"/>
      <c r="C42" s="519"/>
      <c r="D42" s="510"/>
      <c r="E42" s="511"/>
      <c r="F42" s="503"/>
    </row>
    <row r="43" spans="1:6" x14ac:dyDescent="0.2">
      <c r="A43" s="509">
        <f>+'[6]10,1'!A43</f>
        <v>42675</v>
      </c>
      <c r="B43" s="511"/>
      <c r="C43" s="519"/>
      <c r="D43" s="510"/>
      <c r="E43" s="511"/>
      <c r="F43" s="503"/>
    </row>
    <row r="44" spans="1:6" ht="13.5" thickBot="1" x14ac:dyDescent="0.25">
      <c r="A44" s="513">
        <f>+'[6]10,1'!A44</f>
        <v>42705</v>
      </c>
      <c r="B44" s="514"/>
      <c r="C44" s="520"/>
      <c r="D44" s="521"/>
      <c r="E44" s="514"/>
      <c r="F44" s="503"/>
    </row>
    <row r="45" spans="1:6" x14ac:dyDescent="0.2">
      <c r="A45" s="505">
        <f>+'[6]10,1'!A45</f>
        <v>42736</v>
      </c>
      <c r="B45" s="507"/>
      <c r="C45" s="518"/>
      <c r="D45" s="506"/>
      <c r="E45" s="507"/>
      <c r="F45" s="503"/>
    </row>
    <row r="46" spans="1:6" x14ac:dyDescent="0.2">
      <c r="A46" s="509">
        <f>+'[6]10,1'!A46</f>
        <v>42767</v>
      </c>
      <c r="B46" s="511"/>
      <c r="C46" s="519"/>
      <c r="D46" s="510"/>
      <c r="E46" s="511"/>
      <c r="F46" s="503"/>
    </row>
    <row r="47" spans="1:6" x14ac:dyDescent="0.2">
      <c r="A47" s="509">
        <f>+'[6]10,1'!A48</f>
        <v>42826</v>
      </c>
      <c r="B47" s="511"/>
      <c r="C47" s="519"/>
      <c r="D47" s="510"/>
      <c r="E47" s="511"/>
      <c r="F47" s="503"/>
    </row>
    <row r="48" spans="1:6" x14ac:dyDescent="0.2">
      <c r="A48" s="509">
        <f>+'[6]10,1'!A49</f>
        <v>42856</v>
      </c>
      <c r="B48" s="511"/>
      <c r="C48" s="519"/>
      <c r="D48" s="510"/>
      <c r="E48" s="511"/>
      <c r="F48" s="503"/>
    </row>
    <row r="49" spans="1:6" x14ac:dyDescent="0.2">
      <c r="A49" s="509">
        <f>+'[6]10,1'!A50</f>
        <v>42887</v>
      </c>
      <c r="B49" s="511"/>
      <c r="C49" s="519"/>
      <c r="D49" s="510"/>
      <c r="E49" s="511"/>
      <c r="F49" s="503"/>
    </row>
    <row r="50" spans="1:6" x14ac:dyDescent="0.2">
      <c r="A50" s="509">
        <f>+'[6]10,1'!A51</f>
        <v>42917</v>
      </c>
      <c r="B50" s="511"/>
      <c r="C50" s="519"/>
      <c r="D50" s="510"/>
      <c r="E50" s="511"/>
      <c r="F50" s="503"/>
    </row>
    <row r="51" spans="1:6" x14ac:dyDescent="0.2">
      <c r="A51" s="509">
        <f>+'[6]10,1'!A52</f>
        <v>42948</v>
      </c>
      <c r="B51" s="511"/>
      <c r="C51" s="519"/>
      <c r="D51" s="510"/>
      <c r="E51" s="511"/>
      <c r="F51" s="503"/>
    </row>
    <row r="52" spans="1:6" x14ac:dyDescent="0.2">
      <c r="A52" s="509">
        <f>+'[6]10,1'!A53</f>
        <v>42979</v>
      </c>
      <c r="B52" s="511"/>
      <c r="C52" s="519"/>
      <c r="D52" s="510"/>
      <c r="E52" s="511"/>
      <c r="F52" s="503"/>
    </row>
    <row r="53" spans="1:6" ht="13.5" thickBot="1" x14ac:dyDescent="0.25">
      <c r="A53" s="522"/>
      <c r="B53" s="523"/>
      <c r="C53" s="523"/>
      <c r="D53" s="524"/>
      <c r="E53" s="523"/>
      <c r="F53" s="503"/>
    </row>
    <row r="54" spans="1:6" x14ac:dyDescent="0.2">
      <c r="A54" s="525">
        <v>2011</v>
      </c>
      <c r="B54" s="507"/>
      <c r="C54" s="507"/>
      <c r="D54" s="507"/>
      <c r="E54" s="507"/>
      <c r="F54" s="503"/>
    </row>
    <row r="55" spans="1:6" x14ac:dyDescent="0.2">
      <c r="A55" s="526">
        <v>2012</v>
      </c>
      <c r="B55" s="511"/>
      <c r="C55" s="511"/>
      <c r="D55" s="511"/>
      <c r="E55" s="511"/>
      <c r="F55" s="503"/>
    </row>
    <row r="56" spans="1:6" ht="13.5" thickBot="1" x14ac:dyDescent="0.25">
      <c r="A56" s="527">
        <v>2013</v>
      </c>
      <c r="B56" s="514"/>
      <c r="C56" s="514"/>
      <c r="D56" s="514"/>
      <c r="E56" s="514"/>
      <c r="F56" s="503"/>
    </row>
    <row r="57" spans="1:6" x14ac:dyDescent="0.2">
      <c r="A57" s="525">
        <f>+'[6]9.1'!A57</f>
        <v>2014</v>
      </c>
      <c r="B57" s="507"/>
      <c r="C57" s="507"/>
      <c r="D57" s="507"/>
      <c r="E57" s="507"/>
      <c r="F57" s="503"/>
    </row>
    <row r="58" spans="1:6" x14ac:dyDescent="0.2">
      <c r="A58" s="526">
        <f>+'[6]9.1'!A58</f>
        <v>2015</v>
      </c>
      <c r="B58" s="511"/>
      <c r="C58" s="511"/>
      <c r="D58" s="511"/>
      <c r="E58" s="511"/>
      <c r="F58" s="503"/>
    </row>
    <row r="59" spans="1:6" ht="13.5" thickBot="1" x14ac:dyDescent="0.25">
      <c r="A59" s="527">
        <f>+'[6]9.1'!A59</f>
        <v>2016</v>
      </c>
      <c r="B59" s="514"/>
      <c r="C59" s="514"/>
      <c r="D59" s="514"/>
      <c r="E59" s="514"/>
      <c r="F59" s="503"/>
    </row>
    <row r="60" spans="1:6" ht="13.5" thickBot="1" x14ac:dyDescent="0.25">
      <c r="A60" s="528"/>
      <c r="B60" s="523"/>
      <c r="C60" s="523"/>
      <c r="D60" s="523"/>
      <c r="E60" s="523"/>
      <c r="F60" s="503"/>
    </row>
    <row r="61" spans="1:6" x14ac:dyDescent="0.2">
      <c r="A61" s="505" t="str">
        <f>+'[6]9.1'!A61</f>
        <v>ene-sep 2016</v>
      </c>
      <c r="B61" s="507"/>
      <c r="C61" s="507"/>
      <c r="D61" s="507"/>
      <c r="E61" s="507"/>
      <c r="F61" s="503"/>
    </row>
    <row r="62" spans="1:6" ht="13.5" thickBot="1" x14ac:dyDescent="0.25">
      <c r="A62" s="513" t="str">
        <f>+'[6]9.1'!A62</f>
        <v>ene-sep 2017</v>
      </c>
      <c r="B62" s="514"/>
      <c r="C62" s="514"/>
      <c r="D62" s="514"/>
      <c r="E62" s="514"/>
      <c r="F62" s="503"/>
    </row>
    <row r="63" spans="1:6" x14ac:dyDescent="0.2">
      <c r="A63" s="522"/>
    </row>
    <row r="64" spans="1:6" x14ac:dyDescent="0.2">
      <c r="A64" s="529" t="s">
        <v>272</v>
      </c>
    </row>
    <row r="65" spans="1:6" x14ac:dyDescent="0.2">
      <c r="A65" s="530"/>
    </row>
    <row r="66" spans="1:6" x14ac:dyDescent="0.2">
      <c r="A66" s="530"/>
      <c r="E66" s="523"/>
      <c r="F66" s="523"/>
    </row>
    <row r="67" spans="1:6" x14ac:dyDescent="0.2">
      <c r="A67" s="531" t="s">
        <v>87</v>
      </c>
      <c r="B67" s="532"/>
      <c r="C67" s="533"/>
    </row>
    <row r="68" spans="1:6" ht="13.5" thickBot="1" x14ac:dyDescent="0.25">
      <c r="A68" s="533"/>
      <c r="B68" s="533"/>
      <c r="C68" s="533"/>
    </row>
    <row r="69" spans="1:6" ht="13.5" thickBot="1" x14ac:dyDescent="0.25">
      <c r="A69" s="534" t="s">
        <v>4</v>
      </c>
      <c r="C69" s="535" t="s">
        <v>80</v>
      </c>
      <c r="D69" s="536" t="s">
        <v>74</v>
      </c>
    </row>
    <row r="70" spans="1:6" x14ac:dyDescent="0.2">
      <c r="A70" s="537">
        <f>+A57</f>
        <v>2014</v>
      </c>
      <c r="C70" s="538">
        <f>+C57-SUM(C8:C19)</f>
        <v>0</v>
      </c>
      <c r="D70" s="539">
        <f>+D57-SUM(D8:D19)</f>
        <v>0</v>
      </c>
    </row>
    <row r="71" spans="1:6" x14ac:dyDescent="0.2">
      <c r="A71" s="540">
        <f>+A58</f>
        <v>2015</v>
      </c>
      <c r="C71" s="541">
        <f>+C58-SUM(C20:C31)</f>
        <v>0</v>
      </c>
      <c r="D71" s="542">
        <f>+D58-SUM(D20:D31)</f>
        <v>0</v>
      </c>
    </row>
    <row r="72" spans="1:6" ht="13.5" thickBot="1" x14ac:dyDescent="0.25">
      <c r="A72" s="543">
        <f>+A59</f>
        <v>2016</v>
      </c>
      <c r="C72" s="544">
        <f>+C59-SUM(C32:C43)</f>
        <v>0</v>
      </c>
      <c r="D72" s="545">
        <f>+D59-SUM(D32:D43)</f>
        <v>0</v>
      </c>
    </row>
    <row r="73" spans="1:6" x14ac:dyDescent="0.2">
      <c r="A73" s="537" t="str">
        <f>+A61</f>
        <v>ene-sep 2016</v>
      </c>
      <c r="C73" s="546">
        <f>+C61-(SUM(C32:INDEX(C32:C43,'[6]parámetros e instrucciones'!$E$3)))</f>
        <v>0</v>
      </c>
      <c r="D73" s="546">
        <f>+D61-(SUM(D32:INDEX(D32:D43,'[6]parámetros e instrucciones'!$E$3)))</f>
        <v>0</v>
      </c>
    </row>
    <row r="74" spans="1:6" ht="13.5" thickBot="1" x14ac:dyDescent="0.25">
      <c r="A74" s="543" t="str">
        <f>+A62</f>
        <v>ene-sep 2017</v>
      </c>
      <c r="C74" s="547">
        <f>+C62-(SUM(C44:INDEX(C44:C52,'[6]parámetros e instrucciones'!$E$3)))</f>
        <v>0</v>
      </c>
      <c r="D74" s="547">
        <f>+D62-(SUM(D44:INDEX(D44:D52,'[6]parámetros e instrucciones'!$E$3)))</f>
        <v>0</v>
      </c>
    </row>
  </sheetData>
  <sheetProtection formatCells="0" formatColumns="0" formatRows="0"/>
  <printOptions horizontalCentered="1" verticalCentered="1"/>
  <pageMargins left="0.37" right="0.42" top="0.41" bottom="0.41" header="0.2" footer="0.511811023622047"/>
  <pageSetup paperSize="9" scale="97" orientation="portrait" r:id="rId1"/>
  <headerFooter alignWithMargins="0">
    <oddHeader>&amp;R2017 – Año de las Energías Renovables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5"/>
  <sheetViews>
    <sheetView showGridLines="0" workbookViewId="0">
      <selection sqref="A1:B5"/>
    </sheetView>
  </sheetViews>
  <sheetFormatPr baseColWidth="10" defaultRowHeight="12.75" x14ac:dyDescent="0.2"/>
  <cols>
    <col min="1" max="1" width="16.28515625" customWidth="1"/>
    <col min="2" max="2" width="29.5703125" customWidth="1"/>
  </cols>
  <sheetData>
    <row r="1" spans="1:2" x14ac:dyDescent="0.2">
      <c r="A1" s="2" t="s">
        <v>60</v>
      </c>
      <c r="B1" s="3"/>
    </row>
    <row r="2" spans="1:2" ht="13.5" thickBot="1" x14ac:dyDescent="0.25">
      <c r="A2" s="2" t="s">
        <v>46</v>
      </c>
      <c r="B2" s="3"/>
    </row>
    <row r="3" spans="1:2" x14ac:dyDescent="0.2">
      <c r="A3" s="4" t="s">
        <v>4</v>
      </c>
      <c r="B3" s="14" t="s">
        <v>47</v>
      </c>
    </row>
    <row r="4" spans="1:2" ht="13.5" thickBot="1" x14ac:dyDescent="0.25">
      <c r="A4" s="10"/>
      <c r="B4" s="8"/>
    </row>
    <row r="5" spans="1:2" ht="25.5" customHeight="1" thickBot="1" x14ac:dyDescent="0.25">
      <c r="A5" s="9" t="s">
        <v>5</v>
      </c>
      <c r="B5" s="13"/>
    </row>
  </sheetData>
  <phoneticPr fontId="0" type="noConversion"/>
  <printOptions horizontalCentered="1" verticalCentered="1"/>
  <pageMargins left="0.75" right="0.75" top="1" bottom="1" header="0.511811024" footer="0.511811024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2:D10"/>
  <sheetViews>
    <sheetView workbookViewId="0">
      <selection activeCell="F18" sqref="F18"/>
    </sheetView>
  </sheetViews>
  <sheetFormatPr baseColWidth="10" defaultRowHeight="12.75" x14ac:dyDescent="0.2"/>
  <cols>
    <col min="1" max="1" width="25.42578125" customWidth="1"/>
    <col min="2" max="2" width="15.85546875" customWidth="1"/>
    <col min="3" max="3" width="16.28515625" customWidth="1"/>
    <col min="4" max="4" width="18.85546875" customWidth="1"/>
  </cols>
  <sheetData>
    <row r="2" spans="1:4" x14ac:dyDescent="0.2">
      <c r="A2" s="616" t="s">
        <v>61</v>
      </c>
      <c r="B2" s="616"/>
      <c r="C2" s="616"/>
      <c r="D2" s="616"/>
    </row>
    <row r="3" spans="1:4" x14ac:dyDescent="0.2">
      <c r="A3" s="616" t="s">
        <v>62</v>
      </c>
      <c r="B3" s="616"/>
      <c r="C3" s="616"/>
      <c r="D3" s="616"/>
    </row>
    <row r="4" spans="1:4" x14ac:dyDescent="0.2">
      <c r="A4" s="617" t="s">
        <v>1</v>
      </c>
      <c r="B4" s="617"/>
      <c r="C4" s="617"/>
      <c r="D4" s="617"/>
    </row>
    <row r="5" spans="1:4" x14ac:dyDescent="0.2">
      <c r="A5" s="16"/>
      <c r="B5" s="16"/>
      <c r="C5" s="16"/>
      <c r="D5" s="16"/>
    </row>
    <row r="6" spans="1:4" s="15" customFormat="1" ht="24.75" customHeight="1" x14ac:dyDescent="0.2">
      <c r="A6" s="20" t="s">
        <v>27</v>
      </c>
      <c r="B6" s="21" t="s">
        <v>63</v>
      </c>
      <c r="C6" s="22" t="s">
        <v>64</v>
      </c>
      <c r="D6" s="23" t="s">
        <v>65</v>
      </c>
    </row>
    <row r="7" spans="1:4" x14ac:dyDescent="0.2">
      <c r="A7" s="17">
        <v>1996</v>
      </c>
      <c r="B7" s="18"/>
      <c r="C7" s="18"/>
      <c r="D7" s="19"/>
    </row>
    <row r="8" spans="1:4" x14ac:dyDescent="0.2">
      <c r="A8" s="11">
        <v>1997</v>
      </c>
      <c r="B8" s="1"/>
      <c r="C8" s="1"/>
      <c r="D8" s="5"/>
    </row>
    <row r="9" spans="1:4" x14ac:dyDescent="0.2">
      <c r="A9" s="11">
        <v>1998</v>
      </c>
      <c r="B9" s="1"/>
      <c r="C9" s="1"/>
      <c r="D9" s="5"/>
    </row>
    <row r="10" spans="1:4" ht="13.5" thickBot="1" x14ac:dyDescent="0.25">
      <c r="A10" s="12" t="s">
        <v>18</v>
      </c>
      <c r="B10" s="7"/>
      <c r="C10" s="7"/>
      <c r="D10" s="6"/>
    </row>
  </sheetData>
  <mergeCells count="3">
    <mergeCell ref="A3:D3"/>
    <mergeCell ref="A2:D2"/>
    <mergeCell ref="A4:D4"/>
  </mergeCells>
  <phoneticPr fontId="0" type="noConversion"/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2"/>
    <pageSetUpPr fitToPage="1"/>
  </sheetPr>
  <dimension ref="B1:Q124"/>
  <sheetViews>
    <sheetView topLeftCell="A19" workbookViewId="0">
      <selection activeCell="M47" sqref="M47"/>
    </sheetView>
  </sheetViews>
  <sheetFormatPr baseColWidth="10" defaultColWidth="13.7109375" defaultRowHeight="12.75" x14ac:dyDescent="0.2"/>
  <cols>
    <col min="1" max="1" width="1" style="53" customWidth="1"/>
    <col min="2" max="2" width="3" style="51" customWidth="1"/>
    <col min="3" max="3" width="12.7109375" style="53" customWidth="1"/>
    <col min="4" max="4" width="1.7109375" style="53" customWidth="1"/>
    <col min="5" max="7" width="13.7109375" style="53" hidden="1" customWidth="1"/>
    <col min="8" max="8" width="13.7109375" style="53" customWidth="1"/>
    <col min="9" max="9" width="15.28515625" style="53" customWidth="1"/>
    <col min="10" max="10" width="16.140625" style="53" customWidth="1"/>
    <col min="11" max="11" width="13.7109375" style="53" hidden="1" customWidth="1"/>
    <col min="12" max="12" width="13.5703125" style="53" customWidth="1"/>
    <col min="13" max="13" width="13.7109375" style="53" customWidth="1"/>
    <col min="14" max="14" width="1.7109375" style="65" customWidth="1"/>
    <col min="15" max="17" width="11.42578125" style="49" customWidth="1"/>
    <col min="18" max="16384" width="13.7109375" style="53"/>
  </cols>
  <sheetData>
    <row r="1" spans="3:17" x14ac:dyDescent="0.2">
      <c r="C1" s="551" t="s">
        <v>115</v>
      </c>
      <c r="D1" s="551"/>
      <c r="E1" s="551"/>
      <c r="F1" s="551"/>
      <c r="G1" s="551"/>
      <c r="H1" s="551"/>
      <c r="I1" s="551"/>
      <c r="J1" s="551"/>
      <c r="K1" s="551"/>
    </row>
    <row r="2" spans="3:17" x14ac:dyDescent="0.2">
      <c r="C2" s="553" t="s">
        <v>112</v>
      </c>
      <c r="D2" s="553"/>
      <c r="E2" s="553"/>
      <c r="F2" s="553"/>
      <c r="G2" s="553"/>
      <c r="H2" s="553"/>
      <c r="I2" s="553"/>
      <c r="J2" s="553"/>
      <c r="K2" s="553"/>
    </row>
    <row r="3" spans="3:17" x14ac:dyDescent="0.2">
      <c r="C3" s="552" t="s">
        <v>149</v>
      </c>
      <c r="D3" s="552"/>
      <c r="E3" s="552"/>
      <c r="F3" s="552"/>
      <c r="G3" s="552"/>
      <c r="H3" s="552"/>
      <c r="I3" s="552"/>
      <c r="J3" s="552"/>
      <c r="K3" s="552"/>
      <c r="L3" s="230"/>
      <c r="M3" s="230"/>
      <c r="N3" s="66"/>
      <c r="O3" s="53"/>
      <c r="P3" s="53"/>
      <c r="Q3" s="53"/>
    </row>
    <row r="4" spans="3:17" x14ac:dyDescent="0.2">
      <c r="C4" s="552" t="s">
        <v>107</v>
      </c>
      <c r="D4" s="552"/>
      <c r="E4" s="552"/>
      <c r="F4" s="552"/>
      <c r="G4" s="552"/>
      <c r="H4" s="552"/>
      <c r="I4" s="552"/>
      <c r="J4" s="552"/>
      <c r="K4" s="552"/>
      <c r="L4" s="230"/>
      <c r="M4" s="230"/>
      <c r="O4" s="53"/>
      <c r="P4" s="67" t="s">
        <v>75</v>
      </c>
      <c r="Q4" s="53"/>
    </row>
    <row r="5" spans="3:17" s="51" customFormat="1" ht="10.5" customHeight="1" thickBot="1" x14ac:dyDescent="0.25">
      <c r="C5" s="50"/>
      <c r="D5" s="50"/>
      <c r="E5" s="50"/>
      <c r="F5" s="50"/>
      <c r="G5" s="50"/>
      <c r="H5" s="50"/>
      <c r="I5" s="50"/>
      <c r="J5" s="50"/>
      <c r="K5" s="50"/>
      <c r="L5" s="50"/>
      <c r="N5" s="48"/>
    </row>
    <row r="6" spans="3:17" ht="64.5" thickBot="1" x14ac:dyDescent="0.25">
      <c r="C6" s="24" t="s">
        <v>70</v>
      </c>
      <c r="D6" s="25"/>
      <c r="E6" s="26" t="s">
        <v>15</v>
      </c>
      <c r="F6" s="27" t="s">
        <v>16</v>
      </c>
      <c r="G6" s="69" t="s">
        <v>77</v>
      </c>
      <c r="H6" s="26" t="s">
        <v>71</v>
      </c>
      <c r="I6" s="27" t="s">
        <v>157</v>
      </c>
      <c r="J6" s="440" t="s">
        <v>158</v>
      </c>
      <c r="K6" s="24" t="s">
        <v>73</v>
      </c>
      <c r="L6" s="51"/>
      <c r="M6" s="51"/>
      <c r="N6" s="28"/>
      <c r="O6" s="52"/>
      <c r="P6" s="96" t="s">
        <v>88</v>
      </c>
    </row>
    <row r="7" spans="3:17" x14ac:dyDescent="0.2">
      <c r="C7" s="101">
        <v>41640</v>
      </c>
      <c r="D7" s="47"/>
      <c r="E7" s="30"/>
      <c r="F7" s="31"/>
      <c r="G7" s="465"/>
      <c r="H7" s="30"/>
      <c r="I7" s="31"/>
      <c r="J7" s="105"/>
      <c r="K7" s="32"/>
      <c r="L7" s="51"/>
      <c r="M7" s="51"/>
      <c r="N7" s="33"/>
      <c r="O7" s="52"/>
      <c r="P7" s="129">
        <f>+L57+E7-F7-G7-H7+I7-J7</f>
        <v>0</v>
      </c>
    </row>
    <row r="8" spans="3:17" x14ac:dyDescent="0.2">
      <c r="C8" s="102">
        <v>41671</v>
      </c>
      <c r="D8" s="47"/>
      <c r="E8" s="34"/>
      <c r="F8" s="35"/>
      <c r="G8" s="466"/>
      <c r="H8" s="34"/>
      <c r="I8" s="35"/>
      <c r="J8" s="106"/>
      <c r="K8" s="36"/>
      <c r="L8" s="51"/>
      <c r="M8" s="51"/>
      <c r="N8" s="33"/>
      <c r="O8" s="52"/>
      <c r="P8" s="130">
        <f>+P7+E8+I8-F8-G8-H8-J8</f>
        <v>0</v>
      </c>
    </row>
    <row r="9" spans="3:17" x14ac:dyDescent="0.2">
      <c r="C9" s="102">
        <v>41699</v>
      </c>
      <c r="D9" s="47"/>
      <c r="E9" s="34"/>
      <c r="F9" s="35"/>
      <c r="G9" s="466"/>
      <c r="H9" s="34"/>
      <c r="I9" s="35"/>
      <c r="J9" s="106"/>
      <c r="K9" s="36"/>
      <c r="L9" s="51"/>
      <c r="M9" s="51"/>
      <c r="N9" s="33"/>
      <c r="O9" s="52"/>
      <c r="P9" s="130">
        <f t="shared" ref="P9:P51" si="0">+P8+E9+I9-F9-G9-H9-J9</f>
        <v>0</v>
      </c>
    </row>
    <row r="10" spans="3:17" x14ac:dyDescent="0.2">
      <c r="C10" s="102">
        <v>41730</v>
      </c>
      <c r="D10" s="47"/>
      <c r="E10" s="34"/>
      <c r="F10" s="35"/>
      <c r="G10" s="466"/>
      <c r="H10" s="34"/>
      <c r="I10" s="35"/>
      <c r="J10" s="106"/>
      <c r="K10" s="36"/>
      <c r="L10" s="51"/>
      <c r="M10" s="51"/>
      <c r="N10" s="33"/>
      <c r="O10" s="52"/>
      <c r="P10" s="130">
        <f t="shared" si="0"/>
        <v>0</v>
      </c>
    </row>
    <row r="11" spans="3:17" x14ac:dyDescent="0.2">
      <c r="C11" s="102">
        <v>41760</v>
      </c>
      <c r="D11" s="47"/>
      <c r="E11" s="34"/>
      <c r="F11" s="35"/>
      <c r="G11" s="466"/>
      <c r="H11" s="34"/>
      <c r="I11" s="35"/>
      <c r="J11" s="106"/>
      <c r="K11" s="36"/>
      <c r="N11" s="33"/>
      <c r="P11" s="130">
        <f>+P10+E11+I11-F11-G11-H11-J11</f>
        <v>0</v>
      </c>
    </row>
    <row r="12" spans="3:17" x14ac:dyDescent="0.2">
      <c r="C12" s="102">
        <v>41791</v>
      </c>
      <c r="D12" s="47"/>
      <c r="E12" s="34"/>
      <c r="F12" s="35"/>
      <c r="G12" s="466"/>
      <c r="H12" s="34"/>
      <c r="I12" s="35"/>
      <c r="J12" s="106"/>
      <c r="K12" s="36"/>
      <c r="N12" s="33"/>
      <c r="P12" s="130">
        <f t="shared" si="0"/>
        <v>0</v>
      </c>
    </row>
    <row r="13" spans="3:17" x14ac:dyDescent="0.2">
      <c r="C13" s="102">
        <v>41821</v>
      </c>
      <c r="D13" s="47"/>
      <c r="E13" s="34"/>
      <c r="F13" s="35"/>
      <c r="G13" s="466"/>
      <c r="H13" s="34"/>
      <c r="I13" s="35"/>
      <c r="J13" s="106"/>
      <c r="K13" s="36"/>
      <c r="N13" s="33"/>
      <c r="P13" s="130">
        <f t="shared" si="0"/>
        <v>0</v>
      </c>
    </row>
    <row r="14" spans="3:17" x14ac:dyDescent="0.2">
      <c r="C14" s="102">
        <v>41852</v>
      </c>
      <c r="D14" s="47"/>
      <c r="E14" s="34"/>
      <c r="F14" s="35"/>
      <c r="G14" s="466"/>
      <c r="H14" s="34"/>
      <c r="I14" s="35"/>
      <c r="J14" s="106"/>
      <c r="K14" s="36"/>
      <c r="N14" s="33"/>
      <c r="P14" s="130">
        <f t="shared" si="0"/>
        <v>0</v>
      </c>
    </row>
    <row r="15" spans="3:17" x14ac:dyDescent="0.2">
      <c r="C15" s="102">
        <v>41883</v>
      </c>
      <c r="D15" s="47"/>
      <c r="E15" s="34"/>
      <c r="F15" s="35"/>
      <c r="G15" s="466"/>
      <c r="H15" s="34"/>
      <c r="I15" s="35"/>
      <c r="J15" s="106"/>
      <c r="K15" s="36"/>
      <c r="N15" s="33"/>
      <c r="P15" s="130">
        <f t="shared" si="0"/>
        <v>0</v>
      </c>
    </row>
    <row r="16" spans="3:17" x14ac:dyDescent="0.2">
      <c r="C16" s="102">
        <v>41913</v>
      </c>
      <c r="D16" s="47"/>
      <c r="E16" s="34"/>
      <c r="F16" s="35"/>
      <c r="G16" s="466"/>
      <c r="H16" s="34"/>
      <c r="I16" s="35"/>
      <c r="J16" s="106"/>
      <c r="K16" s="36"/>
      <c r="N16" s="33"/>
      <c r="P16" s="130">
        <f t="shared" si="0"/>
        <v>0</v>
      </c>
    </row>
    <row r="17" spans="3:16" x14ac:dyDescent="0.2">
      <c r="C17" s="102">
        <v>41944</v>
      </c>
      <c r="D17" s="47"/>
      <c r="E17" s="34"/>
      <c r="F17" s="35"/>
      <c r="G17" s="466"/>
      <c r="H17" s="34"/>
      <c r="I17" s="35"/>
      <c r="J17" s="106"/>
      <c r="K17" s="36"/>
      <c r="N17" s="33"/>
      <c r="P17" s="130">
        <f t="shared" si="0"/>
        <v>0</v>
      </c>
    </row>
    <row r="18" spans="3:16" ht="13.5" thickBot="1" x14ac:dyDescent="0.25">
      <c r="C18" s="103">
        <v>41974</v>
      </c>
      <c r="D18" s="47"/>
      <c r="E18" s="37"/>
      <c r="F18" s="38"/>
      <c r="G18" s="469"/>
      <c r="H18" s="37"/>
      <c r="I18" s="38"/>
      <c r="J18" s="479"/>
      <c r="K18" s="39"/>
      <c r="N18" s="33"/>
      <c r="P18" s="131">
        <f t="shared" si="0"/>
        <v>0</v>
      </c>
    </row>
    <row r="19" spans="3:16" x14ac:dyDescent="0.2">
      <c r="C19" s="101">
        <v>42005</v>
      </c>
      <c r="D19" s="47"/>
      <c r="E19" s="40"/>
      <c r="F19" s="41"/>
      <c r="G19" s="468"/>
      <c r="H19" s="30"/>
      <c r="I19" s="31"/>
      <c r="J19" s="105"/>
      <c r="K19" s="42"/>
      <c r="N19" s="33"/>
      <c r="P19" s="132">
        <f t="shared" si="0"/>
        <v>0</v>
      </c>
    </row>
    <row r="20" spans="3:16" x14ac:dyDescent="0.2">
      <c r="C20" s="102">
        <v>42036</v>
      </c>
      <c r="D20" s="47"/>
      <c r="E20" s="34"/>
      <c r="F20" s="35"/>
      <c r="G20" s="466"/>
      <c r="H20" s="34"/>
      <c r="I20" s="35"/>
      <c r="J20" s="106"/>
      <c r="K20" s="36"/>
      <c r="N20" s="33"/>
      <c r="P20" s="130">
        <f t="shared" si="0"/>
        <v>0</v>
      </c>
    </row>
    <row r="21" spans="3:16" x14ac:dyDescent="0.2">
      <c r="C21" s="102">
        <v>42064</v>
      </c>
      <c r="D21" s="47"/>
      <c r="E21" s="34"/>
      <c r="F21" s="35"/>
      <c r="G21" s="466"/>
      <c r="H21" s="34"/>
      <c r="I21" s="35"/>
      <c r="J21" s="106"/>
      <c r="K21" s="36"/>
      <c r="N21" s="33"/>
      <c r="P21" s="130">
        <f t="shared" si="0"/>
        <v>0</v>
      </c>
    </row>
    <row r="22" spans="3:16" x14ac:dyDescent="0.2">
      <c r="C22" s="102">
        <v>42095</v>
      </c>
      <c r="D22" s="47"/>
      <c r="E22" s="34"/>
      <c r="F22" s="35"/>
      <c r="G22" s="466"/>
      <c r="H22" s="34"/>
      <c r="I22" s="35"/>
      <c r="J22" s="106"/>
      <c r="K22" s="36"/>
      <c r="N22" s="33"/>
      <c r="P22" s="130">
        <f t="shared" si="0"/>
        <v>0</v>
      </c>
    </row>
    <row r="23" spans="3:16" x14ac:dyDescent="0.2">
      <c r="C23" s="102">
        <v>42125</v>
      </c>
      <c r="D23" s="47"/>
      <c r="E23" s="34"/>
      <c r="F23" s="35"/>
      <c r="G23" s="466"/>
      <c r="H23" s="34"/>
      <c r="I23" s="35"/>
      <c r="J23" s="106"/>
      <c r="K23" s="36"/>
      <c r="N23" s="33"/>
      <c r="P23" s="130">
        <f t="shared" si="0"/>
        <v>0</v>
      </c>
    </row>
    <row r="24" spans="3:16" x14ac:dyDescent="0.2">
      <c r="C24" s="102">
        <v>42156</v>
      </c>
      <c r="D24" s="47"/>
      <c r="E24" s="34"/>
      <c r="F24" s="35"/>
      <c r="G24" s="466"/>
      <c r="H24" s="34"/>
      <c r="I24" s="35"/>
      <c r="J24" s="106"/>
      <c r="K24" s="36"/>
      <c r="N24" s="33"/>
      <c r="P24" s="130">
        <f t="shared" si="0"/>
        <v>0</v>
      </c>
    </row>
    <row r="25" spans="3:16" x14ac:dyDescent="0.2">
      <c r="C25" s="102">
        <v>42186</v>
      </c>
      <c r="D25" s="47"/>
      <c r="E25" s="34"/>
      <c r="F25" s="35"/>
      <c r="G25" s="466"/>
      <c r="H25" s="34"/>
      <c r="I25" s="35"/>
      <c r="J25" s="106"/>
      <c r="K25" s="36"/>
      <c r="N25" s="33"/>
      <c r="P25" s="130">
        <f t="shared" si="0"/>
        <v>0</v>
      </c>
    </row>
    <row r="26" spans="3:16" x14ac:dyDescent="0.2">
      <c r="C26" s="102">
        <v>42217</v>
      </c>
      <c r="D26" s="47"/>
      <c r="E26" s="34"/>
      <c r="F26" s="35"/>
      <c r="G26" s="466"/>
      <c r="H26" s="34"/>
      <c r="I26" s="35"/>
      <c r="J26" s="106"/>
      <c r="K26" s="36"/>
      <c r="N26" s="33"/>
      <c r="P26" s="130">
        <f t="shared" si="0"/>
        <v>0</v>
      </c>
    </row>
    <row r="27" spans="3:16" x14ac:dyDescent="0.2">
      <c r="C27" s="102">
        <v>42248</v>
      </c>
      <c r="D27" s="47"/>
      <c r="E27" s="34"/>
      <c r="F27" s="35"/>
      <c r="G27" s="466"/>
      <c r="H27" s="34"/>
      <c r="I27" s="35"/>
      <c r="J27" s="106"/>
      <c r="K27" s="36"/>
      <c r="N27" s="33"/>
      <c r="P27" s="130">
        <f t="shared" si="0"/>
        <v>0</v>
      </c>
    </row>
    <row r="28" spans="3:16" x14ac:dyDescent="0.2">
      <c r="C28" s="102">
        <v>42278</v>
      </c>
      <c r="D28" s="47"/>
      <c r="E28" s="34"/>
      <c r="F28" s="35"/>
      <c r="G28" s="466"/>
      <c r="H28" s="34"/>
      <c r="I28" s="35"/>
      <c r="J28" s="106"/>
      <c r="K28" s="36"/>
      <c r="N28" s="33"/>
      <c r="P28" s="130">
        <f t="shared" si="0"/>
        <v>0</v>
      </c>
    </row>
    <row r="29" spans="3:16" x14ac:dyDescent="0.2">
      <c r="C29" s="102">
        <v>42309</v>
      </c>
      <c r="D29" s="47"/>
      <c r="E29" s="34"/>
      <c r="F29" s="35"/>
      <c r="G29" s="466"/>
      <c r="H29" s="34"/>
      <c r="I29" s="35"/>
      <c r="J29" s="106"/>
      <c r="K29" s="36"/>
      <c r="N29" s="33"/>
      <c r="P29" s="130">
        <f t="shared" si="0"/>
        <v>0</v>
      </c>
    </row>
    <row r="30" spans="3:16" ht="13.5" thickBot="1" x14ac:dyDescent="0.25">
      <c r="C30" s="103">
        <v>42339</v>
      </c>
      <c r="D30" s="47"/>
      <c r="E30" s="43"/>
      <c r="F30" s="44"/>
      <c r="G30" s="467"/>
      <c r="H30" s="37"/>
      <c r="I30" s="38"/>
      <c r="J30" s="479"/>
      <c r="K30" s="45"/>
      <c r="N30" s="33"/>
      <c r="P30" s="133">
        <f t="shared" si="0"/>
        <v>0</v>
      </c>
    </row>
    <row r="31" spans="3:16" x14ac:dyDescent="0.2">
      <c r="C31" s="101">
        <v>42370</v>
      </c>
      <c r="D31" s="47"/>
      <c r="E31" s="30"/>
      <c r="F31" s="31"/>
      <c r="G31" s="465"/>
      <c r="H31" s="30"/>
      <c r="I31" s="31"/>
      <c r="J31" s="105"/>
      <c r="K31" s="32"/>
      <c r="N31" s="33"/>
      <c r="P31" s="129">
        <f t="shared" si="0"/>
        <v>0</v>
      </c>
    </row>
    <row r="32" spans="3:16" x14ac:dyDescent="0.2">
      <c r="C32" s="102">
        <v>42401</v>
      </c>
      <c r="D32" s="47"/>
      <c r="E32" s="34"/>
      <c r="F32" s="35"/>
      <c r="G32" s="466"/>
      <c r="H32" s="34"/>
      <c r="I32" s="35"/>
      <c r="J32" s="106"/>
      <c r="K32" s="36"/>
      <c r="N32" s="33"/>
      <c r="P32" s="130">
        <f t="shared" si="0"/>
        <v>0</v>
      </c>
    </row>
    <row r="33" spans="3:16" x14ac:dyDescent="0.2">
      <c r="C33" s="102">
        <v>42430</v>
      </c>
      <c r="D33" s="47"/>
      <c r="E33" s="34"/>
      <c r="F33" s="35"/>
      <c r="G33" s="466"/>
      <c r="H33" s="34"/>
      <c r="I33" s="35"/>
      <c r="J33" s="106"/>
      <c r="K33" s="36"/>
      <c r="N33" s="33"/>
      <c r="P33" s="130">
        <f t="shared" si="0"/>
        <v>0</v>
      </c>
    </row>
    <row r="34" spans="3:16" x14ac:dyDescent="0.2">
      <c r="C34" s="102">
        <v>42461</v>
      </c>
      <c r="D34" s="47"/>
      <c r="E34" s="34"/>
      <c r="F34" s="35"/>
      <c r="G34" s="466"/>
      <c r="H34" s="34"/>
      <c r="I34" s="35"/>
      <c r="J34" s="106"/>
      <c r="K34" s="36"/>
      <c r="N34" s="33"/>
      <c r="P34" s="130">
        <f t="shared" si="0"/>
        <v>0</v>
      </c>
    </row>
    <row r="35" spans="3:16" x14ac:dyDescent="0.2">
      <c r="C35" s="102">
        <v>42491</v>
      </c>
      <c r="D35" s="47"/>
      <c r="E35" s="34"/>
      <c r="F35" s="35"/>
      <c r="G35" s="466"/>
      <c r="H35" s="34"/>
      <c r="I35" s="35"/>
      <c r="J35" s="106"/>
      <c r="K35" s="36"/>
      <c r="N35" s="33"/>
      <c r="P35" s="130">
        <f t="shared" si="0"/>
        <v>0</v>
      </c>
    </row>
    <row r="36" spans="3:16" x14ac:dyDescent="0.2">
      <c r="C36" s="102">
        <v>42522</v>
      </c>
      <c r="D36" s="47"/>
      <c r="E36" s="34"/>
      <c r="F36" s="35"/>
      <c r="G36" s="466"/>
      <c r="H36" s="34"/>
      <c r="I36" s="35"/>
      <c r="J36" s="106"/>
      <c r="K36" s="36"/>
      <c r="N36" s="33"/>
      <c r="P36" s="130">
        <f t="shared" si="0"/>
        <v>0</v>
      </c>
    </row>
    <row r="37" spans="3:16" x14ac:dyDescent="0.2">
      <c r="C37" s="102">
        <v>42552</v>
      </c>
      <c r="D37" s="47"/>
      <c r="E37" s="34"/>
      <c r="F37" s="35"/>
      <c r="G37" s="466"/>
      <c r="H37" s="34"/>
      <c r="I37" s="35"/>
      <c r="J37" s="106"/>
      <c r="K37" s="36"/>
      <c r="N37" s="33"/>
      <c r="P37" s="130">
        <f t="shared" si="0"/>
        <v>0</v>
      </c>
    </row>
    <row r="38" spans="3:16" x14ac:dyDescent="0.2">
      <c r="C38" s="102">
        <v>42583</v>
      </c>
      <c r="D38" s="47"/>
      <c r="E38" s="34"/>
      <c r="F38" s="35"/>
      <c r="G38" s="466"/>
      <c r="H38" s="34"/>
      <c r="I38" s="35"/>
      <c r="J38" s="106"/>
      <c r="K38" s="36"/>
      <c r="N38" s="33"/>
      <c r="P38" s="130">
        <f t="shared" si="0"/>
        <v>0</v>
      </c>
    </row>
    <row r="39" spans="3:16" x14ac:dyDescent="0.2">
      <c r="C39" s="102">
        <v>42614</v>
      </c>
      <c r="D39" s="47"/>
      <c r="E39" s="34"/>
      <c r="F39" s="35"/>
      <c r="G39" s="466"/>
      <c r="H39" s="34"/>
      <c r="I39" s="35"/>
      <c r="J39" s="106"/>
      <c r="K39" s="36"/>
      <c r="N39" s="33"/>
      <c r="P39" s="130">
        <f t="shared" si="0"/>
        <v>0</v>
      </c>
    </row>
    <row r="40" spans="3:16" x14ac:dyDescent="0.2">
      <c r="C40" s="102">
        <v>42644</v>
      </c>
      <c r="D40" s="47"/>
      <c r="E40" s="34"/>
      <c r="F40" s="35"/>
      <c r="G40" s="466"/>
      <c r="H40" s="34"/>
      <c r="I40" s="35"/>
      <c r="J40" s="106"/>
      <c r="K40" s="36"/>
      <c r="N40" s="33"/>
      <c r="P40" s="130">
        <f t="shared" si="0"/>
        <v>0</v>
      </c>
    </row>
    <row r="41" spans="3:16" x14ac:dyDescent="0.2">
      <c r="C41" s="102">
        <v>42675</v>
      </c>
      <c r="D41" s="47"/>
      <c r="E41" s="34"/>
      <c r="F41" s="35"/>
      <c r="G41" s="466"/>
      <c r="H41" s="34"/>
      <c r="I41" s="35"/>
      <c r="J41" s="106"/>
      <c r="K41" s="36"/>
      <c r="N41" s="33"/>
      <c r="P41" s="130">
        <f t="shared" si="0"/>
        <v>0</v>
      </c>
    </row>
    <row r="42" spans="3:16" ht="13.5" thickBot="1" x14ac:dyDescent="0.25">
      <c r="C42" s="103">
        <v>42705</v>
      </c>
      <c r="D42" s="47"/>
      <c r="E42" s="43"/>
      <c r="F42" s="44"/>
      <c r="G42" s="467"/>
      <c r="H42" s="37"/>
      <c r="I42" s="38"/>
      <c r="J42" s="479"/>
      <c r="K42" s="45"/>
      <c r="N42" s="33"/>
      <c r="P42" s="133">
        <f t="shared" si="0"/>
        <v>0</v>
      </c>
    </row>
    <row r="43" spans="3:16" x14ac:dyDescent="0.2">
      <c r="C43" s="101">
        <v>42736</v>
      </c>
      <c r="D43" s="47"/>
      <c r="E43" s="30"/>
      <c r="F43" s="31"/>
      <c r="G43" s="465"/>
      <c r="H43" s="30"/>
      <c r="I43" s="31"/>
      <c r="J43" s="105"/>
      <c r="K43" s="32"/>
      <c r="N43" s="33"/>
      <c r="P43" s="129">
        <f t="shared" si="0"/>
        <v>0</v>
      </c>
    </row>
    <row r="44" spans="3:16" x14ac:dyDescent="0.2">
      <c r="C44" s="102">
        <v>42767</v>
      </c>
      <c r="D44" s="47"/>
      <c r="E44" s="34"/>
      <c r="F44" s="35"/>
      <c r="G44" s="466"/>
      <c r="H44" s="34"/>
      <c r="I44" s="35"/>
      <c r="J44" s="106"/>
      <c r="K44" s="36"/>
      <c r="N44" s="33"/>
      <c r="P44" s="130">
        <f t="shared" si="0"/>
        <v>0</v>
      </c>
    </row>
    <row r="45" spans="3:16" x14ac:dyDescent="0.2">
      <c r="C45" s="102">
        <v>42795</v>
      </c>
      <c r="D45" s="47"/>
      <c r="E45" s="34"/>
      <c r="F45" s="35"/>
      <c r="G45" s="466"/>
      <c r="H45" s="34"/>
      <c r="I45" s="35"/>
      <c r="J45" s="106"/>
      <c r="K45" s="36"/>
      <c r="N45" s="33"/>
      <c r="P45" s="130">
        <f t="shared" si="0"/>
        <v>0</v>
      </c>
    </row>
    <row r="46" spans="3:16" x14ac:dyDescent="0.2">
      <c r="C46" s="102">
        <v>42826</v>
      </c>
      <c r="D46" s="47"/>
      <c r="E46" s="34"/>
      <c r="F46" s="35"/>
      <c r="G46" s="466"/>
      <c r="H46" s="34"/>
      <c r="I46" s="35"/>
      <c r="J46" s="106"/>
      <c r="K46" s="36"/>
      <c r="N46" s="33"/>
      <c r="P46" s="130">
        <f t="shared" si="0"/>
        <v>0</v>
      </c>
    </row>
    <row r="47" spans="3:16" x14ac:dyDescent="0.2">
      <c r="C47" s="102">
        <v>42856</v>
      </c>
      <c r="D47" s="47"/>
      <c r="E47" s="34"/>
      <c r="F47" s="35"/>
      <c r="G47" s="466"/>
      <c r="H47" s="34"/>
      <c r="I47" s="35"/>
      <c r="J47" s="106"/>
      <c r="K47" s="36"/>
      <c r="N47" s="33"/>
      <c r="P47" s="130">
        <f t="shared" si="0"/>
        <v>0</v>
      </c>
    </row>
    <row r="48" spans="3:16" x14ac:dyDescent="0.2">
      <c r="C48" s="102">
        <v>42887</v>
      </c>
      <c r="D48" s="47"/>
      <c r="E48" s="34"/>
      <c r="F48" s="35"/>
      <c r="G48" s="466"/>
      <c r="H48" s="34"/>
      <c r="I48" s="35"/>
      <c r="J48" s="106"/>
      <c r="K48" s="36"/>
      <c r="N48" s="33"/>
      <c r="P48" s="130">
        <f t="shared" si="0"/>
        <v>0</v>
      </c>
    </row>
    <row r="49" spans="3:16" x14ac:dyDescent="0.2">
      <c r="C49" s="102">
        <v>42917</v>
      </c>
      <c r="D49" s="47"/>
      <c r="E49" s="34"/>
      <c r="F49" s="35"/>
      <c r="G49" s="466"/>
      <c r="H49" s="34"/>
      <c r="I49" s="35"/>
      <c r="J49" s="106"/>
      <c r="K49" s="36"/>
      <c r="N49" s="33"/>
      <c r="P49" s="130">
        <f t="shared" si="0"/>
        <v>0</v>
      </c>
    </row>
    <row r="50" spans="3:16" x14ac:dyDescent="0.2">
      <c r="C50" s="269">
        <v>42948</v>
      </c>
      <c r="D50" s="47"/>
      <c r="E50" s="34"/>
      <c r="F50" s="35"/>
      <c r="G50" s="466"/>
      <c r="H50" s="34"/>
      <c r="I50" s="35"/>
      <c r="J50" s="106"/>
      <c r="K50" s="36"/>
      <c r="N50" s="33"/>
      <c r="P50" s="130">
        <f t="shared" si="0"/>
        <v>0</v>
      </c>
    </row>
    <row r="51" spans="3:16" ht="13.5" thickBot="1" x14ac:dyDescent="0.25">
      <c r="C51" s="478">
        <v>42979</v>
      </c>
      <c r="D51" s="47"/>
      <c r="E51" s="34"/>
      <c r="F51" s="35"/>
      <c r="G51" s="466"/>
      <c r="H51" s="37"/>
      <c r="I51" s="38"/>
      <c r="J51" s="479"/>
      <c r="K51" s="36"/>
      <c r="N51" s="33"/>
      <c r="P51" s="130">
        <f t="shared" si="0"/>
        <v>0</v>
      </c>
    </row>
    <row r="52" spans="3:16" ht="13.5" thickBot="1" x14ac:dyDescent="0.25">
      <c r="C52" s="302"/>
      <c r="D52" s="47"/>
      <c r="E52" s="33"/>
      <c r="F52" s="33"/>
      <c r="G52" s="33"/>
      <c r="H52" s="33"/>
      <c r="I52" s="33"/>
      <c r="J52" s="33"/>
      <c r="K52" s="33"/>
      <c r="N52" s="33"/>
      <c r="P52" s="33"/>
    </row>
    <row r="53" spans="3:16" ht="78.75" customHeight="1" thickBot="1" x14ac:dyDescent="0.25">
      <c r="C53" s="24" t="s">
        <v>4</v>
      </c>
      <c r="D53" s="68"/>
      <c r="E53" s="26" t="str">
        <f t="shared" ref="E53:K53" si="1">+E6</f>
        <v>Producción</v>
      </c>
      <c r="F53" s="27" t="str">
        <f t="shared" si="1"/>
        <v>Autoconsumo</v>
      </c>
      <c r="G53" s="69" t="str">
        <f t="shared" si="1"/>
        <v>Ventas de Producción Propia</v>
      </c>
      <c r="H53" s="26" t="str">
        <f t="shared" si="1"/>
        <v>Exportaciones</v>
      </c>
      <c r="I53" s="27" t="str">
        <f t="shared" si="1"/>
        <v>Producción Subontratada a Terceros en el país</v>
      </c>
      <c r="J53" s="27" t="str">
        <f t="shared" si="1"/>
        <v>Ventas de Producción Subcontratada a Terceros en el país</v>
      </c>
      <c r="K53" s="476" t="str">
        <f t="shared" si="1"/>
        <v>Producción para Terceros</v>
      </c>
      <c r="L53" s="476" t="s">
        <v>93</v>
      </c>
      <c r="M53" s="477" t="s">
        <v>68</v>
      </c>
      <c r="N53" s="70"/>
    </row>
    <row r="54" spans="3:16" ht="18.75" customHeight="1" thickBot="1" x14ac:dyDescent="0.25">
      <c r="C54" s="304">
        <v>2010</v>
      </c>
      <c r="D54" s="68"/>
      <c r="E54" s="325"/>
      <c r="F54" s="326"/>
      <c r="G54" s="459"/>
      <c r="H54" s="470"/>
      <c r="I54" s="245"/>
      <c r="J54" s="245"/>
      <c r="K54" s="471"/>
      <c r="L54" s="471"/>
      <c r="M54" s="472"/>
      <c r="N54" s="70"/>
    </row>
    <row r="55" spans="3:16" ht="12.75" customHeight="1" x14ac:dyDescent="0.2">
      <c r="C55" s="305">
        <v>2011</v>
      </c>
      <c r="D55" s="68"/>
      <c r="E55" s="73"/>
      <c r="F55" s="74"/>
      <c r="G55" s="460"/>
      <c r="H55" s="75"/>
      <c r="I55" s="76"/>
      <c r="J55" s="76"/>
      <c r="K55" s="76"/>
      <c r="L55" s="76"/>
      <c r="M55" s="473"/>
      <c r="N55" s="70"/>
    </row>
    <row r="56" spans="3:16" ht="12.75" customHeight="1" x14ac:dyDescent="0.2">
      <c r="C56" s="305">
        <v>2012</v>
      </c>
      <c r="D56" s="68"/>
      <c r="E56" s="75"/>
      <c r="F56" s="76"/>
      <c r="G56" s="461"/>
      <c r="H56" s="75"/>
      <c r="I56" s="76"/>
      <c r="J56" s="76"/>
      <c r="K56" s="76"/>
      <c r="L56" s="76"/>
      <c r="M56" s="473"/>
      <c r="N56" s="70"/>
    </row>
    <row r="57" spans="3:16" ht="12.75" customHeight="1" thickBot="1" x14ac:dyDescent="0.25">
      <c r="C57" s="59">
        <v>2013</v>
      </c>
      <c r="D57" s="71"/>
      <c r="E57" s="77"/>
      <c r="F57" s="78"/>
      <c r="G57" s="462"/>
      <c r="H57" s="75"/>
      <c r="I57" s="76"/>
      <c r="J57" s="76"/>
      <c r="K57" s="76"/>
      <c r="L57" s="76"/>
      <c r="M57" s="473"/>
      <c r="N57" s="29"/>
    </row>
    <row r="58" spans="3:16" ht="12.75" customHeight="1" x14ac:dyDescent="0.2">
      <c r="C58" s="59">
        <v>2014</v>
      </c>
      <c r="D58" s="72"/>
      <c r="E58" s="73"/>
      <c r="F58" s="74"/>
      <c r="G58" s="460"/>
      <c r="H58" s="75"/>
      <c r="I58" s="76"/>
      <c r="J58" s="76"/>
      <c r="K58" s="76"/>
      <c r="L58" s="76"/>
      <c r="M58" s="473"/>
    </row>
    <row r="59" spans="3:16" ht="12.75" customHeight="1" x14ac:dyDescent="0.2">
      <c r="C59" s="59">
        <v>2015</v>
      </c>
      <c r="D59" s="72"/>
      <c r="E59" s="75"/>
      <c r="F59" s="76"/>
      <c r="G59" s="461"/>
      <c r="H59" s="75"/>
      <c r="I59" s="76"/>
      <c r="J59" s="76"/>
      <c r="K59" s="76"/>
      <c r="L59" s="76"/>
      <c r="M59" s="473"/>
    </row>
    <row r="60" spans="3:16" ht="12.75" customHeight="1" thickBot="1" x14ac:dyDescent="0.25">
      <c r="C60" s="59">
        <v>2016</v>
      </c>
      <c r="D60" s="72"/>
      <c r="E60" s="77"/>
      <c r="F60" s="78"/>
      <c r="G60" s="462"/>
      <c r="H60" s="75"/>
      <c r="I60" s="76"/>
      <c r="J60" s="76"/>
      <c r="K60" s="76"/>
      <c r="L60" s="76"/>
      <c r="M60" s="473"/>
    </row>
    <row r="61" spans="3:16" x14ac:dyDescent="0.2">
      <c r="C61" s="306" t="s">
        <v>116</v>
      </c>
      <c r="D61" s="72"/>
      <c r="E61" s="79"/>
      <c r="F61" s="80"/>
      <c r="G61" s="463"/>
      <c r="H61" s="75"/>
      <c r="I61" s="76"/>
      <c r="J61" s="76"/>
      <c r="K61" s="76"/>
      <c r="L61" s="76"/>
      <c r="M61" s="473"/>
    </row>
    <row r="62" spans="3:16" ht="13.5" thickBot="1" x14ac:dyDescent="0.25">
      <c r="C62" s="307" t="s">
        <v>117</v>
      </c>
      <c r="D62" s="71"/>
      <c r="E62" s="81"/>
      <c r="F62" s="82"/>
      <c r="G62" s="464"/>
      <c r="H62" s="474"/>
      <c r="I62" s="83"/>
      <c r="J62" s="83"/>
      <c r="K62" s="83"/>
      <c r="L62" s="83"/>
      <c r="M62" s="475"/>
    </row>
    <row r="63" spans="3:16" x14ac:dyDescent="0.2">
      <c r="N63" s="48"/>
    </row>
    <row r="64" spans="3:16" hidden="1" x14ac:dyDescent="0.2">
      <c r="C64" s="84" t="s">
        <v>90</v>
      </c>
      <c r="D64" s="85"/>
      <c r="N64" s="48"/>
    </row>
    <row r="65" spans="3:14" x14ac:dyDescent="0.2">
      <c r="L65" s="65"/>
      <c r="N65" s="48"/>
    </row>
    <row r="66" spans="3:14" ht="64.5" hidden="1" thickBot="1" x14ac:dyDescent="0.25">
      <c r="C66" s="89" t="s">
        <v>4</v>
      </c>
      <c r="D66" s="90"/>
      <c r="E66" s="91" t="str">
        <f t="shared" ref="E66:K66" si="2">+E53</f>
        <v>Producción</v>
      </c>
      <c r="F66" s="92" t="str">
        <f t="shared" si="2"/>
        <v>Autoconsumo</v>
      </c>
      <c r="G66" s="92" t="str">
        <f t="shared" si="2"/>
        <v>Ventas de Producción Propia</v>
      </c>
      <c r="H66" s="93" t="str">
        <f t="shared" si="2"/>
        <v>Exportaciones</v>
      </c>
      <c r="I66" s="94" t="str">
        <f t="shared" si="2"/>
        <v>Producción Subontratada a Terceros en el país</v>
      </c>
      <c r="J66" s="94" t="str">
        <f t="shared" si="2"/>
        <v>Ventas de Producción Subcontratada a Terceros en el país</v>
      </c>
      <c r="K66" s="95" t="str">
        <f t="shared" si="2"/>
        <v>Producción para Terceros</v>
      </c>
      <c r="L66" s="96" t="s">
        <v>89</v>
      </c>
      <c r="N66" s="86"/>
    </row>
    <row r="67" spans="3:14" hidden="1" x14ac:dyDescent="0.2">
      <c r="C67" s="97">
        <f>+C58</f>
        <v>2014</v>
      </c>
      <c r="D67" s="98"/>
      <c r="E67" s="107">
        <f t="shared" ref="E67:K67" si="3">+E58-SUM(E7:E18)</f>
        <v>0</v>
      </c>
      <c r="F67" s="108">
        <f t="shared" si="3"/>
        <v>0</v>
      </c>
      <c r="G67" s="108">
        <f t="shared" si="3"/>
        <v>0</v>
      </c>
      <c r="H67" s="108">
        <f t="shared" si="3"/>
        <v>0</v>
      </c>
      <c r="I67" s="109">
        <f t="shared" si="3"/>
        <v>0</v>
      </c>
      <c r="J67" s="109">
        <f t="shared" si="3"/>
        <v>0</v>
      </c>
      <c r="K67" s="110">
        <f t="shared" si="3"/>
        <v>0</v>
      </c>
      <c r="L67" s="110">
        <f>+L58-(L57+E58-F58-G58-H58+I58-J58+M58)</f>
        <v>0</v>
      </c>
      <c r="N67" s="87"/>
    </row>
    <row r="68" spans="3:14" hidden="1" x14ac:dyDescent="0.2">
      <c r="C68" s="99">
        <f>+C59</f>
        <v>2015</v>
      </c>
      <c r="D68" s="98"/>
      <c r="E68" s="111">
        <f t="shared" ref="E68:K68" si="4">+E59-SUM(E19:E30)</f>
        <v>0</v>
      </c>
      <c r="F68" s="112">
        <f t="shared" si="4"/>
        <v>0</v>
      </c>
      <c r="G68" s="112">
        <f t="shared" si="4"/>
        <v>0</v>
      </c>
      <c r="H68" s="112">
        <f t="shared" si="4"/>
        <v>0</v>
      </c>
      <c r="I68" s="113">
        <f t="shared" si="4"/>
        <v>0</v>
      </c>
      <c r="J68" s="113">
        <f t="shared" si="4"/>
        <v>0</v>
      </c>
      <c r="K68" s="114">
        <f t="shared" si="4"/>
        <v>0</v>
      </c>
      <c r="L68" s="114">
        <f>+L59-(L58+E59-F59-G59-H59+I59-J59+M59)</f>
        <v>0</v>
      </c>
      <c r="N68" s="87"/>
    </row>
    <row r="69" spans="3:14" ht="13.5" hidden="1" thickBot="1" x14ac:dyDescent="0.25">
      <c r="C69" s="100">
        <f>+C60</f>
        <v>2016</v>
      </c>
      <c r="D69" s="98"/>
      <c r="E69" s="115">
        <f t="shared" ref="E69:K69" si="5">+E60-SUM(E31:E42)</f>
        <v>0</v>
      </c>
      <c r="F69" s="116">
        <f t="shared" si="5"/>
        <v>0</v>
      </c>
      <c r="G69" s="116">
        <f t="shared" si="5"/>
        <v>0</v>
      </c>
      <c r="H69" s="116">
        <f t="shared" si="5"/>
        <v>0</v>
      </c>
      <c r="I69" s="117">
        <f t="shared" si="5"/>
        <v>0</v>
      </c>
      <c r="J69" s="117">
        <f t="shared" si="5"/>
        <v>0</v>
      </c>
      <c r="K69" s="118">
        <f t="shared" si="5"/>
        <v>0</v>
      </c>
      <c r="L69" s="119">
        <f>+L60-(L59+E60-F60-G60-H60+I60-J60+M60)</f>
        <v>0</v>
      </c>
      <c r="N69" s="87"/>
    </row>
    <row r="70" spans="3:14" hidden="1" x14ac:dyDescent="0.2">
      <c r="C70" s="97" t="str">
        <f>+C61</f>
        <v>ene-sep 16</v>
      </c>
      <c r="D70" s="98"/>
      <c r="E70" s="120">
        <f>+E61-(SUM(E31:INDEX(E31:E42,'[4]parámetros e instrucciones'!$E$3)))</f>
        <v>0</v>
      </c>
      <c r="F70" s="121">
        <f>+F61-(SUM(F31:INDEX(F31:F42,'[4]parámetros e instrucciones'!$E$3)))</f>
        <v>0</v>
      </c>
      <c r="G70" s="121">
        <f>+G61-(SUM(G31:INDEX(G31:G42,'[4]parámetros e instrucciones'!$E$3)))</f>
        <v>0</v>
      </c>
      <c r="H70" s="121">
        <f>+H61-(SUM(H31:INDEX(H31:H42,'[4]parámetros e instrucciones'!$E$3)))</f>
        <v>0</v>
      </c>
      <c r="I70" s="122">
        <f>+I61-(SUM(I31:INDEX(I31:I42,'[4]parámetros e instrucciones'!$E$3)))</f>
        <v>0</v>
      </c>
      <c r="J70" s="122">
        <f>+J61-(SUM(J31:INDEX(J31:J42,'[4]parámetros e instrucciones'!$E$3)))</f>
        <v>0</v>
      </c>
      <c r="K70" s="123">
        <f>+K61-(SUM(K31:INDEX(K31:K42,'[4]parámetros e instrucciones'!$E$3)))</f>
        <v>0</v>
      </c>
      <c r="L70" s="124">
        <f>+L61-(L59+E61-F61-G61-H61+I61-J61+M61)</f>
        <v>0</v>
      </c>
      <c r="N70" s="87"/>
    </row>
    <row r="71" spans="3:14" ht="13.5" hidden="1" thickBot="1" x14ac:dyDescent="0.25">
      <c r="C71" s="100" t="str">
        <f>+C62</f>
        <v>ene-sep 17</v>
      </c>
      <c r="D71" s="98"/>
      <c r="E71" s="125">
        <f>+E62-(SUM(E43:INDEX(E43:E51,'[4]parámetros e instrucciones'!$E$3)))</f>
        <v>0</v>
      </c>
      <c r="F71" s="126">
        <f>+F62-(SUM(F43:INDEX(F43:F51,'[4]parámetros e instrucciones'!$E$3)))</f>
        <v>0</v>
      </c>
      <c r="G71" s="126">
        <f>+G62-(SUM(G43:INDEX(G43:G51,'[4]parámetros e instrucciones'!$E$3)))</f>
        <v>0</v>
      </c>
      <c r="H71" s="126">
        <f>+H62-(SUM(H43:INDEX(H43:H51,'[4]parámetros e instrucciones'!$E$3)))</f>
        <v>0</v>
      </c>
      <c r="I71" s="127">
        <f>+I62-(SUM(I43:INDEX(I43:I51,'[4]parámetros e instrucciones'!$E$3)))</f>
        <v>0</v>
      </c>
      <c r="J71" s="127">
        <f>+J62-(SUM(J43:INDEX(J43:J51,'[4]parámetros e instrucciones'!$E$3)))</f>
        <v>0</v>
      </c>
      <c r="K71" s="128">
        <f>+K62-(SUM(K43:INDEX(K43:K51,'[4]parámetros e instrucciones'!$E$3)))</f>
        <v>0</v>
      </c>
      <c r="L71" s="128">
        <f>+L62-(L60+E62-F62-G62-H62+I62-J62+M62)</f>
        <v>0</v>
      </c>
      <c r="N71" s="87"/>
    </row>
    <row r="72" spans="3:14" x14ac:dyDescent="0.2">
      <c r="L72" s="48"/>
      <c r="N72" s="48"/>
    </row>
    <row r="73" spans="3:14" x14ac:dyDescent="0.2">
      <c r="L73" s="48"/>
      <c r="N73" s="48"/>
    </row>
    <row r="74" spans="3:14" x14ac:dyDescent="0.2">
      <c r="K74" s="88"/>
      <c r="L74" s="51"/>
      <c r="N74" s="48"/>
    </row>
    <row r="75" spans="3:14" x14ac:dyDescent="0.2">
      <c r="K75" s="88"/>
      <c r="N75" s="48"/>
    </row>
    <row r="76" spans="3:14" x14ac:dyDescent="0.2">
      <c r="K76" s="88"/>
      <c r="N76" s="48"/>
    </row>
    <row r="77" spans="3:14" x14ac:dyDescent="0.2">
      <c r="K77" s="88"/>
      <c r="N77" s="48"/>
    </row>
    <row r="78" spans="3:14" x14ac:dyDescent="0.2">
      <c r="K78" s="88"/>
      <c r="N78" s="48"/>
    </row>
    <row r="79" spans="3:14" x14ac:dyDescent="0.2">
      <c r="K79" s="88"/>
      <c r="N79" s="48"/>
    </row>
    <row r="80" spans="3:14" x14ac:dyDescent="0.2">
      <c r="N80" s="48"/>
    </row>
    <row r="81" spans="14:14" x14ac:dyDescent="0.2">
      <c r="N81" s="48"/>
    </row>
    <row r="82" spans="14:14" x14ac:dyDescent="0.2">
      <c r="N82" s="48"/>
    </row>
    <row r="83" spans="14:14" x14ac:dyDescent="0.2">
      <c r="N83" s="48"/>
    </row>
    <row r="84" spans="14:14" x14ac:dyDescent="0.2">
      <c r="N84" s="48"/>
    </row>
    <row r="85" spans="14:14" x14ac:dyDescent="0.2">
      <c r="N85" s="48"/>
    </row>
    <row r="86" spans="14:14" x14ac:dyDescent="0.2">
      <c r="N86" s="48"/>
    </row>
    <row r="87" spans="14:14" x14ac:dyDescent="0.2">
      <c r="N87" s="48"/>
    </row>
    <row r="88" spans="14:14" x14ac:dyDescent="0.2">
      <c r="N88" s="48"/>
    </row>
    <row r="89" spans="14:14" x14ac:dyDescent="0.2">
      <c r="N89" s="48"/>
    </row>
    <row r="90" spans="14:14" x14ac:dyDescent="0.2">
      <c r="N90" s="48"/>
    </row>
    <row r="91" spans="14:14" x14ac:dyDescent="0.2">
      <c r="N91" s="48"/>
    </row>
    <row r="92" spans="14:14" x14ac:dyDescent="0.2">
      <c r="N92" s="48"/>
    </row>
    <row r="93" spans="14:14" x14ac:dyDescent="0.2">
      <c r="N93" s="48"/>
    </row>
    <row r="94" spans="14:14" x14ac:dyDescent="0.2">
      <c r="N94" s="48"/>
    </row>
    <row r="95" spans="14:14" x14ac:dyDescent="0.2">
      <c r="N95" s="48"/>
    </row>
    <row r="96" spans="14:14" x14ac:dyDescent="0.2">
      <c r="N96" s="48"/>
    </row>
    <row r="97" spans="14:14" x14ac:dyDescent="0.2">
      <c r="N97" s="48"/>
    </row>
    <row r="98" spans="14:14" x14ac:dyDescent="0.2">
      <c r="N98" s="48"/>
    </row>
    <row r="99" spans="14:14" x14ac:dyDescent="0.2">
      <c r="N99" s="48"/>
    </row>
    <row r="100" spans="14:14" x14ac:dyDescent="0.2">
      <c r="N100" s="48"/>
    </row>
    <row r="101" spans="14:14" x14ac:dyDescent="0.2">
      <c r="N101" s="48"/>
    </row>
    <row r="102" spans="14:14" x14ac:dyDescent="0.2">
      <c r="N102" s="48"/>
    </row>
    <row r="103" spans="14:14" x14ac:dyDescent="0.2">
      <c r="N103" s="48"/>
    </row>
    <row r="104" spans="14:14" x14ac:dyDescent="0.2">
      <c r="N104" s="48"/>
    </row>
    <row r="105" spans="14:14" x14ac:dyDescent="0.2">
      <c r="N105" s="48"/>
    </row>
    <row r="106" spans="14:14" x14ac:dyDescent="0.2">
      <c r="N106" s="48"/>
    </row>
    <row r="107" spans="14:14" x14ac:dyDescent="0.2">
      <c r="N107" s="48"/>
    </row>
    <row r="108" spans="14:14" x14ac:dyDescent="0.2">
      <c r="N108" s="48"/>
    </row>
    <row r="109" spans="14:14" x14ac:dyDescent="0.2">
      <c r="N109" s="48"/>
    </row>
    <row r="110" spans="14:14" x14ac:dyDescent="0.2">
      <c r="N110" s="48"/>
    </row>
    <row r="111" spans="14:14" x14ac:dyDescent="0.2">
      <c r="N111" s="48"/>
    </row>
    <row r="112" spans="14:14" x14ac:dyDescent="0.2">
      <c r="N112" s="48"/>
    </row>
    <row r="113" spans="14:14" x14ac:dyDescent="0.2">
      <c r="N113" s="48"/>
    </row>
    <row r="114" spans="14:14" x14ac:dyDescent="0.2">
      <c r="N114" s="48"/>
    </row>
    <row r="115" spans="14:14" x14ac:dyDescent="0.2">
      <c r="N115" s="48"/>
    </row>
    <row r="116" spans="14:14" x14ac:dyDescent="0.2">
      <c r="N116" s="48"/>
    </row>
    <row r="117" spans="14:14" x14ac:dyDescent="0.2">
      <c r="N117" s="48"/>
    </row>
    <row r="118" spans="14:14" x14ac:dyDescent="0.2">
      <c r="N118" s="48"/>
    </row>
    <row r="119" spans="14:14" x14ac:dyDescent="0.2">
      <c r="N119" s="48"/>
    </row>
    <row r="120" spans="14:14" x14ac:dyDescent="0.2">
      <c r="N120" s="48"/>
    </row>
    <row r="121" spans="14:14" x14ac:dyDescent="0.2">
      <c r="N121" s="48"/>
    </row>
    <row r="122" spans="14:14" x14ac:dyDescent="0.2">
      <c r="N122" s="48"/>
    </row>
    <row r="123" spans="14:14" x14ac:dyDescent="0.2">
      <c r="N123" s="48"/>
    </row>
    <row r="124" spans="14:14" x14ac:dyDescent="0.2">
      <c r="N124" s="48"/>
    </row>
  </sheetData>
  <sheetProtection formatCells="0" formatColumns="0" formatRows="0"/>
  <protectedRanges>
    <protectedRange sqref="N7:N42 E58:N62 E7:K42" name="Rango2_1"/>
    <protectedRange sqref="E58:M62" name="Rango1_1"/>
  </protectedRanges>
  <mergeCells count="4">
    <mergeCell ref="C4:K4"/>
    <mergeCell ref="C1:K1"/>
    <mergeCell ref="C2:K2"/>
    <mergeCell ref="C3:K3"/>
  </mergeCells>
  <phoneticPr fontId="14" type="noConversion"/>
  <printOptions horizontalCentered="1" verticalCentered="1"/>
  <pageMargins left="0.51" right="0.27" top="0.2" bottom="0.24" header="0.3" footer="0"/>
  <pageSetup paperSize="9" scale="92" orientation="portrait" r:id="rId1"/>
  <headerFooter alignWithMargins="0">
    <oddHeader>&amp;R2017 – Año de las Energías Renovables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22"/>
    <pageSetUpPr fitToPage="1"/>
  </sheetPr>
  <dimension ref="B1:R124"/>
  <sheetViews>
    <sheetView topLeftCell="C1" workbookViewId="0">
      <selection activeCell="G73" sqref="G73"/>
    </sheetView>
  </sheetViews>
  <sheetFormatPr baseColWidth="10" defaultColWidth="13.7109375" defaultRowHeight="12.75" x14ac:dyDescent="0.2"/>
  <cols>
    <col min="1" max="1" width="1" style="53" customWidth="1"/>
    <col min="2" max="2" width="3" style="51" customWidth="1"/>
    <col min="3" max="3" width="12.7109375" style="53" customWidth="1"/>
    <col min="4" max="4" width="1.7109375" style="53" customWidth="1"/>
    <col min="5" max="5" width="15" style="53" customWidth="1"/>
    <col min="6" max="6" width="13.7109375" style="53" hidden="1" customWidth="1"/>
    <col min="7" max="7" width="15.85546875" style="53" customWidth="1"/>
    <col min="8" max="8" width="13.7109375" style="53" customWidth="1"/>
    <col min="9" max="10" width="13.7109375" style="53" hidden="1" customWidth="1"/>
    <col min="11" max="11" width="16" style="53" customWidth="1"/>
    <col min="12" max="12" width="15.7109375" style="53" customWidth="1"/>
    <col min="13" max="13" width="13.5703125" style="53" customWidth="1"/>
    <col min="14" max="14" width="13.7109375" style="53" customWidth="1"/>
    <col min="15" max="15" width="1.7109375" style="65" customWidth="1"/>
    <col min="16" max="18" width="11.42578125" style="49" customWidth="1"/>
    <col min="19" max="16384" width="13.7109375" style="53"/>
  </cols>
  <sheetData>
    <row r="1" spans="3:18" x14ac:dyDescent="0.2">
      <c r="C1" s="551" t="s">
        <v>118</v>
      </c>
      <c r="D1" s="551"/>
      <c r="E1" s="551"/>
      <c r="F1" s="551"/>
      <c r="G1" s="551"/>
      <c r="H1" s="551"/>
      <c r="I1" s="551"/>
      <c r="J1" s="551"/>
      <c r="K1" s="551"/>
      <c r="L1" s="227"/>
    </row>
    <row r="2" spans="3:18" x14ac:dyDescent="0.2">
      <c r="C2" s="551" t="s">
        <v>148</v>
      </c>
      <c r="D2" s="551"/>
      <c r="E2" s="551"/>
      <c r="F2" s="551"/>
      <c r="G2" s="551"/>
      <c r="H2" s="551"/>
      <c r="I2" s="551"/>
      <c r="J2" s="551"/>
      <c r="K2" s="551"/>
      <c r="L2" s="227"/>
    </row>
    <row r="3" spans="3:18" x14ac:dyDescent="0.2">
      <c r="C3" s="552" t="s">
        <v>119</v>
      </c>
      <c r="D3" s="552"/>
      <c r="E3" s="552"/>
      <c r="F3" s="552"/>
      <c r="G3" s="552"/>
      <c r="H3" s="552"/>
      <c r="I3" s="552"/>
      <c r="J3" s="552"/>
      <c r="K3" s="552"/>
      <c r="L3" s="50"/>
      <c r="M3" s="230"/>
      <c r="N3" s="230"/>
      <c r="O3" s="66"/>
      <c r="P3" s="53"/>
      <c r="Q3" s="53"/>
      <c r="R3" s="53"/>
    </row>
    <row r="4" spans="3:18" x14ac:dyDescent="0.2">
      <c r="C4" s="552" t="s">
        <v>107</v>
      </c>
      <c r="D4" s="552"/>
      <c r="E4" s="552"/>
      <c r="F4" s="552"/>
      <c r="G4" s="552"/>
      <c r="H4" s="552"/>
      <c r="I4" s="552"/>
      <c r="J4" s="552"/>
      <c r="K4" s="552"/>
      <c r="L4" s="50"/>
      <c r="M4" s="230"/>
      <c r="N4" s="230"/>
      <c r="P4" s="53"/>
      <c r="Q4" s="67" t="s">
        <v>75</v>
      </c>
      <c r="R4" s="53"/>
    </row>
    <row r="5" spans="3:18" s="51" customFormat="1" ht="10.5" customHeight="1" thickBot="1" x14ac:dyDescent="0.25"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48"/>
    </row>
    <row r="6" spans="3:18" ht="77.25" customHeight="1" thickBot="1" x14ac:dyDescent="0.25">
      <c r="C6" s="24" t="s">
        <v>70</v>
      </c>
      <c r="D6" s="25"/>
      <c r="E6" s="26" t="s">
        <v>144</v>
      </c>
      <c r="F6" s="27" t="s">
        <v>16</v>
      </c>
      <c r="G6" s="27" t="s">
        <v>145</v>
      </c>
      <c r="H6" s="27" t="s">
        <v>71</v>
      </c>
      <c r="I6" s="27" t="s">
        <v>72</v>
      </c>
      <c r="J6" s="27" t="s">
        <v>78</v>
      </c>
      <c r="K6" s="27" t="s">
        <v>146</v>
      </c>
      <c r="L6" s="440" t="s">
        <v>147</v>
      </c>
      <c r="M6" s="51"/>
      <c r="N6" s="51"/>
      <c r="O6" s="28"/>
      <c r="P6" s="52"/>
      <c r="Q6" s="96" t="s">
        <v>88</v>
      </c>
    </row>
    <row r="7" spans="3:18" x14ac:dyDescent="0.2">
      <c r="C7" s="101">
        <v>41640</v>
      </c>
      <c r="D7" s="47"/>
      <c r="E7" s="30"/>
      <c r="F7" s="31"/>
      <c r="G7" s="31"/>
      <c r="H7" s="31"/>
      <c r="I7" s="31"/>
      <c r="J7" s="31"/>
      <c r="K7" s="31"/>
      <c r="L7" s="105"/>
      <c r="M7" s="51"/>
      <c r="N7" s="51"/>
      <c r="O7" s="33"/>
      <c r="P7" s="52"/>
      <c r="Q7" s="129">
        <f>+M57+E7-F7-G7-H7+I7-J7</f>
        <v>0</v>
      </c>
    </row>
    <row r="8" spans="3:18" x14ac:dyDescent="0.2">
      <c r="C8" s="102">
        <v>41671</v>
      </c>
      <c r="D8" s="47"/>
      <c r="E8" s="34"/>
      <c r="F8" s="35"/>
      <c r="G8" s="35"/>
      <c r="H8" s="35"/>
      <c r="I8" s="35"/>
      <c r="J8" s="35"/>
      <c r="K8" s="35"/>
      <c r="L8" s="106"/>
      <c r="M8" s="51"/>
      <c r="N8" s="51"/>
      <c r="O8" s="33"/>
      <c r="P8" s="52"/>
      <c r="Q8" s="130">
        <f>+Q7+E8+I8-F8-G8-H8-J8</f>
        <v>0</v>
      </c>
    </row>
    <row r="9" spans="3:18" x14ac:dyDescent="0.2">
      <c r="C9" s="102">
        <v>41699</v>
      </c>
      <c r="D9" s="47"/>
      <c r="E9" s="34"/>
      <c r="F9" s="35"/>
      <c r="G9" s="35"/>
      <c r="H9" s="35"/>
      <c r="I9" s="35"/>
      <c r="J9" s="35"/>
      <c r="K9" s="35"/>
      <c r="L9" s="106"/>
      <c r="M9" s="51"/>
      <c r="N9" s="51"/>
      <c r="O9" s="33"/>
      <c r="P9" s="52"/>
      <c r="Q9" s="130">
        <f t="shared" ref="Q9:Q51" si="0">+Q8+E9+I9-F9-G9-H9-J9</f>
        <v>0</v>
      </c>
    </row>
    <row r="10" spans="3:18" x14ac:dyDescent="0.2">
      <c r="C10" s="102">
        <v>41730</v>
      </c>
      <c r="D10" s="47"/>
      <c r="E10" s="34"/>
      <c r="F10" s="35"/>
      <c r="G10" s="35"/>
      <c r="H10" s="35"/>
      <c r="I10" s="35"/>
      <c r="J10" s="35"/>
      <c r="K10" s="35"/>
      <c r="L10" s="106"/>
      <c r="M10" s="51"/>
      <c r="N10" s="51"/>
      <c r="O10" s="33"/>
      <c r="P10" s="52"/>
      <c r="Q10" s="130">
        <f t="shared" si="0"/>
        <v>0</v>
      </c>
    </row>
    <row r="11" spans="3:18" x14ac:dyDescent="0.2">
      <c r="C11" s="102">
        <v>41760</v>
      </c>
      <c r="D11" s="47"/>
      <c r="E11" s="34"/>
      <c r="F11" s="35"/>
      <c r="G11" s="35"/>
      <c r="H11" s="35"/>
      <c r="I11" s="35"/>
      <c r="J11" s="35"/>
      <c r="K11" s="35"/>
      <c r="L11" s="106"/>
      <c r="O11" s="33"/>
      <c r="Q11" s="130">
        <f>+Q10+E11+I11-F11-G11-H11-J11</f>
        <v>0</v>
      </c>
    </row>
    <row r="12" spans="3:18" x14ac:dyDescent="0.2">
      <c r="C12" s="102">
        <v>41791</v>
      </c>
      <c r="D12" s="47"/>
      <c r="E12" s="34"/>
      <c r="F12" s="35"/>
      <c r="G12" s="35"/>
      <c r="H12" s="35"/>
      <c r="I12" s="35"/>
      <c r="J12" s="35"/>
      <c r="K12" s="35"/>
      <c r="L12" s="106"/>
      <c r="O12" s="33"/>
      <c r="Q12" s="130">
        <f t="shared" si="0"/>
        <v>0</v>
      </c>
    </row>
    <row r="13" spans="3:18" x14ac:dyDescent="0.2">
      <c r="C13" s="102">
        <v>41821</v>
      </c>
      <c r="D13" s="47"/>
      <c r="E13" s="34"/>
      <c r="F13" s="35"/>
      <c r="G13" s="35"/>
      <c r="H13" s="35"/>
      <c r="I13" s="35"/>
      <c r="J13" s="35"/>
      <c r="K13" s="35"/>
      <c r="L13" s="106"/>
      <c r="O13" s="33"/>
      <c r="Q13" s="130">
        <f t="shared" si="0"/>
        <v>0</v>
      </c>
    </row>
    <row r="14" spans="3:18" x14ac:dyDescent="0.2">
      <c r="C14" s="102">
        <v>41852</v>
      </c>
      <c r="D14" s="47"/>
      <c r="E14" s="34"/>
      <c r="F14" s="35"/>
      <c r="G14" s="35"/>
      <c r="H14" s="35"/>
      <c r="I14" s="35"/>
      <c r="J14" s="35"/>
      <c r="K14" s="35"/>
      <c r="L14" s="106"/>
      <c r="O14" s="33"/>
      <c r="Q14" s="130">
        <f t="shared" si="0"/>
        <v>0</v>
      </c>
    </row>
    <row r="15" spans="3:18" x14ac:dyDescent="0.2">
      <c r="C15" s="102">
        <v>41883</v>
      </c>
      <c r="D15" s="47"/>
      <c r="E15" s="34"/>
      <c r="F15" s="35"/>
      <c r="G15" s="35"/>
      <c r="H15" s="35"/>
      <c r="I15" s="35"/>
      <c r="J15" s="35"/>
      <c r="K15" s="35"/>
      <c r="L15" s="106"/>
      <c r="O15" s="33"/>
      <c r="Q15" s="130">
        <f t="shared" si="0"/>
        <v>0</v>
      </c>
    </row>
    <row r="16" spans="3:18" x14ac:dyDescent="0.2">
      <c r="C16" s="102">
        <v>41913</v>
      </c>
      <c r="D16" s="47"/>
      <c r="E16" s="34"/>
      <c r="F16" s="35"/>
      <c r="G16" s="35"/>
      <c r="H16" s="35"/>
      <c r="I16" s="35"/>
      <c r="J16" s="35"/>
      <c r="K16" s="35"/>
      <c r="L16" s="106"/>
      <c r="O16" s="33"/>
      <c r="Q16" s="130">
        <f t="shared" si="0"/>
        <v>0</v>
      </c>
    </row>
    <row r="17" spans="3:17" x14ac:dyDescent="0.2">
      <c r="C17" s="102">
        <v>41944</v>
      </c>
      <c r="D17" s="47"/>
      <c r="E17" s="34"/>
      <c r="F17" s="35"/>
      <c r="G17" s="35"/>
      <c r="H17" s="35"/>
      <c r="I17" s="35"/>
      <c r="J17" s="35"/>
      <c r="K17" s="35"/>
      <c r="L17" s="106"/>
      <c r="O17" s="33"/>
      <c r="Q17" s="130">
        <f t="shared" si="0"/>
        <v>0</v>
      </c>
    </row>
    <row r="18" spans="3:17" ht="13.5" thickBot="1" x14ac:dyDescent="0.25">
      <c r="C18" s="103">
        <v>41974</v>
      </c>
      <c r="D18" s="47"/>
      <c r="E18" s="37"/>
      <c r="F18" s="38"/>
      <c r="G18" s="38"/>
      <c r="H18" s="38"/>
      <c r="I18" s="38"/>
      <c r="J18" s="38"/>
      <c r="K18" s="38"/>
      <c r="L18" s="479"/>
      <c r="O18" s="33"/>
      <c r="Q18" s="131">
        <f t="shared" si="0"/>
        <v>0</v>
      </c>
    </row>
    <row r="19" spans="3:17" x14ac:dyDescent="0.2">
      <c r="C19" s="101">
        <v>42005</v>
      </c>
      <c r="D19" s="47"/>
      <c r="E19" s="30"/>
      <c r="F19" s="31"/>
      <c r="G19" s="31"/>
      <c r="H19" s="31"/>
      <c r="I19" s="31"/>
      <c r="J19" s="31"/>
      <c r="K19" s="31"/>
      <c r="L19" s="105"/>
      <c r="O19" s="33"/>
      <c r="Q19" s="132">
        <f t="shared" si="0"/>
        <v>0</v>
      </c>
    </row>
    <row r="20" spans="3:17" x14ac:dyDescent="0.2">
      <c r="C20" s="102">
        <v>42036</v>
      </c>
      <c r="D20" s="47"/>
      <c r="E20" s="34"/>
      <c r="F20" s="35"/>
      <c r="G20" s="35"/>
      <c r="H20" s="35"/>
      <c r="I20" s="35"/>
      <c r="J20" s="35"/>
      <c r="K20" s="35"/>
      <c r="L20" s="106"/>
      <c r="O20" s="33"/>
      <c r="Q20" s="130">
        <f t="shared" si="0"/>
        <v>0</v>
      </c>
    </row>
    <row r="21" spans="3:17" x14ac:dyDescent="0.2">
      <c r="C21" s="102">
        <v>42064</v>
      </c>
      <c r="D21" s="47"/>
      <c r="E21" s="34"/>
      <c r="F21" s="35"/>
      <c r="G21" s="35"/>
      <c r="H21" s="35"/>
      <c r="I21" s="35"/>
      <c r="J21" s="35"/>
      <c r="K21" s="35"/>
      <c r="L21" s="106"/>
      <c r="O21" s="33"/>
      <c r="Q21" s="130">
        <f t="shared" si="0"/>
        <v>0</v>
      </c>
    </row>
    <row r="22" spans="3:17" x14ac:dyDescent="0.2">
      <c r="C22" s="102">
        <v>42095</v>
      </c>
      <c r="D22" s="47"/>
      <c r="E22" s="34"/>
      <c r="F22" s="35"/>
      <c r="G22" s="35"/>
      <c r="H22" s="35"/>
      <c r="I22" s="35"/>
      <c r="J22" s="35"/>
      <c r="K22" s="35"/>
      <c r="L22" s="106"/>
      <c r="O22" s="33"/>
      <c r="Q22" s="130">
        <f t="shared" si="0"/>
        <v>0</v>
      </c>
    </row>
    <row r="23" spans="3:17" x14ac:dyDescent="0.2">
      <c r="C23" s="102">
        <v>42125</v>
      </c>
      <c r="D23" s="47"/>
      <c r="E23" s="34"/>
      <c r="F23" s="35"/>
      <c r="G23" s="35"/>
      <c r="H23" s="35"/>
      <c r="I23" s="35"/>
      <c r="J23" s="35"/>
      <c r="K23" s="35"/>
      <c r="L23" s="106"/>
      <c r="O23" s="33"/>
      <c r="Q23" s="130">
        <f t="shared" si="0"/>
        <v>0</v>
      </c>
    </row>
    <row r="24" spans="3:17" x14ac:dyDescent="0.2">
      <c r="C24" s="102">
        <v>42156</v>
      </c>
      <c r="D24" s="47"/>
      <c r="E24" s="34"/>
      <c r="F24" s="35"/>
      <c r="G24" s="35"/>
      <c r="H24" s="35"/>
      <c r="I24" s="35"/>
      <c r="J24" s="35"/>
      <c r="K24" s="35"/>
      <c r="L24" s="106"/>
      <c r="O24" s="33"/>
      <c r="Q24" s="130">
        <f t="shared" si="0"/>
        <v>0</v>
      </c>
    </row>
    <row r="25" spans="3:17" x14ac:dyDescent="0.2">
      <c r="C25" s="102">
        <v>42186</v>
      </c>
      <c r="D25" s="47"/>
      <c r="E25" s="34"/>
      <c r="F25" s="35"/>
      <c r="G25" s="35"/>
      <c r="H25" s="35"/>
      <c r="I25" s="35"/>
      <c r="J25" s="35"/>
      <c r="K25" s="35"/>
      <c r="L25" s="106"/>
      <c r="O25" s="33"/>
      <c r="Q25" s="130">
        <f t="shared" si="0"/>
        <v>0</v>
      </c>
    </row>
    <row r="26" spans="3:17" x14ac:dyDescent="0.2">
      <c r="C26" s="102">
        <v>42217</v>
      </c>
      <c r="D26" s="47"/>
      <c r="E26" s="34"/>
      <c r="F26" s="35"/>
      <c r="G26" s="35"/>
      <c r="H26" s="35"/>
      <c r="I26" s="35"/>
      <c r="J26" s="35"/>
      <c r="K26" s="35"/>
      <c r="L26" s="106"/>
      <c r="O26" s="33"/>
      <c r="Q26" s="130">
        <f t="shared" si="0"/>
        <v>0</v>
      </c>
    </row>
    <row r="27" spans="3:17" x14ac:dyDescent="0.2">
      <c r="C27" s="102">
        <v>42248</v>
      </c>
      <c r="D27" s="47"/>
      <c r="E27" s="34"/>
      <c r="F27" s="35"/>
      <c r="G27" s="35"/>
      <c r="H27" s="35"/>
      <c r="I27" s="35"/>
      <c r="J27" s="35"/>
      <c r="K27" s="35"/>
      <c r="L27" s="106"/>
      <c r="O27" s="33"/>
      <c r="Q27" s="130">
        <f t="shared" si="0"/>
        <v>0</v>
      </c>
    </row>
    <row r="28" spans="3:17" x14ac:dyDescent="0.2">
      <c r="C28" s="102">
        <v>42278</v>
      </c>
      <c r="D28" s="47"/>
      <c r="E28" s="34"/>
      <c r="F28" s="35"/>
      <c r="G28" s="35"/>
      <c r="H28" s="35"/>
      <c r="I28" s="35"/>
      <c r="J28" s="35"/>
      <c r="K28" s="35"/>
      <c r="L28" s="106"/>
      <c r="O28" s="33"/>
      <c r="Q28" s="130">
        <f t="shared" si="0"/>
        <v>0</v>
      </c>
    </row>
    <row r="29" spans="3:17" x14ac:dyDescent="0.2">
      <c r="C29" s="102">
        <v>42309</v>
      </c>
      <c r="D29" s="47"/>
      <c r="E29" s="34"/>
      <c r="F29" s="35"/>
      <c r="G29" s="35"/>
      <c r="H29" s="35"/>
      <c r="I29" s="35"/>
      <c r="J29" s="35"/>
      <c r="K29" s="35"/>
      <c r="L29" s="106"/>
      <c r="O29" s="33"/>
      <c r="Q29" s="130">
        <f t="shared" si="0"/>
        <v>0</v>
      </c>
    </row>
    <row r="30" spans="3:17" ht="13.5" thickBot="1" x14ac:dyDescent="0.25">
      <c r="C30" s="103">
        <v>42339</v>
      </c>
      <c r="D30" s="47"/>
      <c r="E30" s="37"/>
      <c r="F30" s="38"/>
      <c r="G30" s="38"/>
      <c r="H30" s="38"/>
      <c r="I30" s="38"/>
      <c r="J30" s="38"/>
      <c r="K30" s="38"/>
      <c r="L30" s="479"/>
      <c r="O30" s="33"/>
      <c r="Q30" s="133">
        <f t="shared" si="0"/>
        <v>0</v>
      </c>
    </row>
    <row r="31" spans="3:17" x14ac:dyDescent="0.2">
      <c r="C31" s="101">
        <v>42370</v>
      </c>
      <c r="D31" s="47"/>
      <c r="E31" s="30"/>
      <c r="F31" s="31"/>
      <c r="G31" s="31"/>
      <c r="H31" s="31"/>
      <c r="I31" s="31"/>
      <c r="J31" s="31"/>
      <c r="K31" s="31"/>
      <c r="L31" s="105"/>
      <c r="O31" s="33"/>
      <c r="Q31" s="129">
        <f t="shared" si="0"/>
        <v>0</v>
      </c>
    </row>
    <row r="32" spans="3:17" x14ac:dyDescent="0.2">
      <c r="C32" s="102">
        <v>42401</v>
      </c>
      <c r="D32" s="47"/>
      <c r="E32" s="34"/>
      <c r="F32" s="35"/>
      <c r="G32" s="35"/>
      <c r="H32" s="35"/>
      <c r="I32" s="35"/>
      <c r="J32" s="35"/>
      <c r="K32" s="35"/>
      <c r="L32" s="106"/>
      <c r="O32" s="33"/>
      <c r="Q32" s="130">
        <f t="shared" si="0"/>
        <v>0</v>
      </c>
    </row>
    <row r="33" spans="3:17" x14ac:dyDescent="0.2">
      <c r="C33" s="102">
        <v>42430</v>
      </c>
      <c r="D33" s="47"/>
      <c r="E33" s="34"/>
      <c r="F33" s="35"/>
      <c r="G33" s="35"/>
      <c r="H33" s="35"/>
      <c r="I33" s="35"/>
      <c r="J33" s="35"/>
      <c r="K33" s="35"/>
      <c r="L33" s="106"/>
      <c r="O33" s="33"/>
      <c r="Q33" s="130">
        <f t="shared" si="0"/>
        <v>0</v>
      </c>
    </row>
    <row r="34" spans="3:17" x14ac:dyDescent="0.2">
      <c r="C34" s="102">
        <v>42461</v>
      </c>
      <c r="D34" s="47"/>
      <c r="E34" s="34"/>
      <c r="F34" s="35"/>
      <c r="G34" s="35"/>
      <c r="H34" s="35"/>
      <c r="I34" s="35"/>
      <c r="J34" s="35"/>
      <c r="K34" s="35"/>
      <c r="L34" s="106"/>
      <c r="O34" s="33"/>
      <c r="Q34" s="130">
        <f t="shared" si="0"/>
        <v>0</v>
      </c>
    </row>
    <row r="35" spans="3:17" x14ac:dyDescent="0.2">
      <c r="C35" s="102">
        <v>42491</v>
      </c>
      <c r="D35" s="47"/>
      <c r="E35" s="34"/>
      <c r="F35" s="35"/>
      <c r="G35" s="35"/>
      <c r="H35" s="35"/>
      <c r="I35" s="35"/>
      <c r="J35" s="35"/>
      <c r="K35" s="35"/>
      <c r="L35" s="106"/>
      <c r="O35" s="33"/>
      <c r="Q35" s="130">
        <f t="shared" si="0"/>
        <v>0</v>
      </c>
    </row>
    <row r="36" spans="3:17" x14ac:dyDescent="0.2">
      <c r="C36" s="102">
        <v>42522</v>
      </c>
      <c r="D36" s="47"/>
      <c r="E36" s="34"/>
      <c r="F36" s="35"/>
      <c r="G36" s="35"/>
      <c r="H36" s="35"/>
      <c r="I36" s="35"/>
      <c r="J36" s="35"/>
      <c r="K36" s="35"/>
      <c r="L36" s="106"/>
      <c r="O36" s="33"/>
      <c r="Q36" s="130">
        <f t="shared" si="0"/>
        <v>0</v>
      </c>
    </row>
    <row r="37" spans="3:17" x14ac:dyDescent="0.2">
      <c r="C37" s="102">
        <v>42552</v>
      </c>
      <c r="D37" s="47"/>
      <c r="E37" s="34"/>
      <c r="F37" s="35"/>
      <c r="G37" s="35"/>
      <c r="H37" s="35"/>
      <c r="I37" s="35"/>
      <c r="J37" s="35"/>
      <c r="K37" s="35"/>
      <c r="L37" s="106"/>
      <c r="O37" s="33"/>
      <c r="Q37" s="130">
        <f t="shared" si="0"/>
        <v>0</v>
      </c>
    </row>
    <row r="38" spans="3:17" x14ac:dyDescent="0.2">
      <c r="C38" s="102">
        <v>42583</v>
      </c>
      <c r="D38" s="47"/>
      <c r="E38" s="34"/>
      <c r="F38" s="35"/>
      <c r="G38" s="35"/>
      <c r="H38" s="35"/>
      <c r="I38" s="35"/>
      <c r="J38" s="35"/>
      <c r="K38" s="35"/>
      <c r="L38" s="106"/>
      <c r="O38" s="33"/>
      <c r="Q38" s="130">
        <f t="shared" si="0"/>
        <v>0</v>
      </c>
    </row>
    <row r="39" spans="3:17" x14ac:dyDescent="0.2">
      <c r="C39" s="102">
        <v>42614</v>
      </c>
      <c r="D39" s="47"/>
      <c r="E39" s="34"/>
      <c r="F39" s="35"/>
      <c r="G39" s="35"/>
      <c r="H39" s="35"/>
      <c r="I39" s="35"/>
      <c r="J39" s="35"/>
      <c r="K39" s="35"/>
      <c r="L39" s="106"/>
      <c r="O39" s="33"/>
      <c r="Q39" s="130">
        <f t="shared" si="0"/>
        <v>0</v>
      </c>
    </row>
    <row r="40" spans="3:17" x14ac:dyDescent="0.2">
      <c r="C40" s="102">
        <v>42644</v>
      </c>
      <c r="D40" s="47"/>
      <c r="E40" s="34"/>
      <c r="F40" s="35"/>
      <c r="G40" s="35"/>
      <c r="H40" s="35"/>
      <c r="I40" s="35"/>
      <c r="J40" s="35"/>
      <c r="K40" s="35"/>
      <c r="L40" s="106"/>
      <c r="O40" s="33"/>
      <c r="Q40" s="130">
        <f t="shared" si="0"/>
        <v>0</v>
      </c>
    </row>
    <row r="41" spans="3:17" x14ac:dyDescent="0.2">
      <c r="C41" s="102">
        <v>42675</v>
      </c>
      <c r="D41" s="47"/>
      <c r="E41" s="34"/>
      <c r="F41" s="35"/>
      <c r="G41" s="35"/>
      <c r="H41" s="35"/>
      <c r="I41" s="35"/>
      <c r="J41" s="35"/>
      <c r="K41" s="35"/>
      <c r="L41" s="106"/>
      <c r="O41" s="33"/>
      <c r="Q41" s="130">
        <f t="shared" si="0"/>
        <v>0</v>
      </c>
    </row>
    <row r="42" spans="3:17" ht="13.5" thickBot="1" x14ac:dyDescent="0.25">
      <c r="C42" s="103">
        <v>42705</v>
      </c>
      <c r="D42" s="47"/>
      <c r="E42" s="37"/>
      <c r="F42" s="38"/>
      <c r="G42" s="38"/>
      <c r="H42" s="38"/>
      <c r="I42" s="38"/>
      <c r="J42" s="38"/>
      <c r="K42" s="38"/>
      <c r="L42" s="479"/>
      <c r="O42" s="33"/>
      <c r="Q42" s="133">
        <f t="shared" si="0"/>
        <v>0</v>
      </c>
    </row>
    <row r="43" spans="3:17" x14ac:dyDescent="0.2">
      <c r="C43" s="101">
        <v>42736</v>
      </c>
      <c r="D43" s="47"/>
      <c r="E43" s="30"/>
      <c r="F43" s="31"/>
      <c r="G43" s="31"/>
      <c r="H43" s="31"/>
      <c r="I43" s="31"/>
      <c r="J43" s="31"/>
      <c r="K43" s="31"/>
      <c r="L43" s="105"/>
      <c r="O43" s="33"/>
      <c r="Q43" s="129">
        <f t="shared" si="0"/>
        <v>0</v>
      </c>
    </row>
    <row r="44" spans="3:17" x14ac:dyDescent="0.2">
      <c r="C44" s="102">
        <v>42767</v>
      </c>
      <c r="D44" s="47"/>
      <c r="E44" s="34"/>
      <c r="F44" s="35"/>
      <c r="G44" s="35"/>
      <c r="H44" s="35"/>
      <c r="I44" s="35"/>
      <c r="J44" s="35"/>
      <c r="K44" s="35"/>
      <c r="L44" s="106"/>
      <c r="O44" s="33"/>
      <c r="Q44" s="130">
        <f t="shared" si="0"/>
        <v>0</v>
      </c>
    </row>
    <row r="45" spans="3:17" x14ac:dyDescent="0.2">
      <c r="C45" s="102">
        <v>42795</v>
      </c>
      <c r="D45" s="47"/>
      <c r="E45" s="34"/>
      <c r="F45" s="35"/>
      <c r="G45" s="35"/>
      <c r="H45" s="35"/>
      <c r="I45" s="35"/>
      <c r="J45" s="35"/>
      <c r="K45" s="35"/>
      <c r="L45" s="106"/>
      <c r="O45" s="33"/>
      <c r="Q45" s="130">
        <f t="shared" si="0"/>
        <v>0</v>
      </c>
    </row>
    <row r="46" spans="3:17" x14ac:dyDescent="0.2">
      <c r="C46" s="102">
        <v>42826</v>
      </c>
      <c r="D46" s="47"/>
      <c r="E46" s="34"/>
      <c r="F46" s="35"/>
      <c r="G46" s="35"/>
      <c r="H46" s="35"/>
      <c r="I46" s="35"/>
      <c r="J46" s="35"/>
      <c r="K46" s="35"/>
      <c r="L46" s="106"/>
      <c r="O46" s="33"/>
      <c r="Q46" s="130">
        <f t="shared" si="0"/>
        <v>0</v>
      </c>
    </row>
    <row r="47" spans="3:17" x14ac:dyDescent="0.2">
      <c r="C47" s="102">
        <v>42856</v>
      </c>
      <c r="D47" s="47"/>
      <c r="E47" s="34"/>
      <c r="F47" s="35"/>
      <c r="G47" s="35"/>
      <c r="H47" s="35"/>
      <c r="I47" s="35"/>
      <c r="J47" s="35"/>
      <c r="K47" s="35"/>
      <c r="L47" s="106"/>
      <c r="O47" s="33"/>
      <c r="Q47" s="130">
        <f t="shared" si="0"/>
        <v>0</v>
      </c>
    </row>
    <row r="48" spans="3:17" x14ac:dyDescent="0.2">
      <c r="C48" s="102">
        <v>42887</v>
      </c>
      <c r="D48" s="47"/>
      <c r="E48" s="34"/>
      <c r="F48" s="35"/>
      <c r="G48" s="35"/>
      <c r="H48" s="35"/>
      <c r="I48" s="35"/>
      <c r="J48" s="35"/>
      <c r="K48" s="35"/>
      <c r="L48" s="106"/>
      <c r="O48" s="33"/>
      <c r="Q48" s="130">
        <f t="shared" si="0"/>
        <v>0</v>
      </c>
    </row>
    <row r="49" spans="2:17" x14ac:dyDescent="0.2">
      <c r="C49" s="102">
        <v>42917</v>
      </c>
      <c r="D49" s="47"/>
      <c r="E49" s="34"/>
      <c r="F49" s="35"/>
      <c r="G49" s="35"/>
      <c r="H49" s="35"/>
      <c r="I49" s="35"/>
      <c r="J49" s="35"/>
      <c r="K49" s="35"/>
      <c r="L49" s="106"/>
      <c r="O49" s="33"/>
      <c r="Q49" s="130">
        <f t="shared" si="0"/>
        <v>0</v>
      </c>
    </row>
    <row r="50" spans="2:17" x14ac:dyDescent="0.2">
      <c r="C50" s="269">
        <v>42948</v>
      </c>
      <c r="D50" s="47"/>
      <c r="E50" s="34"/>
      <c r="F50" s="35"/>
      <c r="G50" s="35"/>
      <c r="H50" s="35"/>
      <c r="I50" s="35"/>
      <c r="J50" s="35"/>
      <c r="K50" s="35"/>
      <c r="L50" s="106"/>
      <c r="O50" s="33"/>
      <c r="Q50" s="130">
        <f t="shared" si="0"/>
        <v>0</v>
      </c>
    </row>
    <row r="51" spans="2:17" ht="13.5" thickBot="1" x14ac:dyDescent="0.25">
      <c r="C51" s="478">
        <v>42979</v>
      </c>
      <c r="D51" s="47"/>
      <c r="E51" s="37"/>
      <c r="F51" s="38"/>
      <c r="G51" s="38"/>
      <c r="H51" s="38"/>
      <c r="I51" s="38"/>
      <c r="J51" s="38"/>
      <c r="K51" s="38"/>
      <c r="L51" s="479"/>
      <c r="O51" s="33"/>
      <c r="Q51" s="130">
        <f t="shared" si="0"/>
        <v>0</v>
      </c>
    </row>
    <row r="52" spans="2:17" s="49" customFormat="1" ht="13.5" thickBot="1" x14ac:dyDescent="0.25">
      <c r="B52" s="51"/>
      <c r="C52" s="302"/>
      <c r="D52" s="47"/>
      <c r="E52" s="33"/>
      <c r="F52" s="33"/>
      <c r="G52" s="33"/>
      <c r="H52" s="33"/>
      <c r="I52" s="33"/>
      <c r="J52" s="33"/>
      <c r="K52" s="33"/>
      <c r="L52" s="33"/>
      <c r="M52" s="53"/>
      <c r="N52" s="53"/>
      <c r="O52" s="33"/>
      <c r="Q52" s="33"/>
    </row>
    <row r="53" spans="2:17" s="49" customFormat="1" ht="81.75" customHeight="1" thickBot="1" x14ac:dyDescent="0.25">
      <c r="B53" s="51"/>
      <c r="C53" s="349" t="s">
        <v>4</v>
      </c>
      <c r="D53" s="68"/>
      <c r="E53" s="26" t="str">
        <f t="shared" ref="E53:L53" si="1">+E6</f>
        <v>Armazones subcontratados en el exterior</v>
      </c>
      <c r="F53" s="27" t="str">
        <f t="shared" si="1"/>
        <v>Autoconsumo</v>
      </c>
      <c r="G53" s="27" t="str">
        <f t="shared" si="1"/>
        <v>Ventas de armazones subcontratados en el exterior</v>
      </c>
      <c r="H53" s="27" t="str">
        <f t="shared" si="1"/>
        <v>Exportaciones</v>
      </c>
      <c r="I53" s="27" t="str">
        <f t="shared" si="1"/>
        <v>Producción Contratada a Terceros</v>
      </c>
      <c r="J53" s="27" t="str">
        <f t="shared" si="1"/>
        <v>Ventas de Producción Contratada a Terceros</v>
      </c>
      <c r="K53" s="476" t="str">
        <f t="shared" si="1"/>
        <v>Armazones subcontratados en el exterior para terceros</v>
      </c>
      <c r="L53" s="476" t="str">
        <f t="shared" si="1"/>
        <v>Ventas de armazones subcontratados en el exterior para terceros</v>
      </c>
      <c r="M53" s="476" t="s">
        <v>93</v>
      </c>
      <c r="N53" s="477" t="s">
        <v>68</v>
      </c>
      <c r="O53" s="70"/>
    </row>
    <row r="54" spans="2:17" s="49" customFormat="1" ht="21.75" customHeight="1" x14ac:dyDescent="0.2">
      <c r="B54" s="51"/>
      <c r="C54" s="304">
        <v>2010</v>
      </c>
      <c r="D54" s="68"/>
      <c r="E54" s="470"/>
      <c r="F54" s="245"/>
      <c r="G54" s="245"/>
      <c r="H54" s="245"/>
      <c r="I54" s="245"/>
      <c r="J54" s="245"/>
      <c r="K54" s="245"/>
      <c r="L54" s="245"/>
      <c r="M54" s="471"/>
      <c r="N54" s="472"/>
      <c r="O54" s="70"/>
    </row>
    <row r="55" spans="2:17" s="49" customFormat="1" ht="12.75" customHeight="1" x14ac:dyDescent="0.2">
      <c r="B55" s="51"/>
      <c r="C55" s="305">
        <v>2011</v>
      </c>
      <c r="D55" s="68"/>
      <c r="E55" s="75"/>
      <c r="F55" s="76"/>
      <c r="G55" s="76"/>
      <c r="H55" s="76"/>
      <c r="I55" s="76"/>
      <c r="J55" s="76"/>
      <c r="K55" s="76"/>
      <c r="L55" s="76"/>
      <c r="M55" s="76"/>
      <c r="N55" s="473"/>
      <c r="O55" s="70"/>
    </row>
    <row r="56" spans="2:17" s="49" customFormat="1" ht="12.75" customHeight="1" x14ac:dyDescent="0.2">
      <c r="B56" s="51"/>
      <c r="C56" s="305">
        <v>2012</v>
      </c>
      <c r="D56" s="68"/>
      <c r="E56" s="75"/>
      <c r="F56" s="76"/>
      <c r="G56" s="76"/>
      <c r="H56" s="76"/>
      <c r="I56" s="76"/>
      <c r="J56" s="76"/>
      <c r="K56" s="76"/>
      <c r="L56" s="76"/>
      <c r="M56" s="76"/>
      <c r="N56" s="473"/>
      <c r="O56" s="70"/>
    </row>
    <row r="57" spans="2:17" s="49" customFormat="1" ht="12.75" customHeight="1" x14ac:dyDescent="0.2">
      <c r="B57" s="51"/>
      <c r="C57" s="59">
        <v>2013</v>
      </c>
      <c r="D57" s="71"/>
      <c r="E57" s="75"/>
      <c r="F57" s="76"/>
      <c r="G57" s="76"/>
      <c r="H57" s="76"/>
      <c r="I57" s="76"/>
      <c r="J57" s="76"/>
      <c r="K57" s="76"/>
      <c r="L57" s="76"/>
      <c r="M57" s="76"/>
      <c r="N57" s="473"/>
      <c r="O57" s="29"/>
    </row>
    <row r="58" spans="2:17" s="49" customFormat="1" ht="12.75" customHeight="1" x14ac:dyDescent="0.2">
      <c r="B58" s="51"/>
      <c r="C58" s="59">
        <v>2014</v>
      </c>
      <c r="D58" s="72"/>
      <c r="E58" s="75"/>
      <c r="F58" s="76"/>
      <c r="G58" s="76"/>
      <c r="H58" s="76"/>
      <c r="I58" s="76"/>
      <c r="J58" s="76"/>
      <c r="K58" s="76"/>
      <c r="L58" s="76"/>
      <c r="M58" s="76"/>
      <c r="N58" s="473"/>
      <c r="O58" s="65"/>
    </row>
    <row r="59" spans="2:17" s="49" customFormat="1" ht="12.75" customHeight="1" x14ac:dyDescent="0.2">
      <c r="B59" s="51"/>
      <c r="C59" s="59">
        <v>2015</v>
      </c>
      <c r="D59" s="72"/>
      <c r="E59" s="75"/>
      <c r="F59" s="76"/>
      <c r="G59" s="76"/>
      <c r="H59" s="76"/>
      <c r="I59" s="76"/>
      <c r="J59" s="76"/>
      <c r="K59" s="76"/>
      <c r="L59" s="76"/>
      <c r="M59" s="76"/>
      <c r="N59" s="473"/>
      <c r="O59" s="65"/>
    </row>
    <row r="60" spans="2:17" s="49" customFormat="1" ht="12.75" customHeight="1" x14ac:dyDescent="0.2">
      <c r="B60" s="51"/>
      <c r="C60" s="59">
        <v>2016</v>
      </c>
      <c r="D60" s="72"/>
      <c r="E60" s="75"/>
      <c r="F60" s="76"/>
      <c r="G60" s="76"/>
      <c r="H60" s="76"/>
      <c r="I60" s="76"/>
      <c r="J60" s="76"/>
      <c r="K60" s="76"/>
      <c r="L60" s="76"/>
      <c r="M60" s="76"/>
      <c r="N60" s="473"/>
      <c r="O60" s="65"/>
    </row>
    <row r="61" spans="2:17" s="49" customFormat="1" x14ac:dyDescent="0.2">
      <c r="B61" s="51"/>
      <c r="C61" s="306" t="s">
        <v>116</v>
      </c>
      <c r="D61" s="72"/>
      <c r="E61" s="75"/>
      <c r="F61" s="76"/>
      <c r="G61" s="76"/>
      <c r="H61" s="76"/>
      <c r="I61" s="76"/>
      <c r="J61" s="76"/>
      <c r="K61" s="76"/>
      <c r="L61" s="76"/>
      <c r="M61" s="76"/>
      <c r="N61" s="473"/>
      <c r="O61" s="65"/>
    </row>
    <row r="62" spans="2:17" s="49" customFormat="1" ht="13.5" thickBot="1" x14ac:dyDescent="0.25">
      <c r="B62" s="51"/>
      <c r="C62" s="307" t="s">
        <v>117</v>
      </c>
      <c r="D62" s="71"/>
      <c r="E62" s="81"/>
      <c r="F62" s="82"/>
      <c r="G62" s="82"/>
      <c r="H62" s="83"/>
      <c r="I62" s="83"/>
      <c r="J62" s="83"/>
      <c r="K62" s="83"/>
      <c r="L62" s="83"/>
      <c r="M62" s="83"/>
      <c r="N62" s="475"/>
      <c r="O62" s="65"/>
    </row>
    <row r="63" spans="2:17" s="49" customFormat="1" x14ac:dyDescent="0.2">
      <c r="B63" s="51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48"/>
    </row>
    <row r="64" spans="2:17" s="49" customFormat="1" hidden="1" x14ac:dyDescent="0.2">
      <c r="B64" s="51"/>
      <c r="C64" s="84" t="s">
        <v>90</v>
      </c>
      <c r="D64" s="85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48"/>
    </row>
    <row r="65" spans="2:15" s="49" customFormat="1" x14ac:dyDescent="0.2">
      <c r="B65" s="51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65"/>
      <c r="N65" s="53"/>
      <c r="O65" s="48"/>
    </row>
    <row r="66" spans="2:15" s="49" customFormat="1" ht="51.75" hidden="1" thickBot="1" x14ac:dyDescent="0.25">
      <c r="B66" s="51"/>
      <c r="C66" s="89" t="s">
        <v>4</v>
      </c>
      <c r="D66" s="90"/>
      <c r="E66" s="91" t="str">
        <f t="shared" ref="E66:K66" si="2">+E53</f>
        <v>Armazones subcontratados en el exterior</v>
      </c>
      <c r="F66" s="92" t="str">
        <f t="shared" si="2"/>
        <v>Autoconsumo</v>
      </c>
      <c r="G66" s="92" t="str">
        <f t="shared" si="2"/>
        <v>Ventas de armazones subcontratados en el exterior</v>
      </c>
      <c r="H66" s="93" t="str">
        <f t="shared" si="2"/>
        <v>Exportaciones</v>
      </c>
      <c r="I66" s="94" t="str">
        <f t="shared" si="2"/>
        <v>Producción Contratada a Terceros</v>
      </c>
      <c r="J66" s="94" t="str">
        <f t="shared" si="2"/>
        <v>Ventas de Producción Contratada a Terceros</v>
      </c>
      <c r="K66" s="95" t="str">
        <f t="shared" si="2"/>
        <v>Armazones subcontratados en el exterior para terceros</v>
      </c>
      <c r="L66" s="95"/>
      <c r="M66" s="96" t="s">
        <v>89</v>
      </c>
      <c r="N66" s="53"/>
      <c r="O66" s="86"/>
    </row>
    <row r="67" spans="2:15" s="49" customFormat="1" hidden="1" x14ac:dyDescent="0.2">
      <c r="B67" s="51"/>
      <c r="C67" s="97">
        <f>+C58</f>
        <v>2014</v>
      </c>
      <c r="D67" s="98"/>
      <c r="E67" s="107">
        <f t="shared" ref="E67:K67" si="3">+E58-SUM(E7:E18)</f>
        <v>0</v>
      </c>
      <c r="F67" s="108">
        <f t="shared" si="3"/>
        <v>0</v>
      </c>
      <c r="G67" s="108">
        <f t="shared" si="3"/>
        <v>0</v>
      </c>
      <c r="H67" s="108">
        <f t="shared" si="3"/>
        <v>0</v>
      </c>
      <c r="I67" s="109">
        <f t="shared" si="3"/>
        <v>0</v>
      </c>
      <c r="J67" s="109">
        <f t="shared" si="3"/>
        <v>0</v>
      </c>
      <c r="K67" s="110">
        <f t="shared" si="3"/>
        <v>0</v>
      </c>
      <c r="L67" s="110"/>
      <c r="M67" s="110">
        <f>+M58-(M57+E58-F58-G58-H58+I58-J58+N58)</f>
        <v>0</v>
      </c>
      <c r="N67" s="53"/>
      <c r="O67" s="87"/>
    </row>
    <row r="68" spans="2:15" s="49" customFormat="1" hidden="1" x14ac:dyDescent="0.2">
      <c r="B68" s="51"/>
      <c r="C68" s="99">
        <f>+C59</f>
        <v>2015</v>
      </c>
      <c r="D68" s="98"/>
      <c r="E68" s="111">
        <f t="shared" ref="E68:K68" si="4">+E59-SUM(E19:E30)</f>
        <v>0</v>
      </c>
      <c r="F68" s="112">
        <f t="shared" si="4"/>
        <v>0</v>
      </c>
      <c r="G68" s="112">
        <f t="shared" si="4"/>
        <v>0</v>
      </c>
      <c r="H68" s="112">
        <f t="shared" si="4"/>
        <v>0</v>
      </c>
      <c r="I68" s="113">
        <f t="shared" si="4"/>
        <v>0</v>
      </c>
      <c r="J68" s="113">
        <f t="shared" si="4"/>
        <v>0</v>
      </c>
      <c r="K68" s="114">
        <f t="shared" si="4"/>
        <v>0</v>
      </c>
      <c r="L68" s="114"/>
      <c r="M68" s="114">
        <f>+M59-(M58+E59-F59-G59-H59+I59-J59+N59)</f>
        <v>0</v>
      </c>
      <c r="N68" s="53"/>
      <c r="O68" s="87"/>
    </row>
    <row r="69" spans="2:15" s="49" customFormat="1" ht="13.5" hidden="1" thickBot="1" x14ac:dyDescent="0.25">
      <c r="B69" s="51"/>
      <c r="C69" s="100">
        <f>+C60</f>
        <v>2016</v>
      </c>
      <c r="D69" s="98"/>
      <c r="E69" s="115">
        <f t="shared" ref="E69:K69" si="5">+E60-SUM(E31:E42)</f>
        <v>0</v>
      </c>
      <c r="F69" s="116">
        <f t="shared" si="5"/>
        <v>0</v>
      </c>
      <c r="G69" s="116">
        <f t="shared" si="5"/>
        <v>0</v>
      </c>
      <c r="H69" s="116">
        <f t="shared" si="5"/>
        <v>0</v>
      </c>
      <c r="I69" s="117">
        <f t="shared" si="5"/>
        <v>0</v>
      </c>
      <c r="J69" s="117">
        <f t="shared" si="5"/>
        <v>0</v>
      </c>
      <c r="K69" s="118">
        <f t="shared" si="5"/>
        <v>0</v>
      </c>
      <c r="L69" s="119"/>
      <c r="M69" s="119">
        <f>+M60-(M59+E60-F60-G60-H60+I60-J60+N60)</f>
        <v>0</v>
      </c>
      <c r="N69" s="53"/>
      <c r="O69" s="87"/>
    </row>
    <row r="70" spans="2:15" s="49" customFormat="1" hidden="1" x14ac:dyDescent="0.2">
      <c r="B70" s="51"/>
      <c r="C70" s="97" t="str">
        <f>+C61</f>
        <v>ene-sep 16</v>
      </c>
      <c r="D70" s="98"/>
      <c r="E70" s="120">
        <f>+E61-(SUM(E31:INDEX(E31:E42,'[4]parámetros e instrucciones'!$E$3)))</f>
        <v>0</v>
      </c>
      <c r="F70" s="121">
        <f>+F61-(SUM(F31:INDEX(F31:F42,'[4]parámetros e instrucciones'!$E$3)))</f>
        <v>0</v>
      </c>
      <c r="G70" s="121">
        <f>+G61-(SUM(G31:INDEX(G31:G42,'[4]parámetros e instrucciones'!$E$3)))</f>
        <v>0</v>
      </c>
      <c r="H70" s="121">
        <f>+H61-(SUM(H31:INDEX(H31:H42,'[4]parámetros e instrucciones'!$E$3)))</f>
        <v>0</v>
      </c>
      <c r="I70" s="122">
        <f>+I61-(SUM(I31:INDEX(I31:I42,'[4]parámetros e instrucciones'!$E$3)))</f>
        <v>0</v>
      </c>
      <c r="J70" s="122">
        <f>+J61-(SUM(J31:INDEX(J31:J42,'[4]parámetros e instrucciones'!$E$3)))</f>
        <v>0</v>
      </c>
      <c r="K70" s="123">
        <f>+K61-(SUM(K31:INDEX(K31:K42,'[4]parámetros e instrucciones'!$E$3)))</f>
        <v>0</v>
      </c>
      <c r="L70" s="123"/>
      <c r="M70" s="124">
        <f>+M61-(M59+E61-F61-G61-H61+I61-J61+N61)</f>
        <v>0</v>
      </c>
      <c r="N70" s="53"/>
      <c r="O70" s="87"/>
    </row>
    <row r="71" spans="2:15" s="49" customFormat="1" ht="13.5" hidden="1" thickBot="1" x14ac:dyDescent="0.25">
      <c r="B71" s="51"/>
      <c r="C71" s="100" t="str">
        <f>+C62</f>
        <v>ene-sep 17</v>
      </c>
      <c r="D71" s="98"/>
      <c r="E71" s="125">
        <f>+E62-(SUM(E43:INDEX(E43:E51,'[4]parámetros e instrucciones'!$E$3)))</f>
        <v>0</v>
      </c>
      <c r="F71" s="126">
        <f>+F62-(SUM(F43:INDEX(F43:F51,'[4]parámetros e instrucciones'!$E$3)))</f>
        <v>0</v>
      </c>
      <c r="G71" s="126">
        <f>+G62-(SUM(G43:INDEX(G43:G51,'[4]parámetros e instrucciones'!$E$3)))</f>
        <v>0</v>
      </c>
      <c r="H71" s="126">
        <f>+H62-(SUM(H43:INDEX(H43:H51,'[4]parámetros e instrucciones'!$E$3)))</f>
        <v>0</v>
      </c>
      <c r="I71" s="127">
        <f>+I62-(SUM(I43:INDEX(I43:I51,'[4]parámetros e instrucciones'!$E$3)))</f>
        <v>0</v>
      </c>
      <c r="J71" s="127">
        <f>+J62-(SUM(J43:INDEX(J43:J51,'[4]parámetros e instrucciones'!$E$3)))</f>
        <v>0</v>
      </c>
      <c r="K71" s="128">
        <f>+K62-(SUM(K43:INDEX(K43:K51,'[4]parámetros e instrucciones'!$E$3)))</f>
        <v>0</v>
      </c>
      <c r="L71" s="128"/>
      <c r="M71" s="128">
        <f>+M62-(M60+E62-F62-G62-H62+I62-J62+N62)</f>
        <v>0</v>
      </c>
      <c r="N71" s="53"/>
      <c r="O71" s="87"/>
    </row>
    <row r="72" spans="2:15" s="49" customFormat="1" x14ac:dyDescent="0.2">
      <c r="B72" s="51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48"/>
      <c r="N72" s="53"/>
      <c r="O72" s="48"/>
    </row>
    <row r="73" spans="2:15" s="49" customFormat="1" x14ac:dyDescent="0.2">
      <c r="B73" s="51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48"/>
      <c r="N73" s="53"/>
      <c r="O73" s="48"/>
    </row>
    <row r="74" spans="2:15" s="49" customFormat="1" x14ac:dyDescent="0.2">
      <c r="B74" s="51"/>
      <c r="C74" s="53"/>
      <c r="D74" s="53"/>
      <c r="E74" s="53"/>
      <c r="F74" s="53"/>
      <c r="G74" s="53"/>
      <c r="H74" s="53"/>
      <c r="I74" s="53"/>
      <c r="J74" s="53"/>
      <c r="K74" s="88"/>
      <c r="L74" s="88"/>
      <c r="M74" s="51"/>
      <c r="N74" s="53"/>
      <c r="O74" s="48"/>
    </row>
    <row r="75" spans="2:15" s="49" customFormat="1" x14ac:dyDescent="0.2">
      <c r="B75" s="51"/>
      <c r="C75" s="53"/>
      <c r="D75" s="53"/>
      <c r="E75" s="53"/>
      <c r="F75" s="53"/>
      <c r="G75" s="53"/>
      <c r="H75" s="53"/>
      <c r="I75" s="53"/>
      <c r="J75" s="53"/>
      <c r="K75" s="88"/>
      <c r="L75" s="88"/>
      <c r="M75" s="53"/>
      <c r="N75" s="53"/>
      <c r="O75" s="48"/>
    </row>
    <row r="76" spans="2:15" s="49" customFormat="1" x14ac:dyDescent="0.2">
      <c r="B76" s="51"/>
      <c r="C76" s="53"/>
      <c r="D76" s="53"/>
      <c r="E76" s="53"/>
      <c r="F76" s="53"/>
      <c r="G76" s="53"/>
      <c r="H76" s="53"/>
      <c r="I76" s="53"/>
      <c r="J76" s="53"/>
      <c r="K76" s="88"/>
      <c r="L76" s="88"/>
      <c r="M76" s="53"/>
      <c r="N76" s="53"/>
      <c r="O76" s="48"/>
    </row>
    <row r="77" spans="2:15" s="49" customFormat="1" x14ac:dyDescent="0.2">
      <c r="B77" s="51"/>
      <c r="C77" s="53"/>
      <c r="D77" s="53"/>
      <c r="E77" s="53"/>
      <c r="F77" s="53"/>
      <c r="G77" s="53"/>
      <c r="H77" s="53"/>
      <c r="I77" s="53"/>
      <c r="J77" s="53"/>
      <c r="K77" s="88"/>
      <c r="L77" s="88"/>
      <c r="M77" s="53"/>
      <c r="N77" s="53"/>
      <c r="O77" s="48"/>
    </row>
    <row r="78" spans="2:15" s="49" customFormat="1" x14ac:dyDescent="0.2">
      <c r="B78" s="51"/>
      <c r="C78" s="53"/>
      <c r="D78" s="53"/>
      <c r="E78" s="53"/>
      <c r="F78" s="53"/>
      <c r="G78" s="53"/>
      <c r="H78" s="53"/>
      <c r="I78" s="53"/>
      <c r="J78" s="53"/>
      <c r="K78" s="88"/>
      <c r="L78" s="88"/>
      <c r="M78" s="53"/>
      <c r="N78" s="53"/>
      <c r="O78" s="48"/>
    </row>
    <row r="79" spans="2:15" s="49" customFormat="1" x14ac:dyDescent="0.2">
      <c r="B79" s="51"/>
      <c r="C79" s="53"/>
      <c r="D79" s="53"/>
      <c r="E79" s="53"/>
      <c r="F79" s="53"/>
      <c r="G79" s="53"/>
      <c r="H79" s="53"/>
      <c r="I79" s="53"/>
      <c r="J79" s="53"/>
      <c r="K79" s="88"/>
      <c r="L79" s="88"/>
      <c r="M79" s="53"/>
      <c r="N79" s="53"/>
      <c r="O79" s="48"/>
    </row>
    <row r="80" spans="2:15" s="49" customFormat="1" x14ac:dyDescent="0.2">
      <c r="B80" s="51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48"/>
    </row>
    <row r="81" spans="2:15" s="49" customFormat="1" x14ac:dyDescent="0.2">
      <c r="B81" s="51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48"/>
    </row>
    <row r="82" spans="2:15" s="49" customFormat="1" x14ac:dyDescent="0.2">
      <c r="B82" s="51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48"/>
    </row>
    <row r="83" spans="2:15" s="49" customFormat="1" x14ac:dyDescent="0.2">
      <c r="B83" s="51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48"/>
    </row>
    <row r="84" spans="2:15" s="49" customFormat="1" x14ac:dyDescent="0.2">
      <c r="B84" s="51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48"/>
    </row>
    <row r="85" spans="2:15" s="49" customFormat="1" x14ac:dyDescent="0.2">
      <c r="B85" s="51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48"/>
    </row>
    <row r="86" spans="2:15" s="49" customFormat="1" x14ac:dyDescent="0.2">
      <c r="B86" s="51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48"/>
    </row>
    <row r="87" spans="2:15" s="49" customFormat="1" x14ac:dyDescent="0.2">
      <c r="B87" s="51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48"/>
    </row>
    <row r="88" spans="2:15" s="49" customFormat="1" x14ac:dyDescent="0.2">
      <c r="B88" s="51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48"/>
    </row>
    <row r="89" spans="2:15" s="49" customFormat="1" x14ac:dyDescent="0.2">
      <c r="B89" s="51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48"/>
    </row>
    <row r="90" spans="2:15" s="49" customFormat="1" x14ac:dyDescent="0.2">
      <c r="B90" s="51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48"/>
    </row>
    <row r="91" spans="2:15" s="49" customFormat="1" x14ac:dyDescent="0.2">
      <c r="B91" s="51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48"/>
    </row>
    <row r="92" spans="2:15" s="49" customFormat="1" x14ac:dyDescent="0.2">
      <c r="B92" s="51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48"/>
    </row>
    <row r="93" spans="2:15" s="49" customFormat="1" x14ac:dyDescent="0.2">
      <c r="B93" s="51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48"/>
    </row>
    <row r="94" spans="2:15" s="49" customFormat="1" x14ac:dyDescent="0.2">
      <c r="B94" s="51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48"/>
    </row>
    <row r="95" spans="2:15" s="49" customFormat="1" x14ac:dyDescent="0.2">
      <c r="B95" s="51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48"/>
    </row>
    <row r="96" spans="2:15" s="49" customFormat="1" x14ac:dyDescent="0.2">
      <c r="B96" s="51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48"/>
    </row>
    <row r="97" spans="2:15" s="49" customFormat="1" x14ac:dyDescent="0.2">
      <c r="B97" s="51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48"/>
    </row>
    <row r="98" spans="2:15" s="49" customFormat="1" x14ac:dyDescent="0.2">
      <c r="B98" s="51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48"/>
    </row>
    <row r="99" spans="2:15" s="49" customFormat="1" x14ac:dyDescent="0.2">
      <c r="B99" s="51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48"/>
    </row>
    <row r="100" spans="2:15" s="49" customFormat="1" x14ac:dyDescent="0.2">
      <c r="B100" s="51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48"/>
    </row>
    <row r="101" spans="2:15" s="49" customFormat="1" x14ac:dyDescent="0.2">
      <c r="B101" s="51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48"/>
    </row>
    <row r="102" spans="2:15" s="49" customFormat="1" x14ac:dyDescent="0.2">
      <c r="B102" s="51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48"/>
    </row>
    <row r="103" spans="2:15" s="49" customFormat="1" x14ac:dyDescent="0.2">
      <c r="B103" s="51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48"/>
    </row>
    <row r="104" spans="2:15" s="49" customFormat="1" x14ac:dyDescent="0.2">
      <c r="B104" s="51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48"/>
    </row>
    <row r="105" spans="2:15" s="49" customFormat="1" x14ac:dyDescent="0.2">
      <c r="B105" s="51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48"/>
    </row>
    <row r="106" spans="2:15" s="49" customFormat="1" x14ac:dyDescent="0.2">
      <c r="B106" s="51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48"/>
    </row>
    <row r="107" spans="2:15" s="49" customFormat="1" x14ac:dyDescent="0.2">
      <c r="B107" s="51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48"/>
    </row>
    <row r="108" spans="2:15" s="49" customFormat="1" x14ac:dyDescent="0.2">
      <c r="B108" s="51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48"/>
    </row>
    <row r="109" spans="2:15" s="49" customFormat="1" x14ac:dyDescent="0.2">
      <c r="B109" s="51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48"/>
    </row>
    <row r="110" spans="2:15" s="49" customFormat="1" x14ac:dyDescent="0.2">
      <c r="B110" s="51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48"/>
    </row>
    <row r="111" spans="2:15" s="49" customFormat="1" x14ac:dyDescent="0.2">
      <c r="B111" s="51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48"/>
    </row>
    <row r="112" spans="2:15" s="49" customFormat="1" x14ac:dyDescent="0.2">
      <c r="B112" s="51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48"/>
    </row>
    <row r="113" spans="2:15" s="49" customFormat="1" x14ac:dyDescent="0.2">
      <c r="B113" s="51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48"/>
    </row>
    <row r="114" spans="2:15" s="49" customFormat="1" x14ac:dyDescent="0.2">
      <c r="B114" s="51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48"/>
    </row>
    <row r="115" spans="2:15" s="49" customFormat="1" x14ac:dyDescent="0.2">
      <c r="B115" s="51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48"/>
    </row>
    <row r="116" spans="2:15" s="49" customFormat="1" x14ac:dyDescent="0.2">
      <c r="B116" s="51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48"/>
    </row>
    <row r="117" spans="2:15" s="49" customFormat="1" x14ac:dyDescent="0.2">
      <c r="B117" s="51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48"/>
    </row>
    <row r="118" spans="2:15" s="49" customFormat="1" x14ac:dyDescent="0.2">
      <c r="B118" s="51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48"/>
    </row>
    <row r="119" spans="2:15" s="49" customFormat="1" x14ac:dyDescent="0.2">
      <c r="B119" s="51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48"/>
    </row>
    <row r="120" spans="2:15" s="49" customFormat="1" x14ac:dyDescent="0.2">
      <c r="B120" s="51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48"/>
    </row>
    <row r="121" spans="2:15" s="49" customFormat="1" x14ac:dyDescent="0.2">
      <c r="B121" s="51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48"/>
    </row>
    <row r="122" spans="2:15" s="49" customFormat="1" x14ac:dyDescent="0.2">
      <c r="B122" s="51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48"/>
    </row>
    <row r="123" spans="2:15" s="49" customFormat="1" x14ac:dyDescent="0.2">
      <c r="B123" s="51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48"/>
    </row>
    <row r="124" spans="2:15" s="49" customFormat="1" x14ac:dyDescent="0.2">
      <c r="B124" s="51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48"/>
    </row>
  </sheetData>
  <sheetProtection formatCells="0" formatColumns="0" formatRows="0"/>
  <protectedRanges>
    <protectedRange sqref="O7:O42 E58:O62 E7:L42" name="Rango2_1"/>
    <protectedRange sqref="E58:N62" name="Rango1_1"/>
  </protectedRanges>
  <mergeCells count="4">
    <mergeCell ref="C1:K1"/>
    <mergeCell ref="C2:K2"/>
    <mergeCell ref="C3:K3"/>
    <mergeCell ref="C4:K4"/>
  </mergeCells>
  <phoneticPr fontId="27" type="noConversion"/>
  <printOptions horizontalCentered="1" verticalCentered="1"/>
  <pageMargins left="0.51" right="0.27" top="0.2" bottom="0.24" header="0" footer="0"/>
  <pageSetup paperSize="9" scale="82" orientation="portrait" r:id="rId1"/>
  <headerFooter alignWithMargins="0">
    <oddHeader>&amp;R2017 – Año de las Energías Renovables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2"/>
    <pageSetUpPr fitToPage="1"/>
  </sheetPr>
  <dimension ref="B1:Q124"/>
  <sheetViews>
    <sheetView workbookViewId="0">
      <selection activeCell="H60" sqref="H60"/>
    </sheetView>
  </sheetViews>
  <sheetFormatPr baseColWidth="10" defaultColWidth="13.7109375" defaultRowHeight="12.75" x14ac:dyDescent="0.2"/>
  <cols>
    <col min="1" max="1" width="1" style="53" customWidth="1"/>
    <col min="2" max="2" width="3" style="51" customWidth="1"/>
    <col min="3" max="3" width="12.7109375" style="53" customWidth="1"/>
    <col min="4" max="4" width="1.7109375" style="53" customWidth="1"/>
    <col min="5" max="7" width="13.7109375" style="53" hidden="1" customWidth="1"/>
    <col min="8" max="10" width="13.7109375" style="53" customWidth="1"/>
    <col min="11" max="11" width="13.7109375" style="53" hidden="1" customWidth="1"/>
    <col min="12" max="12" width="13.5703125" style="53" customWidth="1"/>
    <col min="13" max="13" width="13.7109375" style="53" customWidth="1"/>
    <col min="14" max="14" width="1.7109375" style="65" customWidth="1"/>
    <col min="15" max="17" width="11.42578125" style="49" customWidth="1"/>
    <col min="18" max="16384" width="13.7109375" style="53"/>
  </cols>
  <sheetData>
    <row r="1" spans="3:17" x14ac:dyDescent="0.2">
      <c r="C1" s="551" t="s">
        <v>120</v>
      </c>
      <c r="D1" s="551"/>
      <c r="E1" s="551"/>
      <c r="F1" s="551"/>
      <c r="G1" s="551"/>
      <c r="H1" s="551"/>
      <c r="I1" s="551"/>
      <c r="J1" s="551"/>
      <c r="K1" s="551"/>
    </row>
    <row r="2" spans="3:17" x14ac:dyDescent="0.2">
      <c r="C2" s="553" t="s">
        <v>112</v>
      </c>
      <c r="D2" s="553"/>
      <c r="E2" s="553"/>
      <c r="F2" s="553"/>
      <c r="G2" s="553"/>
      <c r="H2" s="553"/>
      <c r="I2" s="553"/>
      <c r="J2" s="553"/>
      <c r="K2" s="553"/>
    </row>
    <row r="3" spans="3:17" x14ac:dyDescent="0.2">
      <c r="C3" s="552" t="s">
        <v>150</v>
      </c>
      <c r="D3" s="552"/>
      <c r="E3" s="552"/>
      <c r="F3" s="552"/>
      <c r="G3" s="552"/>
      <c r="H3" s="552"/>
      <c r="I3" s="552"/>
      <c r="J3" s="552"/>
      <c r="K3" s="552"/>
      <c r="L3" s="230"/>
      <c r="M3" s="230"/>
      <c r="N3" s="66"/>
      <c r="O3" s="53"/>
      <c r="P3" s="53"/>
      <c r="Q3" s="53"/>
    </row>
    <row r="4" spans="3:17" x14ac:dyDescent="0.2">
      <c r="C4" s="552" t="s">
        <v>107</v>
      </c>
      <c r="D4" s="552"/>
      <c r="E4" s="552"/>
      <c r="F4" s="552"/>
      <c r="G4" s="552"/>
      <c r="H4" s="552"/>
      <c r="I4" s="552"/>
      <c r="J4" s="552"/>
      <c r="K4" s="552"/>
      <c r="L4" s="230"/>
      <c r="M4" s="230"/>
      <c r="O4" s="53"/>
      <c r="P4" s="67" t="s">
        <v>75</v>
      </c>
      <c r="Q4" s="53"/>
    </row>
    <row r="5" spans="3:17" s="51" customFormat="1" ht="10.5" customHeight="1" thickBot="1" x14ac:dyDescent="0.25">
      <c r="C5" s="50"/>
      <c r="D5" s="50"/>
      <c r="E5" s="50"/>
      <c r="F5" s="50"/>
      <c r="G5" s="50"/>
      <c r="H5" s="50"/>
      <c r="I5" s="50"/>
      <c r="J5" s="50"/>
      <c r="K5" s="50"/>
      <c r="L5" s="50"/>
      <c r="N5" s="48"/>
    </row>
    <row r="6" spans="3:17" ht="78" customHeight="1" thickBot="1" x14ac:dyDescent="0.25">
      <c r="C6" s="24" t="s">
        <v>70</v>
      </c>
      <c r="D6" s="25"/>
      <c r="E6" s="26" t="s">
        <v>15</v>
      </c>
      <c r="F6" s="27" t="s">
        <v>16</v>
      </c>
      <c r="G6" s="69" t="s">
        <v>77</v>
      </c>
      <c r="H6" s="26" t="s">
        <v>71</v>
      </c>
      <c r="I6" s="27" t="s">
        <v>159</v>
      </c>
      <c r="J6" s="440" t="s">
        <v>158</v>
      </c>
      <c r="K6" s="24" t="s">
        <v>73</v>
      </c>
      <c r="L6" s="51"/>
      <c r="M6" s="51"/>
      <c r="N6" s="28"/>
      <c r="O6" s="52"/>
      <c r="P6" s="96" t="s">
        <v>88</v>
      </c>
    </row>
    <row r="7" spans="3:17" x14ac:dyDescent="0.2">
      <c r="C7" s="101">
        <v>41640</v>
      </c>
      <c r="D7" s="47"/>
      <c r="E7" s="30"/>
      <c r="F7" s="31"/>
      <c r="G7" s="465"/>
      <c r="H7" s="30"/>
      <c r="I7" s="31"/>
      <c r="J7" s="105"/>
      <c r="K7" s="32"/>
      <c r="L7" s="51"/>
      <c r="M7" s="51"/>
      <c r="N7" s="33"/>
      <c r="O7" s="52"/>
      <c r="P7" s="129">
        <f>+L57+E7-F7-G7-H7+I7-J7</f>
        <v>0</v>
      </c>
    </row>
    <row r="8" spans="3:17" x14ac:dyDescent="0.2">
      <c r="C8" s="102">
        <v>41671</v>
      </c>
      <c r="D8" s="47"/>
      <c r="E8" s="34"/>
      <c r="F8" s="35"/>
      <c r="G8" s="466"/>
      <c r="H8" s="34"/>
      <c r="I8" s="35"/>
      <c r="J8" s="106"/>
      <c r="K8" s="36"/>
      <c r="L8" s="51"/>
      <c r="M8" s="51"/>
      <c r="N8" s="33"/>
      <c r="O8" s="52"/>
      <c r="P8" s="130">
        <f>+P7+E8+I8-F8-G8-H8-J8</f>
        <v>0</v>
      </c>
    </row>
    <row r="9" spans="3:17" x14ac:dyDescent="0.2">
      <c r="C9" s="102">
        <v>41699</v>
      </c>
      <c r="D9" s="47"/>
      <c r="E9" s="34"/>
      <c r="F9" s="35"/>
      <c r="G9" s="466"/>
      <c r="H9" s="34"/>
      <c r="I9" s="35"/>
      <c r="J9" s="106"/>
      <c r="K9" s="36"/>
      <c r="L9" s="51"/>
      <c r="M9" s="51"/>
      <c r="N9" s="33"/>
      <c r="O9" s="52"/>
      <c r="P9" s="130">
        <f t="shared" ref="P9:P51" si="0">+P8+E9+I9-F9-G9-H9-J9</f>
        <v>0</v>
      </c>
    </row>
    <row r="10" spans="3:17" x14ac:dyDescent="0.2">
      <c r="C10" s="102">
        <v>41730</v>
      </c>
      <c r="D10" s="47"/>
      <c r="E10" s="34"/>
      <c r="F10" s="35"/>
      <c r="G10" s="466"/>
      <c r="H10" s="34"/>
      <c r="I10" s="35"/>
      <c r="J10" s="106"/>
      <c r="K10" s="36"/>
      <c r="L10" s="51"/>
      <c r="M10" s="51"/>
      <c r="N10" s="33"/>
      <c r="O10" s="52"/>
      <c r="P10" s="130">
        <f t="shared" si="0"/>
        <v>0</v>
      </c>
    </row>
    <row r="11" spans="3:17" x14ac:dyDescent="0.2">
      <c r="C11" s="102">
        <v>41760</v>
      </c>
      <c r="D11" s="47"/>
      <c r="E11" s="34"/>
      <c r="F11" s="35"/>
      <c r="G11" s="466"/>
      <c r="H11" s="34"/>
      <c r="I11" s="35"/>
      <c r="J11" s="106"/>
      <c r="K11" s="36"/>
      <c r="N11" s="33"/>
      <c r="P11" s="130">
        <f>+P10+E11+I11-F11-G11-H11-J11</f>
        <v>0</v>
      </c>
    </row>
    <row r="12" spans="3:17" x14ac:dyDescent="0.2">
      <c r="C12" s="102">
        <v>41791</v>
      </c>
      <c r="D12" s="47"/>
      <c r="E12" s="34"/>
      <c r="F12" s="35"/>
      <c r="G12" s="466"/>
      <c r="H12" s="34"/>
      <c r="I12" s="35"/>
      <c r="J12" s="106"/>
      <c r="K12" s="36"/>
      <c r="N12" s="33"/>
      <c r="P12" s="130">
        <f t="shared" si="0"/>
        <v>0</v>
      </c>
    </row>
    <row r="13" spans="3:17" x14ac:dyDescent="0.2">
      <c r="C13" s="102">
        <v>41821</v>
      </c>
      <c r="D13" s="47"/>
      <c r="E13" s="34"/>
      <c r="F13" s="35"/>
      <c r="G13" s="466"/>
      <c r="H13" s="34"/>
      <c r="I13" s="35"/>
      <c r="J13" s="106"/>
      <c r="K13" s="36"/>
      <c r="N13" s="33"/>
      <c r="P13" s="130">
        <f t="shared" si="0"/>
        <v>0</v>
      </c>
    </row>
    <row r="14" spans="3:17" x14ac:dyDescent="0.2">
      <c r="C14" s="102">
        <v>41852</v>
      </c>
      <c r="D14" s="47"/>
      <c r="E14" s="34"/>
      <c r="F14" s="35"/>
      <c r="G14" s="466"/>
      <c r="H14" s="34"/>
      <c r="I14" s="35"/>
      <c r="J14" s="106"/>
      <c r="K14" s="36"/>
      <c r="N14" s="33"/>
      <c r="P14" s="130">
        <f t="shared" si="0"/>
        <v>0</v>
      </c>
    </row>
    <row r="15" spans="3:17" x14ac:dyDescent="0.2">
      <c r="C15" s="102">
        <v>41883</v>
      </c>
      <c r="D15" s="47"/>
      <c r="E15" s="34"/>
      <c r="F15" s="35"/>
      <c r="G15" s="466"/>
      <c r="H15" s="34"/>
      <c r="I15" s="35"/>
      <c r="J15" s="106"/>
      <c r="K15" s="36"/>
      <c r="N15" s="33"/>
      <c r="P15" s="130">
        <f t="shared" si="0"/>
        <v>0</v>
      </c>
    </row>
    <row r="16" spans="3:17" x14ac:dyDescent="0.2">
      <c r="C16" s="102">
        <v>41913</v>
      </c>
      <c r="D16" s="47"/>
      <c r="E16" s="34"/>
      <c r="F16" s="35"/>
      <c r="G16" s="466"/>
      <c r="H16" s="34"/>
      <c r="I16" s="35"/>
      <c r="J16" s="106"/>
      <c r="K16" s="36"/>
      <c r="N16" s="33"/>
      <c r="P16" s="130">
        <f t="shared" si="0"/>
        <v>0</v>
      </c>
    </row>
    <row r="17" spans="3:16" x14ac:dyDescent="0.2">
      <c r="C17" s="102">
        <v>41944</v>
      </c>
      <c r="D17" s="47"/>
      <c r="E17" s="34"/>
      <c r="F17" s="35"/>
      <c r="G17" s="466"/>
      <c r="H17" s="34"/>
      <c r="I17" s="35"/>
      <c r="J17" s="106"/>
      <c r="K17" s="36"/>
      <c r="N17" s="33"/>
      <c r="P17" s="130">
        <f t="shared" si="0"/>
        <v>0</v>
      </c>
    </row>
    <row r="18" spans="3:16" ht="13.5" thickBot="1" x14ac:dyDescent="0.25">
      <c r="C18" s="103">
        <v>41974</v>
      </c>
      <c r="D18" s="47"/>
      <c r="E18" s="37"/>
      <c r="F18" s="38"/>
      <c r="G18" s="469"/>
      <c r="H18" s="37"/>
      <c r="I18" s="38"/>
      <c r="J18" s="479"/>
      <c r="K18" s="39"/>
      <c r="N18" s="33"/>
      <c r="P18" s="131">
        <f t="shared" si="0"/>
        <v>0</v>
      </c>
    </row>
    <row r="19" spans="3:16" x14ac:dyDescent="0.2">
      <c r="C19" s="101">
        <v>42005</v>
      </c>
      <c r="D19" s="47"/>
      <c r="E19" s="40"/>
      <c r="F19" s="41"/>
      <c r="G19" s="468"/>
      <c r="H19" s="30"/>
      <c r="I19" s="31"/>
      <c r="J19" s="105"/>
      <c r="K19" s="42"/>
      <c r="N19" s="33"/>
      <c r="P19" s="132">
        <f t="shared" si="0"/>
        <v>0</v>
      </c>
    </row>
    <row r="20" spans="3:16" x14ac:dyDescent="0.2">
      <c r="C20" s="102">
        <v>42036</v>
      </c>
      <c r="D20" s="47"/>
      <c r="E20" s="34"/>
      <c r="F20" s="35"/>
      <c r="G20" s="466"/>
      <c r="H20" s="34"/>
      <c r="I20" s="35"/>
      <c r="J20" s="106"/>
      <c r="K20" s="36"/>
      <c r="N20" s="33"/>
      <c r="P20" s="130">
        <f t="shared" si="0"/>
        <v>0</v>
      </c>
    </row>
    <row r="21" spans="3:16" x14ac:dyDescent="0.2">
      <c r="C21" s="102">
        <v>42064</v>
      </c>
      <c r="D21" s="47"/>
      <c r="E21" s="34"/>
      <c r="F21" s="35"/>
      <c r="G21" s="466"/>
      <c r="H21" s="34"/>
      <c r="I21" s="35"/>
      <c r="J21" s="106"/>
      <c r="K21" s="36"/>
      <c r="N21" s="33"/>
      <c r="P21" s="130">
        <f t="shared" si="0"/>
        <v>0</v>
      </c>
    </row>
    <row r="22" spans="3:16" x14ac:dyDescent="0.2">
      <c r="C22" s="102">
        <v>42095</v>
      </c>
      <c r="D22" s="47"/>
      <c r="E22" s="34"/>
      <c r="F22" s="35"/>
      <c r="G22" s="466"/>
      <c r="H22" s="34"/>
      <c r="I22" s="35"/>
      <c r="J22" s="106"/>
      <c r="K22" s="36"/>
      <c r="N22" s="33"/>
      <c r="P22" s="130">
        <f t="shared" si="0"/>
        <v>0</v>
      </c>
    </row>
    <row r="23" spans="3:16" x14ac:dyDescent="0.2">
      <c r="C23" s="102">
        <v>42125</v>
      </c>
      <c r="D23" s="47"/>
      <c r="E23" s="34"/>
      <c r="F23" s="35"/>
      <c r="G23" s="466"/>
      <c r="H23" s="34"/>
      <c r="I23" s="35"/>
      <c r="J23" s="106"/>
      <c r="K23" s="36"/>
      <c r="N23" s="33"/>
      <c r="P23" s="130">
        <f t="shared" si="0"/>
        <v>0</v>
      </c>
    </row>
    <row r="24" spans="3:16" x14ac:dyDescent="0.2">
      <c r="C24" s="102">
        <v>42156</v>
      </c>
      <c r="D24" s="47"/>
      <c r="E24" s="34"/>
      <c r="F24" s="35"/>
      <c r="G24" s="466"/>
      <c r="H24" s="34"/>
      <c r="I24" s="35"/>
      <c r="J24" s="106"/>
      <c r="K24" s="36"/>
      <c r="N24" s="33"/>
      <c r="P24" s="130">
        <f t="shared" si="0"/>
        <v>0</v>
      </c>
    </row>
    <row r="25" spans="3:16" x14ac:dyDescent="0.2">
      <c r="C25" s="102">
        <v>42186</v>
      </c>
      <c r="D25" s="47"/>
      <c r="E25" s="34"/>
      <c r="F25" s="35"/>
      <c r="G25" s="466"/>
      <c r="H25" s="34"/>
      <c r="I25" s="35"/>
      <c r="J25" s="106"/>
      <c r="K25" s="36"/>
      <c r="N25" s="33"/>
      <c r="P25" s="130">
        <f t="shared" si="0"/>
        <v>0</v>
      </c>
    </row>
    <row r="26" spans="3:16" x14ac:dyDescent="0.2">
      <c r="C26" s="102">
        <v>42217</v>
      </c>
      <c r="D26" s="47"/>
      <c r="E26" s="34"/>
      <c r="F26" s="35"/>
      <c r="G26" s="466"/>
      <c r="H26" s="34"/>
      <c r="I26" s="35"/>
      <c r="J26" s="106"/>
      <c r="K26" s="36"/>
      <c r="N26" s="33"/>
      <c r="P26" s="130">
        <f t="shared" si="0"/>
        <v>0</v>
      </c>
    </row>
    <row r="27" spans="3:16" x14ac:dyDescent="0.2">
      <c r="C27" s="102">
        <v>42248</v>
      </c>
      <c r="D27" s="47"/>
      <c r="E27" s="34"/>
      <c r="F27" s="35"/>
      <c r="G27" s="466"/>
      <c r="H27" s="34"/>
      <c r="I27" s="35"/>
      <c r="J27" s="106"/>
      <c r="K27" s="36"/>
      <c r="N27" s="33"/>
      <c r="P27" s="130">
        <f t="shared" si="0"/>
        <v>0</v>
      </c>
    </row>
    <row r="28" spans="3:16" x14ac:dyDescent="0.2">
      <c r="C28" s="102">
        <v>42278</v>
      </c>
      <c r="D28" s="47"/>
      <c r="E28" s="34"/>
      <c r="F28" s="35"/>
      <c r="G28" s="466"/>
      <c r="H28" s="34"/>
      <c r="I28" s="35"/>
      <c r="J28" s="106"/>
      <c r="K28" s="36"/>
      <c r="N28" s="33"/>
      <c r="P28" s="130">
        <f t="shared" si="0"/>
        <v>0</v>
      </c>
    </row>
    <row r="29" spans="3:16" x14ac:dyDescent="0.2">
      <c r="C29" s="102">
        <v>42309</v>
      </c>
      <c r="D29" s="47"/>
      <c r="E29" s="34"/>
      <c r="F29" s="35"/>
      <c r="G29" s="466"/>
      <c r="H29" s="34"/>
      <c r="I29" s="35"/>
      <c r="J29" s="106"/>
      <c r="K29" s="36"/>
      <c r="N29" s="33"/>
      <c r="P29" s="130">
        <f t="shared" si="0"/>
        <v>0</v>
      </c>
    </row>
    <row r="30" spans="3:16" ht="13.5" thickBot="1" x14ac:dyDescent="0.25">
      <c r="C30" s="103">
        <v>42339</v>
      </c>
      <c r="D30" s="47"/>
      <c r="E30" s="43"/>
      <c r="F30" s="44"/>
      <c r="G30" s="467"/>
      <c r="H30" s="37"/>
      <c r="I30" s="38"/>
      <c r="J30" s="479"/>
      <c r="K30" s="45"/>
      <c r="N30" s="33"/>
      <c r="P30" s="133">
        <f t="shared" si="0"/>
        <v>0</v>
      </c>
    </row>
    <row r="31" spans="3:16" x14ac:dyDescent="0.2">
      <c r="C31" s="101">
        <v>42370</v>
      </c>
      <c r="D31" s="47"/>
      <c r="E31" s="30"/>
      <c r="F31" s="31"/>
      <c r="G31" s="465"/>
      <c r="H31" s="30"/>
      <c r="I31" s="31"/>
      <c r="J31" s="105"/>
      <c r="K31" s="32"/>
      <c r="N31" s="33"/>
      <c r="P31" s="129">
        <f t="shared" si="0"/>
        <v>0</v>
      </c>
    </row>
    <row r="32" spans="3:16" x14ac:dyDescent="0.2">
      <c r="C32" s="102">
        <v>42401</v>
      </c>
      <c r="D32" s="47"/>
      <c r="E32" s="34"/>
      <c r="F32" s="35"/>
      <c r="G32" s="466"/>
      <c r="H32" s="34"/>
      <c r="I32" s="35"/>
      <c r="J32" s="106"/>
      <c r="K32" s="36"/>
      <c r="N32" s="33"/>
      <c r="P32" s="130">
        <f t="shared" si="0"/>
        <v>0</v>
      </c>
    </row>
    <row r="33" spans="3:16" x14ac:dyDescent="0.2">
      <c r="C33" s="102">
        <v>42430</v>
      </c>
      <c r="D33" s="47"/>
      <c r="E33" s="34"/>
      <c r="F33" s="35"/>
      <c r="G33" s="466"/>
      <c r="H33" s="34"/>
      <c r="I33" s="35"/>
      <c r="J33" s="106"/>
      <c r="K33" s="36"/>
      <c r="N33" s="33"/>
      <c r="P33" s="130">
        <f t="shared" si="0"/>
        <v>0</v>
      </c>
    </row>
    <row r="34" spans="3:16" x14ac:dyDescent="0.2">
      <c r="C34" s="102">
        <v>42461</v>
      </c>
      <c r="D34" s="47"/>
      <c r="E34" s="34"/>
      <c r="F34" s="35"/>
      <c r="G34" s="466"/>
      <c r="H34" s="34"/>
      <c r="I34" s="35"/>
      <c r="J34" s="106"/>
      <c r="K34" s="36"/>
      <c r="N34" s="33"/>
      <c r="P34" s="130">
        <f t="shared" si="0"/>
        <v>0</v>
      </c>
    </row>
    <row r="35" spans="3:16" x14ac:dyDescent="0.2">
      <c r="C35" s="102">
        <v>42491</v>
      </c>
      <c r="D35" s="47"/>
      <c r="E35" s="34"/>
      <c r="F35" s="35"/>
      <c r="G35" s="466"/>
      <c r="H35" s="34"/>
      <c r="I35" s="35"/>
      <c r="J35" s="106"/>
      <c r="K35" s="36"/>
      <c r="N35" s="33"/>
      <c r="P35" s="130">
        <f t="shared" si="0"/>
        <v>0</v>
      </c>
    </row>
    <row r="36" spans="3:16" x14ac:dyDescent="0.2">
      <c r="C36" s="102">
        <v>42522</v>
      </c>
      <c r="D36" s="47"/>
      <c r="E36" s="34"/>
      <c r="F36" s="35"/>
      <c r="G36" s="466"/>
      <c r="H36" s="34"/>
      <c r="I36" s="35"/>
      <c r="J36" s="106"/>
      <c r="K36" s="36"/>
      <c r="N36" s="33"/>
      <c r="P36" s="130">
        <f t="shared" si="0"/>
        <v>0</v>
      </c>
    </row>
    <row r="37" spans="3:16" x14ac:dyDescent="0.2">
      <c r="C37" s="102">
        <v>42552</v>
      </c>
      <c r="D37" s="47"/>
      <c r="E37" s="34"/>
      <c r="F37" s="35"/>
      <c r="G37" s="466"/>
      <c r="H37" s="34"/>
      <c r="I37" s="35"/>
      <c r="J37" s="106"/>
      <c r="K37" s="36"/>
      <c r="N37" s="33"/>
      <c r="P37" s="130">
        <f t="shared" si="0"/>
        <v>0</v>
      </c>
    </row>
    <row r="38" spans="3:16" x14ac:dyDescent="0.2">
      <c r="C38" s="102">
        <v>42583</v>
      </c>
      <c r="D38" s="47"/>
      <c r="E38" s="34"/>
      <c r="F38" s="35"/>
      <c r="G38" s="466"/>
      <c r="H38" s="34"/>
      <c r="I38" s="35"/>
      <c r="J38" s="106"/>
      <c r="K38" s="36"/>
      <c r="N38" s="33"/>
      <c r="P38" s="130">
        <f t="shared" si="0"/>
        <v>0</v>
      </c>
    </row>
    <row r="39" spans="3:16" x14ac:dyDescent="0.2">
      <c r="C39" s="102">
        <v>42614</v>
      </c>
      <c r="D39" s="47"/>
      <c r="E39" s="34"/>
      <c r="F39" s="35"/>
      <c r="G39" s="466"/>
      <c r="H39" s="34"/>
      <c r="I39" s="35"/>
      <c r="J39" s="106"/>
      <c r="K39" s="36"/>
      <c r="N39" s="33"/>
      <c r="P39" s="130">
        <f t="shared" si="0"/>
        <v>0</v>
      </c>
    </row>
    <row r="40" spans="3:16" x14ac:dyDescent="0.2">
      <c r="C40" s="102">
        <v>42644</v>
      </c>
      <c r="D40" s="47"/>
      <c r="E40" s="34"/>
      <c r="F40" s="35"/>
      <c r="G40" s="466"/>
      <c r="H40" s="34"/>
      <c r="I40" s="35"/>
      <c r="J40" s="106"/>
      <c r="K40" s="36"/>
      <c r="N40" s="33"/>
      <c r="P40" s="130">
        <f t="shared" si="0"/>
        <v>0</v>
      </c>
    </row>
    <row r="41" spans="3:16" x14ac:dyDescent="0.2">
      <c r="C41" s="102">
        <v>42675</v>
      </c>
      <c r="D41" s="47"/>
      <c r="E41" s="34"/>
      <c r="F41" s="35"/>
      <c r="G41" s="466"/>
      <c r="H41" s="34"/>
      <c r="I41" s="35"/>
      <c r="J41" s="106"/>
      <c r="K41" s="36"/>
      <c r="N41" s="33"/>
      <c r="P41" s="130">
        <f t="shared" si="0"/>
        <v>0</v>
      </c>
    </row>
    <row r="42" spans="3:16" ht="13.5" thickBot="1" x14ac:dyDescent="0.25">
      <c r="C42" s="103">
        <v>42705</v>
      </c>
      <c r="D42" s="47"/>
      <c r="E42" s="43"/>
      <c r="F42" s="44"/>
      <c r="G42" s="467"/>
      <c r="H42" s="37"/>
      <c r="I42" s="38"/>
      <c r="J42" s="479"/>
      <c r="K42" s="45"/>
      <c r="N42" s="33"/>
      <c r="P42" s="133">
        <f t="shared" si="0"/>
        <v>0</v>
      </c>
    </row>
    <row r="43" spans="3:16" x14ac:dyDescent="0.2">
      <c r="C43" s="101">
        <v>42736</v>
      </c>
      <c r="D43" s="47"/>
      <c r="E43" s="30"/>
      <c r="F43" s="31"/>
      <c r="G43" s="465"/>
      <c r="H43" s="30"/>
      <c r="I43" s="31"/>
      <c r="J43" s="105"/>
      <c r="K43" s="32"/>
      <c r="N43" s="33"/>
      <c r="P43" s="129">
        <f t="shared" si="0"/>
        <v>0</v>
      </c>
    </row>
    <row r="44" spans="3:16" x14ac:dyDescent="0.2">
      <c r="C44" s="102">
        <v>42767</v>
      </c>
      <c r="D44" s="47"/>
      <c r="E44" s="34"/>
      <c r="F44" s="35"/>
      <c r="G44" s="466"/>
      <c r="H44" s="34"/>
      <c r="I44" s="35"/>
      <c r="J44" s="106"/>
      <c r="K44" s="36"/>
      <c r="N44" s="33"/>
      <c r="P44" s="130">
        <f t="shared" si="0"/>
        <v>0</v>
      </c>
    </row>
    <row r="45" spans="3:16" x14ac:dyDescent="0.2">
      <c r="C45" s="102">
        <v>42795</v>
      </c>
      <c r="D45" s="47"/>
      <c r="E45" s="34"/>
      <c r="F45" s="35"/>
      <c r="G45" s="466"/>
      <c r="H45" s="34"/>
      <c r="I45" s="35"/>
      <c r="J45" s="106"/>
      <c r="K45" s="36"/>
      <c r="N45" s="33"/>
      <c r="P45" s="130">
        <f t="shared" si="0"/>
        <v>0</v>
      </c>
    </row>
    <row r="46" spans="3:16" x14ac:dyDescent="0.2">
      <c r="C46" s="102">
        <v>42826</v>
      </c>
      <c r="D46" s="47"/>
      <c r="E46" s="34"/>
      <c r="F46" s="35"/>
      <c r="G46" s="466"/>
      <c r="H46" s="34"/>
      <c r="I46" s="35"/>
      <c r="J46" s="106"/>
      <c r="K46" s="36"/>
      <c r="N46" s="33"/>
      <c r="P46" s="130">
        <f t="shared" si="0"/>
        <v>0</v>
      </c>
    </row>
    <row r="47" spans="3:16" x14ac:dyDescent="0.2">
      <c r="C47" s="102">
        <v>42856</v>
      </c>
      <c r="D47" s="47"/>
      <c r="E47" s="34"/>
      <c r="F47" s="35"/>
      <c r="G47" s="466"/>
      <c r="H47" s="34"/>
      <c r="I47" s="35"/>
      <c r="J47" s="106"/>
      <c r="K47" s="36"/>
      <c r="N47" s="33"/>
      <c r="P47" s="130">
        <f t="shared" si="0"/>
        <v>0</v>
      </c>
    </row>
    <row r="48" spans="3:16" x14ac:dyDescent="0.2">
      <c r="C48" s="102">
        <v>42887</v>
      </c>
      <c r="D48" s="47"/>
      <c r="E48" s="34"/>
      <c r="F48" s="35"/>
      <c r="G48" s="466"/>
      <c r="H48" s="34"/>
      <c r="I48" s="35"/>
      <c r="J48" s="106"/>
      <c r="K48" s="36"/>
      <c r="N48" s="33"/>
      <c r="P48" s="130">
        <f t="shared" si="0"/>
        <v>0</v>
      </c>
    </row>
    <row r="49" spans="3:16" x14ac:dyDescent="0.2">
      <c r="C49" s="102">
        <v>42917</v>
      </c>
      <c r="D49" s="47"/>
      <c r="E49" s="34"/>
      <c r="F49" s="35"/>
      <c r="G49" s="466"/>
      <c r="H49" s="34"/>
      <c r="I49" s="35"/>
      <c r="J49" s="106"/>
      <c r="K49" s="36"/>
      <c r="N49" s="33"/>
      <c r="P49" s="130">
        <f t="shared" si="0"/>
        <v>0</v>
      </c>
    </row>
    <row r="50" spans="3:16" x14ac:dyDescent="0.2">
      <c r="C50" s="269">
        <v>42948</v>
      </c>
      <c r="D50" s="47"/>
      <c r="E50" s="34"/>
      <c r="F50" s="35"/>
      <c r="G50" s="466"/>
      <c r="H50" s="34"/>
      <c r="I50" s="35"/>
      <c r="J50" s="106"/>
      <c r="K50" s="36"/>
      <c r="N50" s="33"/>
      <c r="P50" s="130">
        <f t="shared" si="0"/>
        <v>0</v>
      </c>
    </row>
    <row r="51" spans="3:16" ht="13.5" thickBot="1" x14ac:dyDescent="0.25">
      <c r="C51" s="478">
        <v>42979</v>
      </c>
      <c r="D51" s="47"/>
      <c r="E51" s="34"/>
      <c r="F51" s="35"/>
      <c r="G51" s="466"/>
      <c r="H51" s="37"/>
      <c r="I51" s="38"/>
      <c r="J51" s="479"/>
      <c r="K51" s="36"/>
      <c r="N51" s="33"/>
      <c r="P51" s="130">
        <f t="shared" si="0"/>
        <v>0</v>
      </c>
    </row>
    <row r="52" spans="3:16" ht="13.5" thickBot="1" x14ac:dyDescent="0.25">
      <c r="C52" s="302"/>
      <c r="D52" s="47"/>
      <c r="E52" s="33"/>
      <c r="F52" s="33"/>
      <c r="G52" s="33"/>
      <c r="H52" s="33"/>
      <c r="I52" s="33"/>
      <c r="J52" s="33"/>
      <c r="K52" s="33"/>
      <c r="N52" s="33"/>
      <c r="P52" s="33"/>
    </row>
    <row r="53" spans="3:16" ht="78" customHeight="1" thickBot="1" x14ac:dyDescent="0.25">
      <c r="C53" s="349" t="s">
        <v>4</v>
      </c>
      <c r="D53" s="68"/>
      <c r="E53" s="26" t="str">
        <f t="shared" ref="E53:K53" si="1">+E6</f>
        <v>Producción</v>
      </c>
      <c r="F53" s="27" t="str">
        <f t="shared" si="1"/>
        <v>Autoconsumo</v>
      </c>
      <c r="G53" s="69" t="str">
        <f t="shared" si="1"/>
        <v>Ventas de Producción Propia</v>
      </c>
      <c r="H53" s="26" t="str">
        <f t="shared" si="1"/>
        <v>Exportaciones</v>
      </c>
      <c r="I53" s="27" t="str">
        <f t="shared" si="1"/>
        <v>Producción Subcontratada a Terceros en el país</v>
      </c>
      <c r="J53" s="27" t="str">
        <f t="shared" si="1"/>
        <v>Ventas de Producción Subcontratada a Terceros en el país</v>
      </c>
      <c r="K53" s="476" t="str">
        <f t="shared" si="1"/>
        <v>Producción para Terceros</v>
      </c>
      <c r="L53" s="476" t="s">
        <v>93</v>
      </c>
      <c r="M53" s="477" t="s">
        <v>68</v>
      </c>
      <c r="N53" s="70"/>
    </row>
    <row r="54" spans="3:16" ht="15.75" customHeight="1" thickBot="1" x14ac:dyDescent="0.25">
      <c r="C54" s="304">
        <v>2010</v>
      </c>
      <c r="D54" s="68"/>
      <c r="E54" s="325"/>
      <c r="F54" s="326"/>
      <c r="G54" s="459"/>
      <c r="H54" s="470"/>
      <c r="I54" s="245"/>
      <c r="J54" s="245"/>
      <c r="K54" s="471"/>
      <c r="L54" s="471"/>
      <c r="M54" s="472"/>
      <c r="N54" s="70"/>
    </row>
    <row r="55" spans="3:16" ht="12.75" customHeight="1" x14ac:dyDescent="0.2">
      <c r="C55" s="305">
        <v>2011</v>
      </c>
      <c r="D55" s="68"/>
      <c r="E55" s="73"/>
      <c r="F55" s="74"/>
      <c r="G55" s="460"/>
      <c r="H55" s="75"/>
      <c r="I55" s="76"/>
      <c r="J55" s="76"/>
      <c r="K55" s="76"/>
      <c r="L55" s="76"/>
      <c r="M55" s="473"/>
      <c r="N55" s="70"/>
    </row>
    <row r="56" spans="3:16" ht="12.75" customHeight="1" x14ac:dyDescent="0.2">
      <c r="C56" s="305">
        <v>2012</v>
      </c>
      <c r="D56" s="68"/>
      <c r="E56" s="75"/>
      <c r="F56" s="76"/>
      <c r="G56" s="461"/>
      <c r="H56" s="75"/>
      <c r="I56" s="76"/>
      <c r="J56" s="76"/>
      <c r="K56" s="76"/>
      <c r="L56" s="76"/>
      <c r="M56" s="473"/>
      <c r="N56" s="70"/>
    </row>
    <row r="57" spans="3:16" ht="12.75" customHeight="1" thickBot="1" x14ac:dyDescent="0.25">
      <c r="C57" s="59">
        <v>2013</v>
      </c>
      <c r="D57" s="71"/>
      <c r="E57" s="77"/>
      <c r="F57" s="78"/>
      <c r="G57" s="462"/>
      <c r="H57" s="75"/>
      <c r="I57" s="76"/>
      <c r="J57" s="76"/>
      <c r="K57" s="76"/>
      <c r="L57" s="76"/>
      <c r="M57" s="473"/>
      <c r="N57" s="29"/>
    </row>
    <row r="58" spans="3:16" ht="12.75" customHeight="1" x14ac:dyDescent="0.2">
      <c r="C58" s="59">
        <v>2014</v>
      </c>
      <c r="D58" s="72"/>
      <c r="E58" s="73"/>
      <c r="F58" s="74"/>
      <c r="G58" s="460"/>
      <c r="H58" s="75"/>
      <c r="I58" s="76"/>
      <c r="J58" s="76"/>
      <c r="K58" s="76"/>
      <c r="L58" s="76"/>
      <c r="M58" s="473"/>
    </row>
    <row r="59" spans="3:16" ht="12.75" customHeight="1" x14ac:dyDescent="0.2">
      <c r="C59" s="59">
        <v>2015</v>
      </c>
      <c r="D59" s="72"/>
      <c r="E59" s="75"/>
      <c r="F59" s="76"/>
      <c r="G59" s="461"/>
      <c r="H59" s="75"/>
      <c r="I59" s="76"/>
      <c r="J59" s="76"/>
      <c r="K59" s="76"/>
      <c r="L59" s="76"/>
      <c r="M59" s="473"/>
    </row>
    <row r="60" spans="3:16" ht="12.75" customHeight="1" thickBot="1" x14ac:dyDescent="0.25">
      <c r="C60" s="59">
        <v>2016</v>
      </c>
      <c r="D60" s="72"/>
      <c r="E60" s="77"/>
      <c r="F60" s="78"/>
      <c r="G60" s="462"/>
      <c r="H60" s="75"/>
      <c r="I60" s="76"/>
      <c r="J60" s="76"/>
      <c r="K60" s="76"/>
      <c r="L60" s="76"/>
      <c r="M60" s="473"/>
    </row>
    <row r="61" spans="3:16" x14ac:dyDescent="0.2">
      <c r="C61" s="306" t="s">
        <v>116</v>
      </c>
      <c r="D61" s="72"/>
      <c r="E61" s="79"/>
      <c r="F61" s="80"/>
      <c r="G61" s="463"/>
      <c r="H61" s="75"/>
      <c r="I61" s="76"/>
      <c r="J61" s="76"/>
      <c r="K61" s="76"/>
      <c r="L61" s="76"/>
      <c r="M61" s="473"/>
    </row>
    <row r="62" spans="3:16" ht="13.5" thickBot="1" x14ac:dyDescent="0.25">
      <c r="C62" s="307" t="s">
        <v>117</v>
      </c>
      <c r="D62" s="71"/>
      <c r="E62" s="81"/>
      <c r="F62" s="82"/>
      <c r="G62" s="464"/>
      <c r="H62" s="474"/>
      <c r="I62" s="83"/>
      <c r="J62" s="83"/>
      <c r="K62" s="83"/>
      <c r="L62" s="83"/>
      <c r="M62" s="475"/>
    </row>
    <row r="63" spans="3:16" x14ac:dyDescent="0.2">
      <c r="N63" s="48"/>
    </row>
    <row r="64" spans="3:16" hidden="1" x14ac:dyDescent="0.2">
      <c r="C64" s="84" t="s">
        <v>90</v>
      </c>
      <c r="D64" s="85"/>
      <c r="N64" s="48"/>
    </row>
    <row r="65" spans="3:14" x14ac:dyDescent="0.2">
      <c r="L65" s="65"/>
      <c r="N65" s="48"/>
    </row>
    <row r="66" spans="3:14" ht="64.5" hidden="1" thickBot="1" x14ac:dyDescent="0.25">
      <c r="C66" s="89" t="s">
        <v>4</v>
      </c>
      <c r="D66" s="90"/>
      <c r="E66" s="91" t="str">
        <f t="shared" ref="E66:K66" si="2">+E53</f>
        <v>Producción</v>
      </c>
      <c r="F66" s="92" t="str">
        <f t="shared" si="2"/>
        <v>Autoconsumo</v>
      </c>
      <c r="G66" s="92" t="str">
        <f t="shared" si="2"/>
        <v>Ventas de Producción Propia</v>
      </c>
      <c r="H66" s="93" t="str">
        <f t="shared" si="2"/>
        <v>Exportaciones</v>
      </c>
      <c r="I66" s="94" t="str">
        <f t="shared" si="2"/>
        <v>Producción Subcontratada a Terceros en el país</v>
      </c>
      <c r="J66" s="94" t="str">
        <f t="shared" si="2"/>
        <v>Ventas de Producción Subcontratada a Terceros en el país</v>
      </c>
      <c r="K66" s="95" t="str">
        <f t="shared" si="2"/>
        <v>Producción para Terceros</v>
      </c>
      <c r="L66" s="96" t="s">
        <v>89</v>
      </c>
      <c r="N66" s="86"/>
    </row>
    <row r="67" spans="3:14" hidden="1" x14ac:dyDescent="0.2">
      <c r="C67" s="97">
        <f>+C58</f>
        <v>2014</v>
      </c>
      <c r="D67" s="98"/>
      <c r="E67" s="107">
        <f t="shared" ref="E67:K67" si="3">+E58-SUM(E7:E18)</f>
        <v>0</v>
      </c>
      <c r="F67" s="108">
        <f t="shared" si="3"/>
        <v>0</v>
      </c>
      <c r="G67" s="108">
        <f t="shared" si="3"/>
        <v>0</v>
      </c>
      <c r="H67" s="108">
        <f t="shared" si="3"/>
        <v>0</v>
      </c>
      <c r="I67" s="109">
        <f t="shared" si="3"/>
        <v>0</v>
      </c>
      <c r="J67" s="109">
        <f t="shared" si="3"/>
        <v>0</v>
      </c>
      <c r="K67" s="110">
        <f t="shared" si="3"/>
        <v>0</v>
      </c>
      <c r="L67" s="110">
        <f>+L58-(L57+E58-F58-G58-H58+I58-J58+M58)</f>
        <v>0</v>
      </c>
      <c r="N67" s="87"/>
    </row>
    <row r="68" spans="3:14" hidden="1" x14ac:dyDescent="0.2">
      <c r="C68" s="99">
        <f>+C59</f>
        <v>2015</v>
      </c>
      <c r="D68" s="98"/>
      <c r="E68" s="111">
        <f t="shared" ref="E68:K68" si="4">+E59-SUM(E19:E30)</f>
        <v>0</v>
      </c>
      <c r="F68" s="112">
        <f t="shared" si="4"/>
        <v>0</v>
      </c>
      <c r="G68" s="112">
        <f t="shared" si="4"/>
        <v>0</v>
      </c>
      <c r="H68" s="112">
        <f t="shared" si="4"/>
        <v>0</v>
      </c>
      <c r="I68" s="113">
        <f t="shared" si="4"/>
        <v>0</v>
      </c>
      <c r="J68" s="113">
        <f t="shared" si="4"/>
        <v>0</v>
      </c>
      <c r="K68" s="114">
        <f t="shared" si="4"/>
        <v>0</v>
      </c>
      <c r="L68" s="114">
        <f>+L59-(L58+E59-F59-G59-H59+I59-J59+M59)</f>
        <v>0</v>
      </c>
      <c r="N68" s="87"/>
    </row>
    <row r="69" spans="3:14" ht="13.5" hidden="1" thickBot="1" x14ac:dyDescent="0.25">
      <c r="C69" s="100">
        <f>+C60</f>
        <v>2016</v>
      </c>
      <c r="D69" s="98"/>
      <c r="E69" s="115">
        <f t="shared" ref="E69:K69" si="5">+E60-SUM(E31:E42)</f>
        <v>0</v>
      </c>
      <c r="F69" s="116">
        <f t="shared" si="5"/>
        <v>0</v>
      </c>
      <c r="G69" s="116">
        <f t="shared" si="5"/>
        <v>0</v>
      </c>
      <c r="H69" s="116">
        <f t="shared" si="5"/>
        <v>0</v>
      </c>
      <c r="I69" s="117">
        <f t="shared" si="5"/>
        <v>0</v>
      </c>
      <c r="J69" s="117">
        <f t="shared" si="5"/>
        <v>0</v>
      </c>
      <c r="K69" s="118">
        <f t="shared" si="5"/>
        <v>0</v>
      </c>
      <c r="L69" s="119">
        <f>+L60-(L59+E60-F60-G60-H60+I60-J60+M60)</f>
        <v>0</v>
      </c>
      <c r="N69" s="87"/>
    </row>
    <row r="70" spans="3:14" hidden="1" x14ac:dyDescent="0.2">
      <c r="C70" s="97" t="str">
        <f>+C61</f>
        <v>ene-sep 16</v>
      </c>
      <c r="D70" s="98"/>
      <c r="E70" s="120">
        <f>+E61-(SUM(E31:INDEX(E31:E42,'[4]parámetros e instrucciones'!$E$3)))</f>
        <v>0</v>
      </c>
      <c r="F70" s="121">
        <f>+F61-(SUM(F31:INDEX(F31:F42,'[4]parámetros e instrucciones'!$E$3)))</f>
        <v>0</v>
      </c>
      <c r="G70" s="121">
        <f>+G61-(SUM(G31:INDEX(G31:G42,'[4]parámetros e instrucciones'!$E$3)))</f>
        <v>0</v>
      </c>
      <c r="H70" s="121">
        <f>+H61-(SUM(H31:INDEX(H31:H42,'[4]parámetros e instrucciones'!$E$3)))</f>
        <v>0</v>
      </c>
      <c r="I70" s="122">
        <f>+I61-(SUM(I31:INDEX(I31:I42,'[4]parámetros e instrucciones'!$E$3)))</f>
        <v>0</v>
      </c>
      <c r="J70" s="122">
        <f>+J61-(SUM(J31:INDEX(J31:J42,'[4]parámetros e instrucciones'!$E$3)))</f>
        <v>0</v>
      </c>
      <c r="K70" s="123">
        <f>+K61-(SUM(K31:INDEX(K31:K42,'[4]parámetros e instrucciones'!$E$3)))</f>
        <v>0</v>
      </c>
      <c r="L70" s="124">
        <f>+L61-(L59+E61-F61-G61-H61+I61-J61+M61)</f>
        <v>0</v>
      </c>
      <c r="N70" s="87"/>
    </row>
    <row r="71" spans="3:14" ht="13.5" hidden="1" thickBot="1" x14ac:dyDescent="0.25">
      <c r="C71" s="100" t="str">
        <f>+C62</f>
        <v>ene-sep 17</v>
      </c>
      <c r="D71" s="98"/>
      <c r="E71" s="125">
        <f>+E62-(SUM(E43:INDEX(E43:E51,'[4]parámetros e instrucciones'!$E$3)))</f>
        <v>0</v>
      </c>
      <c r="F71" s="126">
        <f>+F62-(SUM(F43:INDEX(F43:F51,'[4]parámetros e instrucciones'!$E$3)))</f>
        <v>0</v>
      </c>
      <c r="G71" s="126">
        <f>+G62-(SUM(G43:INDEX(G43:G51,'[4]parámetros e instrucciones'!$E$3)))</f>
        <v>0</v>
      </c>
      <c r="H71" s="126">
        <f>+H62-(SUM(H43:INDEX(H43:H51,'[4]parámetros e instrucciones'!$E$3)))</f>
        <v>0</v>
      </c>
      <c r="I71" s="127">
        <f>+I62-(SUM(I43:INDEX(I43:I51,'[4]parámetros e instrucciones'!$E$3)))</f>
        <v>0</v>
      </c>
      <c r="J71" s="127">
        <f>+J62-(SUM(J43:INDEX(J43:J51,'[4]parámetros e instrucciones'!$E$3)))</f>
        <v>0</v>
      </c>
      <c r="K71" s="128">
        <f>+K62-(SUM(K43:INDEX(K43:K51,'[4]parámetros e instrucciones'!$E$3)))</f>
        <v>0</v>
      </c>
      <c r="L71" s="128">
        <f>+L62-(L60+E62-F62-G62-H62+I62-J62+M62)</f>
        <v>0</v>
      </c>
      <c r="N71" s="87"/>
    </row>
    <row r="72" spans="3:14" x14ac:dyDescent="0.2">
      <c r="L72" s="48"/>
      <c r="N72" s="48"/>
    </row>
    <row r="73" spans="3:14" x14ac:dyDescent="0.2">
      <c r="L73" s="48"/>
      <c r="N73" s="48"/>
    </row>
    <row r="74" spans="3:14" x14ac:dyDescent="0.2">
      <c r="K74" s="88"/>
      <c r="L74" s="51"/>
      <c r="N74" s="48"/>
    </row>
    <row r="75" spans="3:14" x14ac:dyDescent="0.2">
      <c r="K75" s="88"/>
      <c r="N75" s="48"/>
    </row>
    <row r="76" spans="3:14" x14ac:dyDescent="0.2">
      <c r="K76" s="88"/>
      <c r="N76" s="48"/>
    </row>
    <row r="77" spans="3:14" x14ac:dyDescent="0.2">
      <c r="K77" s="88"/>
      <c r="N77" s="48"/>
    </row>
    <row r="78" spans="3:14" x14ac:dyDescent="0.2">
      <c r="K78" s="88"/>
      <c r="N78" s="48"/>
    </row>
    <row r="79" spans="3:14" x14ac:dyDescent="0.2">
      <c r="K79" s="88"/>
      <c r="N79" s="48"/>
    </row>
    <row r="80" spans="3:14" x14ac:dyDescent="0.2">
      <c r="N80" s="48"/>
    </row>
    <row r="81" spans="14:14" x14ac:dyDescent="0.2">
      <c r="N81" s="48"/>
    </row>
    <row r="82" spans="14:14" x14ac:dyDescent="0.2">
      <c r="N82" s="48"/>
    </row>
    <row r="83" spans="14:14" x14ac:dyDescent="0.2">
      <c r="N83" s="48"/>
    </row>
    <row r="84" spans="14:14" x14ac:dyDescent="0.2">
      <c r="N84" s="48"/>
    </row>
    <row r="85" spans="14:14" x14ac:dyDescent="0.2">
      <c r="N85" s="48"/>
    </row>
    <row r="86" spans="14:14" x14ac:dyDescent="0.2">
      <c r="N86" s="48"/>
    </row>
    <row r="87" spans="14:14" x14ac:dyDescent="0.2">
      <c r="N87" s="48"/>
    </row>
    <row r="88" spans="14:14" x14ac:dyDescent="0.2">
      <c r="N88" s="48"/>
    </row>
    <row r="89" spans="14:14" x14ac:dyDescent="0.2">
      <c r="N89" s="48"/>
    </row>
    <row r="90" spans="14:14" x14ac:dyDescent="0.2">
      <c r="N90" s="48"/>
    </row>
    <row r="91" spans="14:14" x14ac:dyDescent="0.2">
      <c r="N91" s="48"/>
    </row>
    <row r="92" spans="14:14" x14ac:dyDescent="0.2">
      <c r="N92" s="48"/>
    </row>
    <row r="93" spans="14:14" x14ac:dyDescent="0.2">
      <c r="N93" s="48"/>
    </row>
    <row r="94" spans="14:14" x14ac:dyDescent="0.2">
      <c r="N94" s="48"/>
    </row>
    <row r="95" spans="14:14" x14ac:dyDescent="0.2">
      <c r="N95" s="48"/>
    </row>
    <row r="96" spans="14:14" x14ac:dyDescent="0.2">
      <c r="N96" s="48"/>
    </row>
    <row r="97" spans="14:14" x14ac:dyDescent="0.2">
      <c r="N97" s="48"/>
    </row>
    <row r="98" spans="14:14" x14ac:dyDescent="0.2">
      <c r="N98" s="48"/>
    </row>
    <row r="99" spans="14:14" x14ac:dyDescent="0.2">
      <c r="N99" s="48"/>
    </row>
    <row r="100" spans="14:14" x14ac:dyDescent="0.2">
      <c r="N100" s="48"/>
    </row>
    <row r="101" spans="14:14" x14ac:dyDescent="0.2">
      <c r="N101" s="48"/>
    </row>
    <row r="102" spans="14:14" x14ac:dyDescent="0.2">
      <c r="N102" s="48"/>
    </row>
    <row r="103" spans="14:14" x14ac:dyDescent="0.2">
      <c r="N103" s="48"/>
    </row>
    <row r="104" spans="14:14" x14ac:dyDescent="0.2">
      <c r="N104" s="48"/>
    </row>
    <row r="105" spans="14:14" x14ac:dyDescent="0.2">
      <c r="N105" s="48"/>
    </row>
    <row r="106" spans="14:14" x14ac:dyDescent="0.2">
      <c r="N106" s="48"/>
    </row>
    <row r="107" spans="14:14" x14ac:dyDescent="0.2">
      <c r="N107" s="48"/>
    </row>
    <row r="108" spans="14:14" x14ac:dyDescent="0.2">
      <c r="N108" s="48"/>
    </row>
    <row r="109" spans="14:14" x14ac:dyDescent="0.2">
      <c r="N109" s="48"/>
    </row>
    <row r="110" spans="14:14" x14ac:dyDescent="0.2">
      <c r="N110" s="48"/>
    </row>
    <row r="111" spans="14:14" x14ac:dyDescent="0.2">
      <c r="N111" s="48"/>
    </row>
    <row r="112" spans="14:14" x14ac:dyDescent="0.2">
      <c r="N112" s="48"/>
    </row>
    <row r="113" spans="14:14" x14ac:dyDescent="0.2">
      <c r="N113" s="48"/>
    </row>
    <row r="114" spans="14:14" x14ac:dyDescent="0.2">
      <c r="N114" s="48"/>
    </row>
    <row r="115" spans="14:14" x14ac:dyDescent="0.2">
      <c r="N115" s="48"/>
    </row>
    <row r="116" spans="14:14" x14ac:dyDescent="0.2">
      <c r="N116" s="48"/>
    </row>
    <row r="117" spans="14:14" x14ac:dyDescent="0.2">
      <c r="N117" s="48"/>
    </row>
    <row r="118" spans="14:14" x14ac:dyDescent="0.2">
      <c r="N118" s="48"/>
    </row>
    <row r="119" spans="14:14" x14ac:dyDescent="0.2">
      <c r="N119" s="48"/>
    </row>
    <row r="120" spans="14:14" x14ac:dyDescent="0.2">
      <c r="N120" s="48"/>
    </row>
    <row r="121" spans="14:14" x14ac:dyDescent="0.2">
      <c r="N121" s="48"/>
    </row>
    <row r="122" spans="14:14" x14ac:dyDescent="0.2">
      <c r="N122" s="48"/>
    </row>
    <row r="123" spans="14:14" x14ac:dyDescent="0.2">
      <c r="N123" s="48"/>
    </row>
    <row r="124" spans="14:14" x14ac:dyDescent="0.2">
      <c r="N124" s="48"/>
    </row>
  </sheetData>
  <sheetProtection formatCells="0" formatColumns="0" formatRows="0"/>
  <protectedRanges>
    <protectedRange sqref="N7:N42 E58:N62 E7:K42" name="Rango2_1"/>
    <protectedRange sqref="E58:M62" name="Rango1_1"/>
  </protectedRanges>
  <mergeCells count="4">
    <mergeCell ref="C1:K1"/>
    <mergeCell ref="C2:K2"/>
    <mergeCell ref="C3:K3"/>
    <mergeCell ref="C4:K4"/>
  </mergeCells>
  <phoneticPr fontId="27" type="noConversion"/>
  <printOptions horizontalCentered="1" verticalCentered="1"/>
  <pageMargins left="0.51" right="0.27" top="0.39" bottom="0.24" header="0" footer="0"/>
  <pageSetup paperSize="9" scale="87" orientation="portrait" r:id="rId1"/>
  <headerFooter alignWithMargins="0">
    <oddHeader>&amp;R2017 – Año de las Energías Renovables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F51"/>
  <sheetViews>
    <sheetView showGridLines="0" zoomScale="75" workbookViewId="0">
      <selection activeCell="M36" sqref="M36"/>
    </sheetView>
  </sheetViews>
  <sheetFormatPr baseColWidth="10" defaultRowHeight="12.75" x14ac:dyDescent="0.2"/>
  <cols>
    <col min="1" max="1" width="11.42578125" style="49"/>
    <col min="2" max="2" width="14.7109375" style="49" customWidth="1"/>
    <col min="3" max="5" width="11.42578125" style="49"/>
    <col min="6" max="6" width="13.7109375" style="49" customWidth="1"/>
    <col min="7" max="7" width="11.7109375" style="49" customWidth="1"/>
    <col min="8" max="16384" width="11.42578125" style="49"/>
  </cols>
  <sheetData>
    <row r="2" spans="1:6" x14ac:dyDescent="0.2">
      <c r="A2" s="211" t="s">
        <v>19</v>
      </c>
    </row>
    <row r="4" spans="1:6" x14ac:dyDescent="0.2">
      <c r="A4" s="212" t="s">
        <v>20</v>
      </c>
    </row>
    <row r="5" spans="1:6" x14ac:dyDescent="0.2">
      <c r="A5" s="49" t="s">
        <v>21</v>
      </c>
    </row>
    <row r="6" spans="1:6" x14ac:dyDescent="0.2">
      <c r="A6" s="49" t="s">
        <v>22</v>
      </c>
    </row>
    <row r="8" spans="1:6" x14ac:dyDescent="0.2">
      <c r="A8" s="49" t="s">
        <v>98</v>
      </c>
    </row>
    <row r="9" spans="1:6" x14ac:dyDescent="0.2">
      <c r="A9" s="49" t="s">
        <v>23</v>
      </c>
    </row>
    <row r="11" spans="1:6" x14ac:dyDescent="0.2">
      <c r="A11" s="49" t="s">
        <v>24</v>
      </c>
    </row>
    <row r="12" spans="1:6" x14ac:dyDescent="0.2">
      <c r="A12" s="49" t="s">
        <v>25</v>
      </c>
    </row>
    <row r="14" spans="1:6" ht="13.5" thickBot="1" x14ac:dyDescent="0.25">
      <c r="C14" s="213" t="s">
        <v>26</v>
      </c>
      <c r="D14" s="150"/>
    </row>
    <row r="15" spans="1:6" x14ac:dyDescent="0.2">
      <c r="A15" s="214" t="s">
        <v>27</v>
      </c>
      <c r="B15" s="215" t="s">
        <v>28</v>
      </c>
      <c r="C15" s="215" t="s">
        <v>29</v>
      </c>
      <c r="D15" s="215" t="s">
        <v>30</v>
      </c>
      <c r="E15" s="216" t="s">
        <v>31</v>
      </c>
      <c r="F15" s="217" t="s">
        <v>7</v>
      </c>
    </row>
    <row r="16" spans="1:6" ht="13.5" thickBot="1" x14ac:dyDescent="0.25">
      <c r="A16" s="182">
        <v>2010</v>
      </c>
      <c r="B16" s="183">
        <v>384</v>
      </c>
      <c r="C16" s="183">
        <v>430</v>
      </c>
      <c r="D16" s="183">
        <v>96</v>
      </c>
      <c r="E16" s="218">
        <v>50</v>
      </c>
      <c r="F16" s="167">
        <f>SUM(B16:E16)</f>
        <v>960</v>
      </c>
    </row>
    <row r="18" spans="1:5" x14ac:dyDescent="0.2">
      <c r="A18" s="49" t="s">
        <v>32</v>
      </c>
    </row>
    <row r="20" spans="1:5" ht="13.5" thickBot="1" x14ac:dyDescent="0.25">
      <c r="A20" s="49" t="s">
        <v>99</v>
      </c>
    </row>
    <row r="21" spans="1:5" x14ac:dyDescent="0.2">
      <c r="A21" s="219" t="s">
        <v>33</v>
      </c>
      <c r="B21" s="220" t="s">
        <v>28</v>
      </c>
      <c r="C21" s="220" t="s">
        <v>29</v>
      </c>
      <c r="D21" s="220" t="s">
        <v>30</v>
      </c>
      <c r="E21" s="221" t="s">
        <v>31</v>
      </c>
    </row>
    <row r="22" spans="1:5" ht="13.5" thickBot="1" x14ac:dyDescent="0.25">
      <c r="A22" s="222" t="s">
        <v>100</v>
      </c>
      <c r="B22" s="223">
        <f>+B16/$F$16</f>
        <v>0.4</v>
      </c>
      <c r="C22" s="223">
        <f>+C16/$F$16</f>
        <v>0.44791666666666669</v>
      </c>
      <c r="D22" s="223">
        <f>+D16/$F$16</f>
        <v>0.1</v>
      </c>
      <c r="E22" s="224">
        <f>+E16/$F$16</f>
        <v>5.2083333333333336E-2</v>
      </c>
    </row>
    <row r="24" spans="1:5" x14ac:dyDescent="0.2">
      <c r="A24" s="49" t="s">
        <v>34</v>
      </c>
    </row>
    <row r="26" spans="1:5" x14ac:dyDescent="0.2">
      <c r="A26" s="49" t="s">
        <v>35</v>
      </c>
    </row>
    <row r="27" spans="1:5" x14ac:dyDescent="0.2">
      <c r="A27" s="49" t="s">
        <v>36</v>
      </c>
    </row>
    <row r="28" spans="1:5" x14ac:dyDescent="0.2">
      <c r="A28" s="49" t="s">
        <v>37</v>
      </c>
    </row>
    <row r="29" spans="1:5" x14ac:dyDescent="0.2">
      <c r="A29" s="49" t="s">
        <v>38</v>
      </c>
    </row>
    <row r="31" spans="1:5" x14ac:dyDescent="0.2">
      <c r="A31" s="49" t="s">
        <v>39</v>
      </c>
    </row>
    <row r="32" spans="1:5" x14ac:dyDescent="0.2">
      <c r="A32" s="49" t="s">
        <v>40</v>
      </c>
    </row>
    <row r="34" spans="1:1" x14ac:dyDescent="0.2">
      <c r="A34" s="49" t="s">
        <v>102</v>
      </c>
    </row>
    <row r="35" spans="1:1" x14ac:dyDescent="0.2">
      <c r="A35" s="49" t="s">
        <v>101</v>
      </c>
    </row>
    <row r="36" spans="1:1" x14ac:dyDescent="0.2">
      <c r="A36" s="49" t="s">
        <v>41</v>
      </c>
    </row>
    <row r="38" spans="1:1" x14ac:dyDescent="0.2">
      <c r="A38" s="49" t="s">
        <v>42</v>
      </c>
    </row>
    <row r="39" spans="1:1" x14ac:dyDescent="0.2">
      <c r="A39" s="49" t="s">
        <v>43</v>
      </c>
    </row>
    <row r="40" spans="1:1" x14ac:dyDescent="0.2">
      <c r="A40" s="49" t="s">
        <v>44</v>
      </c>
    </row>
    <row r="41" spans="1:1" x14ac:dyDescent="0.2">
      <c r="A41" s="49" t="s">
        <v>45</v>
      </c>
    </row>
    <row r="50" spans="1:4" x14ac:dyDescent="0.2">
      <c r="A50" s="174"/>
      <c r="B50" s="225"/>
      <c r="C50" s="225"/>
      <c r="D50" s="225"/>
    </row>
    <row r="51" spans="1:4" x14ac:dyDescent="0.2">
      <c r="A51" s="174"/>
      <c r="B51" s="225"/>
      <c r="C51" s="225"/>
      <c r="D51" s="225"/>
    </row>
  </sheetData>
  <phoneticPr fontId="0" type="noConversion"/>
  <printOptions horizontalCentered="1" verticalCentered="1" gridLinesSet="0"/>
  <pageMargins left="0.78740157480314998" right="0.78740157480314998" top="0.98425196850393704" bottom="0.98425196850393704" header="0.17" footer="0.511811023622047"/>
  <pageSetup paperSize="9" orientation="portrait" horizontalDpi="4294967292" verticalDpi="300" r:id="rId1"/>
  <headerFooter alignWithMargins="0">
    <oddHeader>&amp;R2017 – Año de las Energías Renovables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4"/>
  <sheetViews>
    <sheetView showGridLines="0" workbookViewId="0">
      <selection activeCell="H28" sqref="H28"/>
    </sheetView>
  </sheetViews>
  <sheetFormatPr baseColWidth="10" defaultRowHeight="12.75" x14ac:dyDescent="0.2"/>
  <cols>
    <col min="1" max="1" width="20.5703125" style="49" customWidth="1"/>
    <col min="2" max="3" width="28.85546875" style="49" customWidth="1"/>
    <col min="4" max="16384" width="11.42578125" style="49"/>
  </cols>
  <sheetData>
    <row r="1" spans="1:3" s="157" customFormat="1" x14ac:dyDescent="0.2">
      <c r="A1" s="551" t="s">
        <v>66</v>
      </c>
      <c r="B1" s="554"/>
      <c r="C1" s="554"/>
    </row>
    <row r="2" spans="1:3" s="157" customFormat="1" x14ac:dyDescent="0.2">
      <c r="A2" s="554" t="s">
        <v>69</v>
      </c>
      <c r="B2" s="554"/>
      <c r="C2" s="554"/>
    </row>
    <row r="3" spans="1:3" x14ac:dyDescent="0.2">
      <c r="A3" s="554" t="s">
        <v>103</v>
      </c>
      <c r="B3" s="554"/>
      <c r="C3" s="554"/>
    </row>
    <row r="4" spans="1:3" ht="13.5" thickBot="1" x14ac:dyDescent="0.25">
      <c r="A4" s="555" t="s">
        <v>160</v>
      </c>
      <c r="B4" s="555"/>
      <c r="C4" s="555"/>
    </row>
    <row r="5" spans="1:3" ht="21" customHeight="1" thickBot="1" x14ac:dyDescent="0.25">
      <c r="A5" s="303" t="s">
        <v>6</v>
      </c>
      <c r="B5" s="303" t="s">
        <v>105</v>
      </c>
      <c r="C5" s="303" t="s">
        <v>106</v>
      </c>
    </row>
    <row r="6" spans="1:3" x14ac:dyDescent="0.2">
      <c r="A6" s="301">
        <v>2011</v>
      </c>
      <c r="B6" s="308"/>
      <c r="C6" s="309"/>
    </row>
    <row r="7" spans="1:3" x14ac:dyDescent="0.2">
      <c r="A7" s="310">
        <v>2012</v>
      </c>
      <c r="B7" s="311"/>
      <c r="C7" s="312"/>
    </row>
    <row r="8" spans="1:3" x14ac:dyDescent="0.2">
      <c r="A8" s="310">
        <v>2013</v>
      </c>
      <c r="B8" s="311"/>
      <c r="C8" s="312"/>
    </row>
    <row r="9" spans="1:3" x14ac:dyDescent="0.2">
      <c r="A9" s="313">
        <v>2014</v>
      </c>
      <c r="B9" s="314"/>
      <c r="C9" s="315"/>
    </row>
    <row r="10" spans="1:3" x14ac:dyDescent="0.2">
      <c r="A10" s="310">
        <v>2015</v>
      </c>
      <c r="B10" s="314"/>
      <c r="C10" s="315"/>
    </row>
    <row r="11" spans="1:3" ht="13.5" thickBot="1" x14ac:dyDescent="0.25">
      <c r="A11" s="316">
        <v>2016</v>
      </c>
      <c r="B11" s="317"/>
      <c r="C11" s="318"/>
    </row>
    <row r="12" spans="1:3" x14ac:dyDescent="0.2">
      <c r="A12" s="319" t="s">
        <v>116</v>
      </c>
      <c r="B12" s="320"/>
      <c r="C12" s="320"/>
    </row>
    <row r="13" spans="1:3" ht="13.5" thickBot="1" x14ac:dyDescent="0.25">
      <c r="A13" s="307" t="s">
        <v>117</v>
      </c>
      <c r="B13" s="321"/>
      <c r="C13" s="321"/>
    </row>
    <row r="14" spans="1:3" x14ac:dyDescent="0.2">
      <c r="A14" s="156"/>
    </row>
    <row r="18" spans="1:2" ht="13.5" thickBot="1" x14ac:dyDescent="0.25">
      <c r="A18" s="90" t="s">
        <v>76</v>
      </c>
    </row>
    <row r="19" spans="1:2" ht="13.5" thickBot="1" x14ac:dyDescent="0.25">
      <c r="A19" s="89" t="s">
        <v>4</v>
      </c>
      <c r="B19" s="89" t="s">
        <v>79</v>
      </c>
    </row>
    <row r="20" spans="1:2" x14ac:dyDescent="0.2">
      <c r="A20" s="97">
        <v>2003</v>
      </c>
      <c r="B20" s="134" t="str">
        <f>IF('1.1.b.vol.armazones'!E58&gt;'2capprod'!B9,"ERROR","OK")</f>
        <v>OK</v>
      </c>
    </row>
    <row r="21" spans="1:2" x14ac:dyDescent="0.2">
      <c r="A21" s="99">
        <v>2004</v>
      </c>
      <c r="B21" s="135" t="str">
        <f>IF('1.1.b.vol.armazones'!E59&gt;'2capprod'!B10,"ERROR","OK")</f>
        <v>OK</v>
      </c>
    </row>
    <row r="22" spans="1:2" ht="13.5" thickBot="1" x14ac:dyDescent="0.25">
      <c r="A22" s="100">
        <v>2005</v>
      </c>
      <c r="B22" s="136" t="str">
        <f>IF('1.1.b.vol.armazones'!E60&gt;'2capprod'!B11,"ERROR","OK")</f>
        <v>OK</v>
      </c>
    </row>
    <row r="23" spans="1:2" x14ac:dyDescent="0.2">
      <c r="A23" s="97" t="str">
        <f>+A12</f>
        <v>ene-sep 16</v>
      </c>
      <c r="B23" s="134" t="str">
        <f>IF('1.1.b.vol.armazones'!E61&gt;'2capprod'!B12,"ERROR","OK")</f>
        <v>OK</v>
      </c>
    </row>
    <row r="24" spans="1:2" ht="13.5" thickBot="1" x14ac:dyDescent="0.25">
      <c r="A24" s="100" t="str">
        <f>+A13</f>
        <v>ene-sep 17</v>
      </c>
      <c r="B24" s="136" t="str">
        <f>IF('1.1.b.vol.armazones'!E62&gt;'2capprod'!B13,"ERROR","OK")</f>
        <v>OK</v>
      </c>
    </row>
  </sheetData>
  <sheetProtection formatCells="0" formatColumns="0" formatRows="0"/>
  <mergeCells count="4">
    <mergeCell ref="A1:C1"/>
    <mergeCell ref="A2:C2"/>
    <mergeCell ref="A3:C3"/>
    <mergeCell ref="A4:C4"/>
  </mergeCells>
  <phoneticPr fontId="0" type="noConversion"/>
  <printOptions horizontalCentered="1" verticalCentered="1" gridLinesSet="0"/>
  <pageMargins left="0.75" right="0.75" top="1" bottom="1" header="0" footer="0"/>
  <pageSetup paperSize="9" scale="120" orientation="landscape" horizontalDpi="4294967292" verticalDpi="300" r:id="rId1"/>
  <headerFooter alignWithMargins="0">
    <oddHeader>&amp;R&amp;8 2017 – Año de las Energías Renovables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J74"/>
  <sheetViews>
    <sheetView topLeftCell="C1" workbookViewId="0">
      <selection activeCell="E11" sqref="E11"/>
    </sheetView>
  </sheetViews>
  <sheetFormatPr baseColWidth="10" defaultRowHeight="12.75" x14ac:dyDescent="0.2"/>
  <cols>
    <col min="1" max="1" width="17.85546875" style="53" customWidth="1"/>
    <col min="2" max="2" width="3" style="49" customWidth="1"/>
    <col min="3" max="5" width="23.140625" style="53" customWidth="1"/>
    <col min="6" max="6" width="2.140625" style="53" customWidth="1"/>
    <col min="7" max="9" width="23.140625" style="53" customWidth="1"/>
    <col min="10" max="16384" width="11.42578125" style="49"/>
  </cols>
  <sheetData>
    <row r="1" spans="1:10" s="147" customFormat="1" x14ac:dyDescent="0.2">
      <c r="A1" s="553" t="s">
        <v>2</v>
      </c>
      <c r="B1" s="561"/>
      <c r="C1" s="561"/>
      <c r="D1" s="561"/>
      <c r="E1" s="561"/>
      <c r="F1" s="561"/>
      <c r="G1" s="561"/>
      <c r="H1" s="561"/>
      <c r="I1" s="561"/>
    </row>
    <row r="2" spans="1:10" s="147" customFormat="1" x14ac:dyDescent="0.2">
      <c r="A2" s="553" t="s">
        <v>95</v>
      </c>
      <c r="B2" s="561"/>
      <c r="C2" s="561"/>
      <c r="D2" s="561"/>
      <c r="E2" s="561"/>
      <c r="F2" s="561"/>
      <c r="G2" s="561"/>
      <c r="H2" s="561"/>
      <c r="I2" s="561"/>
    </row>
    <row r="3" spans="1:10" s="147" customFormat="1" x14ac:dyDescent="0.2">
      <c r="A3" s="553" t="s">
        <v>103</v>
      </c>
      <c r="B3" s="561"/>
      <c r="C3" s="561"/>
      <c r="D3" s="561"/>
      <c r="E3" s="561"/>
      <c r="F3" s="561"/>
      <c r="G3" s="561"/>
      <c r="H3" s="561"/>
      <c r="I3" s="561"/>
    </row>
    <row r="4" spans="1:10" s="147" customFormat="1" x14ac:dyDescent="0.2">
      <c r="A4" s="553" t="s">
        <v>108</v>
      </c>
      <c r="B4" s="561"/>
      <c r="C4" s="561"/>
      <c r="D4" s="561"/>
      <c r="E4" s="561"/>
      <c r="F4" s="561"/>
      <c r="G4" s="561"/>
      <c r="H4" s="561"/>
      <c r="I4" s="561"/>
    </row>
    <row r="5" spans="1:10" s="147" customFormat="1" ht="13.5" thickBot="1" x14ac:dyDescent="0.25">
      <c r="A5" s="227"/>
      <c r="B5" s="227"/>
      <c r="C5" s="227"/>
      <c r="D5" s="227"/>
      <c r="E5" s="227"/>
      <c r="G5" s="227"/>
      <c r="H5" s="227"/>
      <c r="I5" s="227"/>
    </row>
    <row r="6" spans="1:10" ht="14.25" customHeight="1" thickBot="1" x14ac:dyDescent="0.25">
      <c r="A6" s="559" t="s">
        <v>70</v>
      </c>
      <c r="C6" s="556" t="s">
        <v>105</v>
      </c>
      <c r="D6" s="557"/>
      <c r="E6" s="558"/>
      <c r="G6" s="556" t="s">
        <v>106</v>
      </c>
      <c r="H6" s="557"/>
      <c r="I6" s="558"/>
    </row>
    <row r="7" spans="1:10" ht="72" customHeight="1" thickBot="1" x14ac:dyDescent="0.25">
      <c r="A7" s="560"/>
      <c r="C7" s="24" t="s">
        <v>156</v>
      </c>
      <c r="D7" s="24" t="s">
        <v>155</v>
      </c>
      <c r="E7" s="24" t="s">
        <v>154</v>
      </c>
      <c r="G7" s="24" t="s">
        <v>151</v>
      </c>
      <c r="H7" s="24" t="s">
        <v>152</v>
      </c>
      <c r="I7" s="24" t="s">
        <v>153</v>
      </c>
      <c r="J7" s="28"/>
    </row>
    <row r="8" spans="1:10" x14ac:dyDescent="0.2">
      <c r="A8" s="101">
        <f>'1.1.b.vol.armazones'!C7</f>
        <v>41640</v>
      </c>
      <c r="C8" s="32"/>
      <c r="D8" s="32"/>
      <c r="E8" s="32"/>
      <c r="G8" s="32"/>
      <c r="H8" s="32"/>
      <c r="I8" s="32"/>
    </row>
    <row r="9" spans="1:10" x14ac:dyDescent="0.2">
      <c r="A9" s="102">
        <f>'1.1.b.vol.armazones'!C8</f>
        <v>41671</v>
      </c>
      <c r="C9" s="36"/>
      <c r="D9" s="36"/>
      <c r="E9" s="36"/>
      <c r="G9" s="36"/>
      <c r="H9" s="36"/>
      <c r="I9" s="36"/>
    </row>
    <row r="10" spans="1:10" x14ac:dyDescent="0.2">
      <c r="A10" s="102">
        <f>'1.1.b.vol.armazones'!C9</f>
        <v>41699</v>
      </c>
      <c r="C10" s="36"/>
      <c r="D10" s="36"/>
      <c r="E10" s="36"/>
      <c r="G10" s="36"/>
      <c r="H10" s="36"/>
      <c r="I10" s="36"/>
    </row>
    <row r="11" spans="1:10" x14ac:dyDescent="0.2">
      <c r="A11" s="102">
        <f>'1.1.b.vol.armazones'!C10</f>
        <v>41730</v>
      </c>
      <c r="C11" s="36"/>
      <c r="D11" s="36"/>
      <c r="E11" s="36"/>
      <c r="G11" s="36"/>
      <c r="H11" s="36"/>
      <c r="I11" s="36"/>
    </row>
    <row r="12" spans="1:10" x14ac:dyDescent="0.2">
      <c r="A12" s="102">
        <f>'1.1.b.vol.armazones'!C11</f>
        <v>41760</v>
      </c>
      <c r="C12" s="36"/>
      <c r="D12" s="36"/>
      <c r="E12" s="36"/>
      <c r="G12" s="36"/>
      <c r="H12" s="36"/>
      <c r="I12" s="36"/>
    </row>
    <row r="13" spans="1:10" x14ac:dyDescent="0.2">
      <c r="A13" s="102">
        <f>'1.1.b.vol.armazones'!C12</f>
        <v>41791</v>
      </c>
      <c r="C13" s="36"/>
      <c r="D13" s="36"/>
      <c r="E13" s="36"/>
      <c r="G13" s="36"/>
      <c r="H13" s="36"/>
      <c r="I13" s="36"/>
    </row>
    <row r="14" spans="1:10" x14ac:dyDescent="0.2">
      <c r="A14" s="102">
        <f>'1.1.b.vol.armazones'!C13</f>
        <v>41821</v>
      </c>
      <c r="C14" s="36"/>
      <c r="D14" s="36"/>
      <c r="E14" s="36"/>
      <c r="G14" s="36"/>
      <c r="H14" s="36"/>
      <c r="I14" s="36"/>
    </row>
    <row r="15" spans="1:10" x14ac:dyDescent="0.2">
      <c r="A15" s="102">
        <f>'1.1.b.vol.armazones'!C14</f>
        <v>41852</v>
      </c>
      <c r="C15" s="36"/>
      <c r="D15" s="36"/>
      <c r="E15" s="36"/>
      <c r="G15" s="36"/>
      <c r="H15" s="36"/>
      <c r="I15" s="36"/>
    </row>
    <row r="16" spans="1:10" x14ac:dyDescent="0.2">
      <c r="A16" s="102">
        <f>'1.1.b.vol.armazones'!C15</f>
        <v>41883</v>
      </c>
      <c r="C16" s="36"/>
      <c r="D16" s="36"/>
      <c r="E16" s="36"/>
      <c r="G16" s="36"/>
      <c r="H16" s="36"/>
      <c r="I16" s="36"/>
    </row>
    <row r="17" spans="1:9" x14ac:dyDescent="0.2">
      <c r="A17" s="102">
        <f>'1.1.b.vol.armazones'!C16</f>
        <v>41913</v>
      </c>
      <c r="C17" s="36"/>
      <c r="D17" s="36"/>
      <c r="E17" s="36"/>
      <c r="G17" s="36"/>
      <c r="H17" s="36"/>
      <c r="I17" s="36"/>
    </row>
    <row r="18" spans="1:9" x14ac:dyDescent="0.2">
      <c r="A18" s="102">
        <f>'1.1.b.vol.armazones'!C17</f>
        <v>41944</v>
      </c>
      <c r="C18" s="36"/>
      <c r="D18" s="36"/>
      <c r="E18" s="36"/>
      <c r="G18" s="36"/>
      <c r="H18" s="36"/>
      <c r="I18" s="36"/>
    </row>
    <row r="19" spans="1:9" ht="13.5" thickBot="1" x14ac:dyDescent="0.25">
      <c r="A19" s="103">
        <f>'1.1.b.vol.armazones'!C18</f>
        <v>41974</v>
      </c>
      <c r="C19" s="39"/>
      <c r="D19" s="39"/>
      <c r="E19" s="39"/>
      <c r="G19" s="39"/>
      <c r="H19" s="39"/>
      <c r="I19" s="39"/>
    </row>
    <row r="20" spans="1:9" x14ac:dyDescent="0.2">
      <c r="A20" s="101">
        <f>'1.1.b.vol.armazones'!C19</f>
        <v>42005</v>
      </c>
      <c r="C20" s="42"/>
      <c r="D20" s="42"/>
      <c r="E20" s="42"/>
      <c r="G20" s="42"/>
      <c r="H20" s="42"/>
      <c r="I20" s="42"/>
    </row>
    <row r="21" spans="1:9" x14ac:dyDescent="0.2">
      <c r="A21" s="102">
        <f>'1.1.b.vol.armazones'!C20</f>
        <v>42036</v>
      </c>
      <c r="C21" s="36"/>
      <c r="D21" s="36"/>
      <c r="E21" s="36"/>
      <c r="G21" s="36"/>
      <c r="H21" s="36"/>
      <c r="I21" s="36"/>
    </row>
    <row r="22" spans="1:9" x14ac:dyDescent="0.2">
      <c r="A22" s="102">
        <f>'1.1.b.vol.armazones'!C21</f>
        <v>42064</v>
      </c>
      <c r="C22" s="36"/>
      <c r="D22" s="36"/>
      <c r="E22" s="36"/>
      <c r="G22" s="36"/>
      <c r="H22" s="36"/>
      <c r="I22" s="36"/>
    </row>
    <row r="23" spans="1:9" x14ac:dyDescent="0.2">
      <c r="A23" s="102">
        <f>'1.1.b.vol.armazones'!C22</f>
        <v>42095</v>
      </c>
      <c r="C23" s="36"/>
      <c r="D23" s="36"/>
      <c r="E23" s="36"/>
      <c r="G23" s="36"/>
      <c r="H23" s="36"/>
      <c r="I23" s="36"/>
    </row>
    <row r="24" spans="1:9" x14ac:dyDescent="0.2">
      <c r="A24" s="102">
        <f>'1.1.b.vol.armazones'!C23</f>
        <v>42125</v>
      </c>
      <c r="C24" s="36"/>
      <c r="D24" s="36"/>
      <c r="E24" s="36"/>
      <c r="G24" s="36"/>
      <c r="H24" s="36"/>
      <c r="I24" s="36"/>
    </row>
    <row r="25" spans="1:9" x14ac:dyDescent="0.2">
      <c r="A25" s="102">
        <f>'1.1.b.vol.armazones'!C24</f>
        <v>42156</v>
      </c>
      <c r="C25" s="36"/>
      <c r="D25" s="36"/>
      <c r="E25" s="36"/>
      <c r="G25" s="36"/>
      <c r="H25" s="36"/>
      <c r="I25" s="36"/>
    </row>
    <row r="26" spans="1:9" x14ac:dyDescent="0.2">
      <c r="A26" s="102">
        <f>'1.1.b.vol.armazones'!C25</f>
        <v>42186</v>
      </c>
      <c r="C26" s="36"/>
      <c r="D26" s="36"/>
      <c r="E26" s="36"/>
      <c r="G26" s="36"/>
      <c r="H26" s="36"/>
      <c r="I26" s="36"/>
    </row>
    <row r="27" spans="1:9" x14ac:dyDescent="0.2">
      <c r="A27" s="102">
        <f>'1.1.b.vol.armazones'!C26</f>
        <v>42217</v>
      </c>
      <c r="C27" s="36"/>
      <c r="D27" s="36"/>
      <c r="E27" s="36"/>
      <c r="G27" s="36"/>
      <c r="H27" s="36"/>
      <c r="I27" s="36"/>
    </row>
    <row r="28" spans="1:9" x14ac:dyDescent="0.2">
      <c r="A28" s="102">
        <f>'1.1.b.vol.armazones'!C27</f>
        <v>42248</v>
      </c>
      <c r="C28" s="226"/>
      <c r="D28" s="226"/>
      <c r="E28" s="226"/>
      <c r="G28" s="226"/>
      <c r="H28" s="226"/>
      <c r="I28" s="226"/>
    </row>
    <row r="29" spans="1:9" x14ac:dyDescent="0.2">
      <c r="A29" s="102">
        <f>'1.1.b.vol.armazones'!C28</f>
        <v>42278</v>
      </c>
      <c r="C29" s="36"/>
      <c r="D29" s="36"/>
      <c r="E29" s="36"/>
      <c r="G29" s="36"/>
      <c r="H29" s="36"/>
      <c r="I29" s="36"/>
    </row>
    <row r="30" spans="1:9" x14ac:dyDescent="0.2">
      <c r="A30" s="102">
        <f>'1.1.b.vol.armazones'!C29</f>
        <v>42309</v>
      </c>
      <c r="C30" s="36"/>
      <c r="D30" s="36"/>
      <c r="E30" s="36"/>
      <c r="G30" s="36"/>
      <c r="H30" s="36"/>
      <c r="I30" s="36"/>
    </row>
    <row r="31" spans="1:9" ht="13.5" thickBot="1" x14ac:dyDescent="0.25">
      <c r="A31" s="103">
        <f>'1.1.b.vol.armazones'!C30</f>
        <v>42339</v>
      </c>
      <c r="C31" s="45"/>
      <c r="D31" s="45"/>
      <c r="E31" s="45"/>
      <c r="G31" s="45"/>
      <c r="H31" s="45"/>
      <c r="I31" s="45"/>
    </row>
    <row r="32" spans="1:9" x14ac:dyDescent="0.2">
      <c r="A32" s="101">
        <f>'1.1.b.vol.armazones'!C31</f>
        <v>42370</v>
      </c>
      <c r="C32" s="32"/>
      <c r="D32" s="32"/>
      <c r="E32" s="32"/>
      <c r="G32" s="32"/>
      <c r="H32" s="32"/>
      <c r="I32" s="32"/>
    </row>
    <row r="33" spans="1:9" x14ac:dyDescent="0.2">
      <c r="A33" s="102">
        <f>'1.1.b.vol.armazones'!C32</f>
        <v>42401</v>
      </c>
      <c r="C33" s="36"/>
      <c r="D33" s="36"/>
      <c r="E33" s="36"/>
      <c r="G33" s="36"/>
      <c r="H33" s="36"/>
      <c r="I33" s="36"/>
    </row>
    <row r="34" spans="1:9" x14ac:dyDescent="0.2">
      <c r="A34" s="102">
        <f>'1.1.b.vol.armazones'!C33</f>
        <v>42430</v>
      </c>
      <c r="C34" s="36"/>
      <c r="D34" s="36"/>
      <c r="E34" s="36"/>
      <c r="G34" s="36"/>
      <c r="H34" s="36"/>
      <c r="I34" s="36"/>
    </row>
    <row r="35" spans="1:9" x14ac:dyDescent="0.2">
      <c r="A35" s="102">
        <f>'1.1.b.vol.armazones'!C34</f>
        <v>42461</v>
      </c>
      <c r="C35" s="36"/>
      <c r="D35" s="36"/>
      <c r="E35" s="36"/>
      <c r="G35" s="36"/>
      <c r="H35" s="36"/>
      <c r="I35" s="36"/>
    </row>
    <row r="36" spans="1:9" x14ac:dyDescent="0.2">
      <c r="A36" s="102">
        <f>'1.1.b.vol.armazones'!C35</f>
        <v>42491</v>
      </c>
      <c r="C36" s="36"/>
      <c r="D36" s="36"/>
      <c r="E36" s="36"/>
      <c r="G36" s="36"/>
      <c r="H36" s="36"/>
      <c r="I36" s="36"/>
    </row>
    <row r="37" spans="1:9" x14ac:dyDescent="0.2">
      <c r="A37" s="102">
        <f>'1.1.b.vol.armazones'!C36</f>
        <v>42522</v>
      </c>
      <c r="C37" s="36"/>
      <c r="D37" s="36"/>
      <c r="E37" s="36"/>
      <c r="G37" s="36"/>
      <c r="H37" s="36"/>
      <c r="I37" s="36"/>
    </row>
    <row r="38" spans="1:9" x14ac:dyDescent="0.2">
      <c r="A38" s="102">
        <f>'1.1.b.vol.armazones'!C37</f>
        <v>42552</v>
      </c>
      <c r="C38" s="36"/>
      <c r="D38" s="36"/>
      <c r="E38" s="36"/>
      <c r="G38" s="36"/>
      <c r="H38" s="36"/>
      <c r="I38" s="36"/>
    </row>
    <row r="39" spans="1:9" x14ac:dyDescent="0.2">
      <c r="A39" s="102">
        <f>'1.1.b.vol.armazones'!C38</f>
        <v>42583</v>
      </c>
      <c r="C39" s="36"/>
      <c r="D39" s="36"/>
      <c r="E39" s="36"/>
      <c r="G39" s="36"/>
      <c r="H39" s="36"/>
      <c r="I39" s="36"/>
    </row>
    <row r="40" spans="1:9" x14ac:dyDescent="0.2">
      <c r="A40" s="102">
        <f>'1.1.b.vol.armazones'!C39</f>
        <v>42614</v>
      </c>
      <c r="C40" s="36"/>
      <c r="D40" s="36"/>
      <c r="E40" s="36"/>
      <c r="G40" s="36"/>
      <c r="H40" s="36"/>
      <c r="I40" s="36"/>
    </row>
    <row r="41" spans="1:9" x14ac:dyDescent="0.2">
      <c r="A41" s="102">
        <f>'1.1.b.vol.armazones'!C40</f>
        <v>42644</v>
      </c>
      <c r="C41" s="36"/>
      <c r="D41" s="36"/>
      <c r="E41" s="36"/>
      <c r="G41" s="36"/>
      <c r="H41" s="36"/>
      <c r="I41" s="36"/>
    </row>
    <row r="42" spans="1:9" x14ac:dyDescent="0.2">
      <c r="A42" s="102">
        <f>'1.1.b.vol.armazones'!C41</f>
        <v>42675</v>
      </c>
      <c r="C42" s="36"/>
      <c r="D42" s="36"/>
      <c r="E42" s="36"/>
      <c r="G42" s="36"/>
      <c r="H42" s="36"/>
      <c r="I42" s="36"/>
    </row>
    <row r="43" spans="1:9" ht="13.5" thickBot="1" x14ac:dyDescent="0.25">
      <c r="A43" s="103">
        <f>'1.1.b.vol.armazones'!C42</f>
        <v>42705</v>
      </c>
      <c r="C43" s="45"/>
      <c r="D43" s="45"/>
      <c r="E43" s="45"/>
      <c r="G43" s="45"/>
      <c r="H43" s="45"/>
      <c r="I43" s="45"/>
    </row>
    <row r="44" spans="1:9" x14ac:dyDescent="0.2">
      <c r="A44" s="101">
        <f>'1.1.b.vol.armazones'!C43</f>
        <v>42736</v>
      </c>
      <c r="C44" s="32"/>
      <c r="D44" s="32"/>
      <c r="E44" s="32"/>
      <c r="G44" s="32"/>
      <c r="H44" s="32"/>
      <c r="I44" s="32"/>
    </row>
    <row r="45" spans="1:9" x14ac:dyDescent="0.2">
      <c r="A45" s="102">
        <f>'1.1.b.vol.armazones'!C44</f>
        <v>42767</v>
      </c>
      <c r="C45" s="36"/>
      <c r="D45" s="36"/>
      <c r="E45" s="36"/>
      <c r="G45" s="36"/>
      <c r="H45" s="36"/>
      <c r="I45" s="36"/>
    </row>
    <row r="46" spans="1:9" x14ac:dyDescent="0.2">
      <c r="A46" s="102">
        <f>'1.1.b.vol.armazones'!C45</f>
        <v>42795</v>
      </c>
      <c r="C46" s="36"/>
      <c r="D46" s="36"/>
      <c r="E46" s="36"/>
      <c r="G46" s="36"/>
      <c r="H46" s="36"/>
      <c r="I46" s="36"/>
    </row>
    <row r="47" spans="1:9" x14ac:dyDescent="0.2">
      <c r="A47" s="102">
        <f>'1.1.b.vol.armazones'!C46</f>
        <v>42826</v>
      </c>
      <c r="C47" s="36"/>
      <c r="D47" s="36"/>
      <c r="E47" s="36"/>
      <c r="G47" s="36"/>
      <c r="H47" s="36"/>
      <c r="I47" s="36"/>
    </row>
    <row r="48" spans="1:9" x14ac:dyDescent="0.2">
      <c r="A48" s="102">
        <f>'1.1.b.vol.armazones'!C47</f>
        <v>42856</v>
      </c>
      <c r="C48" s="36"/>
      <c r="D48" s="36"/>
      <c r="E48" s="36"/>
      <c r="G48" s="36"/>
      <c r="H48" s="36"/>
      <c r="I48" s="36"/>
    </row>
    <row r="49" spans="1:9" x14ac:dyDescent="0.2">
      <c r="A49" s="102">
        <f>'1.1.b.vol.armazones'!C48</f>
        <v>42887</v>
      </c>
      <c r="C49" s="36"/>
      <c r="D49" s="36"/>
      <c r="E49" s="36"/>
      <c r="G49" s="36"/>
      <c r="H49" s="36"/>
      <c r="I49" s="36"/>
    </row>
    <row r="50" spans="1:9" x14ac:dyDescent="0.2">
      <c r="A50" s="102">
        <f>'1.1.b.vol.armazones'!C49</f>
        <v>42917</v>
      </c>
      <c r="C50" s="36"/>
      <c r="D50" s="36"/>
      <c r="E50" s="36"/>
      <c r="G50" s="36"/>
      <c r="H50" s="36"/>
      <c r="I50" s="36"/>
    </row>
    <row r="51" spans="1:9" x14ac:dyDescent="0.2">
      <c r="A51" s="102">
        <f>'1.1.b.vol.armazones'!C50</f>
        <v>42948</v>
      </c>
      <c r="C51" s="36"/>
      <c r="D51" s="36"/>
      <c r="E51" s="36"/>
      <c r="G51" s="36"/>
      <c r="H51" s="36"/>
      <c r="I51" s="36"/>
    </row>
    <row r="52" spans="1:9" x14ac:dyDescent="0.2">
      <c r="A52" s="102">
        <f>'1.1.b.vol.armazones'!C51</f>
        <v>42979</v>
      </c>
      <c r="C52" s="36"/>
      <c r="D52" s="36"/>
      <c r="E52" s="36"/>
      <c r="G52" s="36"/>
      <c r="H52" s="36"/>
      <c r="I52" s="36"/>
    </row>
    <row r="53" spans="1:9" ht="57.75" customHeight="1" thickBot="1" x14ac:dyDescent="0.25">
      <c r="A53" s="46"/>
      <c r="C53" s="33"/>
      <c r="D53" s="33"/>
      <c r="E53" s="33"/>
      <c r="F53" s="56"/>
      <c r="G53" s="33"/>
      <c r="H53" s="33"/>
      <c r="I53" s="33"/>
    </row>
    <row r="54" spans="1:9" ht="76.5" customHeight="1" thickBot="1" x14ac:dyDescent="0.25">
      <c r="A54" s="54" t="s">
        <v>4</v>
      </c>
      <c r="C54" s="55" t="str">
        <f>+C7</f>
        <v>Ventas de Armazones        Subcontratados en el Exterior
En pesos</v>
      </c>
      <c r="D54" s="55" t="str">
        <f>+D7</f>
        <v>Ventas de Armazones                  Subcontratados en el país
En pesos</v>
      </c>
      <c r="E54" s="55" t="str">
        <f>+E7</f>
        <v>Ventas de Armazones            Subcontratados en el Exterior para Terceros                  En pesos</v>
      </c>
      <c r="G54" s="55" t="str">
        <f>+G7</f>
        <v>Ventas de Anteojos de Sol                Subcontratados en el Exterior
En pesos</v>
      </c>
      <c r="H54" s="55" t="str">
        <f>+H7</f>
        <v>Ventas de Anteojos de Sol                  Subcontratados en el país
En pesos</v>
      </c>
      <c r="I54" s="55" t="str">
        <f>+I7</f>
        <v>Ventas de Anteojos de Sol                        Subcontratados en el Exterior para Terceros                  En pesos</v>
      </c>
    </row>
    <row r="55" spans="1:9" x14ac:dyDescent="0.2">
      <c r="A55" s="231">
        <v>2011</v>
      </c>
      <c r="C55" s="58"/>
      <c r="D55" s="58"/>
      <c r="E55" s="58"/>
      <c r="G55" s="58"/>
      <c r="H55" s="58"/>
      <c r="I55" s="58"/>
    </row>
    <row r="56" spans="1:9" x14ac:dyDescent="0.2">
      <c r="A56" s="232">
        <v>2012</v>
      </c>
      <c r="C56" s="60"/>
      <c r="D56" s="60"/>
      <c r="E56" s="60"/>
      <c r="G56" s="60"/>
      <c r="H56" s="60"/>
      <c r="I56" s="60"/>
    </row>
    <row r="57" spans="1:9" ht="13.5" thickBot="1" x14ac:dyDescent="0.25">
      <c r="A57" s="59">
        <v>2013</v>
      </c>
      <c r="C57" s="62"/>
      <c r="D57" s="62"/>
      <c r="E57" s="62"/>
      <c r="G57" s="62"/>
      <c r="H57" s="62"/>
      <c r="I57" s="62"/>
    </row>
    <row r="58" spans="1:9" x14ac:dyDescent="0.2">
      <c r="A58" s="57">
        <f>'1.1.b.vol.armazones'!C58</f>
        <v>2014</v>
      </c>
      <c r="C58" s="58"/>
      <c r="D58" s="58"/>
      <c r="E58" s="58"/>
      <c r="G58" s="58"/>
      <c r="H58" s="58"/>
      <c r="I58" s="58"/>
    </row>
    <row r="59" spans="1:9" x14ac:dyDescent="0.2">
      <c r="A59" s="59">
        <f>'1.1.b.vol.armazones'!C59</f>
        <v>2015</v>
      </c>
      <c r="C59" s="60"/>
      <c r="D59" s="60"/>
      <c r="E59" s="60"/>
      <c r="G59" s="60"/>
      <c r="H59" s="60"/>
      <c r="I59" s="60"/>
    </row>
    <row r="60" spans="1:9" ht="13.5" thickBot="1" x14ac:dyDescent="0.25">
      <c r="A60" s="61">
        <f>'1.1.b.vol.armazones'!C60</f>
        <v>2016</v>
      </c>
      <c r="C60" s="62"/>
      <c r="D60" s="62"/>
      <c r="E60" s="62"/>
      <c r="G60" s="62"/>
      <c r="H60" s="62"/>
      <c r="I60" s="62"/>
    </row>
    <row r="61" spans="1:9" x14ac:dyDescent="0.2">
      <c r="A61" s="322" t="str">
        <f>'1.1.b.vol.armazones'!C61</f>
        <v>ene-sep 16</v>
      </c>
      <c r="C61" s="63"/>
      <c r="D61" s="63"/>
      <c r="E61" s="63"/>
      <c r="G61" s="63"/>
      <c r="H61" s="63"/>
      <c r="I61" s="63"/>
    </row>
    <row r="62" spans="1:9" ht="13.5" thickBot="1" x14ac:dyDescent="0.25">
      <c r="A62" s="323" t="str">
        <f>'1.1.b.vol.armazones'!C62</f>
        <v>ene-sep 17</v>
      </c>
      <c r="C62" s="64"/>
      <c r="D62" s="64"/>
      <c r="E62" s="64"/>
      <c r="G62" s="64"/>
      <c r="H62" s="64"/>
      <c r="I62" s="64"/>
    </row>
    <row r="64" spans="1:9" s="174" customFormat="1" x14ac:dyDescent="0.2">
      <c r="A64" s="70"/>
      <c r="C64" s="65"/>
      <c r="D64" s="65"/>
      <c r="E64" s="324"/>
      <c r="F64" s="65"/>
      <c r="G64" s="65"/>
      <c r="H64" s="65"/>
      <c r="I64" s="324"/>
    </row>
    <row r="65" spans="1:9" hidden="1" x14ac:dyDescent="0.2">
      <c r="A65" s="84" t="s">
        <v>90</v>
      </c>
    </row>
    <row r="66" spans="1:9" hidden="1" x14ac:dyDescent="0.2"/>
    <row r="67" spans="1:9" ht="38.25" hidden="1" customHeight="1" thickBot="1" x14ac:dyDescent="0.25">
      <c r="F67" s="90"/>
    </row>
    <row r="68" spans="1:9" ht="64.5" hidden="1" thickBot="1" x14ac:dyDescent="0.25">
      <c r="A68" s="89" t="s">
        <v>4</v>
      </c>
      <c r="B68" s="98"/>
      <c r="C68" s="95" t="str">
        <f>+C54</f>
        <v>Ventas de Armazones        Subcontratados en el Exterior
En pesos</v>
      </c>
      <c r="D68" s="95"/>
      <c r="E68" s="95" t="str">
        <f>+E54</f>
        <v>Ventas de Armazones            Subcontratados en el Exterior para Terceros                  En pesos</v>
      </c>
      <c r="F68" s="98"/>
      <c r="G68" s="95" t="str">
        <f>+G54</f>
        <v>Ventas de Anteojos de Sol                Subcontratados en el Exterior
En pesos</v>
      </c>
      <c r="H68" s="95"/>
      <c r="I68" s="95" t="str">
        <f>+I54</f>
        <v>Ventas de Anteojos de Sol                        Subcontratados en el Exterior para Terceros                  En pesos</v>
      </c>
    </row>
    <row r="69" spans="1:9" hidden="1" x14ac:dyDescent="0.2">
      <c r="A69" s="97">
        <v>2002</v>
      </c>
      <c r="B69" s="98"/>
      <c r="C69" s="110">
        <f>+C58-SUM(C8:C19)</f>
        <v>0</v>
      </c>
      <c r="D69" s="110"/>
      <c r="E69" s="110">
        <f>+E58-SUM(E8:E19)</f>
        <v>0</v>
      </c>
      <c r="F69" s="98"/>
      <c r="G69" s="110">
        <f>+G58-SUM(G8:G19)</f>
        <v>0</v>
      </c>
      <c r="H69" s="110"/>
      <c r="I69" s="110">
        <f>+I58-SUM(I8:I19)</f>
        <v>0</v>
      </c>
    </row>
    <row r="70" spans="1:9" hidden="1" x14ac:dyDescent="0.2">
      <c r="A70" s="99">
        <v>2003</v>
      </c>
      <c r="B70" s="98"/>
      <c r="C70" s="114">
        <f>+C59-SUM(C20:C31)</f>
        <v>0</v>
      </c>
      <c r="D70" s="114"/>
      <c r="E70" s="114">
        <f>+E59-SUM(E20:E31)</f>
        <v>0</v>
      </c>
      <c r="F70" s="98"/>
      <c r="G70" s="114">
        <f>+G59-SUM(G20:G31)</f>
        <v>0</v>
      </c>
      <c r="H70" s="114"/>
      <c r="I70" s="114">
        <f>+I59-SUM(I20:I31)</f>
        <v>0</v>
      </c>
    </row>
    <row r="71" spans="1:9" ht="13.5" hidden="1" thickBot="1" x14ac:dyDescent="0.25">
      <c r="A71" s="100">
        <v>2004</v>
      </c>
      <c r="B71" s="98"/>
      <c r="C71" s="118">
        <f>+C60-SUM(C32:C43)</f>
        <v>0</v>
      </c>
      <c r="D71" s="118"/>
      <c r="E71" s="118">
        <f>+E60-SUM(E32:E43)</f>
        <v>0</v>
      </c>
      <c r="F71" s="98"/>
      <c r="G71" s="118">
        <f>+G60-SUM(G32:G43)</f>
        <v>0</v>
      </c>
      <c r="H71" s="118"/>
      <c r="I71" s="118">
        <f>+I60-SUM(I32:I43)</f>
        <v>0</v>
      </c>
    </row>
    <row r="72" spans="1:9" hidden="1" x14ac:dyDescent="0.2">
      <c r="A72" s="97" t="s">
        <v>96</v>
      </c>
      <c r="B72" s="98"/>
      <c r="C72" s="123">
        <f>+C61-(SUM(C32:INDEX(C32:C43,'[5]parámetros e instrucciones'!$E$3)))</f>
        <v>0</v>
      </c>
      <c r="D72" s="123"/>
      <c r="E72" s="123">
        <f>+E61-(SUM(E32:INDEX(E32:E43,'[3]parámetros e instrucciones'!$E$3)))</f>
        <v>0</v>
      </c>
      <c r="F72" s="98"/>
      <c r="G72" s="123">
        <f>+G61-(SUM(G32:INDEX(G32:G43,'[5]parámetros e instrucciones'!$E$3)))</f>
        <v>0</v>
      </c>
      <c r="H72" s="123"/>
      <c r="I72" s="123">
        <f>+I61-(SUM(I32:INDEX(I32:I43,'[3]parámetros e instrucciones'!$E$3)))</f>
        <v>0</v>
      </c>
    </row>
    <row r="73" spans="1:9" ht="13.5" hidden="1" thickBot="1" x14ac:dyDescent="0.25">
      <c r="A73" s="100" t="s">
        <v>94</v>
      </c>
      <c r="B73" s="98"/>
      <c r="C73" s="128">
        <f>+C62-(SUM(C44:INDEX(C44:C52,'[5]parámetros e instrucciones'!$E$3)))</f>
        <v>0</v>
      </c>
      <c r="D73" s="128"/>
      <c r="E73" s="128">
        <f>+E62-(SUM(E44:INDEX(E44:E52,'[3]parámetros e instrucciones'!$E$3)))</f>
        <v>0</v>
      </c>
      <c r="G73" s="128">
        <f>+G62-(SUM(G44:INDEX(G44:G52,'[5]parámetros e instrucciones'!$E$3)))</f>
        <v>0</v>
      </c>
      <c r="H73" s="128"/>
      <c r="I73" s="128">
        <f>+I62-(SUM(I44:INDEX(I44:I52,'[3]parámetros e instrucciones'!$E$3)))</f>
        <v>0</v>
      </c>
    </row>
    <row r="74" spans="1:9" hidden="1" x14ac:dyDescent="0.2"/>
  </sheetData>
  <sheetProtection formatCells="0" formatColumns="0" formatRows="0"/>
  <protectedRanges>
    <protectedRange sqref="C58:D62 C8:D52 G58:H62 G8:H52" name="Rango2_1_1"/>
    <protectedRange sqref="G58:H62 C58:D62" name="Rango1_1_1"/>
    <protectedRange sqref="E58:E62 I8:I52 I58:I62 E8:E52" name="Rango2_1_1_1"/>
    <protectedRange sqref="E58:E62 I58:I62" name="Rango1_1_1_1"/>
  </protectedRanges>
  <mergeCells count="7">
    <mergeCell ref="G6:I6"/>
    <mergeCell ref="A6:A7"/>
    <mergeCell ref="C6:E6"/>
    <mergeCell ref="A1:I1"/>
    <mergeCell ref="A2:I2"/>
    <mergeCell ref="A3:I3"/>
    <mergeCell ref="A4:I4"/>
  </mergeCells>
  <phoneticPr fontId="14" type="noConversion"/>
  <printOptions horizontalCentered="1" verticalCentered="1"/>
  <pageMargins left="0.27559055118110237" right="0.23622047244094491" top="0.15748031496062992" bottom="0.27559055118110237" header="0" footer="0"/>
  <pageSetup paperSize="9" scale="62" orientation="portrait" horizontalDpi="300" verticalDpi="300" r:id="rId1"/>
  <headerFooter alignWithMargins="0">
    <oddHeader>&amp;R2017 – Año de las Energías Renovables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32</vt:i4>
      </vt:variant>
    </vt:vector>
  </HeadingPairs>
  <TitlesOfParts>
    <vt:vector size="65" baseType="lpstr">
      <vt:lpstr>parámetros e instrucciones</vt:lpstr>
      <vt:lpstr>anexo</vt:lpstr>
      <vt:lpstr>1,1a.vol.armazones </vt:lpstr>
      <vt:lpstr>1.1.b.vol.armazones</vt:lpstr>
      <vt:lpstr>1,2a.vol.armazones  (2)</vt:lpstr>
      <vt:lpstr>1.2.b.vol.armazones (2)</vt:lpstr>
      <vt:lpstr>Ejemplo</vt:lpstr>
      <vt:lpstr>2capprod</vt:lpstr>
      <vt:lpstr>3</vt:lpstr>
      <vt:lpstr>4</vt:lpstr>
      <vt:lpstr>5.1.a</vt:lpstr>
      <vt:lpstr>5.1.b</vt:lpstr>
      <vt:lpstr>5.2.a</vt:lpstr>
      <vt:lpstr>5.2.b</vt:lpstr>
      <vt:lpstr>6</vt:lpstr>
      <vt:lpstr>7.1.a</vt:lpstr>
      <vt:lpstr>7.1.b</vt:lpstr>
      <vt:lpstr>7.2.a</vt:lpstr>
      <vt:lpstr>7.2.b</vt:lpstr>
      <vt:lpstr>8.1.a</vt:lpstr>
      <vt:lpstr>8.1.b</vt:lpstr>
      <vt:lpstr>8.2.a</vt:lpstr>
      <vt:lpstr>8.2.b</vt:lpstr>
      <vt:lpstr>9.1</vt:lpstr>
      <vt:lpstr>9.2</vt:lpstr>
      <vt:lpstr>10.1</vt:lpstr>
      <vt:lpstr>10.2</vt:lpstr>
      <vt:lpstr>11.1</vt:lpstr>
      <vt:lpstr>11.2</vt:lpstr>
      <vt:lpstr>12.1 12.2</vt:lpstr>
      <vt:lpstr>12</vt:lpstr>
      <vt:lpstr>11-Máx. Prod.</vt:lpstr>
      <vt:lpstr>14-horas trabajadas</vt:lpstr>
      <vt:lpstr>'1,1a.vol.armazones '!Área_de_impresión</vt:lpstr>
      <vt:lpstr>'1,2a.vol.armazones  (2)'!Área_de_impresión</vt:lpstr>
      <vt:lpstr>'1.1.b.vol.armazones'!Área_de_impresión</vt:lpstr>
      <vt:lpstr>'1.2.b.vol.armazones (2)'!Área_de_impresión</vt:lpstr>
      <vt:lpstr>'10.1'!Área_de_impresión</vt:lpstr>
      <vt:lpstr>'10.2'!Área_de_impresión</vt:lpstr>
      <vt:lpstr>'11.1'!Área_de_impresión</vt:lpstr>
      <vt:lpstr>'11.2'!Área_de_impresión</vt:lpstr>
      <vt:lpstr>'11-Máx. Prod.'!Área_de_impresión</vt:lpstr>
      <vt:lpstr>'12'!Área_de_impresión</vt:lpstr>
      <vt:lpstr>'12.1 12.2'!Área_de_impresión</vt:lpstr>
      <vt:lpstr>'14-horas trabajadas'!Área_de_impresión</vt:lpstr>
      <vt:lpstr>'2capprod'!Área_de_impresión</vt:lpstr>
      <vt:lpstr>'3'!Área_de_impresión</vt:lpstr>
      <vt:lpstr>'4'!Área_de_impresión</vt:lpstr>
      <vt:lpstr>'5.1.a'!Área_de_impresión</vt:lpstr>
      <vt:lpstr>'5.1.b'!Área_de_impresión</vt:lpstr>
      <vt:lpstr>'5.2.a'!Área_de_impresión</vt:lpstr>
      <vt:lpstr>'5.2.b'!Área_de_impresión</vt:lpstr>
      <vt:lpstr>'6'!Área_de_impresión</vt:lpstr>
      <vt:lpstr>'7.1.a'!Área_de_impresión</vt:lpstr>
      <vt:lpstr>'7.1.b'!Área_de_impresión</vt:lpstr>
      <vt:lpstr>'7.2.a'!Área_de_impresión</vt:lpstr>
      <vt:lpstr>'7.2.b'!Área_de_impresión</vt:lpstr>
      <vt:lpstr>'8.1.a'!Área_de_impresión</vt:lpstr>
      <vt:lpstr>'8.1.b'!Área_de_impresión</vt:lpstr>
      <vt:lpstr>'8.2.a'!Área_de_impresión</vt:lpstr>
      <vt:lpstr>'8.2.b'!Área_de_impresión</vt:lpstr>
      <vt:lpstr>'9.1'!Área_de_impresión</vt:lpstr>
      <vt:lpstr>'9.2'!Área_de_impresión</vt:lpstr>
      <vt:lpstr>anexo!Área_de_impresión</vt:lpstr>
      <vt:lpstr>Ejemplo!Área_de_impresión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Dario Duarte</dc:creator>
  <cp:lastModifiedBy>Marcela Natalia Martino</cp:lastModifiedBy>
  <cp:lastPrinted>2017-10-31T18:57:38Z</cp:lastPrinted>
  <dcterms:created xsi:type="dcterms:W3CDTF">1996-10-10T17:31:07Z</dcterms:created>
  <dcterms:modified xsi:type="dcterms:W3CDTF">2018-05-29T15:44:01Z</dcterms:modified>
</cp:coreProperties>
</file>