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755" activeTab="1"/>
  </bookViews>
  <sheets>
    <sheet name="Datos generales" sheetId="2" r:id="rId1"/>
    <sheet name="Datos parcelarios" sheetId="1" r:id="rId2"/>
    <sheet name="Meteorologia" sheetId="3" r:id="rId3"/>
  </sheets>
  <calcPr calcId="144525"/>
  <pivotCaches>
    <pivotCache cacheId="12" r:id="rId4"/>
  </pivotCaches>
</workbook>
</file>

<file path=xl/calcChain.xml><?xml version="1.0" encoding="utf-8"?>
<calcChain xmlns="http://schemas.openxmlformats.org/spreadsheetml/2006/main">
  <c r="H26" i="3" l="1"/>
  <c r="B23" i="3"/>
  <c r="C23" i="3" s="1"/>
  <c r="D23" i="3" s="1"/>
  <c r="E23" i="3" s="1"/>
  <c r="F23" i="3" s="1"/>
  <c r="G23" i="3" s="1"/>
  <c r="H23" i="3" s="1"/>
  <c r="I23" i="3" s="1"/>
  <c r="J23" i="3" s="1"/>
  <c r="K23" i="3" s="1"/>
  <c r="L23" i="3" s="1"/>
  <c r="M23" i="3" s="1"/>
  <c r="H14" i="3"/>
  <c r="B11" i="3"/>
  <c r="C11" i="3" s="1"/>
  <c r="D11" i="3" s="1"/>
  <c r="E11" i="3" s="1"/>
  <c r="F11" i="3" s="1"/>
  <c r="G11" i="3" s="1"/>
  <c r="H11" i="3" s="1"/>
  <c r="I11" i="3" s="1"/>
  <c r="J11" i="3" s="1"/>
  <c r="K11" i="3" s="1"/>
  <c r="L11" i="3" s="1"/>
  <c r="M11" i="3" s="1"/>
  <c r="N20" i="3" s="1"/>
  <c r="N21" i="3" s="1"/>
</calcChain>
</file>

<file path=xl/sharedStrings.xml><?xml version="1.0" encoding="utf-8"?>
<sst xmlns="http://schemas.openxmlformats.org/spreadsheetml/2006/main" count="237" uniqueCount="107">
  <si>
    <t>TRANSGENICO</t>
  </si>
  <si>
    <t>Siembra 1:</t>
  </si>
  <si>
    <t xml:space="preserve">Siembra 2: </t>
  </si>
  <si>
    <t>Siembra 3:</t>
  </si>
  <si>
    <t>#</t>
  </si>
  <si>
    <t>NENS</t>
  </si>
  <si>
    <t>ENS</t>
  </si>
  <si>
    <t>FUN</t>
  </si>
  <si>
    <t>BAN</t>
  </si>
  <si>
    <t>POS</t>
  </si>
  <si>
    <t>ESTACA</t>
  </si>
  <si>
    <t>TRAT</t>
  </si>
  <si>
    <t>EMPR</t>
  </si>
  <si>
    <t>VAR</t>
  </si>
  <si>
    <t>EMERG</t>
  </si>
  <si>
    <t>ESP</t>
  </si>
  <si>
    <t>MF</t>
  </si>
  <si>
    <t>ESP-MF</t>
  </si>
  <si>
    <t>ALT</t>
  </si>
  <si>
    <t>HUM</t>
  </si>
  <si>
    <t>RenAj (x hum y desg)</t>
  </si>
  <si>
    <t>Peso de mil</t>
  </si>
  <si>
    <t>PH</t>
  </si>
  <si>
    <t>TRAN RET 1</t>
  </si>
  <si>
    <t>Bioceres</t>
  </si>
  <si>
    <t>Traful HB4</t>
  </si>
  <si>
    <t>TRAN RET 2</t>
  </si>
  <si>
    <t>FD20WW0506 HB4</t>
  </si>
  <si>
    <t>TRAN RET 3</t>
  </si>
  <si>
    <t xml:space="preserve"> </t>
  </si>
  <si>
    <t>Diseño Experimental</t>
  </si>
  <si>
    <t>Bloques completos aleatorizados</t>
  </si>
  <si>
    <t>Tamaño parcela</t>
  </si>
  <si>
    <t>7 surcos a 20 cm, 6 m de largo</t>
  </si>
  <si>
    <t>Tratamientos</t>
  </si>
  <si>
    <t>Bioceres semillas</t>
  </si>
  <si>
    <t>Empresas</t>
  </si>
  <si>
    <t>Repeticiones</t>
  </si>
  <si>
    <t>Densidad</t>
  </si>
  <si>
    <t>varia según fecha de siembra</t>
  </si>
  <si>
    <t>Antecesor</t>
  </si>
  <si>
    <t>23/24</t>
  </si>
  <si>
    <t>Girasol</t>
  </si>
  <si>
    <t>Barbecho quimico</t>
  </si>
  <si>
    <t>Glifo full (2 l/ha) + 2,4 D Advance (1 l/ha) + Fulltec (aceite) (0,01l/ha) + picloram (0,15 l/ha)</t>
  </si>
  <si>
    <t xml:space="preserve">Siembra. Directa con sembradora experimental </t>
  </si>
  <si>
    <t>Ret 1</t>
  </si>
  <si>
    <t>Ret 2</t>
  </si>
  <si>
    <t>Ret 3</t>
  </si>
  <si>
    <t>Fertilizacion a la siembra</t>
  </si>
  <si>
    <t>100 kg/ha PDA</t>
  </si>
  <si>
    <t>110 kg/ha PDA</t>
  </si>
  <si>
    <t>113 kg/ha PDA</t>
  </si>
  <si>
    <t>Herbicidas preemergente</t>
  </si>
  <si>
    <t>18/6/24 - 2l/ha Paraquat + 1,5 l/ha Flurocloridona + 0,5l/ha aceite</t>
  </si>
  <si>
    <t>11/07/2024 - 2.3 l/ha Paraquat + 1,7 l/ha Flurocloridona</t>
  </si>
  <si>
    <t>26/07/24 - 2 l/ha glifosato + flurocloridona 1 l/ha + Fluroxypir 0.5 l/ha + 0.5 l/ha aceite</t>
  </si>
  <si>
    <t>Herbicidas posemergentes</t>
  </si>
  <si>
    <t>Fertilización postsiembra</t>
  </si>
  <si>
    <t>2/8 : 161 kg/ha UREA - 25/9: 99 kg urea/ha</t>
  </si>
  <si>
    <t>26/8:  144 kg/ha UREA - 4/10: 103 kg urea/ha</t>
  </si>
  <si>
    <t>4/9 : 133 kg/ha urea - 18/10: 96 kg/ha</t>
  </si>
  <si>
    <t>Fenologia</t>
  </si>
  <si>
    <t>24/6/24 emergencia - 8/7/24 2 hojas</t>
  </si>
  <si>
    <t>28/7/24 emergencia - 26/8 macollaje</t>
  </si>
  <si>
    <t>2/8/24 emergencia- 4/9 macollaje</t>
  </si>
  <si>
    <t>Fungicida</t>
  </si>
  <si>
    <t>3/10/24 - Cripton Xpro 500 cc/ha</t>
  </si>
  <si>
    <t>Insecticida</t>
  </si>
  <si>
    <t>Tablas memoria</t>
  </si>
  <si>
    <t>Campaña 2024</t>
  </si>
  <si>
    <t>Variables medidas/mes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</si>
  <si>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</si>
  <si>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</si>
  <si>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</si>
  <si>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</si>
  <si>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</si>
  <si>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</si>
  <si>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</si>
  <si>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</si>
  <si>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</si>
  <si>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</si>
  <si>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</si>
  <si>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</si>
  <si>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Temp.media mensual</t>
  </si>
  <si>
    <t>Temp. máx. media</t>
  </si>
  <si>
    <t>Temp. mín. media</t>
  </si>
  <si>
    <t>Temp. máx. absoluta</t>
  </si>
  <si>
    <t>Temp. mín. absoluta</t>
  </si>
  <si>
    <t>Precipitaciones</t>
  </si>
  <si>
    <t>Precipitaciones  acumuladas</t>
  </si>
  <si>
    <t>N° días con lluvia</t>
  </si>
  <si>
    <t>Frecuencia de heladas</t>
  </si>
  <si>
    <t>Hist 71/23</t>
  </si>
  <si>
    <t>Variables medidas /mes</t>
  </si>
  <si>
    <t>Precip. acumuladas</t>
  </si>
  <si>
    <t>Repe</t>
  </si>
  <si>
    <t>Etiquetas de fila</t>
  </si>
  <si>
    <t>Total general</t>
  </si>
  <si>
    <t>Trat</t>
  </si>
  <si>
    <t>ret1</t>
  </si>
  <si>
    <t>ret2</t>
  </si>
  <si>
    <t>ret 2</t>
  </si>
  <si>
    <t>ret3</t>
  </si>
  <si>
    <t>Promedio de PH</t>
  </si>
  <si>
    <t>Promedio de Peso de mil</t>
  </si>
  <si>
    <t>Pmil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</si>
</sst>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\ %"/>
    <numFmt numFmtId="165" formatCode="0.0"/>
    <numFmt numFmtId="166" formatCode="dd/mm/yy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sz val="10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charset val="1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Arial"/>
      <family val="2"/>
      <charset val="1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indexed="42"/>
        <bgColor indexed="31"/>
      </patternFill>
    </fill>
    <fill>
      <patternFill patternType="solid">
        <fgColor theme="0" tint="-0.249977111117893"/>
        <bgColor indexed="46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164" fontId="2" fillId="0" borderId="0" applyBorder="0" applyProtection="0"/>
    <xf numFmtId="0" fontId="2" fillId="0" borderId="0"/>
    <xf numFmtId="0" fontId="3" fillId="0" borderId="0"/>
    <xf numFmtId="0" fontId="4" fillId="0" borderId="0" applyNumberFormat="0" applyFill="0" applyBorder="0" applyAlignment="0" applyProtection="0"/>
  </cellStyleXfs>
  <cellXfs count="81">
    <xf numFmtId="0" fontId="0" fillId="0" borderId="0" xfId="0"/>
    <xf numFmtId="0" fontId="0" fillId="0" borderId="0" xfId="0"/>
    <xf numFmtId="16" fontId="0" fillId="0" borderId="0" xfId="0" applyNumberFormat="1"/>
    <xf numFmtId="0" fontId="6" fillId="2" borderId="0" xfId="0" applyFont="1" applyFill="1"/>
    <xf numFmtId="1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6" fillId="0" borderId="0" xfId="0" applyFont="1" applyFill="1"/>
    <xf numFmtId="0" fontId="9" fillId="0" borderId="0" xfId="0" applyFont="1" applyFill="1" applyBorder="1" applyAlignment="1">
      <alignment wrapText="1"/>
    </xf>
    <xf numFmtId="0" fontId="0" fillId="2" borderId="1" xfId="0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5" fillId="0" borderId="1" xfId="4" applyFont="1" applyBorder="1" applyAlignment="1">
      <alignment horizontal="center"/>
    </xf>
    <xf numFmtId="0" fontId="6" fillId="0" borderId="1" xfId="0" applyFont="1" applyFill="1" applyBorder="1"/>
    <xf numFmtId="0" fontId="7" fillId="0" borderId="1" xfId="3" applyFont="1" applyFill="1" applyBorder="1" applyAlignment="1">
      <alignment horizontal="center" vertical="center" wrapText="1"/>
    </xf>
    <xf numFmtId="16" fontId="5" fillId="0" borderId="1" xfId="4" applyNumberFormat="1" applyFont="1" applyBorder="1" applyAlignment="1">
      <alignment horizontal="center"/>
    </xf>
    <xf numFmtId="14" fontId="6" fillId="0" borderId="1" xfId="0" applyNumberFormat="1" applyFont="1" applyFill="1" applyBorder="1"/>
    <xf numFmtId="14" fontId="0" fillId="0" borderId="0" xfId="0" applyNumberFormat="1"/>
    <xf numFmtId="16" fontId="6" fillId="0" borderId="1" xfId="0" applyNumberFormat="1" applyFont="1" applyFill="1" applyBorder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" fontId="6" fillId="2" borderId="1" xfId="0" applyNumberFormat="1" applyFont="1" applyFill="1" applyBorder="1"/>
    <xf numFmtId="165" fontId="0" fillId="0" borderId="0" xfId="0" applyNumberFormat="1"/>
    <xf numFmtId="0" fontId="10" fillId="0" borderId="0" xfId="0" applyFont="1" applyAlignment="1">
      <alignment horizontal="center"/>
    </xf>
    <xf numFmtId="0" fontId="8" fillId="0" borderId="0" xfId="0" applyFont="1"/>
    <xf numFmtId="0" fontId="11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/>
    <xf numFmtId="0" fontId="3" fillId="0" borderId="1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14" fontId="0" fillId="0" borderId="2" xfId="0" applyNumberFormat="1" applyBorder="1"/>
    <xf numFmtId="0" fontId="0" fillId="0" borderId="2" xfId="0" applyBorder="1"/>
    <xf numFmtId="166" fontId="11" fillId="0" borderId="4" xfId="0" applyNumberFormat="1" applyFont="1" applyBorder="1" applyAlignment="1">
      <alignment horizontal="center"/>
    </xf>
    <xf numFmtId="16" fontId="11" fillId="0" borderId="5" xfId="0" applyNumberFormat="1" applyFont="1" applyBorder="1" applyAlignment="1">
      <alignment horizontal="center" vertical="center"/>
    </xf>
    <xf numFmtId="166" fontId="11" fillId="0" borderId="1" xfId="0" applyNumberFormat="1" applyFont="1" applyBorder="1" applyAlignment="1">
      <alignment horizontal="center"/>
    </xf>
    <xf numFmtId="16" fontId="11" fillId="0" borderId="7" xfId="0" applyNumberFormat="1" applyFont="1" applyBorder="1" applyAlignment="1">
      <alignment horizontal="center" vertical="center"/>
    </xf>
    <xf numFmtId="166" fontId="11" fillId="0" borderId="9" xfId="0" applyNumberFormat="1" applyFont="1" applyBorder="1" applyAlignment="1">
      <alignment horizontal="center"/>
    </xf>
    <xf numFmtId="16" fontId="11" fillId="0" borderId="1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8" fillId="0" borderId="10" xfId="0" applyFont="1" applyBorder="1" applyAlignment="1">
      <alignment horizontal="left" vertical="center"/>
    </xf>
    <xf numFmtId="16" fontId="0" fillId="0" borderId="5" xfId="0" applyNumberFormat="1" applyBorder="1" applyAlignment="1">
      <alignment horizontal="left"/>
    </xf>
    <xf numFmtId="16" fontId="0" fillId="0" borderId="7" xfId="0" applyNumberFormat="1" applyBorder="1" applyAlignment="1">
      <alignment horizontal="left"/>
    </xf>
    <xf numFmtId="0" fontId="11" fillId="0" borderId="10" xfId="0" applyFont="1" applyBorder="1" applyAlignment="1">
      <alignment horizontal="left" vertical="center"/>
    </xf>
    <xf numFmtId="16" fontId="11" fillId="0" borderId="5" xfId="0" applyNumberFormat="1" applyFont="1" applyBorder="1" applyAlignment="1">
      <alignment horizontal="left" vertical="center"/>
    </xf>
    <xf numFmtId="0" fontId="0" fillId="0" borderId="10" xfId="0" applyBorder="1"/>
    <xf numFmtId="0" fontId="0" fillId="0" borderId="0" xfId="0" applyBorder="1" applyAlignment="1">
      <alignment horizontal="center" vertical="center"/>
    </xf>
    <xf numFmtId="16" fontId="0" fillId="0" borderId="0" xfId="0" applyNumberFormat="1" applyBorder="1" applyAlignment="1">
      <alignment horizontal="left" vertical="top"/>
    </xf>
    <xf numFmtId="0" fontId="12" fillId="4" borderId="0" xfId="0" applyFont="1" applyFill="1" applyAlignment="1">
      <alignment horizontal="left"/>
    </xf>
    <xf numFmtId="0" fontId="12" fillId="4" borderId="0" xfId="0" applyFont="1" applyFill="1" applyAlignment="1">
      <alignment horizontal="center"/>
    </xf>
    <xf numFmtId="0" fontId="12" fillId="5" borderId="0" xfId="0" applyFont="1" applyFill="1" applyAlignment="1">
      <alignment horizontal="left"/>
    </xf>
    <xf numFmtId="165" fontId="0" fillId="5" borderId="0" xfId="0" applyNumberFormat="1" applyFont="1" applyFill="1" applyAlignment="1">
      <alignment horizontal="center"/>
    </xf>
    <xf numFmtId="165" fontId="0" fillId="4" borderId="0" xfId="0" applyNumberFormat="1" applyFont="1" applyFill="1" applyAlignment="1">
      <alignment horizontal="center"/>
    </xf>
    <xf numFmtId="0" fontId="0" fillId="4" borderId="0" xfId="0" applyFont="1" applyFill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0" borderId="0" xfId="0" applyFill="1" applyBorder="1"/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6">
    <cellStyle name="Normal" xfId="0" builtinId="0"/>
    <cellStyle name="Normal 2" xfId="3"/>
    <cellStyle name="Normal 3" xfId="1"/>
    <cellStyle name="Normal 4" xfId="4"/>
    <cellStyle name="Piloto de Datos Valor" xfId="5"/>
    <cellStyle name="Porcentaje 2" xfId="2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HEM01" refreshedDate="45726.64740347222" createdVersion="4" refreshedVersion="4" minRefreshableVersion="3" recordCount="24">
  <cacheSource type="worksheet">
    <worksheetSource ref="A5:T29" sheet="Datos parcelarios"/>
  </cacheSource>
  <cacheFields count="20">
    <cacheField name="#" numFmtId="0">
      <sharedItems containsSemiMixedTypes="0" containsString="0" containsNumber="1" containsInteger="1" minValue="1" maxValue="41"/>
    </cacheField>
    <cacheField name="NENS" numFmtId="0">
      <sharedItems containsSemiMixedTypes="0" containsString="0" containsNumber="1" containsInteger="1" minValue="1" maxValue="3" count="3">
        <n v="1"/>
        <n v="2"/>
        <n v="3"/>
      </sharedItems>
    </cacheField>
    <cacheField name="ENS" numFmtId="0">
      <sharedItems count="3">
        <s v="TRAN RET 1"/>
        <s v="TRAN RET 2"/>
        <s v="TRAN RET 3"/>
      </sharedItems>
    </cacheField>
    <cacheField name="FUN" numFmtId="0">
      <sharedItems containsSemiMixedTypes="0" containsString="0" containsNumber="1" containsInteger="1" minValue="0" maxValue="1" count="2">
        <n v="1"/>
        <n v="0"/>
      </sharedItems>
    </cacheField>
    <cacheField name="Repe" numFmtId="0">
      <sharedItems containsSemiMixedTypes="0" containsString="0" containsNumber="1" containsInteger="1" minValue="1" maxValue="3"/>
    </cacheField>
    <cacheField name="BAN" numFmtId="0">
      <sharedItems containsSemiMixedTypes="0" containsString="0" containsNumber="1" containsInteger="1" minValue="2" maxValue="8"/>
    </cacheField>
    <cacheField name="POS" numFmtId="0">
      <sharedItems containsSemiMixedTypes="0" containsString="0" containsNumber="1" containsInteger="1" minValue="2" maxValue="7"/>
    </cacheField>
    <cacheField name="ESTACA" numFmtId="0">
      <sharedItems containsSemiMixedTypes="0" containsString="0" containsNumber="1" containsInteger="1" minValue="400202" maxValue="400807"/>
    </cacheField>
    <cacheField name="TRAT" numFmtId="0">
      <sharedItems containsSemiMixedTypes="0" containsString="0" containsNumber="1" containsInteger="1" minValue="1" maxValue="2" count="2">
        <n v="1"/>
        <n v="2"/>
      </sharedItems>
    </cacheField>
    <cacheField name="EMPR" numFmtId="0">
      <sharedItems/>
    </cacheField>
    <cacheField name="VAR" numFmtId="0">
      <sharedItems/>
    </cacheField>
    <cacheField name="EMERG" numFmtId="16">
      <sharedItems containsSemiMixedTypes="0" containsNonDate="0" containsDate="1" containsString="0" minDate="2024-06-24T00:00:00" maxDate="2024-08-03T00:00:00"/>
    </cacheField>
    <cacheField name="ESP" numFmtId="0">
      <sharedItems containsDate="1" containsBlank="1" containsMixedTypes="1" minDate="2024-10-15T00:00:00" maxDate="2024-10-30T00:00:00"/>
    </cacheField>
    <cacheField name="MF" numFmtId="16">
      <sharedItems containsNonDate="0" containsDate="1" containsString="0" containsBlank="1" minDate="2024-12-15T00:00:00" maxDate="2024-12-24T00:00:00"/>
    </cacheField>
    <cacheField name="ESP-MF" numFmtId="0">
      <sharedItems containsString="0" containsBlank="1" containsNumber="1" containsInteger="1" minValue="55" maxValue="61"/>
    </cacheField>
    <cacheField name="ALT" numFmtId="0">
      <sharedItems containsString="0" containsBlank="1" containsNumber="1" containsInteger="1" minValue="65" maxValue="75"/>
    </cacheField>
    <cacheField name="HUM" numFmtId="0">
      <sharedItems containsSemiMixedTypes="0" containsString="0" containsNumber="1" minValue="12.8" maxValue="15.4"/>
    </cacheField>
    <cacheField name="RenAj (x hum y desg)" numFmtId="1">
      <sharedItems containsSemiMixedTypes="0" containsString="0" containsNumber="1" minValue="5211.4285714285706" maxValue="8183.5714285714266"/>
    </cacheField>
    <cacheField name="Peso de mil" numFmtId="0">
      <sharedItems containsSemiMixedTypes="0" containsString="0" containsNumber="1" minValue="36" maxValue="43.5"/>
    </cacheField>
    <cacheField name="PH" numFmtId="0">
      <sharedItems containsSemiMixedTypes="0" containsString="0" containsNumber="1" minValue="73.650000000000304" maxValue="77.70000000000040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4">
  <r>
    <n v="1"/>
    <x v="0"/>
    <x v="0"/>
    <x v="0"/>
    <n v="1"/>
    <n v="2"/>
    <n v="2"/>
    <n v="400202"/>
    <x v="0"/>
    <s v="Bioceres"/>
    <s v="Traful HB4"/>
    <d v="2024-06-24T00:00:00"/>
    <d v="2024-10-15T00:00:00"/>
    <d v="2024-12-15T00:00:00"/>
    <n v="61"/>
    <n v="75"/>
    <n v="13.6"/>
    <n v="5211.4285714285706"/>
    <n v="41.5"/>
    <n v="73.650000000000304"/>
  </r>
  <r>
    <n v="8"/>
    <x v="0"/>
    <x v="0"/>
    <x v="0"/>
    <n v="2"/>
    <n v="3"/>
    <n v="2"/>
    <n v="400302"/>
    <x v="0"/>
    <s v="Bioceres"/>
    <s v="Traful HB4"/>
    <d v="2024-06-24T00:00:00"/>
    <d v="2024-10-15T00:00:00"/>
    <d v="2024-12-15T00:00:00"/>
    <n v="61"/>
    <m/>
    <n v="12.8"/>
    <n v="6809.9047619047606"/>
    <n v="42.5"/>
    <n v="74.350000000000307"/>
  </r>
  <r>
    <n v="15"/>
    <x v="0"/>
    <x v="0"/>
    <x v="0"/>
    <n v="3"/>
    <n v="4"/>
    <n v="2"/>
    <n v="400402"/>
    <x v="0"/>
    <s v="Bioceres"/>
    <s v="Traful HB4"/>
    <d v="2024-06-24T00:00:00"/>
    <d v="2024-10-15T00:00:00"/>
    <m/>
    <m/>
    <m/>
    <n v="14"/>
    <n v="7883.3333333333321"/>
    <n v="43.5"/>
    <n v="74.450000000000301"/>
  </r>
  <r>
    <n v="22"/>
    <x v="0"/>
    <x v="0"/>
    <x v="1"/>
    <n v="1"/>
    <n v="6"/>
    <n v="2"/>
    <n v="400602"/>
    <x v="0"/>
    <s v="Bioceres"/>
    <s v="Traful HB4"/>
    <d v="2024-06-24T00:00:00"/>
    <m/>
    <m/>
    <m/>
    <m/>
    <n v="13.3"/>
    <n v="7644.9753694581277"/>
    <n v="42.5"/>
    <n v="74.220000000000297"/>
  </r>
  <r>
    <n v="29"/>
    <x v="0"/>
    <x v="0"/>
    <x v="1"/>
    <n v="2"/>
    <n v="7"/>
    <n v="2"/>
    <n v="400702"/>
    <x v="0"/>
    <s v="Bioceres"/>
    <s v="Traful HB4"/>
    <d v="2024-06-24T00:00:00"/>
    <m/>
    <m/>
    <m/>
    <m/>
    <n v="13.4"/>
    <n v="7557.9474548440048"/>
    <n v="40.5"/>
    <n v="74.590000000000302"/>
  </r>
  <r>
    <n v="36"/>
    <x v="0"/>
    <x v="0"/>
    <x v="1"/>
    <n v="3"/>
    <n v="8"/>
    <n v="2"/>
    <n v="400802"/>
    <x v="0"/>
    <s v="Bioceres"/>
    <s v="Traful HB4"/>
    <d v="2024-06-24T00:00:00"/>
    <d v="2024-10-15T00:00:00"/>
    <m/>
    <m/>
    <m/>
    <n v="13.2"/>
    <n v="8056.3742690058471"/>
    <n v="42.5"/>
    <n v="74.500000000000298"/>
  </r>
  <r>
    <n v="3"/>
    <x v="1"/>
    <x v="1"/>
    <x v="0"/>
    <n v="1"/>
    <n v="2"/>
    <n v="4"/>
    <n v="400204"/>
    <x v="0"/>
    <s v="Bioceres"/>
    <s v="Traful HB4"/>
    <d v="2024-07-28T00:00:00"/>
    <d v="2024-10-26T00:00:00"/>
    <d v="2024-12-23T00:00:00"/>
    <n v="58"/>
    <n v="65"/>
    <n v="13.6"/>
    <n v="7915.1020408163258"/>
    <n v="40"/>
    <n v="73.950000000000301"/>
  </r>
  <r>
    <n v="10"/>
    <x v="1"/>
    <x v="1"/>
    <x v="0"/>
    <n v="2"/>
    <n v="3"/>
    <n v="4"/>
    <n v="400304"/>
    <x v="0"/>
    <s v="Bioceres"/>
    <s v="Traful HB4"/>
    <d v="2024-07-28T00:00:00"/>
    <m/>
    <m/>
    <m/>
    <m/>
    <n v="14.1"/>
    <n v="7133.2163742690036"/>
    <n v="42.5"/>
    <n v="74.450000000000301"/>
  </r>
  <r>
    <n v="17"/>
    <x v="1"/>
    <x v="1"/>
    <x v="0"/>
    <n v="3"/>
    <n v="4"/>
    <n v="4"/>
    <n v="400404"/>
    <x v="0"/>
    <s v="Bioceres"/>
    <s v="Traful HB4"/>
    <d v="2024-07-28T00:00:00"/>
    <m/>
    <m/>
    <m/>
    <m/>
    <n v="14.5"/>
    <n v="8183.5714285714266"/>
    <n v="43"/>
    <n v="74.6700000000003"/>
  </r>
  <r>
    <n v="24"/>
    <x v="1"/>
    <x v="1"/>
    <x v="1"/>
    <n v="1"/>
    <n v="6"/>
    <n v="4"/>
    <n v="400604"/>
    <x v="0"/>
    <s v="Bioceres"/>
    <s v="Traful HB4"/>
    <d v="2024-07-28T00:00:00"/>
    <m/>
    <m/>
    <m/>
    <m/>
    <n v="13.4"/>
    <n v="7213.1719128329278"/>
    <n v="39"/>
    <n v="74.450000000000301"/>
  </r>
  <r>
    <n v="31"/>
    <x v="1"/>
    <x v="1"/>
    <x v="1"/>
    <n v="2"/>
    <n v="7"/>
    <n v="4"/>
    <n v="400704"/>
    <x v="0"/>
    <s v="Bioceres"/>
    <s v="Traful HB4"/>
    <d v="2024-07-28T00:00:00"/>
    <m/>
    <m/>
    <m/>
    <m/>
    <n v="13.3"/>
    <n v="7858.7719298245602"/>
    <n v="41.5"/>
    <n v="74.6700000000003"/>
  </r>
  <r>
    <n v="38"/>
    <x v="1"/>
    <x v="1"/>
    <x v="1"/>
    <n v="3"/>
    <n v="8"/>
    <n v="4"/>
    <n v="400804"/>
    <x v="0"/>
    <s v="Bioceres"/>
    <s v="Traful HB4"/>
    <d v="2024-07-28T00:00:00"/>
    <m/>
    <m/>
    <m/>
    <m/>
    <n v="13.6"/>
    <n v="7090.881987577638"/>
    <n v="43"/>
    <n v="74.550000000000296"/>
  </r>
  <r>
    <n v="4"/>
    <x v="1"/>
    <x v="1"/>
    <x v="0"/>
    <n v="1"/>
    <n v="2"/>
    <n v="5"/>
    <n v="400205"/>
    <x v="1"/>
    <s v="Bioceres"/>
    <s v="FD20WW0506 HB4"/>
    <d v="2024-07-28T00:00:00"/>
    <d v="2024-10-28T00:00:00"/>
    <d v="2024-12-23T00:00:00"/>
    <n v="56"/>
    <n v="70"/>
    <n v="14.3"/>
    <n v="7133.4785599633087"/>
    <n v="40"/>
    <n v="76.390000000000398"/>
  </r>
  <r>
    <n v="11"/>
    <x v="1"/>
    <x v="1"/>
    <x v="0"/>
    <n v="2"/>
    <n v="3"/>
    <n v="5"/>
    <n v="400305"/>
    <x v="1"/>
    <s v="Bioceres"/>
    <s v="FD20WW0506 HB4"/>
    <d v="2024-07-28T00:00:00"/>
    <m/>
    <m/>
    <m/>
    <m/>
    <n v="13.9"/>
    <n v="7113.8596491228054"/>
    <n v="39"/>
    <n v="75.980000000000302"/>
  </r>
  <r>
    <n v="18"/>
    <x v="1"/>
    <x v="1"/>
    <x v="0"/>
    <n v="3"/>
    <n v="4"/>
    <n v="5"/>
    <n v="400405"/>
    <x v="1"/>
    <s v="Bioceres"/>
    <s v="FD20WW0506 HB4"/>
    <d v="2024-07-28T00:00:00"/>
    <m/>
    <m/>
    <m/>
    <m/>
    <n v="14.3"/>
    <n v="7578.9115646258497"/>
    <n v="39.5"/>
    <n v="76.150000000000404"/>
  </r>
  <r>
    <n v="25"/>
    <x v="1"/>
    <x v="1"/>
    <x v="1"/>
    <n v="1"/>
    <n v="6"/>
    <n v="5"/>
    <n v="400605"/>
    <x v="1"/>
    <s v="Bioceres"/>
    <s v="FD20WW0506 HB4"/>
    <d v="2024-07-28T00:00:00"/>
    <m/>
    <m/>
    <m/>
    <m/>
    <n v="14.4"/>
    <n v="7589.4784580498854"/>
    <n v="38.5"/>
    <n v="76.150000000000404"/>
  </r>
  <r>
    <n v="32"/>
    <x v="1"/>
    <x v="1"/>
    <x v="1"/>
    <n v="2"/>
    <n v="7"/>
    <n v="5"/>
    <n v="400705"/>
    <x v="1"/>
    <s v="Bioceres"/>
    <s v="FD20WW0506 HB4"/>
    <d v="2024-07-28T00:00:00"/>
    <m/>
    <m/>
    <m/>
    <m/>
    <n v="14.4"/>
    <n v="7150.6053268765108"/>
    <n v="38"/>
    <n v="75.940000000000296"/>
  </r>
  <r>
    <n v="39"/>
    <x v="1"/>
    <x v="1"/>
    <x v="1"/>
    <n v="3"/>
    <n v="8"/>
    <n v="5"/>
    <n v="400805"/>
    <x v="1"/>
    <s v="Bioceres"/>
    <s v="FD20WW0506 HB4"/>
    <d v="2024-07-28T00:00:00"/>
    <m/>
    <m/>
    <m/>
    <m/>
    <n v="13.6"/>
    <n v="7705.1993942453291"/>
    <n v="38"/>
    <n v="76.020000000000394"/>
  </r>
  <r>
    <n v="6"/>
    <x v="2"/>
    <x v="2"/>
    <x v="0"/>
    <n v="1"/>
    <n v="2"/>
    <n v="7"/>
    <n v="400207"/>
    <x v="1"/>
    <s v="Bioceres"/>
    <s v="FD20WW0506 HB4"/>
    <d v="2024-08-02T00:00:00"/>
    <d v="2024-10-29T00:00:00"/>
    <d v="2024-12-23T00:00:00"/>
    <n v="55"/>
    <n v="70"/>
    <n v="15.4"/>
    <n v="6669.5238095238092"/>
    <n v="37.5"/>
    <n v="75.900000000000304"/>
  </r>
  <r>
    <n v="13"/>
    <x v="2"/>
    <x v="2"/>
    <x v="0"/>
    <n v="2"/>
    <n v="3"/>
    <n v="7"/>
    <n v="400307"/>
    <x v="1"/>
    <s v="Bioceres"/>
    <s v="FD20WW0506 HB4"/>
    <d v="2024-08-02T00:00:00"/>
    <m/>
    <m/>
    <m/>
    <m/>
    <n v="14.1"/>
    <n v="6544.7619047619046"/>
    <n v="38"/>
    <n v="77.250000000000398"/>
  </r>
  <r>
    <n v="20"/>
    <x v="2"/>
    <x v="2"/>
    <x v="0"/>
    <n v="3"/>
    <n v="4"/>
    <n v="7"/>
    <n v="400407"/>
    <x v="1"/>
    <s v="Bioceres"/>
    <s v="FD20WW0506 HB4"/>
    <d v="2024-08-02T00:00:00"/>
    <m/>
    <m/>
    <m/>
    <m/>
    <n v="13.4"/>
    <n v="6930.3829396927295"/>
    <n v="37"/>
    <n v="77.700000000000401"/>
  </r>
  <r>
    <n v="27"/>
    <x v="2"/>
    <x v="2"/>
    <x v="1"/>
    <n v="1"/>
    <n v="6"/>
    <n v="7"/>
    <n v="400607"/>
    <x v="1"/>
    <s v="Bioceres"/>
    <s v="FD20WW0506 HB4"/>
    <d v="2024-08-02T00:00:00"/>
    <m/>
    <m/>
    <m/>
    <m/>
    <n v="13.9"/>
    <n v="6513.7096774193533"/>
    <n v="36"/>
    <n v="76.150000000000404"/>
  </r>
  <r>
    <n v="34"/>
    <x v="2"/>
    <x v="2"/>
    <x v="1"/>
    <n v="2"/>
    <n v="7"/>
    <n v="7"/>
    <n v="400707"/>
    <x v="1"/>
    <s v="Bioceres"/>
    <s v="FD20WW0506 HB4"/>
    <d v="2024-08-02T00:00:00"/>
    <m/>
    <m/>
    <m/>
    <m/>
    <n v="14.9"/>
    <n v="7084.4302721088425"/>
    <n v="36"/>
    <n v="76.600000000000406"/>
  </r>
  <r>
    <n v="41"/>
    <x v="2"/>
    <x v="2"/>
    <x v="1"/>
    <n v="3"/>
    <n v="8"/>
    <n v="7"/>
    <n v="400807"/>
    <x v="1"/>
    <s v="Bioceres"/>
    <s v="FD20WW0506 HB4"/>
    <d v="2024-08-02T00:00:00"/>
    <s v=" "/>
    <m/>
    <m/>
    <m/>
    <n v="15.2"/>
    <n v="6807.0748299319721"/>
    <n v="36.5"/>
    <n v="77.00000000000039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12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>
  <location ref="V5:X20" firstHeaderRow="0" firstDataRow="1" firstDataCol="1"/>
  <pivotFields count="20">
    <pivotField showAll="0"/>
    <pivotField axis="axisRow" showAll="0">
      <items count="4">
        <item x="0"/>
        <item x="1"/>
        <item x="2"/>
        <item t="default"/>
      </items>
    </pivotField>
    <pivotField showAll="0">
      <items count="4">
        <item x="0"/>
        <item x="1"/>
        <item x="2"/>
        <item t="default"/>
      </items>
    </pivotField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numFmtId="16" showAll="0"/>
    <pivotField showAll="0"/>
    <pivotField showAll="0"/>
    <pivotField showAll="0"/>
    <pivotField showAll="0"/>
    <pivotField showAll="0"/>
    <pivotField numFmtId="1" showAll="0"/>
    <pivotField dataField="1" showAll="0"/>
    <pivotField dataField="1" showAll="0"/>
  </pivotFields>
  <rowFields count="3">
    <field x="8"/>
    <field x="3"/>
    <field x="1"/>
  </rowFields>
  <rowItems count="15">
    <i>
      <x/>
    </i>
    <i r="1">
      <x/>
    </i>
    <i r="2">
      <x/>
    </i>
    <i r="2">
      <x v="1"/>
    </i>
    <i r="1">
      <x v="1"/>
    </i>
    <i r="2">
      <x/>
    </i>
    <i r="2">
      <x v="1"/>
    </i>
    <i>
      <x v="1"/>
    </i>
    <i r="1">
      <x/>
    </i>
    <i r="2">
      <x v="1"/>
    </i>
    <i r="2">
      <x v="2"/>
    </i>
    <i r="1">
      <x v="1"/>
    </i>
    <i r="2">
      <x v="1"/>
    </i>
    <i r="2">
      <x v="2"/>
    </i>
    <i t="grand">
      <x/>
    </i>
  </rowItems>
  <colFields count="1">
    <field x="-2"/>
  </colFields>
  <colItems count="2">
    <i>
      <x/>
    </i>
    <i i="1">
      <x v="1"/>
    </i>
  </colItems>
  <dataFields count="2">
    <dataField name="Promedio de Peso de mil" fld="18" subtotal="average" baseField="8" baseItem="0"/>
    <dataField name="Promedio de PH" fld="19" subtotal="average" baseField="8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5"/>
  <sheetViews>
    <sheetView topLeftCell="A7" workbookViewId="0">
      <selection activeCell="C12" sqref="C12"/>
    </sheetView>
  </sheetViews>
  <sheetFormatPr baseColWidth="10" defaultColWidth="11.42578125" defaultRowHeight="15" x14ac:dyDescent="0.25"/>
  <cols>
    <col min="1" max="1" width="22.140625" style="1" customWidth="1"/>
    <col min="2" max="2" width="11.140625" style="1" customWidth="1"/>
    <col min="3" max="3" width="89" style="1" customWidth="1"/>
    <col min="4" max="4" width="16.85546875" style="1" customWidth="1"/>
    <col min="5" max="5" width="4.28515625" style="1" customWidth="1"/>
    <col min="6" max="6" width="15.42578125" style="1" customWidth="1"/>
    <col min="7" max="7" width="14.85546875" style="1" customWidth="1"/>
    <col min="8" max="16384" width="11.42578125" style="1"/>
  </cols>
  <sheetData>
    <row r="2" spans="1:7" x14ac:dyDescent="0.25">
      <c r="A2" s="23" t="s">
        <v>0</v>
      </c>
      <c r="B2" s="24"/>
      <c r="C2" s="24"/>
    </row>
    <row r="3" spans="1:7" x14ac:dyDescent="0.25">
      <c r="A3" s="25" t="s">
        <v>30</v>
      </c>
      <c r="B3" s="25"/>
      <c r="C3" s="25" t="s">
        <v>31</v>
      </c>
      <c r="F3" s="8"/>
      <c r="G3" s="8"/>
    </row>
    <row r="4" spans="1:7" x14ac:dyDescent="0.25">
      <c r="A4" s="25" t="s">
        <v>32</v>
      </c>
      <c r="B4" s="25"/>
      <c r="C4" s="25" t="s">
        <v>33</v>
      </c>
    </row>
    <row r="5" spans="1:7" x14ac:dyDescent="0.25">
      <c r="A5" s="25" t="s">
        <v>34</v>
      </c>
      <c r="B5" s="25"/>
      <c r="C5" s="25">
        <v>2</v>
      </c>
      <c r="E5" s="11">
        <v>1</v>
      </c>
      <c r="F5" s="26" t="s">
        <v>35</v>
      </c>
      <c r="G5" s="27" t="s">
        <v>25</v>
      </c>
    </row>
    <row r="6" spans="1:7" ht="26.25" x14ac:dyDescent="0.25">
      <c r="A6" s="25" t="s">
        <v>36</v>
      </c>
      <c r="B6" s="28">
        <v>1</v>
      </c>
      <c r="C6" s="29" t="s">
        <v>35</v>
      </c>
      <c r="E6" s="11">
        <v>2</v>
      </c>
      <c r="F6" s="26" t="s">
        <v>35</v>
      </c>
      <c r="G6" s="27" t="s">
        <v>27</v>
      </c>
    </row>
    <row r="7" spans="1:7" x14ac:dyDescent="0.25">
      <c r="A7" s="25" t="s">
        <v>37</v>
      </c>
      <c r="B7" s="29"/>
      <c r="C7" s="25">
        <v>3</v>
      </c>
    </row>
    <row r="8" spans="1:7" x14ac:dyDescent="0.25">
      <c r="A8" s="25" t="s">
        <v>38</v>
      </c>
      <c r="B8" s="29"/>
      <c r="C8" s="25" t="s">
        <v>39</v>
      </c>
    </row>
    <row r="9" spans="1:7" x14ac:dyDescent="0.25">
      <c r="A9" s="25" t="s">
        <v>40</v>
      </c>
      <c r="B9" s="5" t="s">
        <v>41</v>
      </c>
      <c r="C9" s="30" t="s">
        <v>42</v>
      </c>
    </row>
    <row r="10" spans="1:7" ht="15.75" thickBot="1" x14ac:dyDescent="0.3">
      <c r="A10" s="31" t="s">
        <v>43</v>
      </c>
      <c r="B10" s="32">
        <v>45422</v>
      </c>
      <c r="C10" s="33" t="s">
        <v>44</v>
      </c>
    </row>
    <row r="11" spans="1:7" x14ac:dyDescent="0.25">
      <c r="A11" s="68" t="s">
        <v>45</v>
      </c>
      <c r="B11" s="34" t="s">
        <v>46</v>
      </c>
      <c r="C11" s="35">
        <v>45455</v>
      </c>
    </row>
    <row r="12" spans="1:7" x14ac:dyDescent="0.25">
      <c r="A12" s="69"/>
      <c r="B12" s="36" t="s">
        <v>47</v>
      </c>
      <c r="C12" s="37">
        <v>45481</v>
      </c>
    </row>
    <row r="13" spans="1:7" ht="15.75" thickBot="1" x14ac:dyDescent="0.3">
      <c r="A13" s="70"/>
      <c r="B13" s="38" t="s">
        <v>48</v>
      </c>
      <c r="C13" s="39">
        <v>45491</v>
      </c>
    </row>
    <row r="14" spans="1:7" x14ac:dyDescent="0.25">
      <c r="A14" s="71" t="s">
        <v>49</v>
      </c>
      <c r="B14" s="34" t="s">
        <v>46</v>
      </c>
      <c r="C14" s="40" t="s">
        <v>50</v>
      </c>
    </row>
    <row r="15" spans="1:7" x14ac:dyDescent="0.25">
      <c r="A15" s="72"/>
      <c r="B15" s="36" t="s">
        <v>47</v>
      </c>
      <c r="C15" s="41" t="s">
        <v>51</v>
      </c>
    </row>
    <row r="16" spans="1:7" ht="15.75" thickBot="1" x14ac:dyDescent="0.3">
      <c r="A16" s="73"/>
      <c r="B16" s="38" t="s">
        <v>48</v>
      </c>
      <c r="C16" s="42" t="s">
        <v>52</v>
      </c>
    </row>
    <row r="17" spans="1:3" x14ac:dyDescent="0.25">
      <c r="A17" s="71" t="s">
        <v>53</v>
      </c>
      <c r="B17" s="34" t="s">
        <v>46</v>
      </c>
      <c r="C17" s="43" t="s">
        <v>54</v>
      </c>
    </row>
    <row r="18" spans="1:3" x14ac:dyDescent="0.25">
      <c r="A18" s="72"/>
      <c r="B18" s="36" t="s">
        <v>47</v>
      </c>
      <c r="C18" s="44" t="s">
        <v>55</v>
      </c>
    </row>
    <row r="19" spans="1:3" ht="15.75" thickBot="1" x14ac:dyDescent="0.3">
      <c r="A19" s="73"/>
      <c r="B19" s="38" t="s">
        <v>48</v>
      </c>
      <c r="C19" s="45" t="s">
        <v>56</v>
      </c>
    </row>
    <row r="20" spans="1:3" x14ac:dyDescent="0.25">
      <c r="A20" s="71" t="s">
        <v>57</v>
      </c>
      <c r="B20" s="34" t="s">
        <v>46</v>
      </c>
      <c r="C20" s="46"/>
    </row>
    <row r="21" spans="1:3" x14ac:dyDescent="0.25">
      <c r="A21" s="72"/>
      <c r="B21" s="36" t="s">
        <v>47</v>
      </c>
      <c r="C21" s="47"/>
    </row>
    <row r="22" spans="1:3" ht="15.75" thickBot="1" x14ac:dyDescent="0.3">
      <c r="A22" s="73"/>
      <c r="B22" s="38" t="s">
        <v>48</v>
      </c>
      <c r="C22" s="48"/>
    </row>
    <row r="23" spans="1:3" x14ac:dyDescent="0.25">
      <c r="A23" s="74" t="s">
        <v>58</v>
      </c>
      <c r="B23" s="34" t="s">
        <v>46</v>
      </c>
      <c r="C23" s="49" t="s">
        <v>59</v>
      </c>
    </row>
    <row r="24" spans="1:3" x14ac:dyDescent="0.25">
      <c r="A24" s="75"/>
      <c r="B24" s="36" t="s">
        <v>47</v>
      </c>
      <c r="C24" s="44" t="s">
        <v>60</v>
      </c>
    </row>
    <row r="25" spans="1:3" ht="15.75" thickBot="1" x14ac:dyDescent="0.3">
      <c r="A25" s="76"/>
      <c r="B25" s="38" t="s">
        <v>48</v>
      </c>
      <c r="C25" s="50" t="s">
        <v>61</v>
      </c>
    </row>
    <row r="26" spans="1:3" x14ac:dyDescent="0.25">
      <c r="A26" s="77" t="s">
        <v>62</v>
      </c>
      <c r="B26" s="34" t="s">
        <v>46</v>
      </c>
      <c r="C26" s="43" t="s">
        <v>63</v>
      </c>
    </row>
    <row r="27" spans="1:3" x14ac:dyDescent="0.25">
      <c r="A27" s="78"/>
      <c r="B27" s="36" t="s">
        <v>47</v>
      </c>
      <c r="C27" s="44" t="s">
        <v>64</v>
      </c>
    </row>
    <row r="28" spans="1:3" ht="15.75" thickBot="1" x14ac:dyDescent="0.3">
      <c r="A28" s="79"/>
      <c r="B28" s="38" t="s">
        <v>48</v>
      </c>
      <c r="C28" s="50" t="s">
        <v>65</v>
      </c>
    </row>
    <row r="29" spans="1:3" x14ac:dyDescent="0.25">
      <c r="A29" s="65" t="s">
        <v>66</v>
      </c>
      <c r="B29" s="34" t="s">
        <v>46</v>
      </c>
      <c r="C29" s="43" t="s">
        <v>67</v>
      </c>
    </row>
    <row r="30" spans="1:3" x14ac:dyDescent="0.25">
      <c r="A30" s="66"/>
      <c r="B30" s="36" t="s">
        <v>47</v>
      </c>
      <c r="C30" s="44" t="s">
        <v>67</v>
      </c>
    </row>
    <row r="31" spans="1:3" ht="15.75" thickBot="1" x14ac:dyDescent="0.3">
      <c r="A31" s="67"/>
      <c r="B31" s="38" t="s">
        <v>48</v>
      </c>
      <c r="C31" s="50" t="s">
        <v>67</v>
      </c>
    </row>
    <row r="32" spans="1:3" x14ac:dyDescent="0.25">
      <c r="A32" s="51"/>
      <c r="B32" s="34" t="s">
        <v>46</v>
      </c>
      <c r="C32" s="52">
        <v>45602</v>
      </c>
    </row>
    <row r="33" spans="1:3" x14ac:dyDescent="0.25">
      <c r="A33" s="51"/>
      <c r="B33" s="36" t="s">
        <v>47</v>
      </c>
      <c r="C33" s="52">
        <v>45602</v>
      </c>
    </row>
    <row r="34" spans="1:3" ht="15.75" thickBot="1" x14ac:dyDescent="0.3">
      <c r="A34" s="51"/>
      <c r="B34" s="38" t="s">
        <v>48</v>
      </c>
      <c r="C34" s="52">
        <v>45602</v>
      </c>
    </row>
    <row r="35" spans="1:3" x14ac:dyDescent="0.25">
      <c r="A35" s="1" t="s">
        <v>68</v>
      </c>
      <c r="B35" s="2">
        <v>45594</v>
      </c>
    </row>
  </sheetData>
  <mergeCells count="7">
    <mergeCell ref="A29:A31"/>
    <mergeCell ref="A11:A13"/>
    <mergeCell ref="A14:A16"/>
    <mergeCell ref="A17:A19"/>
    <mergeCell ref="A20:A22"/>
    <mergeCell ref="A23:A25"/>
    <mergeCell ref="A26:A2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workbookViewId="0"/>
  </sheetViews>
  <sheetFormatPr baseColWidth="10" defaultRowHeight="15" x14ac:dyDescent="0.25"/>
  <cols>
    <col min="1" max="1" width="3" bestFit="1" customWidth="1"/>
    <col min="2" max="2" width="5.85546875" bestFit="1" customWidth="1"/>
    <col min="3" max="3" width="10.85546875" bestFit="1" customWidth="1"/>
    <col min="4" max="4" width="4.85546875" bestFit="1" customWidth="1"/>
    <col min="5" max="5" width="5.5703125" bestFit="1" customWidth="1"/>
    <col min="6" max="6" width="4.85546875" customWidth="1"/>
    <col min="7" max="7" width="4.5703125" customWidth="1"/>
    <col min="8" max="8" width="7.7109375" customWidth="1"/>
    <col min="9" max="9" width="5.42578125" customWidth="1"/>
    <col min="10" max="11" width="11.42578125" customWidth="1"/>
    <col min="12" max="12" width="7.42578125" customWidth="1"/>
    <col min="13" max="13" width="9" customWidth="1"/>
    <col min="14" max="14" width="5.140625" customWidth="1"/>
    <col min="15" max="15" width="7.7109375" customWidth="1"/>
    <col min="16" max="16" width="4.140625" customWidth="1"/>
    <col min="17" max="17" width="5.5703125" customWidth="1"/>
    <col min="18" max="18" width="19.7109375" bestFit="1" customWidth="1"/>
    <col min="19" max="19" width="11.28515625" bestFit="1" customWidth="1"/>
    <col min="20" max="20" width="6" bestFit="1" customWidth="1"/>
    <col min="22" max="22" width="17.5703125" bestFit="1" customWidth="1"/>
    <col min="23" max="23" width="23.42578125" bestFit="1" customWidth="1"/>
    <col min="24" max="24" width="15.28515625" bestFit="1" customWidth="1"/>
  </cols>
  <sheetData>
    <row r="1" spans="1:30" x14ac:dyDescent="0.25">
      <c r="A1" s="1"/>
      <c r="B1" s="80" t="s">
        <v>0</v>
      </c>
      <c r="C1" s="80"/>
      <c r="D1" s="80"/>
      <c r="E1" s="80"/>
      <c r="F1" s="1"/>
      <c r="G1" s="1"/>
      <c r="H1" s="1"/>
      <c r="I1" s="1"/>
      <c r="J1" s="7" t="s">
        <v>1</v>
      </c>
      <c r="K1" s="17">
        <v>45455</v>
      </c>
      <c r="L1" s="1"/>
      <c r="M1" s="1"/>
      <c r="N1" s="1"/>
      <c r="O1" s="1"/>
      <c r="P1" s="1"/>
      <c r="Q1" s="1"/>
      <c r="R1" s="1"/>
      <c r="S1" s="1"/>
      <c r="T1" s="1"/>
    </row>
    <row r="2" spans="1:30" x14ac:dyDescent="0.25">
      <c r="A2" s="1"/>
      <c r="B2" s="20"/>
      <c r="C2" s="20"/>
      <c r="D2" s="20"/>
      <c r="E2" s="20"/>
      <c r="F2" s="1"/>
      <c r="G2" s="1"/>
      <c r="H2" s="1"/>
      <c r="I2" s="1"/>
      <c r="J2" s="7" t="s">
        <v>2</v>
      </c>
      <c r="K2" s="17">
        <v>45481</v>
      </c>
      <c r="L2" s="1"/>
      <c r="M2" s="1"/>
      <c r="N2" s="1"/>
      <c r="O2" s="1"/>
      <c r="P2" s="1"/>
      <c r="Q2" s="1"/>
      <c r="R2" s="1"/>
      <c r="S2" s="1"/>
      <c r="T2" s="1"/>
    </row>
    <row r="3" spans="1:30" x14ac:dyDescent="0.25">
      <c r="A3" s="1"/>
      <c r="B3" s="20"/>
      <c r="C3" s="20"/>
      <c r="D3" s="20"/>
      <c r="E3" s="20"/>
      <c r="F3" s="1"/>
      <c r="G3" s="1"/>
      <c r="H3" s="1"/>
      <c r="I3" s="1"/>
      <c r="J3" s="7" t="s">
        <v>3</v>
      </c>
      <c r="K3" s="17">
        <v>45491</v>
      </c>
      <c r="L3" s="1"/>
      <c r="M3" s="1"/>
      <c r="N3" s="1"/>
      <c r="O3" s="1"/>
      <c r="P3" s="1"/>
      <c r="Q3" s="1"/>
      <c r="R3" s="1"/>
      <c r="S3" s="1"/>
      <c r="T3" s="1"/>
    </row>
    <row r="4" spans="1:30" x14ac:dyDescent="0.25">
      <c r="A4" s="1"/>
      <c r="B4" s="1"/>
      <c r="C4" s="1"/>
      <c r="D4" s="1"/>
      <c r="E4" s="1"/>
      <c r="F4" s="1"/>
      <c r="G4" s="1"/>
      <c r="H4" s="1"/>
      <c r="I4" s="1"/>
      <c r="J4" s="7"/>
      <c r="K4" s="1"/>
      <c r="L4" s="1"/>
      <c r="M4" s="1"/>
      <c r="N4" s="1"/>
      <c r="O4" s="1"/>
      <c r="P4" s="1"/>
      <c r="Q4" s="1"/>
      <c r="R4" s="3"/>
      <c r="S4" s="1"/>
      <c r="T4" s="1"/>
    </row>
    <row r="5" spans="1:30" x14ac:dyDescent="0.25">
      <c r="A5" s="19" t="s">
        <v>4</v>
      </c>
      <c r="B5" s="19" t="s">
        <v>5</v>
      </c>
      <c r="C5" s="19" t="s">
        <v>6</v>
      </c>
      <c r="D5" s="19" t="s">
        <v>7</v>
      </c>
      <c r="E5" s="19" t="s">
        <v>96</v>
      </c>
      <c r="F5" s="19" t="s">
        <v>8</v>
      </c>
      <c r="G5" s="19" t="s">
        <v>9</v>
      </c>
      <c r="H5" s="19" t="s">
        <v>10</v>
      </c>
      <c r="I5" s="19" t="s">
        <v>11</v>
      </c>
      <c r="J5" s="19" t="s">
        <v>12</v>
      </c>
      <c r="K5" s="19" t="s">
        <v>13</v>
      </c>
      <c r="L5" s="19" t="s">
        <v>14</v>
      </c>
      <c r="M5" s="19" t="s">
        <v>15</v>
      </c>
      <c r="N5" s="19" t="s">
        <v>16</v>
      </c>
      <c r="O5" s="19" t="s">
        <v>17</v>
      </c>
      <c r="P5" s="19" t="s">
        <v>18</v>
      </c>
      <c r="Q5" s="19" t="s">
        <v>19</v>
      </c>
      <c r="R5" s="19" t="s">
        <v>20</v>
      </c>
      <c r="S5" s="19" t="s">
        <v>21</v>
      </c>
      <c r="T5" s="19" t="s">
        <v>22</v>
      </c>
      <c r="V5" s="59" t="s">
        <v>97</v>
      </c>
      <c r="W5" s="1" t="s">
        <v>105</v>
      </c>
      <c r="X5" s="1" t="s">
        <v>104</v>
      </c>
      <c r="Y5" t="s">
        <v>99</v>
      </c>
      <c r="Z5" t="s">
        <v>7</v>
      </c>
      <c r="AA5" t="s">
        <v>6</v>
      </c>
      <c r="AB5" t="s">
        <v>15</v>
      </c>
      <c r="AC5" t="s">
        <v>106</v>
      </c>
      <c r="AD5" t="s">
        <v>22</v>
      </c>
    </row>
    <row r="6" spans="1:30" x14ac:dyDescent="0.25">
      <c r="A6" s="6">
        <v>22</v>
      </c>
      <c r="B6" s="6">
        <v>1</v>
      </c>
      <c r="C6" s="6" t="s">
        <v>23</v>
      </c>
      <c r="D6" s="6">
        <v>0</v>
      </c>
      <c r="E6" s="6">
        <v>1</v>
      </c>
      <c r="F6" s="6">
        <v>6</v>
      </c>
      <c r="G6" s="6">
        <v>2</v>
      </c>
      <c r="H6" s="10">
        <v>400602</v>
      </c>
      <c r="I6" s="10">
        <v>1</v>
      </c>
      <c r="J6" s="6" t="s">
        <v>24</v>
      </c>
      <c r="K6" s="12" t="s">
        <v>25</v>
      </c>
      <c r="L6" s="15">
        <v>45467</v>
      </c>
      <c r="M6" s="13"/>
      <c r="N6" s="18"/>
      <c r="O6" s="13"/>
      <c r="P6" s="13"/>
      <c r="Q6" s="5">
        <v>13.3</v>
      </c>
      <c r="R6" s="21">
        <v>7644.9753694581277</v>
      </c>
      <c r="S6" s="5">
        <v>42.5</v>
      </c>
      <c r="T6" s="9">
        <v>74.220000000000297</v>
      </c>
      <c r="V6" s="60">
        <v>1</v>
      </c>
      <c r="W6" s="62">
        <v>41.833333333333336</v>
      </c>
      <c r="X6" s="62">
        <v>74.375000000000298</v>
      </c>
      <c r="Y6" s="12" t="s">
        <v>25</v>
      </c>
      <c r="Z6">
        <v>0</v>
      </c>
      <c r="AA6" t="s">
        <v>100</v>
      </c>
      <c r="AB6" s="17">
        <v>45580</v>
      </c>
      <c r="AC6" s="62">
        <v>41.833333333333336</v>
      </c>
      <c r="AD6" s="62">
        <v>74.436666666666966</v>
      </c>
    </row>
    <row r="7" spans="1:30" x14ac:dyDescent="0.25">
      <c r="A7" s="6">
        <v>29</v>
      </c>
      <c r="B7" s="6">
        <v>1</v>
      </c>
      <c r="C7" s="6" t="s">
        <v>23</v>
      </c>
      <c r="D7" s="6">
        <v>0</v>
      </c>
      <c r="E7" s="6">
        <v>2</v>
      </c>
      <c r="F7" s="6">
        <v>7</v>
      </c>
      <c r="G7" s="6">
        <v>2</v>
      </c>
      <c r="H7" s="10">
        <v>400702</v>
      </c>
      <c r="I7" s="10">
        <v>1</v>
      </c>
      <c r="J7" s="6" t="s">
        <v>24</v>
      </c>
      <c r="K7" s="12" t="s">
        <v>25</v>
      </c>
      <c r="L7" s="15">
        <v>45467</v>
      </c>
      <c r="M7" s="13"/>
      <c r="N7" s="18"/>
      <c r="O7" s="13"/>
      <c r="P7" s="13"/>
      <c r="Q7" s="5">
        <v>13.4</v>
      </c>
      <c r="R7" s="21">
        <v>7557.9474548440048</v>
      </c>
      <c r="S7" s="5">
        <v>40.5</v>
      </c>
      <c r="T7" s="9">
        <v>74.590000000000302</v>
      </c>
      <c r="V7" s="61">
        <v>0</v>
      </c>
      <c r="W7" s="62">
        <v>41.5</v>
      </c>
      <c r="X7" s="62">
        <v>74.496666666666968</v>
      </c>
      <c r="Y7" s="12" t="s">
        <v>25</v>
      </c>
      <c r="Z7" s="1">
        <v>0</v>
      </c>
      <c r="AA7" s="1" t="s">
        <v>101</v>
      </c>
      <c r="AB7" s="17">
        <v>45580</v>
      </c>
      <c r="AC7" s="62">
        <v>41.166666666666664</v>
      </c>
      <c r="AD7" s="62">
        <v>74.55666666666697</v>
      </c>
    </row>
    <row r="8" spans="1:30" x14ac:dyDescent="0.25">
      <c r="A8" s="6">
        <v>36</v>
      </c>
      <c r="B8" s="6">
        <v>1</v>
      </c>
      <c r="C8" s="6" t="s">
        <v>23</v>
      </c>
      <c r="D8" s="6">
        <v>0</v>
      </c>
      <c r="E8" s="6">
        <v>3</v>
      </c>
      <c r="F8" s="6">
        <v>8</v>
      </c>
      <c r="G8" s="6">
        <v>2</v>
      </c>
      <c r="H8" s="10">
        <v>400802</v>
      </c>
      <c r="I8" s="10">
        <v>1</v>
      </c>
      <c r="J8" s="6" t="s">
        <v>24</v>
      </c>
      <c r="K8" s="12" t="s">
        <v>25</v>
      </c>
      <c r="L8" s="15">
        <v>45467</v>
      </c>
      <c r="M8" s="16">
        <v>45580</v>
      </c>
      <c r="N8" s="18"/>
      <c r="O8" s="13"/>
      <c r="P8" s="13"/>
      <c r="Q8" s="5">
        <v>13.2</v>
      </c>
      <c r="R8" s="21">
        <v>8056.3742690058471</v>
      </c>
      <c r="S8" s="5">
        <v>42.5</v>
      </c>
      <c r="T8" s="9">
        <v>74.500000000000298</v>
      </c>
      <c r="V8" s="63">
        <v>1</v>
      </c>
      <c r="W8" s="62">
        <v>41.833333333333336</v>
      </c>
      <c r="X8" s="62">
        <v>74.436666666666966</v>
      </c>
      <c r="Y8" s="12" t="s">
        <v>25</v>
      </c>
      <c r="Z8" s="1">
        <v>1</v>
      </c>
      <c r="AA8" s="1" t="s">
        <v>100</v>
      </c>
      <c r="AB8" s="17">
        <v>45580</v>
      </c>
      <c r="AC8" s="62">
        <v>42.5</v>
      </c>
      <c r="AD8" s="62">
        <v>74.150000000000304</v>
      </c>
    </row>
    <row r="9" spans="1:30" x14ac:dyDescent="0.25">
      <c r="A9" s="6">
        <v>1</v>
      </c>
      <c r="B9" s="6">
        <v>1</v>
      </c>
      <c r="C9" s="6" t="s">
        <v>23</v>
      </c>
      <c r="D9" s="6">
        <v>1</v>
      </c>
      <c r="E9" s="6">
        <v>1</v>
      </c>
      <c r="F9" s="6">
        <v>2</v>
      </c>
      <c r="G9" s="6">
        <v>2</v>
      </c>
      <c r="H9" s="10">
        <v>400202</v>
      </c>
      <c r="I9" s="6">
        <v>1</v>
      </c>
      <c r="J9" s="6" t="s">
        <v>24</v>
      </c>
      <c r="K9" s="12" t="s">
        <v>25</v>
      </c>
      <c r="L9" s="15">
        <v>45467</v>
      </c>
      <c r="M9" s="16">
        <v>45580</v>
      </c>
      <c r="N9" s="18">
        <v>45641</v>
      </c>
      <c r="O9" s="13">
        <v>61</v>
      </c>
      <c r="P9" s="13">
        <v>75</v>
      </c>
      <c r="Q9" s="5">
        <v>13.6</v>
      </c>
      <c r="R9" s="21">
        <v>5211.4285714285706</v>
      </c>
      <c r="S9" s="5">
        <v>41.5</v>
      </c>
      <c r="T9" s="9">
        <v>73.650000000000304</v>
      </c>
      <c r="V9" s="63">
        <v>2</v>
      </c>
      <c r="W9" s="62">
        <v>41.166666666666664</v>
      </c>
      <c r="X9" s="62">
        <v>74.55666666666697</v>
      </c>
      <c r="Y9" s="12" t="s">
        <v>25</v>
      </c>
      <c r="Z9" s="64">
        <v>1</v>
      </c>
      <c r="AA9" s="1" t="s">
        <v>101</v>
      </c>
      <c r="AB9" s="17">
        <v>45591</v>
      </c>
      <c r="AC9" s="62">
        <v>41.833333333333336</v>
      </c>
      <c r="AD9" s="62">
        <v>74.356666666666968</v>
      </c>
    </row>
    <row r="10" spans="1:30" x14ac:dyDescent="0.25">
      <c r="A10" s="6">
        <v>8</v>
      </c>
      <c r="B10" s="6">
        <v>1</v>
      </c>
      <c r="C10" s="6" t="s">
        <v>23</v>
      </c>
      <c r="D10" s="6">
        <v>1</v>
      </c>
      <c r="E10" s="6">
        <v>2</v>
      </c>
      <c r="F10" s="6">
        <v>3</v>
      </c>
      <c r="G10" s="6">
        <v>2</v>
      </c>
      <c r="H10" s="10">
        <v>400302</v>
      </c>
      <c r="I10" s="10">
        <v>1</v>
      </c>
      <c r="J10" s="6" t="s">
        <v>24</v>
      </c>
      <c r="K10" s="12" t="s">
        <v>25</v>
      </c>
      <c r="L10" s="15">
        <v>45467</v>
      </c>
      <c r="M10" s="16">
        <v>45580</v>
      </c>
      <c r="N10" s="18">
        <v>45641</v>
      </c>
      <c r="O10" s="13">
        <v>61</v>
      </c>
      <c r="P10" s="13"/>
      <c r="Q10" s="5">
        <v>12.8</v>
      </c>
      <c r="R10" s="21">
        <v>6809.9047619047606</v>
      </c>
      <c r="S10" s="5">
        <v>42.5</v>
      </c>
      <c r="T10" s="9">
        <v>74.350000000000307</v>
      </c>
      <c r="V10" s="61">
        <v>1</v>
      </c>
      <c r="W10" s="62">
        <v>42.166666666666664</v>
      </c>
      <c r="X10" s="62">
        <v>74.253333333333629</v>
      </c>
      <c r="Y10" s="12" t="s">
        <v>27</v>
      </c>
      <c r="Z10" s="1">
        <v>0</v>
      </c>
      <c r="AA10" t="s">
        <v>102</v>
      </c>
      <c r="AC10" s="62">
        <v>38.166666666666664</v>
      </c>
      <c r="AD10" s="62">
        <v>76.036666666667031</v>
      </c>
    </row>
    <row r="11" spans="1:30" x14ac:dyDescent="0.25">
      <c r="A11" s="6">
        <v>15</v>
      </c>
      <c r="B11" s="6">
        <v>1</v>
      </c>
      <c r="C11" s="6" t="s">
        <v>23</v>
      </c>
      <c r="D11" s="6">
        <v>1</v>
      </c>
      <c r="E11" s="6">
        <v>3</v>
      </c>
      <c r="F11" s="6">
        <v>4</v>
      </c>
      <c r="G11" s="6">
        <v>2</v>
      </c>
      <c r="H11" s="10">
        <v>400402</v>
      </c>
      <c r="I11" s="6">
        <v>1</v>
      </c>
      <c r="J11" s="6" t="s">
        <v>24</v>
      </c>
      <c r="K11" s="12" t="s">
        <v>25</v>
      </c>
      <c r="L11" s="15">
        <v>45467</v>
      </c>
      <c r="M11" s="16">
        <v>45580</v>
      </c>
      <c r="N11" s="18"/>
      <c r="O11" s="13"/>
      <c r="P11" s="13"/>
      <c r="Q11" s="5">
        <v>14</v>
      </c>
      <c r="R11" s="21">
        <v>7883.3333333333321</v>
      </c>
      <c r="S11" s="5">
        <v>43.5</v>
      </c>
      <c r="T11" s="9">
        <v>74.450000000000301</v>
      </c>
      <c r="V11" s="63">
        <v>1</v>
      </c>
      <c r="W11" s="62">
        <v>42.5</v>
      </c>
      <c r="X11" s="62">
        <v>74.150000000000304</v>
      </c>
      <c r="Y11" s="12" t="s">
        <v>27</v>
      </c>
      <c r="Z11" s="1">
        <v>0</v>
      </c>
      <c r="AA11" t="s">
        <v>103</v>
      </c>
      <c r="AC11" s="62">
        <v>36.166666666666664</v>
      </c>
      <c r="AD11" s="62">
        <v>76.583333333333727</v>
      </c>
    </row>
    <row r="12" spans="1:30" x14ac:dyDescent="0.25">
      <c r="A12" s="6">
        <v>24</v>
      </c>
      <c r="B12" s="6">
        <v>2</v>
      </c>
      <c r="C12" s="6" t="s">
        <v>26</v>
      </c>
      <c r="D12" s="6">
        <v>0</v>
      </c>
      <c r="E12" s="6">
        <v>1</v>
      </c>
      <c r="F12" s="6">
        <v>6</v>
      </c>
      <c r="G12" s="6">
        <v>4</v>
      </c>
      <c r="H12" s="10">
        <v>400604</v>
      </c>
      <c r="I12" s="10">
        <v>1</v>
      </c>
      <c r="J12" s="6" t="s">
        <v>24</v>
      </c>
      <c r="K12" s="12" t="s">
        <v>25</v>
      </c>
      <c r="L12" s="15">
        <v>45501</v>
      </c>
      <c r="M12" s="13"/>
      <c r="N12" s="18"/>
      <c r="O12" s="13"/>
      <c r="P12" s="13"/>
      <c r="Q12" s="5">
        <v>13.4</v>
      </c>
      <c r="R12" s="21">
        <v>7213.1719128329278</v>
      </c>
      <c r="S12" s="5">
        <v>39</v>
      </c>
      <c r="T12" s="9">
        <v>74.450000000000301</v>
      </c>
      <c r="V12" s="63">
        <v>2</v>
      </c>
      <c r="W12" s="62">
        <v>41.833333333333336</v>
      </c>
      <c r="X12" s="62">
        <v>74.356666666666968</v>
      </c>
      <c r="Y12" s="12" t="s">
        <v>27</v>
      </c>
      <c r="Z12" s="1">
        <v>1</v>
      </c>
      <c r="AA12" s="1" t="s">
        <v>102</v>
      </c>
      <c r="AB12" s="17">
        <v>45593</v>
      </c>
      <c r="AC12" s="62">
        <v>39.5</v>
      </c>
      <c r="AD12" s="62">
        <v>76.173333333333701</v>
      </c>
    </row>
    <row r="13" spans="1:30" x14ac:dyDescent="0.25">
      <c r="A13" s="6">
        <v>31</v>
      </c>
      <c r="B13" s="6">
        <v>2</v>
      </c>
      <c r="C13" s="6" t="s">
        <v>26</v>
      </c>
      <c r="D13" s="6">
        <v>0</v>
      </c>
      <c r="E13" s="6">
        <v>2</v>
      </c>
      <c r="F13" s="6">
        <v>7</v>
      </c>
      <c r="G13" s="6">
        <v>4</v>
      </c>
      <c r="H13" s="10">
        <v>400704</v>
      </c>
      <c r="I13" s="10">
        <v>1</v>
      </c>
      <c r="J13" s="6" t="s">
        <v>24</v>
      </c>
      <c r="K13" s="12" t="s">
        <v>25</v>
      </c>
      <c r="L13" s="15">
        <v>45501</v>
      </c>
      <c r="M13" s="13"/>
      <c r="N13" s="18"/>
      <c r="O13" s="13"/>
      <c r="P13" s="13"/>
      <c r="Q13" s="5">
        <v>13.3</v>
      </c>
      <c r="R13" s="21">
        <v>7858.7719298245602</v>
      </c>
      <c r="S13" s="5">
        <v>41.5</v>
      </c>
      <c r="T13" s="9">
        <v>74.6700000000003</v>
      </c>
      <c r="V13" s="60">
        <v>2</v>
      </c>
      <c r="W13" s="62">
        <v>37.833333333333336</v>
      </c>
      <c r="X13" s="62">
        <v>76.435833333333704</v>
      </c>
      <c r="Y13" s="12" t="s">
        <v>27</v>
      </c>
      <c r="Z13" s="64">
        <v>1</v>
      </c>
      <c r="AA13" s="1" t="s">
        <v>103</v>
      </c>
      <c r="AB13" s="17">
        <v>45594</v>
      </c>
      <c r="AC13" s="62">
        <v>37.5</v>
      </c>
      <c r="AD13" s="62">
        <v>76.950000000000372</v>
      </c>
    </row>
    <row r="14" spans="1:30" x14ac:dyDescent="0.25">
      <c r="A14" s="6">
        <v>38</v>
      </c>
      <c r="B14" s="6">
        <v>2</v>
      </c>
      <c r="C14" s="6" t="s">
        <v>26</v>
      </c>
      <c r="D14" s="6">
        <v>0</v>
      </c>
      <c r="E14" s="6">
        <v>3</v>
      </c>
      <c r="F14" s="6">
        <v>8</v>
      </c>
      <c r="G14" s="6">
        <v>4</v>
      </c>
      <c r="H14" s="10">
        <v>400804</v>
      </c>
      <c r="I14" s="10">
        <v>1</v>
      </c>
      <c r="J14" s="6" t="s">
        <v>24</v>
      </c>
      <c r="K14" s="12" t="s">
        <v>25</v>
      </c>
      <c r="L14" s="15">
        <v>45501</v>
      </c>
      <c r="M14" s="13"/>
      <c r="N14" s="18"/>
      <c r="O14" s="13"/>
      <c r="P14" s="13"/>
      <c r="Q14" s="5">
        <v>13.6</v>
      </c>
      <c r="R14" s="21">
        <v>7090.881987577638</v>
      </c>
      <c r="S14" s="5">
        <v>43</v>
      </c>
      <c r="T14" s="9">
        <v>74.550000000000296</v>
      </c>
      <c r="V14" s="61">
        <v>0</v>
      </c>
      <c r="W14" s="62">
        <v>37.166666666666664</v>
      </c>
      <c r="X14" s="62">
        <v>76.310000000000386</v>
      </c>
    </row>
    <row r="15" spans="1:30" x14ac:dyDescent="0.25">
      <c r="A15" s="6">
        <v>25</v>
      </c>
      <c r="B15" s="6">
        <v>2</v>
      </c>
      <c r="C15" s="6" t="s">
        <v>26</v>
      </c>
      <c r="D15" s="6">
        <v>0</v>
      </c>
      <c r="E15" s="6">
        <v>1</v>
      </c>
      <c r="F15" s="6">
        <v>6</v>
      </c>
      <c r="G15" s="6">
        <v>5</v>
      </c>
      <c r="H15" s="10">
        <v>400605</v>
      </c>
      <c r="I15" s="10">
        <v>2</v>
      </c>
      <c r="J15" s="6" t="s">
        <v>24</v>
      </c>
      <c r="K15" s="12" t="s">
        <v>27</v>
      </c>
      <c r="L15" s="15">
        <v>45501</v>
      </c>
      <c r="M15" s="13"/>
      <c r="N15" s="18"/>
      <c r="O15" s="13"/>
      <c r="P15" s="13"/>
      <c r="Q15" s="5">
        <v>14.4</v>
      </c>
      <c r="R15" s="21">
        <v>7589.4784580498854</v>
      </c>
      <c r="S15" s="5">
        <v>38.5</v>
      </c>
      <c r="T15" s="9">
        <v>76.150000000000404</v>
      </c>
      <c r="V15" s="63">
        <v>2</v>
      </c>
      <c r="W15" s="62">
        <v>38.166666666666664</v>
      </c>
      <c r="X15" s="62">
        <v>76.036666666667031</v>
      </c>
    </row>
    <row r="16" spans="1:30" x14ac:dyDescent="0.25">
      <c r="A16" s="6">
        <v>32</v>
      </c>
      <c r="B16" s="6">
        <v>2</v>
      </c>
      <c r="C16" s="6" t="s">
        <v>26</v>
      </c>
      <c r="D16" s="6">
        <v>0</v>
      </c>
      <c r="E16" s="6">
        <v>2</v>
      </c>
      <c r="F16" s="6">
        <v>7</v>
      </c>
      <c r="G16" s="6">
        <v>5</v>
      </c>
      <c r="H16" s="10">
        <v>400705</v>
      </c>
      <c r="I16" s="10">
        <v>2</v>
      </c>
      <c r="J16" s="6" t="s">
        <v>24</v>
      </c>
      <c r="K16" s="12" t="s">
        <v>27</v>
      </c>
      <c r="L16" s="15">
        <v>45501</v>
      </c>
      <c r="M16" s="14"/>
      <c r="N16" s="18"/>
      <c r="O16" s="13"/>
      <c r="P16" s="14"/>
      <c r="Q16" s="5">
        <v>14.4</v>
      </c>
      <c r="R16" s="21">
        <v>7150.6053268765108</v>
      </c>
      <c r="S16" s="5">
        <v>38</v>
      </c>
      <c r="T16" s="9">
        <v>75.940000000000296</v>
      </c>
      <c r="V16" s="63">
        <v>3</v>
      </c>
      <c r="W16" s="62">
        <v>36.166666666666664</v>
      </c>
      <c r="X16" s="62">
        <v>76.583333333333727</v>
      </c>
    </row>
    <row r="17" spans="1:24" x14ac:dyDescent="0.25">
      <c r="A17" s="6">
        <v>39</v>
      </c>
      <c r="B17" s="6">
        <v>2</v>
      </c>
      <c r="C17" s="6" t="s">
        <v>26</v>
      </c>
      <c r="D17" s="6">
        <v>0</v>
      </c>
      <c r="E17" s="6">
        <v>3</v>
      </c>
      <c r="F17" s="6">
        <v>8</v>
      </c>
      <c r="G17" s="6">
        <v>5</v>
      </c>
      <c r="H17" s="10">
        <v>400805</v>
      </c>
      <c r="I17" s="10">
        <v>2</v>
      </c>
      <c r="J17" s="6" t="s">
        <v>24</v>
      </c>
      <c r="K17" s="12" t="s">
        <v>27</v>
      </c>
      <c r="L17" s="15">
        <v>45501</v>
      </c>
      <c r="M17" s="13"/>
      <c r="N17" s="18"/>
      <c r="O17" s="13"/>
      <c r="P17" s="13"/>
      <c r="Q17" s="5">
        <v>13.6</v>
      </c>
      <c r="R17" s="21">
        <v>7705.1993942453291</v>
      </c>
      <c r="S17" s="5">
        <v>38</v>
      </c>
      <c r="T17" s="9">
        <v>76.020000000000394</v>
      </c>
      <c r="V17" s="61">
        <v>1</v>
      </c>
      <c r="W17" s="62">
        <v>38.5</v>
      </c>
      <c r="X17" s="62">
        <v>76.561666666667023</v>
      </c>
    </row>
    <row r="18" spans="1:24" x14ac:dyDescent="0.25">
      <c r="A18" s="6">
        <v>3</v>
      </c>
      <c r="B18" s="6">
        <v>2</v>
      </c>
      <c r="C18" s="6" t="s">
        <v>26</v>
      </c>
      <c r="D18" s="6">
        <v>1</v>
      </c>
      <c r="E18" s="6">
        <v>1</v>
      </c>
      <c r="F18" s="6">
        <v>2</v>
      </c>
      <c r="G18" s="6">
        <v>4</v>
      </c>
      <c r="H18" s="10">
        <v>400204</v>
      </c>
      <c r="I18" s="10">
        <v>1</v>
      </c>
      <c r="J18" s="6" t="s">
        <v>24</v>
      </c>
      <c r="K18" s="12" t="s">
        <v>25</v>
      </c>
      <c r="L18" s="15">
        <v>45501</v>
      </c>
      <c r="M18" s="16">
        <v>45591</v>
      </c>
      <c r="N18" s="18">
        <v>45649</v>
      </c>
      <c r="O18" s="13">
        <v>58</v>
      </c>
      <c r="P18" s="13">
        <v>65</v>
      </c>
      <c r="Q18" s="5">
        <v>13.6</v>
      </c>
      <c r="R18" s="21">
        <v>7915.1020408163258</v>
      </c>
      <c r="S18" s="5">
        <v>40</v>
      </c>
      <c r="T18" s="9">
        <v>73.950000000000301</v>
      </c>
      <c r="V18" s="63">
        <v>2</v>
      </c>
      <c r="W18" s="62">
        <v>39.5</v>
      </c>
      <c r="X18" s="62">
        <v>76.173333333333701</v>
      </c>
    </row>
    <row r="19" spans="1:24" x14ac:dyDescent="0.25">
      <c r="A19" s="6">
        <v>10</v>
      </c>
      <c r="B19" s="6">
        <v>2</v>
      </c>
      <c r="C19" s="6" t="s">
        <v>26</v>
      </c>
      <c r="D19" s="6">
        <v>1</v>
      </c>
      <c r="E19" s="6">
        <v>2</v>
      </c>
      <c r="F19" s="6">
        <v>3</v>
      </c>
      <c r="G19" s="6">
        <v>4</v>
      </c>
      <c r="H19" s="10">
        <v>400304</v>
      </c>
      <c r="I19" s="10">
        <v>1</v>
      </c>
      <c r="J19" s="6" t="s">
        <v>24</v>
      </c>
      <c r="K19" s="12" t="s">
        <v>25</v>
      </c>
      <c r="L19" s="15">
        <v>45501</v>
      </c>
      <c r="M19" s="13"/>
      <c r="N19" s="18"/>
      <c r="O19" s="13"/>
      <c r="P19" s="13"/>
      <c r="Q19" s="5">
        <v>14.1</v>
      </c>
      <c r="R19" s="21">
        <v>7133.2163742690036</v>
      </c>
      <c r="S19" s="5">
        <v>42.5</v>
      </c>
      <c r="T19" s="9">
        <v>74.450000000000301</v>
      </c>
      <c r="V19" s="63">
        <v>3</v>
      </c>
      <c r="W19" s="62">
        <v>37.5</v>
      </c>
      <c r="X19" s="62">
        <v>76.950000000000372</v>
      </c>
    </row>
    <row r="20" spans="1:24" x14ac:dyDescent="0.25">
      <c r="A20" s="6">
        <v>17</v>
      </c>
      <c r="B20" s="6">
        <v>2</v>
      </c>
      <c r="C20" s="6" t="s">
        <v>26</v>
      </c>
      <c r="D20" s="6">
        <v>1</v>
      </c>
      <c r="E20" s="6">
        <v>3</v>
      </c>
      <c r="F20" s="6">
        <v>4</v>
      </c>
      <c r="G20" s="6">
        <v>4</v>
      </c>
      <c r="H20" s="10">
        <v>400404</v>
      </c>
      <c r="I20" s="10">
        <v>1</v>
      </c>
      <c r="J20" s="6" t="s">
        <v>24</v>
      </c>
      <c r="K20" s="12" t="s">
        <v>25</v>
      </c>
      <c r="L20" s="15">
        <v>45501</v>
      </c>
      <c r="M20" s="13"/>
      <c r="N20" s="18"/>
      <c r="O20" s="13"/>
      <c r="P20" s="13"/>
      <c r="Q20" s="5">
        <v>14.5</v>
      </c>
      <c r="R20" s="21">
        <v>8183.5714285714266</v>
      </c>
      <c r="S20" s="5">
        <v>43</v>
      </c>
      <c r="T20" s="9">
        <v>74.6700000000003</v>
      </c>
      <c r="V20" s="60" t="s">
        <v>98</v>
      </c>
      <c r="W20" s="62">
        <v>39.833333333333336</v>
      </c>
      <c r="X20" s="62">
        <v>75.405416666667008</v>
      </c>
    </row>
    <row r="21" spans="1:24" x14ac:dyDescent="0.25">
      <c r="A21" s="6">
        <v>4</v>
      </c>
      <c r="B21" s="6">
        <v>2</v>
      </c>
      <c r="C21" s="6" t="s">
        <v>26</v>
      </c>
      <c r="D21" s="6">
        <v>1</v>
      </c>
      <c r="E21" s="6">
        <v>1</v>
      </c>
      <c r="F21" s="6">
        <v>2</v>
      </c>
      <c r="G21" s="6">
        <v>5</v>
      </c>
      <c r="H21" s="10">
        <v>400205</v>
      </c>
      <c r="I21" s="10">
        <v>2</v>
      </c>
      <c r="J21" s="6" t="s">
        <v>24</v>
      </c>
      <c r="K21" s="12" t="s">
        <v>27</v>
      </c>
      <c r="L21" s="15">
        <v>45501</v>
      </c>
      <c r="M21" s="16">
        <v>45593</v>
      </c>
      <c r="N21" s="18">
        <v>45649</v>
      </c>
      <c r="O21" s="13">
        <v>56</v>
      </c>
      <c r="P21" s="13">
        <v>70</v>
      </c>
      <c r="Q21" s="5">
        <v>14.3</v>
      </c>
      <c r="R21" s="21">
        <v>7133.4785599633087</v>
      </c>
      <c r="S21" s="5">
        <v>40</v>
      </c>
      <c r="T21" s="9">
        <v>76.390000000000398</v>
      </c>
    </row>
    <row r="22" spans="1:24" x14ac:dyDescent="0.25">
      <c r="A22" s="6">
        <v>11</v>
      </c>
      <c r="B22" s="6">
        <v>2</v>
      </c>
      <c r="C22" s="6" t="s">
        <v>26</v>
      </c>
      <c r="D22" s="6">
        <v>1</v>
      </c>
      <c r="E22" s="6">
        <v>2</v>
      </c>
      <c r="F22" s="6">
        <v>3</v>
      </c>
      <c r="G22" s="6">
        <v>5</v>
      </c>
      <c r="H22" s="10">
        <v>400305</v>
      </c>
      <c r="I22" s="10">
        <v>2</v>
      </c>
      <c r="J22" s="6" t="s">
        <v>24</v>
      </c>
      <c r="K22" s="12" t="s">
        <v>27</v>
      </c>
      <c r="L22" s="15">
        <v>45501</v>
      </c>
      <c r="M22" s="13"/>
      <c r="N22" s="18"/>
      <c r="O22" s="13"/>
      <c r="P22" s="13"/>
      <c r="Q22" s="5">
        <v>13.9</v>
      </c>
      <c r="R22" s="21">
        <v>7113.8596491228054</v>
      </c>
      <c r="S22" s="5">
        <v>39</v>
      </c>
      <c r="T22" s="9">
        <v>75.980000000000302</v>
      </c>
    </row>
    <row r="23" spans="1:24" x14ac:dyDescent="0.25">
      <c r="A23" s="6">
        <v>18</v>
      </c>
      <c r="B23" s="6">
        <v>2</v>
      </c>
      <c r="C23" s="6" t="s">
        <v>26</v>
      </c>
      <c r="D23" s="6">
        <v>1</v>
      </c>
      <c r="E23" s="6">
        <v>3</v>
      </c>
      <c r="F23" s="6">
        <v>4</v>
      </c>
      <c r="G23" s="6">
        <v>5</v>
      </c>
      <c r="H23" s="10">
        <v>400405</v>
      </c>
      <c r="I23" s="10">
        <v>2</v>
      </c>
      <c r="J23" s="6" t="s">
        <v>24</v>
      </c>
      <c r="K23" s="12" t="s">
        <v>27</v>
      </c>
      <c r="L23" s="15">
        <v>45501</v>
      </c>
      <c r="M23" s="13"/>
      <c r="N23" s="18"/>
      <c r="O23" s="13"/>
      <c r="P23" s="13"/>
      <c r="Q23" s="5">
        <v>14.3</v>
      </c>
      <c r="R23" s="21">
        <v>7578.9115646258497</v>
      </c>
      <c r="S23" s="5">
        <v>39.5</v>
      </c>
      <c r="T23" s="9">
        <v>76.150000000000404</v>
      </c>
    </row>
    <row r="24" spans="1:24" x14ac:dyDescent="0.25">
      <c r="A24" s="6">
        <v>27</v>
      </c>
      <c r="B24" s="6">
        <v>3</v>
      </c>
      <c r="C24" s="6" t="s">
        <v>28</v>
      </c>
      <c r="D24" s="6">
        <v>0</v>
      </c>
      <c r="E24" s="6">
        <v>1</v>
      </c>
      <c r="F24" s="6">
        <v>6</v>
      </c>
      <c r="G24" s="6">
        <v>7</v>
      </c>
      <c r="H24" s="10">
        <v>400607</v>
      </c>
      <c r="I24" s="10">
        <v>2</v>
      </c>
      <c r="J24" s="6" t="s">
        <v>24</v>
      </c>
      <c r="K24" s="12" t="s">
        <v>27</v>
      </c>
      <c r="L24" s="15">
        <v>45506</v>
      </c>
      <c r="M24" s="13"/>
      <c r="N24" s="18"/>
      <c r="O24" s="13"/>
      <c r="P24" s="13"/>
      <c r="Q24" s="5">
        <v>13.9</v>
      </c>
      <c r="R24" s="21">
        <v>6513.7096774193533</v>
      </c>
      <c r="S24" s="5">
        <v>36</v>
      </c>
      <c r="T24" s="9">
        <v>76.150000000000404</v>
      </c>
    </row>
    <row r="25" spans="1:24" x14ac:dyDescent="0.25">
      <c r="A25" s="6">
        <v>34</v>
      </c>
      <c r="B25" s="6">
        <v>3</v>
      </c>
      <c r="C25" s="6" t="s">
        <v>28</v>
      </c>
      <c r="D25" s="6">
        <v>0</v>
      </c>
      <c r="E25" s="6">
        <v>2</v>
      </c>
      <c r="F25" s="6">
        <v>7</v>
      </c>
      <c r="G25" s="6">
        <v>7</v>
      </c>
      <c r="H25" s="10">
        <v>400707</v>
      </c>
      <c r="I25" s="10">
        <v>2</v>
      </c>
      <c r="J25" s="6" t="s">
        <v>24</v>
      </c>
      <c r="K25" s="12" t="s">
        <v>27</v>
      </c>
      <c r="L25" s="15">
        <v>45506</v>
      </c>
      <c r="M25" s="13"/>
      <c r="N25" s="18"/>
      <c r="O25" s="13"/>
      <c r="P25" s="13"/>
      <c r="Q25" s="5">
        <v>14.9</v>
      </c>
      <c r="R25" s="21">
        <v>7084.4302721088425</v>
      </c>
      <c r="S25" s="5">
        <v>36</v>
      </c>
      <c r="T25" s="9">
        <v>76.600000000000406</v>
      </c>
    </row>
    <row r="26" spans="1:24" x14ac:dyDescent="0.25">
      <c r="A26" s="6">
        <v>41</v>
      </c>
      <c r="B26" s="6">
        <v>3</v>
      </c>
      <c r="C26" s="6" t="s">
        <v>28</v>
      </c>
      <c r="D26" s="6">
        <v>0</v>
      </c>
      <c r="E26" s="6">
        <v>3</v>
      </c>
      <c r="F26" s="6">
        <v>8</v>
      </c>
      <c r="G26" s="6">
        <v>7</v>
      </c>
      <c r="H26" s="10">
        <v>400807</v>
      </c>
      <c r="I26" s="10">
        <v>2</v>
      </c>
      <c r="J26" s="6" t="s">
        <v>24</v>
      </c>
      <c r="K26" s="12" t="s">
        <v>27</v>
      </c>
      <c r="L26" s="15">
        <v>45506</v>
      </c>
      <c r="M26" s="13" t="s">
        <v>29</v>
      </c>
      <c r="N26" s="18"/>
      <c r="O26" s="13"/>
      <c r="P26" s="13"/>
      <c r="Q26" s="5">
        <v>15.2</v>
      </c>
      <c r="R26" s="21">
        <v>6807.0748299319721</v>
      </c>
      <c r="S26" s="5">
        <v>36.5</v>
      </c>
      <c r="T26" s="9">
        <v>77.000000000000398</v>
      </c>
    </row>
    <row r="27" spans="1:24" x14ac:dyDescent="0.25">
      <c r="A27" s="6">
        <v>6</v>
      </c>
      <c r="B27" s="6">
        <v>3</v>
      </c>
      <c r="C27" s="6" t="s">
        <v>28</v>
      </c>
      <c r="D27" s="6">
        <v>1</v>
      </c>
      <c r="E27" s="6">
        <v>1</v>
      </c>
      <c r="F27" s="6">
        <v>2</v>
      </c>
      <c r="G27" s="6">
        <v>7</v>
      </c>
      <c r="H27" s="10">
        <v>400207</v>
      </c>
      <c r="I27" s="10">
        <v>2</v>
      </c>
      <c r="J27" s="6" t="s">
        <v>24</v>
      </c>
      <c r="K27" s="12" t="s">
        <v>27</v>
      </c>
      <c r="L27" s="15">
        <v>45506</v>
      </c>
      <c r="M27" s="16">
        <v>45594</v>
      </c>
      <c r="N27" s="18">
        <v>45649</v>
      </c>
      <c r="O27" s="13">
        <v>55</v>
      </c>
      <c r="P27" s="13">
        <v>70</v>
      </c>
      <c r="Q27" s="5">
        <v>15.4</v>
      </c>
      <c r="R27" s="21">
        <v>6669.5238095238092</v>
      </c>
      <c r="S27" s="5">
        <v>37.5</v>
      </c>
      <c r="T27" s="9">
        <v>75.900000000000304</v>
      </c>
    </row>
    <row r="28" spans="1:24" x14ac:dyDescent="0.25">
      <c r="A28" s="6">
        <v>13</v>
      </c>
      <c r="B28" s="6">
        <v>3</v>
      </c>
      <c r="C28" s="6" t="s">
        <v>28</v>
      </c>
      <c r="D28" s="6">
        <v>1</v>
      </c>
      <c r="E28" s="6">
        <v>2</v>
      </c>
      <c r="F28" s="6">
        <v>3</v>
      </c>
      <c r="G28" s="6">
        <v>7</v>
      </c>
      <c r="H28" s="10">
        <v>400307</v>
      </c>
      <c r="I28" s="10">
        <v>2</v>
      </c>
      <c r="J28" s="6" t="s">
        <v>24</v>
      </c>
      <c r="K28" s="12" t="s">
        <v>27</v>
      </c>
      <c r="L28" s="15">
        <v>45506</v>
      </c>
      <c r="M28" s="13"/>
      <c r="N28" s="18"/>
      <c r="O28" s="13"/>
      <c r="P28" s="13"/>
      <c r="Q28" s="5">
        <v>14.1</v>
      </c>
      <c r="R28" s="21">
        <v>6544.7619047619046</v>
      </c>
      <c r="S28" s="5">
        <v>38</v>
      </c>
      <c r="T28" s="9">
        <v>77.250000000000398</v>
      </c>
    </row>
    <row r="29" spans="1:24" x14ac:dyDescent="0.25">
      <c r="A29" s="6">
        <v>20</v>
      </c>
      <c r="B29" s="6">
        <v>3</v>
      </c>
      <c r="C29" s="6" t="s">
        <v>28</v>
      </c>
      <c r="D29" s="6">
        <v>1</v>
      </c>
      <c r="E29" s="6">
        <v>3</v>
      </c>
      <c r="F29" s="6">
        <v>4</v>
      </c>
      <c r="G29" s="6">
        <v>7</v>
      </c>
      <c r="H29" s="10">
        <v>400407</v>
      </c>
      <c r="I29" s="10">
        <v>2</v>
      </c>
      <c r="J29" s="6" t="s">
        <v>24</v>
      </c>
      <c r="K29" s="12" t="s">
        <v>27</v>
      </c>
      <c r="L29" s="15">
        <v>45506</v>
      </c>
      <c r="M29" s="13"/>
      <c r="N29" s="18"/>
      <c r="O29" s="13"/>
      <c r="P29" s="13"/>
      <c r="Q29" s="5">
        <v>13.4</v>
      </c>
      <c r="R29" s="21">
        <v>6930.3829396927295</v>
      </c>
      <c r="S29" s="5">
        <v>37</v>
      </c>
      <c r="T29" s="9">
        <v>77.700000000000401</v>
      </c>
    </row>
  </sheetData>
  <sortState ref="A6:T29">
    <sortCondition ref="B6:B29"/>
    <sortCondition ref="D6:D29"/>
    <sortCondition ref="I6:I29"/>
  </sortState>
  <mergeCells count="1">
    <mergeCell ref="B1:E1"/>
  </mergeCells>
  <pageMargins left="0.7" right="0.7" top="0.75" bottom="0.75" header="0.3" footer="0.3"/>
  <pageSetup orientation="portrait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>
      <selection activeCell="O12" sqref="O12"/>
    </sheetView>
  </sheetViews>
  <sheetFormatPr baseColWidth="10" defaultColWidth="11.5703125" defaultRowHeight="15" x14ac:dyDescent="0.25"/>
  <cols>
    <col min="1" max="1" width="27.5703125" style="1" bestFit="1" customWidth="1"/>
    <col min="2" max="13" width="6.140625" style="1" customWidth="1"/>
    <col min="14" max="256" width="11.5703125" style="1"/>
    <col min="257" max="257" width="27.5703125" style="1" bestFit="1" customWidth="1"/>
    <col min="258" max="269" width="6.140625" style="1" customWidth="1"/>
    <col min="270" max="512" width="11.5703125" style="1"/>
    <col min="513" max="513" width="27.5703125" style="1" bestFit="1" customWidth="1"/>
    <col min="514" max="525" width="6.140625" style="1" customWidth="1"/>
    <col min="526" max="768" width="11.5703125" style="1"/>
    <col min="769" max="769" width="27.5703125" style="1" bestFit="1" customWidth="1"/>
    <col min="770" max="781" width="6.140625" style="1" customWidth="1"/>
    <col min="782" max="1024" width="11.5703125" style="1"/>
    <col min="1025" max="1025" width="27.5703125" style="1" bestFit="1" customWidth="1"/>
    <col min="1026" max="1037" width="6.140625" style="1" customWidth="1"/>
    <col min="1038" max="1280" width="11.5703125" style="1"/>
    <col min="1281" max="1281" width="27.5703125" style="1" bestFit="1" customWidth="1"/>
    <col min="1282" max="1293" width="6.140625" style="1" customWidth="1"/>
    <col min="1294" max="1536" width="11.5703125" style="1"/>
    <col min="1537" max="1537" width="27.5703125" style="1" bestFit="1" customWidth="1"/>
    <col min="1538" max="1549" width="6.140625" style="1" customWidth="1"/>
    <col min="1550" max="1792" width="11.5703125" style="1"/>
    <col min="1793" max="1793" width="27.5703125" style="1" bestFit="1" customWidth="1"/>
    <col min="1794" max="1805" width="6.140625" style="1" customWidth="1"/>
    <col min="1806" max="2048" width="11.5703125" style="1"/>
    <col min="2049" max="2049" width="27.5703125" style="1" bestFit="1" customWidth="1"/>
    <col min="2050" max="2061" width="6.140625" style="1" customWidth="1"/>
    <col min="2062" max="2304" width="11.5703125" style="1"/>
    <col min="2305" max="2305" width="27.5703125" style="1" bestFit="1" customWidth="1"/>
    <col min="2306" max="2317" width="6.140625" style="1" customWidth="1"/>
    <col min="2318" max="2560" width="11.5703125" style="1"/>
    <col min="2561" max="2561" width="27.5703125" style="1" bestFit="1" customWidth="1"/>
    <col min="2562" max="2573" width="6.140625" style="1" customWidth="1"/>
    <col min="2574" max="2816" width="11.5703125" style="1"/>
    <col min="2817" max="2817" width="27.5703125" style="1" bestFit="1" customWidth="1"/>
    <col min="2818" max="2829" width="6.140625" style="1" customWidth="1"/>
    <col min="2830" max="3072" width="11.5703125" style="1"/>
    <col min="3073" max="3073" width="27.5703125" style="1" bestFit="1" customWidth="1"/>
    <col min="3074" max="3085" width="6.140625" style="1" customWidth="1"/>
    <col min="3086" max="3328" width="11.5703125" style="1"/>
    <col min="3329" max="3329" width="27.5703125" style="1" bestFit="1" customWidth="1"/>
    <col min="3330" max="3341" width="6.140625" style="1" customWidth="1"/>
    <col min="3342" max="3584" width="11.5703125" style="1"/>
    <col min="3585" max="3585" width="27.5703125" style="1" bestFit="1" customWidth="1"/>
    <col min="3586" max="3597" width="6.140625" style="1" customWidth="1"/>
    <col min="3598" max="3840" width="11.5703125" style="1"/>
    <col min="3841" max="3841" width="27.5703125" style="1" bestFit="1" customWidth="1"/>
    <col min="3842" max="3853" width="6.140625" style="1" customWidth="1"/>
    <col min="3854" max="4096" width="11.5703125" style="1"/>
    <col min="4097" max="4097" width="27.5703125" style="1" bestFit="1" customWidth="1"/>
    <col min="4098" max="4109" width="6.140625" style="1" customWidth="1"/>
    <col min="4110" max="4352" width="11.5703125" style="1"/>
    <col min="4353" max="4353" width="27.5703125" style="1" bestFit="1" customWidth="1"/>
    <col min="4354" max="4365" width="6.140625" style="1" customWidth="1"/>
    <col min="4366" max="4608" width="11.5703125" style="1"/>
    <col min="4609" max="4609" width="27.5703125" style="1" bestFit="1" customWidth="1"/>
    <col min="4610" max="4621" width="6.140625" style="1" customWidth="1"/>
    <col min="4622" max="4864" width="11.5703125" style="1"/>
    <col min="4865" max="4865" width="27.5703125" style="1" bestFit="1" customWidth="1"/>
    <col min="4866" max="4877" width="6.140625" style="1" customWidth="1"/>
    <col min="4878" max="5120" width="11.5703125" style="1"/>
    <col min="5121" max="5121" width="27.5703125" style="1" bestFit="1" customWidth="1"/>
    <col min="5122" max="5133" width="6.140625" style="1" customWidth="1"/>
    <col min="5134" max="5376" width="11.5703125" style="1"/>
    <col min="5377" max="5377" width="27.5703125" style="1" bestFit="1" customWidth="1"/>
    <col min="5378" max="5389" width="6.140625" style="1" customWidth="1"/>
    <col min="5390" max="5632" width="11.5703125" style="1"/>
    <col min="5633" max="5633" width="27.5703125" style="1" bestFit="1" customWidth="1"/>
    <col min="5634" max="5645" width="6.140625" style="1" customWidth="1"/>
    <col min="5646" max="5888" width="11.5703125" style="1"/>
    <col min="5889" max="5889" width="27.5703125" style="1" bestFit="1" customWidth="1"/>
    <col min="5890" max="5901" width="6.140625" style="1" customWidth="1"/>
    <col min="5902" max="6144" width="11.5703125" style="1"/>
    <col min="6145" max="6145" width="27.5703125" style="1" bestFit="1" customWidth="1"/>
    <col min="6146" max="6157" width="6.140625" style="1" customWidth="1"/>
    <col min="6158" max="6400" width="11.5703125" style="1"/>
    <col min="6401" max="6401" width="27.5703125" style="1" bestFit="1" customWidth="1"/>
    <col min="6402" max="6413" width="6.140625" style="1" customWidth="1"/>
    <col min="6414" max="6656" width="11.5703125" style="1"/>
    <col min="6657" max="6657" width="27.5703125" style="1" bestFit="1" customWidth="1"/>
    <col min="6658" max="6669" width="6.140625" style="1" customWidth="1"/>
    <col min="6670" max="6912" width="11.5703125" style="1"/>
    <col min="6913" max="6913" width="27.5703125" style="1" bestFit="1" customWidth="1"/>
    <col min="6914" max="6925" width="6.140625" style="1" customWidth="1"/>
    <col min="6926" max="7168" width="11.5703125" style="1"/>
    <col min="7169" max="7169" width="27.5703125" style="1" bestFit="1" customWidth="1"/>
    <col min="7170" max="7181" width="6.140625" style="1" customWidth="1"/>
    <col min="7182" max="7424" width="11.5703125" style="1"/>
    <col min="7425" max="7425" width="27.5703125" style="1" bestFit="1" customWidth="1"/>
    <col min="7426" max="7437" width="6.140625" style="1" customWidth="1"/>
    <col min="7438" max="7680" width="11.5703125" style="1"/>
    <col min="7681" max="7681" width="27.5703125" style="1" bestFit="1" customWidth="1"/>
    <col min="7682" max="7693" width="6.140625" style="1" customWidth="1"/>
    <col min="7694" max="7936" width="11.5703125" style="1"/>
    <col min="7937" max="7937" width="27.5703125" style="1" bestFit="1" customWidth="1"/>
    <col min="7938" max="7949" width="6.140625" style="1" customWidth="1"/>
    <col min="7950" max="8192" width="11.5703125" style="1"/>
    <col min="8193" max="8193" width="27.5703125" style="1" bestFit="1" customWidth="1"/>
    <col min="8194" max="8205" width="6.140625" style="1" customWidth="1"/>
    <col min="8206" max="8448" width="11.5703125" style="1"/>
    <col min="8449" max="8449" width="27.5703125" style="1" bestFit="1" customWidth="1"/>
    <col min="8450" max="8461" width="6.140625" style="1" customWidth="1"/>
    <col min="8462" max="8704" width="11.5703125" style="1"/>
    <col min="8705" max="8705" width="27.5703125" style="1" bestFit="1" customWidth="1"/>
    <col min="8706" max="8717" width="6.140625" style="1" customWidth="1"/>
    <col min="8718" max="8960" width="11.5703125" style="1"/>
    <col min="8961" max="8961" width="27.5703125" style="1" bestFit="1" customWidth="1"/>
    <col min="8962" max="8973" width="6.140625" style="1" customWidth="1"/>
    <col min="8974" max="9216" width="11.5703125" style="1"/>
    <col min="9217" max="9217" width="27.5703125" style="1" bestFit="1" customWidth="1"/>
    <col min="9218" max="9229" width="6.140625" style="1" customWidth="1"/>
    <col min="9230" max="9472" width="11.5703125" style="1"/>
    <col min="9473" max="9473" width="27.5703125" style="1" bestFit="1" customWidth="1"/>
    <col min="9474" max="9485" width="6.140625" style="1" customWidth="1"/>
    <col min="9486" max="9728" width="11.5703125" style="1"/>
    <col min="9729" max="9729" width="27.5703125" style="1" bestFit="1" customWidth="1"/>
    <col min="9730" max="9741" width="6.140625" style="1" customWidth="1"/>
    <col min="9742" max="9984" width="11.5703125" style="1"/>
    <col min="9985" max="9985" width="27.5703125" style="1" bestFit="1" customWidth="1"/>
    <col min="9986" max="9997" width="6.140625" style="1" customWidth="1"/>
    <col min="9998" max="10240" width="11.5703125" style="1"/>
    <col min="10241" max="10241" width="27.5703125" style="1" bestFit="1" customWidth="1"/>
    <col min="10242" max="10253" width="6.140625" style="1" customWidth="1"/>
    <col min="10254" max="10496" width="11.5703125" style="1"/>
    <col min="10497" max="10497" width="27.5703125" style="1" bestFit="1" customWidth="1"/>
    <col min="10498" max="10509" width="6.140625" style="1" customWidth="1"/>
    <col min="10510" max="10752" width="11.5703125" style="1"/>
    <col min="10753" max="10753" width="27.5703125" style="1" bestFit="1" customWidth="1"/>
    <col min="10754" max="10765" width="6.140625" style="1" customWidth="1"/>
    <col min="10766" max="11008" width="11.5703125" style="1"/>
    <col min="11009" max="11009" width="27.5703125" style="1" bestFit="1" customWidth="1"/>
    <col min="11010" max="11021" width="6.140625" style="1" customWidth="1"/>
    <col min="11022" max="11264" width="11.5703125" style="1"/>
    <col min="11265" max="11265" width="27.5703125" style="1" bestFit="1" customWidth="1"/>
    <col min="11266" max="11277" width="6.140625" style="1" customWidth="1"/>
    <col min="11278" max="11520" width="11.5703125" style="1"/>
    <col min="11521" max="11521" width="27.5703125" style="1" bestFit="1" customWidth="1"/>
    <col min="11522" max="11533" width="6.140625" style="1" customWidth="1"/>
    <col min="11534" max="11776" width="11.5703125" style="1"/>
    <col min="11777" max="11777" width="27.5703125" style="1" bestFit="1" customWidth="1"/>
    <col min="11778" max="11789" width="6.140625" style="1" customWidth="1"/>
    <col min="11790" max="12032" width="11.5703125" style="1"/>
    <col min="12033" max="12033" width="27.5703125" style="1" bestFit="1" customWidth="1"/>
    <col min="12034" max="12045" width="6.140625" style="1" customWidth="1"/>
    <col min="12046" max="12288" width="11.5703125" style="1"/>
    <col min="12289" max="12289" width="27.5703125" style="1" bestFit="1" customWidth="1"/>
    <col min="12290" max="12301" width="6.140625" style="1" customWidth="1"/>
    <col min="12302" max="12544" width="11.5703125" style="1"/>
    <col min="12545" max="12545" width="27.5703125" style="1" bestFit="1" customWidth="1"/>
    <col min="12546" max="12557" width="6.140625" style="1" customWidth="1"/>
    <col min="12558" max="12800" width="11.5703125" style="1"/>
    <col min="12801" max="12801" width="27.5703125" style="1" bestFit="1" customWidth="1"/>
    <col min="12802" max="12813" width="6.140625" style="1" customWidth="1"/>
    <col min="12814" max="13056" width="11.5703125" style="1"/>
    <col min="13057" max="13057" width="27.5703125" style="1" bestFit="1" customWidth="1"/>
    <col min="13058" max="13069" width="6.140625" style="1" customWidth="1"/>
    <col min="13070" max="13312" width="11.5703125" style="1"/>
    <col min="13313" max="13313" width="27.5703125" style="1" bestFit="1" customWidth="1"/>
    <col min="13314" max="13325" width="6.140625" style="1" customWidth="1"/>
    <col min="13326" max="13568" width="11.5703125" style="1"/>
    <col min="13569" max="13569" width="27.5703125" style="1" bestFit="1" customWidth="1"/>
    <col min="13570" max="13581" width="6.140625" style="1" customWidth="1"/>
    <col min="13582" max="13824" width="11.5703125" style="1"/>
    <col min="13825" max="13825" width="27.5703125" style="1" bestFit="1" customWidth="1"/>
    <col min="13826" max="13837" width="6.140625" style="1" customWidth="1"/>
    <col min="13838" max="14080" width="11.5703125" style="1"/>
    <col min="14081" max="14081" width="27.5703125" style="1" bestFit="1" customWidth="1"/>
    <col min="14082" max="14093" width="6.140625" style="1" customWidth="1"/>
    <col min="14094" max="14336" width="11.5703125" style="1"/>
    <col min="14337" max="14337" width="27.5703125" style="1" bestFit="1" customWidth="1"/>
    <col min="14338" max="14349" width="6.140625" style="1" customWidth="1"/>
    <col min="14350" max="14592" width="11.5703125" style="1"/>
    <col min="14593" max="14593" width="27.5703125" style="1" bestFit="1" customWidth="1"/>
    <col min="14594" max="14605" width="6.140625" style="1" customWidth="1"/>
    <col min="14606" max="14848" width="11.5703125" style="1"/>
    <col min="14849" max="14849" width="27.5703125" style="1" bestFit="1" customWidth="1"/>
    <col min="14850" max="14861" width="6.140625" style="1" customWidth="1"/>
    <col min="14862" max="15104" width="11.5703125" style="1"/>
    <col min="15105" max="15105" width="27.5703125" style="1" bestFit="1" customWidth="1"/>
    <col min="15106" max="15117" width="6.140625" style="1" customWidth="1"/>
    <col min="15118" max="15360" width="11.5703125" style="1"/>
    <col min="15361" max="15361" width="27.5703125" style="1" bestFit="1" customWidth="1"/>
    <col min="15362" max="15373" width="6.140625" style="1" customWidth="1"/>
    <col min="15374" max="15616" width="11.5703125" style="1"/>
    <col min="15617" max="15617" width="27.5703125" style="1" bestFit="1" customWidth="1"/>
    <col min="15618" max="15629" width="6.140625" style="1" customWidth="1"/>
    <col min="15630" max="15872" width="11.5703125" style="1"/>
    <col min="15873" max="15873" width="27.5703125" style="1" bestFit="1" customWidth="1"/>
    <col min="15874" max="15885" width="6.140625" style="1" customWidth="1"/>
    <col min="15886" max="16128" width="11.5703125" style="1"/>
    <col min="16129" max="16129" width="27.5703125" style="1" bestFit="1" customWidth="1"/>
    <col min="16130" max="16141" width="6.140625" style="1" customWidth="1"/>
    <col min="16142" max="16384" width="11.5703125" style="1"/>
  </cols>
  <sheetData>
    <row r="1" spans="1:13" ht="14.85" customHeight="1" x14ac:dyDescent="0.25">
      <c r="A1" s="1" t="s">
        <v>69</v>
      </c>
    </row>
    <row r="2" spans="1:13" ht="12.75" customHeight="1" x14ac:dyDescent="0.25">
      <c r="A2" s="1" t="s">
        <v>70</v>
      </c>
    </row>
    <row r="3" spans="1:13" ht="12.75" customHeight="1" x14ac:dyDescent="0.25"/>
    <row r="4" spans="1:13" ht="15.75" customHeight="1" x14ac:dyDescent="0.25">
      <c r="A4" s="53" t="s">
        <v>71</v>
      </c>
      <c r="B4" s="54" t="s">
        <v>72</v>
      </c>
      <c r="C4" s="54" t="s">
        <v>73</v>
      </c>
      <c r="D4" s="54" t="s">
        <v>74</v>
      </c>
      <c r="E4" s="54" t="s">
        <v>75</v>
      </c>
      <c r="F4" s="54" t="s">
        <v>76</v>
      </c>
      <c r="G4" s="54" t="s">
        <v>77</v>
      </c>
      <c r="H4" s="54" t="s">
        <v>78</v>
      </c>
      <c r="I4" s="54" t="s">
        <v>79</v>
      </c>
      <c r="J4" s="54" t="s">
        <v>80</v>
      </c>
      <c r="K4" s="54" t="s">
        <v>81</v>
      </c>
      <c r="L4" s="54" t="s">
        <v>82</v>
      </c>
      <c r="M4" s="54" t="s">
        <v>83</v>
      </c>
    </row>
    <row r="5" spans="1:13" ht="15.75" customHeight="1" x14ac:dyDescent="0.25">
      <c r="A5" s="55" t="s">
        <v>84</v>
      </c>
      <c r="B5" s="56">
        <v>22.069354838709678</v>
      </c>
      <c r="C5" s="56">
        <v>21.285714285714285</v>
      </c>
      <c r="D5" s="56">
        <v>17.919354838709676</v>
      </c>
      <c r="E5" s="56">
        <v>14.516666666666667</v>
      </c>
      <c r="F5" s="56">
        <v>9.064516129032258</v>
      </c>
      <c r="G5" s="56">
        <v>10.266666666666667</v>
      </c>
      <c r="H5" s="56">
        <v>6.666666666666667</v>
      </c>
      <c r="I5" s="56">
        <v>8.9677419354838701</v>
      </c>
      <c r="J5" s="56">
        <v>12.339285714285714</v>
      </c>
      <c r="K5" s="56">
        <v>15.661290322580646</v>
      </c>
      <c r="L5" s="56">
        <v>16.95</v>
      </c>
      <c r="M5" s="56">
        <v>17.448387096774194</v>
      </c>
    </row>
    <row r="6" spans="1:13" ht="15.75" customHeight="1" x14ac:dyDescent="0.25">
      <c r="A6" s="53" t="s">
        <v>85</v>
      </c>
      <c r="B6" s="57">
        <v>29.58064516129032</v>
      </c>
      <c r="C6" s="57">
        <v>27.214285714285715</v>
      </c>
      <c r="D6" s="57">
        <v>24.516129032258064</v>
      </c>
      <c r="E6" s="57">
        <v>20.566666666666666</v>
      </c>
      <c r="F6" s="57">
        <v>14.419354838709678</v>
      </c>
      <c r="G6" s="57">
        <v>14.966666666666667</v>
      </c>
      <c r="H6" s="57">
        <v>13.290322580645162</v>
      </c>
      <c r="I6" s="57">
        <v>13.741935483870968</v>
      </c>
      <c r="J6" s="57">
        <v>20</v>
      </c>
      <c r="K6" s="57">
        <v>23.096774193548388</v>
      </c>
      <c r="L6" s="57">
        <v>23.913043478260871</v>
      </c>
      <c r="M6" s="57">
        <v>22.481481481481481</v>
      </c>
    </row>
    <row r="7" spans="1:13" ht="14.65" customHeight="1" x14ac:dyDescent="0.25">
      <c r="A7" s="55" t="s">
        <v>86</v>
      </c>
      <c r="B7" s="56">
        <v>14.558064516129033</v>
      </c>
      <c r="C7" s="56">
        <v>15.357142857142858</v>
      </c>
      <c r="D7" s="56">
        <v>11.32258064516129</v>
      </c>
      <c r="E7" s="56">
        <v>8.4666666666666668</v>
      </c>
      <c r="F7" s="56">
        <v>3.7096774193548385</v>
      </c>
      <c r="G7" s="56">
        <v>5.4</v>
      </c>
      <c r="H7" s="56">
        <v>0.19354838709677419</v>
      </c>
      <c r="I7" s="56">
        <v>4.193548387096774</v>
      </c>
      <c r="J7" s="56">
        <v>4.3666666666666663</v>
      </c>
      <c r="K7" s="56">
        <v>8.2258064516129039</v>
      </c>
      <c r="L7" s="56">
        <v>10.133333333333333</v>
      </c>
      <c r="M7" s="56">
        <v>11.892857142857142</v>
      </c>
    </row>
    <row r="8" spans="1:13" ht="14.65" customHeight="1" x14ac:dyDescent="0.25">
      <c r="A8" s="53" t="s">
        <v>87</v>
      </c>
      <c r="B8" s="57">
        <v>36</v>
      </c>
      <c r="C8" s="57">
        <v>36</v>
      </c>
      <c r="D8" s="57">
        <v>29</v>
      </c>
      <c r="E8" s="57">
        <v>29</v>
      </c>
      <c r="F8" s="57">
        <v>19</v>
      </c>
      <c r="G8" s="57">
        <v>23</v>
      </c>
      <c r="H8" s="57">
        <v>22</v>
      </c>
      <c r="I8" s="57">
        <v>28</v>
      </c>
      <c r="J8" s="57">
        <v>28</v>
      </c>
      <c r="K8" s="57">
        <v>35</v>
      </c>
      <c r="L8" s="57">
        <v>31</v>
      </c>
      <c r="M8" s="57">
        <v>29</v>
      </c>
    </row>
    <row r="9" spans="1:13" ht="14.85" customHeight="1" x14ac:dyDescent="0.25">
      <c r="A9" s="53" t="s">
        <v>88</v>
      </c>
      <c r="B9" s="57">
        <v>6</v>
      </c>
      <c r="C9" s="57">
        <v>7</v>
      </c>
      <c r="D9" s="57">
        <v>4</v>
      </c>
      <c r="E9" s="57">
        <v>3</v>
      </c>
      <c r="F9" s="57">
        <v>-3</v>
      </c>
      <c r="G9" s="57">
        <v>-2</v>
      </c>
      <c r="H9" s="57">
        <v>-5</v>
      </c>
      <c r="I9" s="57">
        <v>-3</v>
      </c>
      <c r="J9" s="57">
        <v>-1</v>
      </c>
      <c r="K9" s="57">
        <v>2</v>
      </c>
      <c r="L9" s="57">
        <v>3</v>
      </c>
      <c r="M9" s="57">
        <v>5</v>
      </c>
    </row>
    <row r="10" spans="1:13" ht="14.85" customHeight="1" x14ac:dyDescent="0.25">
      <c r="A10" s="55" t="s">
        <v>89</v>
      </c>
      <c r="B10" s="56">
        <v>59</v>
      </c>
      <c r="C10" s="56">
        <v>81</v>
      </c>
      <c r="D10" s="56">
        <v>56.5</v>
      </c>
      <c r="E10" s="56">
        <v>35.5</v>
      </c>
      <c r="F10" s="56">
        <v>12</v>
      </c>
      <c r="G10" s="56">
        <v>95</v>
      </c>
      <c r="H10" s="56">
        <v>8</v>
      </c>
      <c r="I10" s="56">
        <v>82</v>
      </c>
      <c r="J10" s="56">
        <v>48</v>
      </c>
      <c r="K10" s="56">
        <v>9.8000000000000007</v>
      </c>
      <c r="L10" s="56">
        <v>152.80000000000001</v>
      </c>
      <c r="M10" s="56">
        <v>140</v>
      </c>
    </row>
    <row r="11" spans="1:13" ht="14.85" customHeight="1" x14ac:dyDescent="0.25">
      <c r="A11" s="53" t="s">
        <v>90</v>
      </c>
      <c r="B11" s="57">
        <f>+B10</f>
        <v>59</v>
      </c>
      <c r="C11" s="57">
        <f>+B11+C10</f>
        <v>140</v>
      </c>
      <c r="D11" s="57">
        <f t="shared" ref="D11:L11" si="0">+C11+D10</f>
        <v>196.5</v>
      </c>
      <c r="E11" s="57">
        <f t="shared" si="0"/>
        <v>232</v>
      </c>
      <c r="F11" s="57">
        <f t="shared" si="0"/>
        <v>244</v>
      </c>
      <c r="G11" s="57">
        <f t="shared" si="0"/>
        <v>339</v>
      </c>
      <c r="H11" s="57">
        <f t="shared" si="0"/>
        <v>347</v>
      </c>
      <c r="I11" s="57">
        <f t="shared" si="0"/>
        <v>429</v>
      </c>
      <c r="J11" s="57">
        <f t="shared" si="0"/>
        <v>477</v>
      </c>
      <c r="K11" s="57">
        <f t="shared" si="0"/>
        <v>486.8</v>
      </c>
      <c r="L11" s="57">
        <f t="shared" si="0"/>
        <v>639.6</v>
      </c>
      <c r="M11" s="57">
        <f>+L11+M10</f>
        <v>779.6</v>
      </c>
    </row>
    <row r="12" spans="1:13" ht="14.85" customHeight="1" x14ac:dyDescent="0.25">
      <c r="A12" s="55" t="s">
        <v>91</v>
      </c>
      <c r="B12" s="56">
        <v>3</v>
      </c>
      <c r="C12" s="56">
        <v>8</v>
      </c>
      <c r="D12" s="56">
        <v>9</v>
      </c>
      <c r="E12" s="56">
        <v>6</v>
      </c>
      <c r="F12" s="56">
        <v>7</v>
      </c>
      <c r="G12" s="56">
        <v>9</v>
      </c>
      <c r="H12" s="56">
        <v>0</v>
      </c>
      <c r="I12" s="56">
        <v>9</v>
      </c>
      <c r="J12" s="56">
        <v>4</v>
      </c>
      <c r="K12" s="56">
        <v>4</v>
      </c>
      <c r="L12" s="56">
        <v>10</v>
      </c>
      <c r="M12" s="56">
        <v>9</v>
      </c>
    </row>
    <row r="13" spans="1:13" ht="15.75" customHeight="1" x14ac:dyDescent="0.25">
      <c r="A13" s="53" t="s">
        <v>92</v>
      </c>
      <c r="B13" s="57">
        <v>0</v>
      </c>
      <c r="C13" s="57">
        <v>0</v>
      </c>
      <c r="D13" s="57">
        <v>0</v>
      </c>
      <c r="E13" s="57">
        <v>0</v>
      </c>
      <c r="F13" s="57">
        <v>5</v>
      </c>
      <c r="G13" s="57">
        <v>2</v>
      </c>
      <c r="H13" s="57">
        <v>17</v>
      </c>
      <c r="I13" s="57">
        <v>4</v>
      </c>
      <c r="J13" s="57">
        <v>3</v>
      </c>
      <c r="K13" s="57">
        <v>0</v>
      </c>
      <c r="L13" s="57">
        <v>0</v>
      </c>
      <c r="M13" s="57">
        <v>0</v>
      </c>
    </row>
    <row r="14" spans="1:13" ht="15.75" customHeight="1" x14ac:dyDescent="0.25">
      <c r="H14" s="22">
        <f>SUM(B13:M13)</f>
        <v>31</v>
      </c>
    </row>
    <row r="15" spans="1:13" ht="15.75" customHeight="1" x14ac:dyDescent="0.25">
      <c r="A15" s="1" t="s">
        <v>93</v>
      </c>
    </row>
    <row r="16" spans="1:13" ht="15.75" customHeight="1" x14ac:dyDescent="0.25">
      <c r="A16" s="53" t="s">
        <v>94</v>
      </c>
      <c r="B16" s="54" t="s">
        <v>72</v>
      </c>
      <c r="C16" s="54" t="s">
        <v>73</v>
      </c>
      <c r="D16" s="54" t="s">
        <v>74</v>
      </c>
      <c r="E16" s="54" t="s">
        <v>75</v>
      </c>
      <c r="F16" s="54" t="s">
        <v>76</v>
      </c>
      <c r="G16" s="54" t="s">
        <v>77</v>
      </c>
      <c r="H16" s="54" t="s">
        <v>78</v>
      </c>
      <c r="I16" s="54" t="s">
        <v>79</v>
      </c>
      <c r="J16" s="54" t="s">
        <v>80</v>
      </c>
      <c r="K16" s="54" t="s">
        <v>81</v>
      </c>
      <c r="L16" s="54" t="s">
        <v>82</v>
      </c>
      <c r="M16" s="54" t="s">
        <v>83</v>
      </c>
    </row>
    <row r="17" spans="1:14" ht="15.75" customHeight="1" x14ac:dyDescent="0.25">
      <c r="A17" s="53" t="s">
        <v>84</v>
      </c>
      <c r="B17" s="56">
        <v>20.314249977503884</v>
      </c>
      <c r="C17" s="56">
        <v>19.652913493088732</v>
      </c>
      <c r="D17" s="56">
        <v>17.934538496120169</v>
      </c>
      <c r="E17" s="56">
        <v>14.457764289765755</v>
      </c>
      <c r="F17" s="56">
        <v>11.326640638953481</v>
      </c>
      <c r="G17" s="56">
        <v>8.4772402174923354</v>
      </c>
      <c r="H17" s="56">
        <v>7.7811156039809592</v>
      </c>
      <c r="I17" s="56">
        <v>8.9195496320478078</v>
      </c>
      <c r="J17" s="56">
        <v>10.307024800941846</v>
      </c>
      <c r="K17" s="56">
        <v>12.917672738517583</v>
      </c>
      <c r="L17" s="56">
        <v>15.815635359543949</v>
      </c>
      <c r="M17" s="56">
        <v>18.76693545238945</v>
      </c>
    </row>
    <row r="18" spans="1:14" ht="15.75" customHeight="1" x14ac:dyDescent="0.25">
      <c r="A18" s="53" t="s">
        <v>85</v>
      </c>
      <c r="B18" s="58">
        <v>27.283788270705379</v>
      </c>
      <c r="C18" s="58">
        <v>26.199477519660466</v>
      </c>
      <c r="D18" s="58">
        <v>24.149116130715328</v>
      </c>
      <c r="E18" s="58">
        <v>20.225407212910465</v>
      </c>
      <c r="F18" s="58">
        <v>16.395638059670318</v>
      </c>
      <c r="G18" s="58">
        <v>13.125208739969631</v>
      </c>
      <c r="H18" s="58">
        <v>12.43148186799605</v>
      </c>
      <c r="I18" s="58">
        <v>14.265123853964393</v>
      </c>
      <c r="J18" s="58">
        <v>16.144909471140441</v>
      </c>
      <c r="K18" s="58">
        <v>19.007054227501794</v>
      </c>
      <c r="L18" s="58">
        <v>22.429635633665647</v>
      </c>
      <c r="M18" s="58">
        <v>25.799669451032244</v>
      </c>
    </row>
    <row r="19" spans="1:14" ht="14.85" customHeight="1" x14ac:dyDescent="0.25">
      <c r="A19" s="53" t="s">
        <v>86</v>
      </c>
      <c r="B19" s="56">
        <v>13.319130861879879</v>
      </c>
      <c r="C19" s="56">
        <v>13.138055382639962</v>
      </c>
      <c r="D19" s="56">
        <v>11.728428934244583</v>
      </c>
      <c r="E19" s="56">
        <v>8.6337075777544214</v>
      </c>
      <c r="F19" s="56">
        <v>6.0996856906534314</v>
      </c>
      <c r="G19" s="56">
        <v>3.7740141586888498</v>
      </c>
      <c r="H19" s="56">
        <v>3.0363403241341969</v>
      </c>
      <c r="I19" s="56">
        <v>3.53871921662792</v>
      </c>
      <c r="J19" s="56">
        <v>4.467882269108034</v>
      </c>
      <c r="K19" s="56">
        <v>6.8186092341584512</v>
      </c>
      <c r="L19" s="56">
        <v>9.1588924001611041</v>
      </c>
      <c r="M19" s="56">
        <v>11.734685499611729</v>
      </c>
    </row>
    <row r="20" spans="1:14" ht="14.65" customHeight="1" x14ac:dyDescent="0.25">
      <c r="A20" s="53" t="s">
        <v>87</v>
      </c>
      <c r="B20" s="57">
        <v>35.350943396226413</v>
      </c>
      <c r="C20" s="57">
        <v>34.102096436058709</v>
      </c>
      <c r="D20" s="57">
        <v>31.792452830188687</v>
      </c>
      <c r="E20" s="57">
        <v>27.573584905660372</v>
      </c>
      <c r="F20" s="57">
        <v>23.607692307692307</v>
      </c>
      <c r="G20" s="57">
        <v>19.403773584905661</v>
      </c>
      <c r="H20" s="57">
        <v>19.099999999999998</v>
      </c>
      <c r="I20" s="57">
        <v>22.543396226415094</v>
      </c>
      <c r="J20" s="57">
        <v>24.456603773584902</v>
      </c>
      <c r="K20" s="57">
        <v>28.079245283018878</v>
      </c>
      <c r="L20" s="57">
        <v>31.143396226415089</v>
      </c>
      <c r="M20" s="57">
        <v>34.228301886792444</v>
      </c>
      <c r="N20" s="4">
        <f>+M11*100/M23</f>
        <v>84.528675528933306</v>
      </c>
    </row>
    <row r="21" spans="1:14" ht="14.85" customHeight="1" x14ac:dyDescent="0.25">
      <c r="A21" s="53" t="s">
        <v>88</v>
      </c>
      <c r="B21" s="58">
        <v>5.7283018867924511</v>
      </c>
      <c r="C21" s="58">
        <v>5.4981132075471706</v>
      </c>
      <c r="D21" s="58">
        <v>3.9584905660377361</v>
      </c>
      <c r="E21" s="58">
        <v>1.7990566037735856</v>
      </c>
      <c r="F21" s="58">
        <v>-0.30480769230769228</v>
      </c>
      <c r="G21" s="58">
        <v>-1.8358490566037733</v>
      </c>
      <c r="H21" s="58">
        <v>-2.8961538461538461</v>
      </c>
      <c r="I21" s="58">
        <v>-2.7811320754716977</v>
      </c>
      <c r="J21" s="58">
        <v>-2.3528301886792446</v>
      </c>
      <c r="K21" s="58">
        <v>-0.55660377358490565</v>
      </c>
      <c r="L21" s="58">
        <v>1.4547169811320757</v>
      </c>
      <c r="M21" s="58">
        <v>3.975471698113207</v>
      </c>
      <c r="N21" s="4">
        <f>100-N20</f>
        <v>15.471324471066694</v>
      </c>
    </row>
    <row r="22" spans="1:14" ht="14.85" customHeight="1" x14ac:dyDescent="0.25">
      <c r="A22" s="53" t="s">
        <v>89</v>
      </c>
      <c r="B22" s="56">
        <v>94.616981132075466</v>
      </c>
      <c r="C22" s="56">
        <v>85.65094339622641</v>
      </c>
      <c r="D22" s="56">
        <v>97.075471698113205</v>
      </c>
      <c r="E22" s="56">
        <v>90.377358490566039</v>
      </c>
      <c r="F22" s="56">
        <v>63.905660377358494</v>
      </c>
      <c r="G22" s="56">
        <v>59.839622641509436</v>
      </c>
      <c r="H22" s="56">
        <v>60.60377358490566</v>
      </c>
      <c r="I22" s="56">
        <v>61.726415094339622</v>
      </c>
      <c r="J22" s="56">
        <v>55.145283018867921</v>
      </c>
      <c r="K22" s="56">
        <v>83.70754716981132</v>
      </c>
      <c r="L22" s="56">
        <v>82.062264150943378</v>
      </c>
      <c r="M22" s="56">
        <v>87.579245283018878</v>
      </c>
    </row>
    <row r="23" spans="1:14" ht="14.85" customHeight="1" x14ac:dyDescent="0.25">
      <c r="A23" s="53" t="s">
        <v>95</v>
      </c>
      <c r="B23" s="57">
        <f>+B22</f>
        <v>94.616981132075466</v>
      </c>
      <c r="C23" s="57">
        <f t="shared" ref="C23:M23" si="1">+B23+C22</f>
        <v>180.26792452830188</v>
      </c>
      <c r="D23" s="57">
        <f t="shared" si="1"/>
        <v>277.34339622641505</v>
      </c>
      <c r="E23" s="57">
        <f t="shared" si="1"/>
        <v>367.72075471698111</v>
      </c>
      <c r="F23" s="57">
        <f t="shared" si="1"/>
        <v>431.62641509433962</v>
      </c>
      <c r="G23" s="57">
        <f t="shared" si="1"/>
        <v>491.46603773584906</v>
      </c>
      <c r="H23" s="57">
        <f t="shared" si="1"/>
        <v>552.06981132075475</v>
      </c>
      <c r="I23" s="57">
        <f t="shared" si="1"/>
        <v>613.79622641509434</v>
      </c>
      <c r="J23" s="57">
        <f t="shared" si="1"/>
        <v>668.94150943396221</v>
      </c>
      <c r="K23" s="57">
        <f t="shared" si="1"/>
        <v>752.64905660377349</v>
      </c>
      <c r="L23" s="57">
        <f t="shared" si="1"/>
        <v>834.71132075471689</v>
      </c>
      <c r="M23" s="57">
        <f t="shared" si="1"/>
        <v>922.29056603773574</v>
      </c>
    </row>
    <row r="24" spans="1:14" ht="14.85" customHeight="1" x14ac:dyDescent="0.25">
      <c r="A24" s="53" t="s">
        <v>91</v>
      </c>
      <c r="B24" s="56">
        <v>7.1886792452830193</v>
      </c>
      <c r="C24" s="56">
        <v>6.5283018867924527</v>
      </c>
      <c r="D24" s="56">
        <v>7.6981132075471699</v>
      </c>
      <c r="E24" s="56">
        <v>7.867924528301887</v>
      </c>
      <c r="F24" s="56">
        <v>7.5283018867924527</v>
      </c>
      <c r="G24" s="56">
        <v>7.4528301886792452</v>
      </c>
      <c r="H24" s="56">
        <v>7.5471698113207548</v>
      </c>
      <c r="I24" s="56">
        <v>6.5471698113207548</v>
      </c>
      <c r="J24" s="56">
        <v>6.3207547169811322</v>
      </c>
      <c r="K24" s="56">
        <v>8.2452830188679247</v>
      </c>
      <c r="L24" s="56">
        <v>7.7547169811320753</v>
      </c>
      <c r="M24" s="56">
        <v>7.4339622641509431</v>
      </c>
    </row>
    <row r="25" spans="1:14" ht="14.65" customHeight="1" x14ac:dyDescent="0.25">
      <c r="A25" s="53" t="s">
        <v>92</v>
      </c>
      <c r="B25" s="57">
        <v>0</v>
      </c>
      <c r="C25" s="57">
        <v>1.8867924528301886E-2</v>
      </c>
      <c r="D25" s="57">
        <v>9.4339622641509441E-2</v>
      </c>
      <c r="E25" s="57">
        <v>0.33962264150943394</v>
      </c>
      <c r="F25" s="57">
        <v>2.2641509433962264</v>
      </c>
      <c r="G25" s="57">
        <v>4.716981132075472</v>
      </c>
      <c r="H25" s="57">
        <v>7.3018867924528301</v>
      </c>
      <c r="I25" s="57">
        <v>6.2452830188679247</v>
      </c>
      <c r="J25" s="57">
        <v>4.3962264150943398</v>
      </c>
      <c r="K25" s="57">
        <v>1.4905660377358489</v>
      </c>
      <c r="L25" s="57">
        <v>0.33962264150943394</v>
      </c>
      <c r="M25" s="57">
        <v>7.5471698113207544E-2</v>
      </c>
    </row>
    <row r="26" spans="1:14" x14ac:dyDescent="0.25">
      <c r="H26" s="22">
        <f>SUM(B25:M25)</f>
        <v>27.283018867924529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 generales</vt:lpstr>
      <vt:lpstr>Datos parcelarios</vt:lpstr>
      <vt:lpstr>Meteorologia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CHEM01</dc:creator>
  <cp:lastModifiedBy>CHEM01</cp:lastModifiedBy>
  <dcterms:created xsi:type="dcterms:W3CDTF">2025-03-07T17:09:43Z</dcterms:created>
  <dcterms:modified xsi:type="dcterms:W3CDTF">2025-03-11T18:48:53Z</dcterms:modified>
</cp:coreProperties>
</file>