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K:\Expedientes en Tramite C.N.C.E\Revisiones\2020_CALZADO\040 Cuestionarios\10 Modelo Enviado\Productores\"/>
    </mc:Choice>
  </mc:AlternateContent>
  <bookViews>
    <workbookView xWindow="240" yWindow="43" windowWidth="9137" windowHeight="4963" tabRatio="1000" firstSheet="20" activeTab="26"/>
  </bookViews>
  <sheets>
    <sheet name="parámetros e instrucciones" sheetId="48" r:id="rId1"/>
    <sheet name="anexo" sheetId="1" r:id="rId2"/>
    <sheet name="1.modelos" sheetId="2" r:id="rId3"/>
    <sheet name="2. prod.  nac." sheetId="28" r:id="rId4"/>
    <sheet name="3.vol." sheetId="45" r:id="rId5"/>
    <sheet name="4.$" sheetId="52" r:id="rId6"/>
    <sheet name="4.conf" sheetId="47" r:id="rId7"/>
    <sheet name="4.RES PUB" sheetId="46" r:id="rId8"/>
    <sheet name="5capprod" sheetId="32" r:id="rId9"/>
    <sheet name="Ejemplo" sheetId="33" r:id="rId10"/>
    <sheet name="6-empleo " sheetId="34" r:id="rId11"/>
    <sheet name="7.costos totales " sheetId="49" r:id="rId12"/>
    <sheet name="7.costos totales  (2)" sheetId="53" r:id="rId13"/>
    <sheet name="8.a.... Costos" sheetId="36" r:id="rId14"/>
    <sheet name="9.adicional costos" sheetId="51" r:id="rId15"/>
    <sheet name="-10.-precios" sheetId="38" r:id="rId16"/>
    <sheet name="11- impo " sheetId="40" r:id="rId17"/>
    <sheet name="11- impo  (2)" sheetId="58" r:id="rId18"/>
    <sheet name="12Reventa" sheetId="41" r:id="rId19"/>
    <sheet name="12Reventa (2)" sheetId="59" r:id="rId20"/>
    <sheet name="13 existencias" sheetId="42" r:id="rId21"/>
    <sheet name="13 existencias (2)" sheetId="60" r:id="rId22"/>
    <sheet name="14-costos (2)" sheetId="54" r:id="rId23"/>
    <sheet name="14-costos (3)" sheetId="70" r:id="rId24"/>
    <sheet name="15a y 15.b-costos totales " sheetId="55" r:id="rId25"/>
    <sheet name="16- compras internas" sheetId="56" r:id="rId26"/>
    <sheet name="17-costos totales compras " sheetId="57" r:id="rId27"/>
    <sheet name="11-Máx. Prod." sheetId="14" state="hidden" r:id="rId28"/>
    <sheet name="14-horas trabajadas" sheetId="23" state="hidden" r:id="rId29"/>
  </sheets>
  <externalReferences>
    <externalReference r:id="rId30"/>
    <externalReference r:id="rId31"/>
    <externalReference r:id="rId32"/>
    <externalReference r:id="rId33"/>
  </externalReferences>
  <definedNames>
    <definedName name="al" localSheetId="25">[3]PARAMETROS!$C$5</definedName>
    <definedName name="al" localSheetId="26">[3]PARAMETROS!$C$5</definedName>
    <definedName name="al">[1]PARAMETROS!$C$5</definedName>
    <definedName name="año1">'[2]0a_Parámetros'!$H$7</definedName>
    <definedName name="_xlnm.Print_Area" localSheetId="2">'1.modelos'!$A$1:$H$43</definedName>
    <definedName name="_xlnm.Print_Area" localSheetId="15">'-10.-precios'!$A$1:$F$69</definedName>
    <definedName name="_xlnm.Print_Area" localSheetId="16">'11- impo '!$A$1:$E$65</definedName>
    <definedName name="_xlnm.Print_Area" localSheetId="17">'11- impo  (2)'!$A$1:$E$65</definedName>
    <definedName name="_xlnm.Print_Area" localSheetId="27">'11-Máx. Prod.'!$A$1:$B$5</definedName>
    <definedName name="_xlnm.Print_Area" localSheetId="18">'12Reventa'!$A$1:$J$67</definedName>
    <definedName name="_xlnm.Print_Area" localSheetId="19">'12Reventa (2)'!$A$1:$I$65</definedName>
    <definedName name="_xlnm.Print_Area" localSheetId="20">'13 existencias'!$A$1:$E$14</definedName>
    <definedName name="_xlnm.Print_Area" localSheetId="21">'13 existencias (2)'!$A$1:$F$16</definedName>
    <definedName name="_xlnm.Print_Area" localSheetId="22">'14-costos (2)'!$A$1:$J$48</definedName>
    <definedName name="_xlnm.Print_Area" localSheetId="23">'14-costos (3)'!$A$1:$J$55</definedName>
    <definedName name="_xlnm.Print_Area" localSheetId="28">'14-horas trabajadas'!$A$1:$D$10</definedName>
    <definedName name="_xlnm.Print_Area" localSheetId="24">'15a y 15.b-costos totales '!$A$1:$E$31,'15a y 15.b-costos totales '!$G$1:$K$31,'15a y 15.b-costos totales '!$A$33:$E$63,'15a y 15.b-costos totales '!$G$33:$K$63</definedName>
    <definedName name="_xlnm.Print_Area" localSheetId="25">'16- compras internas'!$B$1:$C$67</definedName>
    <definedName name="_xlnm.Print_Area" localSheetId="3">'2. prod.  nac.'!$A$1:$C$20</definedName>
    <definedName name="_xlnm.Print_Area" localSheetId="4">'3.vol.'!$B$1:$N$65</definedName>
    <definedName name="_xlnm.Print_Area" localSheetId="5">'4.$'!$A$1:$F$64</definedName>
    <definedName name="_xlnm.Print_Area" localSheetId="6">'4.conf'!$A$1:$H$65</definedName>
    <definedName name="_xlnm.Print_Area" localSheetId="7">'4.RES PUB'!$A$1:$G$66</definedName>
    <definedName name="_xlnm.Print_Area" localSheetId="8">'5capprod'!$A$1:$C$14</definedName>
    <definedName name="_xlnm.Print_Area" localSheetId="10">'6-empleo '!$B$1:$K$30</definedName>
    <definedName name="_xlnm.Print_Area" localSheetId="11">'7.costos totales '!$A$1:$I$47</definedName>
    <definedName name="_xlnm.Print_Area" localSheetId="12">'7.costos totales  (2)'!$A$1:$I$46</definedName>
    <definedName name="_xlnm.Print_Area" localSheetId="13">'8.a.... Costos'!$A$2:$K$73</definedName>
    <definedName name="_xlnm.Print_Area" localSheetId="14">'9.adicional costos'!$A$1:$H$29</definedName>
    <definedName name="_xlnm.Print_Area" localSheetId="1">anexo!$C$10</definedName>
    <definedName name="_xlnm.Print_Area" localSheetId="9">Ejemplo!$A$1:$H$44</definedName>
    <definedName name="_xlnm.Print_Area" localSheetId="0">'parámetros e instrucciones'!$A$2:$I$12</definedName>
  </definedNames>
  <calcPr calcId="162913" calcMode="manual"/>
</workbook>
</file>

<file path=xl/calcChain.xml><?xml version="1.0" encoding="utf-8"?>
<calcChain xmlns="http://schemas.openxmlformats.org/spreadsheetml/2006/main">
  <c r="B50" i="49" l="1"/>
  <c r="D50" i="49"/>
  <c r="E50" i="49"/>
  <c r="B52" i="49"/>
  <c r="D52" i="49"/>
  <c r="E52" i="49"/>
  <c r="B49" i="53"/>
  <c r="D49" i="53"/>
  <c r="E49" i="53"/>
  <c r="B51" i="53"/>
  <c r="D51" i="53"/>
  <c r="E51" i="53"/>
  <c r="C63" i="46"/>
  <c r="I64" i="46"/>
  <c r="I63" i="46"/>
  <c r="I62" i="46"/>
  <c r="C62" i="46"/>
  <c r="I61" i="46"/>
  <c r="C61" i="46"/>
  <c r="I60" i="46"/>
  <c r="C60" i="46"/>
  <c r="I59" i="46"/>
  <c r="C59" i="46"/>
  <c r="I58" i="46"/>
  <c r="C58" i="46"/>
  <c r="I57" i="46"/>
  <c r="C57" i="46"/>
  <c r="I56" i="46"/>
  <c r="I54" i="46"/>
  <c r="I53" i="46"/>
  <c r="C53" i="46"/>
  <c r="I52" i="46"/>
  <c r="C52" i="46"/>
  <c r="I51" i="46"/>
  <c r="C51" i="46"/>
  <c r="I50" i="46"/>
  <c r="C50" i="46"/>
  <c r="I49" i="46"/>
  <c r="C49" i="46"/>
  <c r="I48" i="46"/>
  <c r="C48" i="46"/>
  <c r="I47" i="46"/>
  <c r="C47" i="46"/>
  <c r="I46" i="46"/>
  <c r="C46" i="46"/>
  <c r="I45" i="46"/>
  <c r="C45" i="46"/>
  <c r="I44" i="46"/>
  <c r="C44" i="46"/>
  <c r="I43" i="46"/>
  <c r="C43" i="46"/>
  <c r="I42" i="46"/>
  <c r="C42" i="46"/>
  <c r="I41" i="46"/>
  <c r="C41" i="46"/>
  <c r="I40" i="46"/>
  <c r="C40" i="46"/>
  <c r="I39" i="46"/>
  <c r="C39" i="46"/>
  <c r="I38" i="46"/>
  <c r="C38" i="46"/>
  <c r="I37" i="46"/>
  <c r="C37" i="46"/>
  <c r="I36" i="46"/>
  <c r="C36" i="46"/>
  <c r="I35" i="46"/>
  <c r="C35" i="46"/>
  <c r="I34" i="46"/>
  <c r="C34" i="46"/>
  <c r="I33" i="46"/>
  <c r="C33" i="46"/>
  <c r="I32" i="46"/>
  <c r="C32" i="46"/>
  <c r="I31" i="46"/>
  <c r="C31" i="46"/>
  <c r="I30" i="46"/>
  <c r="C30" i="46"/>
  <c r="I29" i="46"/>
  <c r="C29" i="46"/>
  <c r="I28" i="46"/>
  <c r="C28" i="46"/>
  <c r="I27" i="46"/>
  <c r="C27" i="46"/>
  <c r="I26" i="46"/>
  <c r="C26" i="46"/>
  <c r="I25" i="46"/>
  <c r="C25" i="46"/>
  <c r="I24" i="46"/>
  <c r="C24" i="46"/>
  <c r="I23" i="46"/>
  <c r="C23" i="46"/>
  <c r="I22" i="46"/>
  <c r="C22" i="46"/>
  <c r="I21" i="46"/>
  <c r="C21" i="46"/>
  <c r="I20" i="46"/>
  <c r="C20" i="46"/>
  <c r="I19" i="46"/>
  <c r="C19" i="46"/>
  <c r="I18" i="46"/>
  <c r="C18" i="46"/>
  <c r="I17" i="46"/>
  <c r="C17" i="46"/>
  <c r="I16" i="46"/>
  <c r="C16" i="46"/>
  <c r="I15" i="46"/>
  <c r="C15" i="46"/>
  <c r="I14" i="46"/>
  <c r="C14" i="46"/>
  <c r="I13" i="46"/>
  <c r="C13" i="46"/>
  <c r="I12" i="46"/>
  <c r="C12" i="46"/>
  <c r="I11" i="46"/>
  <c r="C11" i="46"/>
  <c r="I10" i="46"/>
  <c r="C10" i="46"/>
  <c r="I9" i="46"/>
  <c r="C9" i="46"/>
  <c r="I8" i="46"/>
  <c r="C8" i="46"/>
  <c r="I7" i="46"/>
  <c r="C7" i="46"/>
  <c r="B4" i="38"/>
  <c r="A5" i="36"/>
  <c r="A3" i="59"/>
  <c r="A3" i="41"/>
  <c r="A9" i="28"/>
  <c r="A8" i="28"/>
  <c r="A58" i="46"/>
  <c r="B61" i="38"/>
  <c r="A58" i="58"/>
  <c r="A57" i="46"/>
  <c r="B60" i="38"/>
  <c r="A57" i="58"/>
  <c r="B8" i="34"/>
  <c r="B22" i="34"/>
  <c r="B7" i="34"/>
  <c r="B21" i="34"/>
  <c r="A7" i="32"/>
  <c r="A6" i="32"/>
  <c r="A8" i="32"/>
  <c r="A3" i="32"/>
  <c r="A59" i="47"/>
  <c r="A58" i="47"/>
  <c r="A58" i="52"/>
  <c r="A57" i="52"/>
  <c r="B13" i="34"/>
  <c r="B27" i="34"/>
  <c r="B12" i="34"/>
  <c r="B26" i="34"/>
  <c r="B11" i="34"/>
  <c r="B25" i="34"/>
  <c r="B10" i="34"/>
  <c r="B24" i="34"/>
  <c r="B9" i="34"/>
  <c r="B23" i="34"/>
  <c r="A12" i="32"/>
  <c r="A11" i="32"/>
  <c r="A10" i="32"/>
  <c r="A9" i="32"/>
  <c r="A63" i="46"/>
  <c r="B67" i="38"/>
  <c r="A64" i="47"/>
  <c r="A63" i="52"/>
  <c r="A62" i="52"/>
  <c r="A61" i="52"/>
  <c r="A60" i="52"/>
  <c r="A59" i="52"/>
  <c r="A54" i="52"/>
  <c r="A53" i="52"/>
  <c r="A52" i="52"/>
  <c r="A51" i="52"/>
  <c r="A50" i="52"/>
  <c r="A49" i="52"/>
  <c r="A48" i="52"/>
  <c r="A47" i="52"/>
  <c r="A46" i="52"/>
  <c r="A45" i="52"/>
  <c r="A44" i="52"/>
  <c r="A43" i="52"/>
  <c r="A42" i="52"/>
  <c r="A41" i="52"/>
  <c r="A40" i="52"/>
  <c r="A39" i="52"/>
  <c r="A38" i="52"/>
  <c r="A37" i="52"/>
  <c r="A36" i="52"/>
  <c r="A35" i="52"/>
  <c r="A34" i="52"/>
  <c r="A33" i="52"/>
  <c r="A32" i="52"/>
  <c r="A31" i="52"/>
  <c r="A30" i="52"/>
  <c r="A29" i="52"/>
  <c r="A28" i="52"/>
  <c r="A27" i="52"/>
  <c r="A26" i="52"/>
  <c r="A25" i="52"/>
  <c r="A24" i="52"/>
  <c r="A23" i="52"/>
  <c r="A22" i="52"/>
  <c r="A21" i="52"/>
  <c r="A20" i="52"/>
  <c r="A19" i="52"/>
  <c r="A18" i="52"/>
  <c r="A17" i="52"/>
  <c r="A16" i="52"/>
  <c r="A15" i="52"/>
  <c r="A14" i="52"/>
  <c r="A13" i="52"/>
  <c r="A12" i="52"/>
  <c r="A11" i="52"/>
  <c r="A10" i="52"/>
  <c r="A9" i="52"/>
  <c r="A8" i="52"/>
  <c r="A7" i="52"/>
  <c r="A14" i="28"/>
  <c r="A13" i="28"/>
  <c r="A12" i="28"/>
  <c r="A11" i="28"/>
  <c r="A10" i="28"/>
  <c r="E56" i="52"/>
  <c r="C56" i="52"/>
  <c r="F16" i="33"/>
  <c r="B22" i="33"/>
  <c r="A62" i="46"/>
  <c r="B66" i="38"/>
  <c r="A61" i="46"/>
  <c r="B64" i="38"/>
  <c r="A60" i="46"/>
  <c r="B63" i="38"/>
  <c r="A59" i="46"/>
  <c r="B62" i="38"/>
  <c r="A63" i="47"/>
  <c r="A62" i="47"/>
  <c r="A61" i="47"/>
  <c r="A60" i="47"/>
  <c r="A54" i="46"/>
  <c r="A55" i="47"/>
  <c r="A53" i="46"/>
  <c r="A54" i="47"/>
  <c r="A52" i="46"/>
  <c r="A53" i="47"/>
  <c r="A51" i="46"/>
  <c r="A52" i="47"/>
  <c r="A50" i="46"/>
  <c r="A51" i="47"/>
  <c r="A49" i="46"/>
  <c r="A50" i="47"/>
  <c r="A48" i="46"/>
  <c r="A49" i="47"/>
  <c r="A47" i="46"/>
  <c r="A48" i="47"/>
  <c r="A46" i="46"/>
  <c r="A47" i="47"/>
  <c r="A45" i="46"/>
  <c r="A46" i="47"/>
  <c r="A44" i="46"/>
  <c r="A45" i="47"/>
  <c r="A43" i="46"/>
  <c r="A44" i="47"/>
  <c r="A42" i="46"/>
  <c r="A43" i="47"/>
  <c r="A41" i="46"/>
  <c r="A42" i="47"/>
  <c r="A40" i="46"/>
  <c r="A41" i="47"/>
  <c r="A39" i="46"/>
  <c r="A40" i="47"/>
  <c r="A38" i="46"/>
  <c r="A39" i="47"/>
  <c r="A37" i="46"/>
  <c r="A38" i="47"/>
  <c r="A36" i="46"/>
  <c r="A37" i="47"/>
  <c r="A35" i="46"/>
  <c r="A36" i="47"/>
  <c r="A34" i="46"/>
  <c r="A35" i="47"/>
  <c r="A33" i="46"/>
  <c r="A34" i="47"/>
  <c r="A32" i="46"/>
  <c r="A33" i="47"/>
  <c r="A31" i="46"/>
  <c r="A32" i="47"/>
  <c r="A30" i="46"/>
  <c r="A31" i="47"/>
  <c r="A29" i="46"/>
  <c r="A30" i="47"/>
  <c r="A28" i="46"/>
  <c r="A29" i="47"/>
  <c r="A27" i="46"/>
  <c r="A28" i="47"/>
  <c r="A26" i="46"/>
  <c r="A27" i="47"/>
  <c r="A25" i="46"/>
  <c r="A26" i="47"/>
  <c r="A24" i="46"/>
  <c r="A25" i="47"/>
  <c r="A23" i="46"/>
  <c r="A24" i="47"/>
  <c r="A22" i="46"/>
  <c r="A23" i="47"/>
  <c r="A21" i="46"/>
  <c r="A22" i="47"/>
  <c r="A20" i="46"/>
  <c r="A21" i="47"/>
  <c r="A19" i="46"/>
  <c r="A20" i="47"/>
  <c r="A18" i="46"/>
  <c r="A19" i="47"/>
  <c r="A17" i="46"/>
  <c r="A18" i="47"/>
  <c r="A16" i="46"/>
  <c r="A17" i="47"/>
  <c r="A15" i="46"/>
  <c r="A16" i="47"/>
  <c r="A14" i="46"/>
  <c r="A15" i="47"/>
  <c r="A13" i="46"/>
  <c r="A14" i="47"/>
  <c r="A12" i="46"/>
  <c r="A13" i="47"/>
  <c r="A11" i="46"/>
  <c r="A12" i="47"/>
  <c r="A10" i="46"/>
  <c r="A11" i="47"/>
  <c r="A9" i="46"/>
  <c r="A10" i="47"/>
  <c r="A8" i="46"/>
  <c r="A9" i="47"/>
  <c r="A7" i="46"/>
  <c r="A8" i="47"/>
  <c r="A56" i="46"/>
  <c r="G6" i="34"/>
  <c r="C6" i="34"/>
  <c r="A3" i="47"/>
  <c r="A3" i="46"/>
  <c r="C3" i="45"/>
  <c r="A3" i="52"/>
  <c r="A3" i="28"/>
  <c r="C54" i="46"/>
  <c r="K56" i="45"/>
  <c r="J56" i="45"/>
  <c r="I56" i="45"/>
  <c r="H56" i="45"/>
  <c r="G56" i="45"/>
  <c r="F56" i="45"/>
  <c r="E56" i="45"/>
  <c r="C56" i="46"/>
  <c r="B53" i="38"/>
  <c r="A49" i="40"/>
  <c r="B54" i="38"/>
  <c r="A50" i="40"/>
  <c r="B55" i="38"/>
  <c r="A51" i="40"/>
  <c r="A52" i="41"/>
  <c r="B56" i="38"/>
  <c r="A52" i="58"/>
  <c r="B57" i="38"/>
  <c r="A53" i="40"/>
  <c r="A54" i="41"/>
  <c r="B58" i="38"/>
  <c r="A54" i="58"/>
  <c r="B50" i="38"/>
  <c r="A46" i="40"/>
  <c r="B52" i="38"/>
  <c r="A48" i="58"/>
  <c r="B51" i="38"/>
  <c r="B49" i="38"/>
  <c r="A45" i="58"/>
  <c r="B48" i="38"/>
  <c r="A44" i="40"/>
  <c r="B47" i="38"/>
  <c r="A43" i="40"/>
  <c r="A44" i="59"/>
  <c r="B46" i="56"/>
  <c r="B46" i="38"/>
  <c r="A42" i="58"/>
  <c r="B45" i="38"/>
  <c r="A41" i="58"/>
  <c r="B44" i="38"/>
  <c r="A40" i="40"/>
  <c r="B43" i="38"/>
  <c r="A39" i="40"/>
  <c r="A40" i="41"/>
  <c r="B42" i="38"/>
  <c r="B41" i="38"/>
  <c r="A37" i="58"/>
  <c r="B40" i="38"/>
  <c r="A36" i="40"/>
  <c r="B39" i="38"/>
  <c r="A35" i="58"/>
  <c r="B38" i="38"/>
  <c r="A34" i="40"/>
  <c r="B37" i="38"/>
  <c r="A33" i="58"/>
  <c r="B36" i="38"/>
  <c r="A32" i="40"/>
  <c r="B35" i="38"/>
  <c r="A31" i="58"/>
  <c r="B34" i="38"/>
  <c r="A30" i="40"/>
  <c r="A31" i="41"/>
  <c r="B33" i="38"/>
  <c r="A29" i="58"/>
  <c r="B32" i="38"/>
  <c r="A28" i="58"/>
  <c r="B31" i="38"/>
  <c r="A27" i="58"/>
  <c r="B30" i="38"/>
  <c r="A26" i="40"/>
  <c r="B29" i="38"/>
  <c r="A25" i="58"/>
  <c r="B28" i="38"/>
  <c r="A24" i="40"/>
  <c r="A25" i="41"/>
  <c r="B27" i="38"/>
  <c r="A23" i="40"/>
  <c r="B26" i="38"/>
  <c r="A22" i="40"/>
  <c r="A23" i="59"/>
  <c r="B25" i="56"/>
  <c r="B25" i="38"/>
  <c r="A21" i="40"/>
  <c r="A22" i="59"/>
  <c r="B24" i="56"/>
  <c r="B24" i="38"/>
  <c r="A20" i="40"/>
  <c r="B23" i="38"/>
  <c r="A19" i="58"/>
  <c r="B22" i="38"/>
  <c r="A18" i="40"/>
  <c r="A19" i="59"/>
  <c r="B21" i="56"/>
  <c r="B21" i="38"/>
  <c r="A17" i="58"/>
  <c r="B20" i="38"/>
  <c r="A16" i="40"/>
  <c r="A17" i="59"/>
  <c r="B19" i="56"/>
  <c r="B19" i="38"/>
  <c r="A15" i="40"/>
  <c r="A16" i="41"/>
  <c r="B18" i="38"/>
  <c r="A14" i="40"/>
  <c r="A15" i="59"/>
  <c r="B17" i="56"/>
  <c r="B17" i="38"/>
  <c r="A13" i="58"/>
  <c r="B16" i="38"/>
  <c r="A12" i="58"/>
  <c r="B15" i="38"/>
  <c r="A11" i="58"/>
  <c r="B14" i="38"/>
  <c r="A10" i="58"/>
  <c r="B13" i="38"/>
  <c r="A9" i="58"/>
  <c r="B12" i="38"/>
  <c r="A8" i="40"/>
  <c r="A9" i="41"/>
  <c r="A18" i="58"/>
  <c r="A20" i="58"/>
  <c r="A24" i="58"/>
  <c r="A30" i="58"/>
  <c r="A38" i="58"/>
  <c r="A38" i="40"/>
  <c r="A39" i="59"/>
  <c r="B41" i="56"/>
  <c r="A40" i="58"/>
  <c r="A46" i="58"/>
  <c r="A51" i="58"/>
  <c r="A17" i="40"/>
  <c r="A18" i="59"/>
  <c r="B20" i="56"/>
  <c r="A41" i="40"/>
  <c r="A42" i="59"/>
  <c r="B44" i="56"/>
  <c r="A13" i="40"/>
  <c r="A14" i="41"/>
  <c r="A31" i="40"/>
  <c r="A32" i="41"/>
  <c r="A35" i="40"/>
  <c r="A36" i="59"/>
  <c r="B38" i="56"/>
  <c r="A47" i="40"/>
  <c r="A48" i="41"/>
  <c r="A47" i="58"/>
  <c r="A55" i="40"/>
  <c r="A55" i="58"/>
  <c r="A9" i="40"/>
  <c r="A10" i="59"/>
  <c r="B12" i="56"/>
  <c r="A36" i="58"/>
  <c r="E22" i="33"/>
  <c r="C22" i="33"/>
  <c r="D22" i="33"/>
  <c r="A21" i="58"/>
  <c r="A48" i="59"/>
  <c r="B50" i="56"/>
  <c r="A56" i="59"/>
  <c r="A11" i="40"/>
  <c r="A12" i="41"/>
  <c r="A15" i="58"/>
  <c r="A8" i="58"/>
  <c r="A18" i="41"/>
  <c r="A25" i="40"/>
  <c r="A26" i="41"/>
  <c r="A22" i="58"/>
  <c r="A54" i="40"/>
  <c r="A55" i="41"/>
  <c r="A45" i="40"/>
  <c r="A46" i="41"/>
  <c r="A42" i="40"/>
  <c r="A43" i="59"/>
  <c r="B45" i="56"/>
  <c r="A55" i="59"/>
  <c r="B57" i="56"/>
  <c r="A43" i="41"/>
  <c r="A25" i="59"/>
  <c r="B27" i="56"/>
  <c r="A21" i="41"/>
  <c r="A21" i="59"/>
  <c r="B23" i="56"/>
  <c r="A10" i="40"/>
  <c r="A19" i="41"/>
  <c r="A12" i="40"/>
  <c r="A13" i="59"/>
  <c r="B15" i="56"/>
  <c r="A31" i="59"/>
  <c r="B33" i="56"/>
  <c r="A32" i="58"/>
  <c r="A39" i="58"/>
  <c r="A52" i="40"/>
  <c r="A53" i="41"/>
  <c r="A16" i="58"/>
  <c r="A53" i="58"/>
  <c r="A37" i="40"/>
  <c r="A38" i="41"/>
  <c r="A14" i="58"/>
  <c r="A44" i="41"/>
  <c r="A53" i="59"/>
  <c r="B55" i="56"/>
  <c r="A13" i="41"/>
  <c r="A52" i="59"/>
  <c r="B54" i="56"/>
  <c r="A11" i="41"/>
  <c r="A11" i="59"/>
  <c r="B13" i="56"/>
  <c r="A24" i="41"/>
  <c r="A24" i="59"/>
  <c r="B26" i="56"/>
  <c r="A9" i="59"/>
  <c r="B11" i="56"/>
  <c r="A22" i="41"/>
  <c r="A28" i="40"/>
  <c r="A29" i="59"/>
  <c r="B31" i="56"/>
  <c r="A36" i="41"/>
  <c r="A10" i="41"/>
  <c r="A23" i="58"/>
  <c r="A19" i="40"/>
  <c r="A20" i="59"/>
  <c r="B22" i="56"/>
  <c r="A43" i="58"/>
  <c r="A20" i="41"/>
  <c r="A29" i="41"/>
  <c r="A41" i="59"/>
  <c r="B43" i="56"/>
  <c r="A41" i="41"/>
  <c r="A50" i="59"/>
  <c r="B52" i="56"/>
  <c r="A50" i="41"/>
  <c r="A37" i="41"/>
  <c r="A37" i="59"/>
  <c r="B39" i="56"/>
  <c r="A42" i="41"/>
  <c r="A23" i="41"/>
  <c r="A48" i="40"/>
  <c r="A54" i="59"/>
  <c r="B56" i="56"/>
  <c r="A57" i="40"/>
  <c r="A38" i="59"/>
  <c r="B40" i="56"/>
  <c r="A12" i="59"/>
  <c r="B14" i="56"/>
  <c r="A46" i="59"/>
  <c r="B48" i="56"/>
  <c r="A14" i="59"/>
  <c r="B16" i="56"/>
  <c r="A33" i="40"/>
  <c r="A15" i="41"/>
  <c r="A49" i="58"/>
  <c r="A39" i="41"/>
  <c r="A61" i="40"/>
  <c r="A61" i="41"/>
  <c r="A61" i="58"/>
  <c r="A63" i="58"/>
  <c r="A63" i="40"/>
  <c r="A58" i="40"/>
  <c r="A58" i="41"/>
  <c r="A33" i="41"/>
  <c r="A33" i="59"/>
  <c r="B35" i="56"/>
  <c r="A45" i="59"/>
  <c r="B47" i="56"/>
  <c r="A45" i="41"/>
  <c r="A64" i="40"/>
  <c r="A64" i="58"/>
  <c r="A27" i="59"/>
  <c r="B29" i="56"/>
  <c r="A27" i="41"/>
  <c r="A51" i="41"/>
  <c r="A51" i="59"/>
  <c r="B53" i="56"/>
  <c r="A59" i="40"/>
  <c r="A59" i="58"/>
  <c r="A35" i="59"/>
  <c r="B37" i="56"/>
  <c r="A35" i="41"/>
  <c r="A47" i="59"/>
  <c r="B49" i="56"/>
  <c r="A47" i="41"/>
  <c r="A60" i="40"/>
  <c r="A60" i="58"/>
  <c r="A26" i="59"/>
  <c r="B28" i="56"/>
  <c r="A50" i="58"/>
  <c r="A44" i="58"/>
  <c r="A34" i="58"/>
  <c r="A16" i="59"/>
  <c r="B18" i="56"/>
  <c r="A29" i="40"/>
  <c r="A27" i="40"/>
  <c r="A17" i="41"/>
  <c r="A40" i="59"/>
  <c r="B42" i="56"/>
  <c r="A32" i="59"/>
  <c r="B34" i="56"/>
  <c r="A26" i="58"/>
  <c r="A49" i="59"/>
  <c r="B51" i="56"/>
  <c r="A49" i="41"/>
  <c r="A34" i="41"/>
  <c r="A34" i="59"/>
  <c r="B36" i="56"/>
  <c r="A59" i="59"/>
  <c r="A62" i="59"/>
  <c r="A57" i="41"/>
  <c r="A58" i="59"/>
  <c r="A63" i="41"/>
  <c r="A64" i="59"/>
  <c r="A28" i="41"/>
  <c r="A28" i="59"/>
  <c r="B30" i="56"/>
  <c r="A65" i="59"/>
  <c r="A64" i="41"/>
  <c r="A30" i="41"/>
  <c r="A30" i="59"/>
  <c r="B32" i="56"/>
  <c r="A59" i="41"/>
  <c r="A60" i="59"/>
  <c r="A61" i="59"/>
  <c r="A60" i="41"/>
</calcChain>
</file>

<file path=xl/sharedStrings.xml><?xml version="1.0" encoding="utf-8"?>
<sst xmlns="http://schemas.openxmlformats.org/spreadsheetml/2006/main" count="647" uniqueCount="295">
  <si>
    <t>ANEXO ESTADÍSTICO</t>
  </si>
  <si>
    <t>Cuadro N° 1</t>
  </si>
  <si>
    <t>Producto</t>
  </si>
  <si>
    <t>RANKING</t>
  </si>
  <si>
    <t>1° tipo</t>
  </si>
  <si>
    <t>2° tipo</t>
  </si>
  <si>
    <t>3° tipo</t>
  </si>
  <si>
    <t>Cuadro Nº 3</t>
  </si>
  <si>
    <t>Mes</t>
  </si>
  <si>
    <t>Año</t>
  </si>
  <si>
    <t>.................</t>
  </si>
  <si>
    <t>Período</t>
  </si>
  <si>
    <t>Total</t>
  </si>
  <si>
    <t xml:space="preserve">Reventa al mercado interno de </t>
  </si>
  <si>
    <t>Origen:.............................</t>
  </si>
  <si>
    <t>Valores ($)</t>
  </si>
  <si>
    <t>Valor FOB</t>
  </si>
  <si>
    <t>Existencias de</t>
  </si>
  <si>
    <t>Producción</t>
  </si>
  <si>
    <t>Autoconsumo</t>
  </si>
  <si>
    <t>Origen............................</t>
  </si>
  <si>
    <t>1º tr.1999*</t>
  </si>
  <si>
    <t>Ejemplo para completar la información de capacidad de producción.</t>
  </si>
  <si>
    <t>En el caso de que la etapa de producción o proceso que limita la capacidad máxima de producción</t>
  </si>
  <si>
    <t xml:space="preserve">sea compartida por los productos en cuestión y por otros productos cualesquiera, seguir el ejemplo </t>
  </si>
  <si>
    <t>que se presenta a continuación.</t>
  </si>
  <si>
    <t>en un 80% y la producción en ese año fue la que se describe en el cuadro del ejemplo siguiente:</t>
  </si>
  <si>
    <t>Los productos A, B y C son los productos en cuestión. El producto D representa a otros</t>
  </si>
  <si>
    <t>productos de la empresa.</t>
  </si>
  <si>
    <t>PRODUCCION</t>
  </si>
  <si>
    <t>AÑO</t>
  </si>
  <si>
    <t>A</t>
  </si>
  <si>
    <t>B</t>
  </si>
  <si>
    <t>C</t>
  </si>
  <si>
    <t>D</t>
  </si>
  <si>
    <t>De acuerdo a estos datos el mix de producción responde a la siguiente composición:</t>
  </si>
  <si>
    <t>Productos</t>
  </si>
  <si>
    <t>La forma de calcular la capacidad de producción será:</t>
  </si>
  <si>
    <t>Para el producto   A   384 / 0.80 = 480</t>
  </si>
  <si>
    <t>Para el producto   B   430 / 0.80 = 537</t>
  </si>
  <si>
    <t>Para el producto   C    96 / 0.80 = 120</t>
  </si>
  <si>
    <t>Para el producto   D   50 / 0.80  = 62</t>
  </si>
  <si>
    <t xml:space="preserve">Esto implica que la capacidad de producción total es de 1200 unidades con este mix, el cual nos  </t>
  </si>
  <si>
    <t>servirá de referencia para el resto de los cálculos.</t>
  </si>
  <si>
    <t>Por lo tanto, las unidades de cada producto serán:</t>
  </si>
  <si>
    <t>Para el producto   A   1800 * 0.40 = 720</t>
  </si>
  <si>
    <t>Para el producto   B   1800 * 0.45 = 810</t>
  </si>
  <si>
    <t>Para el producto   C   1800 * 0.10 = 180</t>
  </si>
  <si>
    <t>Para el producto   D   1800 * 0.05 = 90</t>
  </si>
  <si>
    <t>Año de Máxima Producción</t>
  </si>
  <si>
    <r>
      <t xml:space="preserve">Producción (en </t>
    </r>
    <r>
      <rPr>
        <i/>
        <u/>
        <sz val="10"/>
        <rFont val="Arial"/>
        <family val="2"/>
      </rPr>
      <t>unidad de medida</t>
    </r>
    <r>
      <rPr>
        <sz val="10"/>
        <rFont val="Arial"/>
        <family val="2"/>
      </rPr>
      <t>)</t>
    </r>
  </si>
  <si>
    <t>demás productos</t>
  </si>
  <si>
    <t>Concepto</t>
  </si>
  <si>
    <t xml:space="preserve">Valor </t>
  </si>
  <si>
    <t>Part.</t>
  </si>
  <si>
    <t>s/CMU</t>
  </si>
  <si>
    <t>Insumos nacionales (1)</t>
  </si>
  <si>
    <t>Insumos importados (1)</t>
  </si>
  <si>
    <t>Mano de obra directa</t>
  </si>
  <si>
    <t>Costos variables de fabricación</t>
  </si>
  <si>
    <t>Energía eléctrica</t>
  </si>
  <si>
    <t>Combustibles</t>
  </si>
  <si>
    <t>Desperdicios</t>
  </si>
  <si>
    <t>Otros costos variables de fabricación</t>
  </si>
  <si>
    <t>Royalties</t>
  </si>
  <si>
    <t>Otras Transferencias</t>
  </si>
  <si>
    <t>Costos fijos de fabricación</t>
  </si>
  <si>
    <t>Mano de obra indirecta</t>
  </si>
  <si>
    <t>Mantenimiento</t>
  </si>
  <si>
    <t>Depreciación</t>
  </si>
  <si>
    <t>Otros Costos fijos de producción</t>
  </si>
  <si>
    <t>Otros costos</t>
  </si>
  <si>
    <t>Administrativos</t>
  </si>
  <si>
    <t>Otros</t>
  </si>
  <si>
    <t>Costo Medio Unitario (CMU)</t>
  </si>
  <si>
    <t xml:space="preserve">Precios en el mercado interno de </t>
  </si>
  <si>
    <t xml:space="preserve">Total </t>
  </si>
  <si>
    <t>Ingreso Medio</t>
  </si>
  <si>
    <t>Facturado (1)</t>
  </si>
  <si>
    <t>Por Ventas</t>
  </si>
  <si>
    <t>Importaciones de</t>
  </si>
  <si>
    <t>(completar el origen):.....................................................</t>
  </si>
  <si>
    <t>VOLUMEN</t>
  </si>
  <si>
    <t>(Total)</t>
  </si>
  <si>
    <t>Fletes</t>
  </si>
  <si>
    <t>Precio de Venta</t>
  </si>
  <si>
    <t>Cuadro N° 11</t>
  </si>
  <si>
    <t>Cuadro Nº 14</t>
  </si>
  <si>
    <t>Horas trabajadas en el Área de producción de</t>
  </si>
  <si>
    <t>Horas por turno</t>
  </si>
  <si>
    <t>Turnos por día</t>
  </si>
  <si>
    <t>Días por mes</t>
  </si>
  <si>
    <t>Cuadro Nº 2</t>
  </si>
  <si>
    <t>Valor CIF</t>
  </si>
  <si>
    <t>*Cuando se expresa el precio del insumo, aclarar a qué unidad de medida está referida (ej. $/Kg; $/m, etc)</t>
  </si>
  <si>
    <t>CANAL MAYORISTA</t>
  </si>
  <si>
    <t>CANAL MINORISTA</t>
  </si>
  <si>
    <t>OTROS</t>
  </si>
  <si>
    <t>Diferencias de Inventario</t>
  </si>
  <si>
    <t>Gastos Variables de Comercialización</t>
  </si>
  <si>
    <t>Financieros - Por CAPITAL DE TRABAJO</t>
  </si>
  <si>
    <t>Fijos de comercialización</t>
  </si>
  <si>
    <t>posición NCM</t>
  </si>
  <si>
    <t xml:space="preserve">Capacidad máxima de producción de </t>
  </si>
  <si>
    <t xml:space="preserve">Producción y capacidad de producción nacional de </t>
  </si>
  <si>
    <t>Producción nacional (*)</t>
  </si>
  <si>
    <t>Capacidad de producción</t>
  </si>
  <si>
    <t>nacional (*)</t>
  </si>
  <si>
    <t>(*) Indicar la fuente de información o la metodología de estimación.</t>
  </si>
  <si>
    <t>%</t>
  </si>
  <si>
    <t>TOTAL</t>
  </si>
  <si>
    <t>En valores</t>
  </si>
  <si>
    <t>PERÍODO</t>
  </si>
  <si>
    <t>Exportaciones</t>
  </si>
  <si>
    <t>Producción Contratada a Terceros</t>
  </si>
  <si>
    <t>Producción para Terceros</t>
  </si>
  <si>
    <t>Producción, Autoconusmo, Ventas, Exportaciones y Existencias de</t>
  </si>
  <si>
    <t xml:space="preserve">Exportaciones de </t>
  </si>
  <si>
    <t>US$ FOB</t>
  </si>
  <si>
    <t>CONTROLES CNCE</t>
  </si>
  <si>
    <t>Ventas de Producción Propia</t>
  </si>
  <si>
    <t>Ventas de Producción Contratada a Terceros</t>
  </si>
  <si>
    <t>1º mes con operaciones</t>
  </si>
  <si>
    <t>valor del 1º mes con operaciones</t>
  </si>
  <si>
    <t>COMPLETAR</t>
  </si>
  <si>
    <t xml:space="preserve">El RESUMEN PÚBLICO </t>
  </si>
  <si>
    <t>TIENE LAS FORMULAS CARGADAS</t>
  </si>
  <si>
    <t xml:space="preserve">COMPLETE LOS DATOS EN </t>
  </si>
  <si>
    <t>ATENCIÓN</t>
  </si>
  <si>
    <t>Cantidad de Empleados</t>
  </si>
  <si>
    <t>Cuadro Nº 6</t>
  </si>
  <si>
    <t>Área de producción</t>
  </si>
  <si>
    <t>Cuadro Nº 5</t>
  </si>
  <si>
    <r>
      <t>Estructura de costos de</t>
    </r>
    <r>
      <rPr>
        <b/>
        <sz val="10"/>
        <rFont val="Arial"/>
      </rPr>
      <t xml:space="preserve"> </t>
    </r>
  </si>
  <si>
    <t>EXPORTACIONES US$ FOB   RESÚMEN PÚBLICO</t>
  </si>
  <si>
    <t>ÙLTIMO MES ÚLTIMO PERÍODO (1-12)</t>
  </si>
  <si>
    <t>(en el recuadro ingrese el número del mes correspondiente)</t>
  </si>
  <si>
    <t>OCULTE (NO ELIMINE) LAS FILAS DE LOS MESES EXCEDENTES</t>
  </si>
  <si>
    <t>LOS "CONTROLES CNCE" QUEDAN FUERA DEL ÁREA DE IMPRESIÓN Y CON FÓRMULAS PROTEGIDAS</t>
  </si>
  <si>
    <t>EN EL RESUMEN PÚBLICO DE EXPORTACIONES EN US$ FOB ESTA CARGADA LA FÓRMULA, PERO ES NECESARIO QUE LA EMPRESA COMPLETE (EN LA HOJA CONFIDENCIAL)  EL PRIMER MES CON OPERACIONES Y SU MONTO</t>
  </si>
  <si>
    <t>(muestran el resumen público del cuadro confidencial)</t>
  </si>
  <si>
    <t>Ventas de Producción Propia
En pesos</t>
  </si>
  <si>
    <t>Ventas de Producción Encargada o Contratada a Terceros
En pesos</t>
  </si>
  <si>
    <t>Insumos Importados</t>
  </si>
  <si>
    <t>Insumos Nacionales</t>
  </si>
  <si>
    <t xml:space="preserve">TOTAL </t>
  </si>
  <si>
    <t>(diferencias entre totales y parciales)</t>
  </si>
  <si>
    <t>Nota: Esta información debe ser consistente con el resto de la información suministrada en el cuestionario, en especial en el Cuadro Nº 8.</t>
  </si>
  <si>
    <t>total</t>
  </si>
  <si>
    <t>unitario</t>
  </si>
  <si>
    <t>en pesos</t>
  </si>
  <si>
    <t>Agregue todas las filas que le resulten necesarias.</t>
  </si>
  <si>
    <t>comunes de fábrica</t>
  </si>
  <si>
    <t>Mano de Obra Directa (*)</t>
  </si>
  <si>
    <t>Otros Costos Variables de Fabricación (*)</t>
  </si>
  <si>
    <t>Gastos Variables de Comercialización (*)</t>
  </si>
  <si>
    <t>Costos Fijos de Fabricación (*)</t>
  </si>
  <si>
    <t>Gastos Adm., Comerc., etc.(*)</t>
  </si>
  <si>
    <t xml:space="preserve">(*) En caso de que utilice distintas bases de asignación para los diferentes costos que componen cada concepto, detalle las de los más relevantes en cada caso. </t>
  </si>
  <si>
    <t>Bases de asignación</t>
  </si>
  <si>
    <t>unidad de medida del insumo</t>
  </si>
  <si>
    <t xml:space="preserve">Insumos nacionales </t>
  </si>
  <si>
    <t>Insumos importados</t>
  </si>
  <si>
    <t>Existencias al cierre de cada período</t>
  </si>
  <si>
    <t>Otros (Resto)</t>
  </si>
  <si>
    <t>Beneficio Fiscal</t>
  </si>
  <si>
    <t>Exportaciones de</t>
  </si>
  <si>
    <t>Ventas de</t>
  </si>
  <si>
    <t>Cuadro Nº 4.1</t>
  </si>
  <si>
    <t>Cuadro Nº 4.2.b</t>
  </si>
  <si>
    <t>Cuadro Nº 4.2.a</t>
  </si>
  <si>
    <t>(1)   Insumos o componentes  o partes y piezas o subconjuntos. Proporcionar la información de los principales insumos utilizados en el proceso de producción (aquellos que repesenten al menos un 80% del total de insumos nacionales/importados). Agregue las filas que sean necesarias.</t>
  </si>
  <si>
    <t>Origenes no objeto de medidas</t>
  </si>
  <si>
    <t>Indique la/s forma/s de asignación de los costos comunes entre los distintos productos (por ej. comunes de fabricación, administrativos, comerciales, etc.)</t>
  </si>
  <si>
    <t>Supongamos que la capacidad de la etapa que limita la producción fue utilizada en 2010</t>
  </si>
  <si>
    <t>Mix de producción de 2010</t>
  </si>
  <si>
    <t>Mix 2010</t>
  </si>
  <si>
    <t>eleva en un 50%, las unidades totales pasan a ser 1800 de acuerdo al mix vigente en 2010</t>
  </si>
  <si>
    <t xml:space="preserve">Si en el año 2011 la capacidad de producción, debido a inversiones que se hayan realizado se </t>
  </si>
  <si>
    <t>LA HOJA ANTERIOR</t>
  </si>
  <si>
    <t>(vendidos al mercado interno)</t>
  </si>
  <si>
    <t>calzado</t>
  </si>
  <si>
    <r>
      <t xml:space="preserve">Tipos de </t>
    </r>
    <r>
      <rPr>
        <b/>
        <i/>
        <u/>
        <sz val="10"/>
        <rFont val="Arial"/>
        <family val="2"/>
      </rPr>
      <t/>
    </r>
  </si>
  <si>
    <t>En pares</t>
  </si>
  <si>
    <t>pares</t>
  </si>
  <si>
    <t>Descripción (material de capellada, material de fondo, tecnología del fondo)</t>
  </si>
  <si>
    <t>Posición arancelaria a 11 dígitos por la cual ingresan las importaciones</t>
  </si>
  <si>
    <t>Costos Totales del conjunto de todos los calzados de producción propia</t>
  </si>
  <si>
    <t>Costos Totales del conjunto de todos los calzados de producción encargada a terceros</t>
  </si>
  <si>
    <t>Cuadro N° 7.a</t>
  </si>
  <si>
    <t>Cuadro N° 7.b</t>
  </si>
  <si>
    <t>por par</t>
  </si>
  <si>
    <t>en pesos por par</t>
  </si>
  <si>
    <t>Indicar Artículo y descripción: ___________________________________</t>
  </si>
  <si>
    <t>Posición NCM/SIM (11 dígitos):___________________________________</t>
  </si>
  <si>
    <t>Participación del modelo en la facturación total de Calzado (2014):_______%</t>
  </si>
  <si>
    <t>cantidad por par / art.represent</t>
  </si>
  <si>
    <t>1 par de CALZADO</t>
  </si>
  <si>
    <t>(en pares y valores de primera venta)</t>
  </si>
  <si>
    <t>China</t>
  </si>
  <si>
    <t>Origen:......................</t>
  </si>
  <si>
    <t>Costo de nacionalización y determinación del precio de primera venta.</t>
  </si>
  <si>
    <t>en pesos por  par</t>
  </si>
  <si>
    <t>Origen: ___________________</t>
  </si>
  <si>
    <t>CONCEPTO</t>
  </si>
  <si>
    <t>Valor $</t>
  </si>
  <si>
    <t>TIPO DE CAMBIO UTILIZADO ($/U$S)</t>
  </si>
  <si>
    <t>VALOR FOB</t>
  </si>
  <si>
    <t>FLETE  INTERNAC.(s/FOB)</t>
  </si>
  <si>
    <t>SEGURO INTERNAC.(s/FOB)</t>
  </si>
  <si>
    <t>VALOR CIF</t>
  </si>
  <si>
    <t>DERECHO DE IMPORT.(s/CIF)</t>
  </si>
  <si>
    <t>TASA ESTADÍSTICAS  (s/CIF)</t>
  </si>
  <si>
    <t>APERT.CARTA CRED. (s/FOB)</t>
  </si>
  <si>
    <t>GASTOS DE DESPACHO (s/CIF)</t>
  </si>
  <si>
    <t>GASTOS PORTUARIOS (s/CIF)</t>
  </si>
  <si>
    <t>OTROS (aclarar)  (s/........)</t>
  </si>
  <si>
    <t>VALOR  NACIONALIZADO</t>
  </si>
  <si>
    <t>FLETE INTERNO (s/Nacionaliz)</t>
  </si>
  <si>
    <t>SEGURO INTERNO (s/Nacionalz.)</t>
  </si>
  <si>
    <t>OTROS (detallar) (s/Nacionaliz.)</t>
  </si>
  <si>
    <t>SUB-TOTAL (en depósito del importador)</t>
  </si>
  <si>
    <t>GS. ADMINISTRACION</t>
  </si>
  <si>
    <t>1-</t>
  </si>
  <si>
    <t>2-</t>
  </si>
  <si>
    <t>GS. COMERCIALIZ.</t>
  </si>
  <si>
    <t>GS. FINANCIEROS DE CAPITAL DE TRABAJO</t>
  </si>
  <si>
    <t>OTROS GASTOS</t>
  </si>
  <si>
    <t>COSTO MEDIO UNITARIO</t>
  </si>
  <si>
    <t>MG. DE UTILIDAD (s/C.M.U.)</t>
  </si>
  <si>
    <t>PRECIO PRIMERA VENTA (1)</t>
  </si>
  <si>
    <t>Costos Variables</t>
  </si>
  <si>
    <t>Costos Fijos</t>
  </si>
  <si>
    <t>COSTOS TOTALES</t>
  </si>
  <si>
    <t>Nota: Esta información debe ser consistente con el resto de la información suministrada en el cuestionario.</t>
  </si>
  <si>
    <t>Cuadro N° 15.a</t>
  </si>
  <si>
    <t>Cuadro N° 15.b</t>
  </si>
  <si>
    <t>Pares</t>
  </si>
  <si>
    <t>Cuadro Nº 16</t>
  </si>
  <si>
    <t>Compras de Calzado en el mercado interno</t>
  </si>
  <si>
    <t>Costos Totales del conjunto de todos los CALZADOS nacionales adquiridos localmente.</t>
  </si>
  <si>
    <t>Cuadro N° 17</t>
  </si>
  <si>
    <t>(pares)(2)</t>
  </si>
  <si>
    <t>Cuadro N° 11.a</t>
  </si>
  <si>
    <t>Cuadro N° 11.b</t>
  </si>
  <si>
    <t>calzado ya montado</t>
  </si>
  <si>
    <t>originario de</t>
  </si>
  <si>
    <t>calzado desmontado</t>
  </si>
  <si>
    <t>importad de todos los orígenes.</t>
  </si>
  <si>
    <t>Cuadro N° 12.a</t>
  </si>
  <si>
    <t>importado de todos los orígenes.</t>
  </si>
  <si>
    <t>Cuadro N° 12.b</t>
  </si>
  <si>
    <t>calzado montado importado de todos los orígenes</t>
  </si>
  <si>
    <t>Cuadro N° 13.a</t>
  </si>
  <si>
    <t>Cuadro N° 13.b</t>
  </si>
  <si>
    <t>calzado desmontado importado de todos los orígenes</t>
  </si>
  <si>
    <t>Cuadro N° 15.c</t>
  </si>
  <si>
    <t>Cuadro N° 15.d</t>
  </si>
  <si>
    <t>Costos Totales del conjunto de todos los CALZADOS montados IMPORTADOS de CHINA</t>
  </si>
  <si>
    <t>Costos Totales del conjunto de todos los CALZADOS montados IMPORTADOS de orígenes diferentes de CHINA</t>
  </si>
  <si>
    <t>Costos Totales del conjunto de todos los CALZADOS desmontados IMPORTADOS de CHINA</t>
  </si>
  <si>
    <t>Costos Totales del conjunto de todos los CALZADOS desmontados IMPORTADOS de orígenes diferentes de CHINA</t>
  </si>
  <si>
    <t>Tipo de calzado (1):………………………………………………………..</t>
  </si>
  <si>
    <t>(1) Complete un cuadro por un modelo de cada uno de los grupos de calzados producido por su firma, según lo señalado en el punto 10.2</t>
  </si>
  <si>
    <t>Calzado</t>
  </si>
  <si>
    <t>Información adicional sobre la Estructura de Costos de calzado</t>
  </si>
  <si>
    <t>Área de ensamblado</t>
  </si>
  <si>
    <t>Cuadro Nº 14.a</t>
  </si>
  <si>
    <t>Cuadro Nº 14.b</t>
  </si>
  <si>
    <t>FLETE y SEGURO INTERNAC.(s/FOB)</t>
  </si>
  <si>
    <t>DERECHO DE IMPORT.Y TASA ESTAD. (s/CIF)</t>
  </si>
  <si>
    <t>Insumos nacionales</t>
  </si>
  <si>
    <r>
      <t>Costo de nacionalización y determinación del precio de primera venta de</t>
    </r>
    <r>
      <rPr>
        <b/>
        <u/>
        <sz val="10"/>
        <rFont val="MS Sans Serif"/>
      </rPr>
      <t xml:space="preserve"> calzado montado a partir de importaciones de calzado desmontado</t>
    </r>
    <r>
      <rPr>
        <b/>
        <sz val="10"/>
        <rFont val="MS Sans Serif"/>
      </rPr>
      <t>.</t>
    </r>
  </si>
  <si>
    <t xml:space="preserve"> </t>
  </si>
  <si>
    <t>a) Cantidad de empleados y masa salarial de calzado producido por su firma</t>
  </si>
  <si>
    <t>b) Cantidad de empleados y masa salarial de calzado ensamblado a partir de importaciones de calzado desmontado</t>
  </si>
  <si>
    <t>Costos variables de armado</t>
  </si>
  <si>
    <t>Otros costos variables de armado</t>
  </si>
  <si>
    <t>Costos fijos de armado</t>
  </si>
  <si>
    <t>4° tipo</t>
  </si>
  <si>
    <t>Masa Salarial (en pesos)</t>
  </si>
  <si>
    <t>ene-nov 20</t>
  </si>
  <si>
    <t>ene-nov 19</t>
  </si>
  <si>
    <t>ene-nov 2020</t>
  </si>
  <si>
    <t>Participación del modelo en la facturación total de Calzado (2019):_______%</t>
  </si>
  <si>
    <t>promedio 2017</t>
  </si>
  <si>
    <t>promedio 2018</t>
  </si>
  <si>
    <t>promedio 2019</t>
  </si>
  <si>
    <t>promedio ene-nov 2020</t>
  </si>
  <si>
    <t>ene-nov 2029</t>
  </si>
  <si>
    <t>Cuadro N° 9</t>
  </si>
  <si>
    <t>Cuadro N° 8</t>
  </si>
  <si>
    <t>Participación del modelo en la facturación total de Calzado (2019): _______%</t>
  </si>
  <si>
    <t>Cuadro Nº 10</t>
  </si>
  <si>
    <t>Total empresa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</si>
</sst>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9" formatCode="_ * #,##0.00_ ;_ * \-#,##0.00_ ;_ * &quot;-&quot;??_ ;_ @_ "/>
    <numFmt numFmtId="184" formatCode="#,##0_ \ \ ;______@_ \ \ \ "/>
    <numFmt numFmtId="185" formatCode="_-* #,##0.00\ [$€]_-;\-* #,##0.00\ [$€]_-;_-* &quot;-&quot;??\ [$€]_-;_-@_-"/>
  </numFmts>
  <fonts count="27" x14ac:knownFonts="1">
    <font>
      <sz val="10"/>
      <name val="Arial"/>
    </font>
    <font>
      <b/>
      <sz val="10"/>
      <name val="Arial"/>
    </font>
    <font>
      <i/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8"/>
      <name val="Arial"/>
      <family val="2"/>
    </font>
    <font>
      <sz val="10"/>
      <name val="MS Sans Serif"/>
      <family val="2"/>
    </font>
    <font>
      <b/>
      <sz val="28"/>
      <name val="Arial"/>
      <family val="2"/>
    </font>
    <font>
      <b/>
      <i/>
      <u/>
      <sz val="10"/>
      <name val="Arial"/>
      <family val="2"/>
    </font>
    <font>
      <b/>
      <i/>
      <u/>
      <sz val="10"/>
      <name val="Arial"/>
      <family val="2"/>
    </font>
    <font>
      <sz val="10"/>
      <name val="Arial"/>
      <family val="2"/>
    </font>
    <font>
      <i/>
      <u/>
      <sz val="10"/>
      <name val="Arial"/>
      <family val="2"/>
    </font>
    <font>
      <sz val="9"/>
      <name val="Arial"/>
      <family val="2"/>
    </font>
    <font>
      <b/>
      <i/>
      <sz val="10"/>
      <name val="MS Sans Serif"/>
      <family val="2"/>
    </font>
    <font>
      <sz val="8"/>
      <name val="MS Sans Serif"/>
      <family val="2"/>
    </font>
    <font>
      <b/>
      <i/>
      <sz val="10"/>
      <name val="Arial"/>
      <family val="2"/>
    </font>
    <font>
      <sz val="8"/>
      <name val="Arial"/>
      <family val="2"/>
    </font>
    <font>
      <b/>
      <i/>
      <u/>
      <sz val="8"/>
      <name val="Arial"/>
      <family val="2"/>
    </font>
    <font>
      <b/>
      <sz val="8.5"/>
      <name val="Arial"/>
      <family val="2"/>
    </font>
    <font>
      <b/>
      <sz val="10"/>
      <color indexed="10"/>
      <name val="Arial"/>
      <family val="2"/>
    </font>
    <font>
      <b/>
      <sz val="11"/>
      <name val="Arial"/>
      <family val="2"/>
    </font>
    <font>
      <u/>
      <sz val="10"/>
      <name val="Arial"/>
      <family val="2"/>
    </font>
    <font>
      <b/>
      <sz val="10"/>
      <name val="MS Sans Serif"/>
    </font>
    <font>
      <i/>
      <u/>
      <sz val="10"/>
      <name val="MS Sans Serif"/>
      <family val="2"/>
    </font>
    <font>
      <b/>
      <sz val="9"/>
      <name val="Arial"/>
      <family val="2"/>
    </font>
    <font>
      <b/>
      <u/>
      <sz val="10"/>
      <name val="MS Sans Serif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theme="0"/>
        <bgColor indexed="64"/>
      </patternFill>
    </fill>
  </fills>
  <borders count="92">
    <border>
      <left/>
      <right/>
      <top/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1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10"/>
      </left>
      <right/>
      <top style="medium">
        <color indexed="10"/>
      </top>
      <bottom style="medium">
        <color indexed="10"/>
      </bottom>
      <diagonal/>
    </border>
    <border>
      <left/>
      <right style="medium">
        <color indexed="10"/>
      </right>
      <top style="medium">
        <color indexed="10"/>
      </top>
      <bottom style="medium">
        <color indexed="10"/>
      </bottom>
      <diagonal/>
    </border>
  </borders>
  <cellStyleXfs count="8">
    <xf numFmtId="0" fontId="0" fillId="0" borderId="0"/>
    <xf numFmtId="185" fontId="3" fillId="0" borderId="0" applyFont="0" applyFill="0" applyBorder="0" applyAlignment="0" applyProtection="0"/>
    <xf numFmtId="0" fontId="3" fillId="0" borderId="1"/>
    <xf numFmtId="179" fontId="3" fillId="0" borderId="0" applyFont="0" applyFill="0" applyBorder="0" applyAlignment="0" applyProtection="0"/>
    <xf numFmtId="0" fontId="11" fillId="0" borderId="0"/>
    <xf numFmtId="0" fontId="3" fillId="0" borderId="2" applyBorder="0"/>
    <xf numFmtId="0" fontId="11" fillId="0" borderId="2" applyBorder="0"/>
    <xf numFmtId="9" fontId="3" fillId="0" borderId="0" applyFont="0" applyFill="0" applyBorder="0" applyAlignment="0" applyProtection="0"/>
  </cellStyleXfs>
  <cellXfs count="600">
    <xf numFmtId="0" fontId="0" fillId="0" borderId="0" xfId="0"/>
    <xf numFmtId="0" fontId="0" fillId="0" borderId="3" xfId="0" applyBorder="1"/>
    <xf numFmtId="0" fontId="1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/>
    <xf numFmtId="0" fontId="11" fillId="0" borderId="14" xfId="0" applyFont="1" applyBorder="1" applyAlignment="1">
      <alignment horizontal="centerContinuous"/>
    </xf>
    <xf numFmtId="0" fontId="0" fillId="0" borderId="0" xfId="0" applyAlignment="1">
      <alignment vertical="center"/>
    </xf>
    <xf numFmtId="0" fontId="9" fillId="0" borderId="0" xfId="0" applyFont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/>
    <xf numFmtId="0" fontId="0" fillId="0" borderId="17" xfId="0" applyBorder="1"/>
    <xf numFmtId="0" fontId="0" fillId="0" borderId="11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4" fillId="0" borderId="9" xfId="0" applyFont="1" applyFill="1" applyBorder="1" applyAlignment="1" applyProtection="1">
      <alignment horizontal="center" vertical="center" wrapText="1"/>
      <protection locked="0"/>
    </xf>
    <xf numFmtId="0" fontId="4" fillId="0" borderId="18" xfId="0" applyFont="1" applyFill="1" applyBorder="1" applyAlignment="1" applyProtection="1">
      <alignment horizontal="center" vertical="center" wrapText="1"/>
      <protection locked="0"/>
    </xf>
    <xf numFmtId="0" fontId="4" fillId="0" borderId="19" xfId="0" applyFont="1" applyFill="1" applyBorder="1" applyAlignment="1" applyProtection="1">
      <alignment horizontal="center" vertical="center" wrapText="1"/>
      <protection locked="0"/>
    </xf>
    <xf numFmtId="0" fontId="4" fillId="0" borderId="20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Border="1" applyAlignment="1" applyProtection="1">
      <alignment horizontal="center" vertical="center" wrapText="1"/>
      <protection locked="0"/>
    </xf>
    <xf numFmtId="0" fontId="11" fillId="2" borderId="0" xfId="0" applyFont="1" applyFill="1" applyBorder="1" applyProtection="1">
      <protection locked="0"/>
    </xf>
    <xf numFmtId="3" fontId="11" fillId="0" borderId="21" xfId="3" quotePrefix="1" applyNumberFormat="1" applyFont="1" applyFill="1" applyBorder="1" applyAlignment="1" applyProtection="1">
      <alignment horizontal="right"/>
      <protection locked="0"/>
    </xf>
    <xf numFmtId="3" fontId="11" fillId="0" borderId="22" xfId="3" quotePrefix="1" applyNumberFormat="1" applyFont="1" applyFill="1" applyBorder="1" applyAlignment="1" applyProtection="1">
      <alignment horizontal="right"/>
      <protection locked="0"/>
    </xf>
    <xf numFmtId="3" fontId="11" fillId="0" borderId="2" xfId="3" quotePrefix="1" applyNumberFormat="1" applyFont="1" applyFill="1" applyBorder="1" applyAlignment="1" applyProtection="1">
      <alignment horizontal="right"/>
      <protection locked="0"/>
    </xf>
    <xf numFmtId="3" fontId="11" fillId="0" borderId="0" xfId="3" quotePrefix="1" applyNumberFormat="1" applyFont="1" applyFill="1" applyBorder="1" applyAlignment="1" applyProtection="1">
      <alignment horizontal="right"/>
      <protection locked="0"/>
    </xf>
    <xf numFmtId="3" fontId="11" fillId="0" borderId="23" xfId="3" quotePrefix="1" applyNumberFormat="1" applyFont="1" applyFill="1" applyBorder="1" applyAlignment="1" applyProtection="1">
      <alignment horizontal="right"/>
      <protection locked="0"/>
    </xf>
    <xf numFmtId="3" fontId="11" fillId="0" borderId="3" xfId="3" quotePrefix="1" applyNumberFormat="1" applyFont="1" applyFill="1" applyBorder="1" applyAlignment="1" applyProtection="1">
      <alignment horizontal="right"/>
      <protection locked="0"/>
    </xf>
    <xf numFmtId="3" fontId="11" fillId="0" borderId="11" xfId="3" quotePrefix="1" applyNumberFormat="1" applyFont="1" applyFill="1" applyBorder="1" applyAlignment="1" applyProtection="1">
      <alignment horizontal="right"/>
      <protection locked="0"/>
    </xf>
    <xf numFmtId="3" fontId="11" fillId="0" borderId="24" xfId="3" quotePrefix="1" applyNumberFormat="1" applyFont="1" applyFill="1" applyBorder="1" applyAlignment="1" applyProtection="1">
      <alignment horizontal="right"/>
      <protection locked="0"/>
    </xf>
    <xf numFmtId="3" fontId="11" fillId="0" borderId="7" xfId="3" quotePrefix="1" applyNumberFormat="1" applyFont="1" applyFill="1" applyBorder="1" applyAlignment="1" applyProtection="1">
      <alignment horizontal="right"/>
      <protection locked="0"/>
    </xf>
    <xf numFmtId="3" fontId="11" fillId="0" borderId="12" xfId="3" quotePrefix="1" applyNumberFormat="1" applyFont="1" applyFill="1" applyBorder="1" applyAlignment="1" applyProtection="1">
      <alignment horizontal="right"/>
      <protection locked="0"/>
    </xf>
    <xf numFmtId="3" fontId="11" fillId="0" borderId="25" xfId="3" quotePrefix="1" applyNumberFormat="1" applyFont="1" applyFill="1" applyBorder="1" applyAlignment="1" applyProtection="1">
      <alignment horizontal="right"/>
      <protection locked="0"/>
    </xf>
    <xf numFmtId="3" fontId="11" fillId="0" borderId="16" xfId="3" quotePrefix="1" applyNumberFormat="1" applyFont="1" applyFill="1" applyBorder="1" applyAlignment="1" applyProtection="1">
      <alignment horizontal="right"/>
      <protection locked="0"/>
    </xf>
    <xf numFmtId="3" fontId="11" fillId="0" borderId="15" xfId="3" quotePrefix="1" applyNumberFormat="1" applyFont="1" applyFill="1" applyBorder="1" applyAlignment="1" applyProtection="1">
      <alignment horizontal="right"/>
      <protection locked="0"/>
    </xf>
    <xf numFmtId="3" fontId="11" fillId="0" borderId="26" xfId="3" quotePrefix="1" applyNumberFormat="1" applyFont="1" applyFill="1" applyBorder="1" applyAlignment="1" applyProtection="1">
      <alignment horizontal="right"/>
      <protection locked="0"/>
    </xf>
    <xf numFmtId="3" fontId="11" fillId="0" borderId="27" xfId="3" quotePrefix="1" applyNumberFormat="1" applyFont="1" applyFill="1" applyBorder="1" applyAlignment="1" applyProtection="1">
      <alignment horizontal="right"/>
      <protection locked="0"/>
    </xf>
    <xf numFmtId="3" fontId="11" fillId="0" borderId="28" xfId="3" quotePrefix="1" applyNumberFormat="1" applyFont="1" applyFill="1" applyBorder="1" applyAlignment="1" applyProtection="1">
      <alignment horizontal="right"/>
      <protection locked="0"/>
    </xf>
    <xf numFmtId="0" fontId="4" fillId="3" borderId="0" xfId="0" applyFont="1" applyFill="1" applyBorder="1" applyAlignment="1" applyProtection="1">
      <alignment horizontal="center"/>
      <protection locked="0"/>
    </xf>
    <xf numFmtId="184" fontId="11" fillId="0" borderId="0" xfId="3" quotePrefix="1" applyNumberFormat="1" applyFont="1" applyFill="1" applyBorder="1" applyAlignment="1" applyProtection="1">
      <protection locked="0"/>
    </xf>
    <xf numFmtId="3" fontId="11" fillId="0" borderId="0" xfId="3" quotePrefix="1" applyNumberFormat="1" applyFont="1" applyFill="1" applyBorder="1" applyAlignment="1" applyProtection="1">
      <alignment horizontal="center"/>
      <protection locked="0"/>
    </xf>
    <xf numFmtId="0" fontId="11" fillId="0" borderId="0" xfId="0" applyFont="1" applyFill="1" applyBorder="1" applyProtection="1">
      <protection locked="0"/>
    </xf>
    <xf numFmtId="0" fontId="0" fillId="0" borderId="0" xfId="0" applyProtection="1">
      <protection locked="0"/>
    </xf>
    <xf numFmtId="0" fontId="4" fillId="0" borderId="0" xfId="0" applyFont="1" applyFill="1" applyAlignment="1" applyProtection="1">
      <alignment horizontal="center"/>
      <protection locked="0"/>
    </xf>
    <xf numFmtId="0" fontId="11" fillId="0" borderId="0" xfId="0" applyFont="1" applyFill="1" applyProtection="1">
      <protection locked="0"/>
    </xf>
    <xf numFmtId="0" fontId="0" fillId="0" borderId="0" xfId="0" applyFill="1" applyProtection="1">
      <protection locked="0"/>
    </xf>
    <xf numFmtId="0" fontId="11" fillId="0" borderId="0" xfId="0" applyFont="1" applyFill="1" applyAlignment="1" applyProtection="1">
      <alignment horizontal="center"/>
      <protection locked="0"/>
    </xf>
    <xf numFmtId="0" fontId="11" fillId="0" borderId="0" xfId="0" applyFont="1" applyProtection="1"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horizontal="center" vertical="center" wrapText="1"/>
      <protection locked="0"/>
    </xf>
    <xf numFmtId="0" fontId="4" fillId="0" borderId="0" xfId="0" applyFont="1" applyProtection="1">
      <protection locked="0"/>
    </xf>
    <xf numFmtId="1" fontId="4" fillId="0" borderId="15" xfId="0" applyNumberFormat="1" applyFont="1" applyFill="1" applyBorder="1" applyAlignment="1" applyProtection="1">
      <alignment horizontal="center"/>
      <protection locked="0"/>
    </xf>
    <xf numFmtId="3" fontId="11" fillId="0" borderId="2" xfId="0" applyNumberFormat="1" applyFont="1" applyBorder="1" applyAlignment="1" applyProtection="1">
      <alignment horizontal="center"/>
      <protection locked="0"/>
    </xf>
    <xf numFmtId="1" fontId="4" fillId="0" borderId="11" xfId="0" applyNumberFormat="1" applyFont="1" applyFill="1" applyBorder="1" applyAlignment="1" applyProtection="1">
      <alignment horizontal="center"/>
      <protection locked="0"/>
    </xf>
    <xf numFmtId="3" fontId="11" fillId="0" borderId="11" xfId="0" applyNumberFormat="1" applyFont="1" applyBorder="1" applyAlignment="1" applyProtection="1">
      <alignment horizontal="center"/>
      <protection locked="0"/>
    </xf>
    <xf numFmtId="1" fontId="4" fillId="0" borderId="28" xfId="0" applyNumberFormat="1" applyFont="1" applyFill="1" applyBorder="1" applyAlignment="1" applyProtection="1">
      <alignment horizontal="center"/>
      <protection locked="0"/>
    </xf>
    <xf numFmtId="3" fontId="11" fillId="0" borderId="12" xfId="0" applyNumberFormat="1" applyFont="1" applyBorder="1" applyAlignment="1" applyProtection="1">
      <alignment horizontal="center"/>
      <protection locked="0"/>
    </xf>
    <xf numFmtId="3" fontId="11" fillId="0" borderId="29" xfId="0" applyNumberFormat="1" applyFont="1" applyBorder="1" applyAlignment="1" applyProtection="1">
      <alignment horizontal="center"/>
      <protection locked="0"/>
    </xf>
    <xf numFmtId="0" fontId="11" fillId="0" borderId="12" xfId="0" quotePrefix="1" applyFont="1" applyFill="1" applyBorder="1" applyAlignment="1" applyProtection="1">
      <alignment horizontal="center"/>
      <protection locked="0"/>
    </xf>
    <xf numFmtId="0" fontId="11" fillId="0" borderId="0" xfId="0" applyFont="1" applyAlignment="1" applyProtection="1">
      <alignment horizontal="center"/>
      <protection locked="0"/>
    </xf>
    <xf numFmtId="0" fontId="4" fillId="0" borderId="14" xfId="0" applyFont="1" applyBorder="1" applyAlignment="1" applyProtection="1">
      <alignment horizontal="center" vertical="center"/>
      <protection locked="0"/>
    </xf>
    <xf numFmtId="0" fontId="11" fillId="0" borderId="0" xfId="0" applyFont="1" applyBorder="1" applyProtection="1"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0" fontId="4" fillId="0" borderId="30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Border="1" applyProtection="1">
      <protection locked="0"/>
    </xf>
    <xf numFmtId="0" fontId="11" fillId="0" borderId="0" xfId="0" applyFont="1" applyBorder="1" applyAlignment="1" applyProtection="1">
      <alignment horizontal="center" vertical="center"/>
      <protection locked="0"/>
    </xf>
    <xf numFmtId="14" fontId="4" fillId="0" borderId="0" xfId="0" applyNumberFormat="1" applyFont="1" applyFill="1" applyBorder="1" applyAlignment="1" applyProtection="1">
      <alignment horizontal="center"/>
      <protection locked="0"/>
    </xf>
    <xf numFmtId="3" fontId="11" fillId="0" borderId="21" xfId="0" applyNumberFormat="1" applyFont="1" applyBorder="1" applyAlignment="1" applyProtection="1">
      <alignment horizontal="center"/>
      <protection locked="0"/>
    </xf>
    <xf numFmtId="3" fontId="11" fillId="0" borderId="22" xfId="0" applyNumberFormat="1" applyFont="1" applyBorder="1" applyAlignment="1" applyProtection="1">
      <alignment horizontal="center"/>
      <protection locked="0"/>
    </xf>
    <xf numFmtId="0" fontId="11" fillId="0" borderId="2" xfId="0" applyFont="1" applyBorder="1" applyAlignment="1" applyProtection="1">
      <alignment horizontal="center"/>
      <protection locked="0"/>
    </xf>
    <xf numFmtId="3" fontId="11" fillId="0" borderId="23" xfId="0" applyNumberFormat="1" applyFont="1" applyBorder="1" applyAlignment="1" applyProtection="1">
      <alignment horizontal="center"/>
      <protection locked="0"/>
    </xf>
    <xf numFmtId="3" fontId="11" fillId="0" borderId="3" xfId="0" applyNumberFormat="1" applyFont="1" applyBorder="1" applyAlignment="1" applyProtection="1">
      <alignment horizontal="center"/>
      <protection locked="0"/>
    </xf>
    <xf numFmtId="0" fontId="11" fillId="0" borderId="11" xfId="0" applyFont="1" applyBorder="1" applyAlignment="1" applyProtection="1">
      <alignment horizontal="center"/>
      <protection locked="0"/>
    </xf>
    <xf numFmtId="3" fontId="11" fillId="0" borderId="26" xfId="0" applyNumberFormat="1" applyFont="1" applyBorder="1" applyAlignment="1" applyProtection="1">
      <alignment horizontal="center"/>
      <protection locked="0"/>
    </xf>
    <xf numFmtId="3" fontId="11" fillId="0" borderId="27" xfId="0" applyNumberFormat="1" applyFont="1" applyBorder="1" applyAlignment="1" applyProtection="1">
      <alignment horizontal="center"/>
      <protection locked="0"/>
    </xf>
    <xf numFmtId="3" fontId="11" fillId="0" borderId="28" xfId="0" applyNumberFormat="1" applyFont="1" applyBorder="1" applyAlignment="1" applyProtection="1">
      <alignment horizontal="center"/>
      <protection locked="0"/>
    </xf>
    <xf numFmtId="0" fontId="11" fillId="0" borderId="28" xfId="0" applyFont="1" applyBorder="1" applyAlignment="1" applyProtection="1">
      <alignment horizontal="center"/>
      <protection locked="0"/>
    </xf>
    <xf numFmtId="3" fontId="11" fillId="0" borderId="4" xfId="0" applyNumberFormat="1" applyFont="1" applyBorder="1" applyAlignment="1" applyProtection="1">
      <alignment horizontal="center"/>
      <protection locked="0"/>
    </xf>
    <xf numFmtId="3" fontId="11" fillId="0" borderId="31" xfId="0" applyNumberFormat="1" applyFont="1" applyBorder="1" applyAlignment="1" applyProtection="1">
      <alignment horizontal="center"/>
      <protection locked="0"/>
    </xf>
    <xf numFmtId="3" fontId="11" fillId="0" borderId="14" xfId="0" applyNumberFormat="1" applyFont="1" applyBorder="1" applyAlignment="1" applyProtection="1">
      <alignment horizontal="center"/>
      <protection locked="0"/>
    </xf>
    <xf numFmtId="0" fontId="11" fillId="0" borderId="14" xfId="0" applyFont="1" applyBorder="1" applyAlignment="1" applyProtection="1">
      <alignment horizontal="center"/>
      <protection locked="0"/>
    </xf>
    <xf numFmtId="3" fontId="11" fillId="0" borderId="24" xfId="0" applyNumberFormat="1" applyFont="1" applyBorder="1" applyAlignment="1" applyProtection="1">
      <alignment horizontal="center"/>
      <protection locked="0"/>
    </xf>
    <xf numFmtId="3" fontId="11" fillId="0" borderId="7" xfId="0" quotePrefix="1" applyNumberFormat="1" applyFont="1" applyFill="1" applyBorder="1" applyAlignment="1" applyProtection="1">
      <alignment horizontal="center"/>
      <protection locked="0"/>
    </xf>
    <xf numFmtId="0" fontId="11" fillId="0" borderId="7" xfId="0" quotePrefix="1" applyFont="1" applyFill="1" applyBorder="1" applyAlignment="1" applyProtection="1">
      <alignment horizontal="center"/>
      <protection locked="0"/>
    </xf>
    <xf numFmtId="0" fontId="11" fillId="0" borderId="12" xfId="0" applyFont="1" applyFill="1" applyBorder="1" applyAlignment="1" applyProtection="1">
      <alignment horizontal="center"/>
      <protection locked="0"/>
    </xf>
    <xf numFmtId="0" fontId="20" fillId="0" borderId="0" xfId="0" applyFont="1" applyAlignment="1" applyProtection="1">
      <alignment horizontal="left"/>
      <protection locked="0"/>
    </xf>
    <xf numFmtId="3" fontId="11" fillId="0" borderId="0" xfId="0" applyNumberFormat="1" applyFont="1" applyProtection="1">
      <protection locked="0"/>
    </xf>
    <xf numFmtId="0" fontId="20" fillId="0" borderId="0" xfId="0" applyFont="1" applyProtection="1">
      <protection locked="0"/>
    </xf>
    <xf numFmtId="17" fontId="4" fillId="3" borderId="2" xfId="0" applyNumberFormat="1" applyFont="1" applyFill="1" applyBorder="1" applyAlignment="1" applyProtection="1">
      <alignment horizontal="center"/>
      <protection locked="0"/>
    </xf>
    <xf numFmtId="17" fontId="4" fillId="3" borderId="11" xfId="0" applyNumberFormat="1" applyFont="1" applyFill="1" applyBorder="1" applyAlignment="1" applyProtection="1">
      <alignment horizontal="center"/>
      <protection locked="0"/>
    </xf>
    <xf numFmtId="17" fontId="4" fillId="3" borderId="12" xfId="0" applyNumberFormat="1" applyFont="1" applyFill="1" applyBorder="1" applyAlignment="1" applyProtection="1">
      <alignment horizontal="center"/>
      <protection locked="0"/>
    </xf>
    <xf numFmtId="0" fontId="0" fillId="0" borderId="32" xfId="0" applyBorder="1" applyProtection="1">
      <protection locked="0"/>
    </xf>
    <xf numFmtId="17" fontId="4" fillId="3" borderId="28" xfId="0" applyNumberFormat="1" applyFont="1" applyFill="1" applyBorder="1" applyAlignment="1" applyProtection="1">
      <alignment horizontal="center"/>
      <protection locked="0"/>
    </xf>
    <xf numFmtId="3" fontId="11" fillId="0" borderId="33" xfId="3" quotePrefix="1" applyNumberFormat="1" applyFont="1" applyFill="1" applyBorder="1" applyAlignment="1" applyProtection="1">
      <alignment horizontal="right"/>
      <protection locked="0"/>
    </xf>
    <xf numFmtId="3" fontId="11" fillId="0" borderId="5" xfId="3" quotePrefix="1" applyNumberFormat="1" applyFont="1" applyFill="1" applyBorder="1" applyAlignment="1" applyProtection="1">
      <alignment horizontal="right"/>
      <protection locked="0"/>
    </xf>
    <xf numFmtId="3" fontId="11" fillId="0" borderId="6" xfId="3" quotePrefix="1" applyNumberFormat="1" applyFont="1" applyFill="1" applyBorder="1" applyAlignment="1" applyProtection="1">
      <alignment horizontal="right"/>
      <protection locked="0"/>
    </xf>
    <xf numFmtId="0" fontId="0" fillId="0" borderId="34" xfId="0" applyBorder="1" applyProtection="1">
      <protection locked="0"/>
    </xf>
    <xf numFmtId="0" fontId="20" fillId="0" borderId="35" xfId="0" applyFont="1" applyBorder="1" applyProtection="1">
      <protection locked="0"/>
    </xf>
    <xf numFmtId="0" fontId="20" fillId="0" borderId="36" xfId="0" applyFont="1" applyBorder="1" applyProtection="1">
      <protection locked="0"/>
    </xf>
    <xf numFmtId="49" fontId="20" fillId="0" borderId="9" xfId="0" applyNumberFormat="1" applyFont="1" applyBorder="1" applyAlignment="1" applyProtection="1">
      <alignment horizontal="center"/>
      <protection locked="0"/>
    </xf>
    <xf numFmtId="0" fontId="20" fillId="0" borderId="37" xfId="0" applyFont="1" applyBorder="1" applyProtection="1">
      <protection locked="0"/>
    </xf>
    <xf numFmtId="0" fontId="0" fillId="0" borderId="38" xfId="0" applyBorder="1" applyProtection="1">
      <protection locked="0"/>
    </xf>
    <xf numFmtId="0" fontId="0" fillId="0" borderId="39" xfId="0" applyBorder="1" applyProtection="1">
      <protection locked="0"/>
    </xf>
    <xf numFmtId="0" fontId="20" fillId="0" borderId="40" xfId="0" applyFont="1" applyBorder="1" applyProtection="1">
      <protection locked="0"/>
    </xf>
    <xf numFmtId="0" fontId="0" fillId="0" borderId="41" xfId="0" applyBorder="1" applyProtection="1">
      <protection locked="0"/>
    </xf>
    <xf numFmtId="0" fontId="0" fillId="0" borderId="42" xfId="0" applyBorder="1" applyProtection="1">
      <protection locked="0"/>
    </xf>
    <xf numFmtId="0" fontId="0" fillId="0" borderId="0" xfId="0" applyAlignment="1" applyProtection="1">
      <protection locked="0"/>
    </xf>
    <xf numFmtId="0" fontId="8" fillId="0" borderId="9" xfId="0" applyFont="1" applyBorder="1" applyProtection="1">
      <protection locked="0"/>
    </xf>
    <xf numFmtId="0" fontId="1" fillId="0" borderId="0" xfId="0" applyFont="1" applyAlignment="1" applyProtection="1">
      <alignment horizontal="centerContinuous"/>
      <protection locked="0"/>
    </xf>
    <xf numFmtId="0" fontId="0" fillId="0" borderId="0" xfId="0" applyAlignment="1" applyProtection="1">
      <alignment horizontal="centerContinuous"/>
      <protection locked="0"/>
    </xf>
    <xf numFmtId="0" fontId="1" fillId="0" borderId="9" xfId="0" applyFont="1" applyBorder="1" applyAlignment="1" applyProtection="1">
      <alignment horizontal="center"/>
      <protection locked="0"/>
    </xf>
    <xf numFmtId="0" fontId="0" fillId="0" borderId="5" xfId="0" applyBorder="1" applyProtection="1">
      <protection locked="0"/>
    </xf>
    <xf numFmtId="0" fontId="0" fillId="0" borderId="6" xfId="0" applyBorder="1" applyProtection="1">
      <protection locked="0"/>
    </xf>
    <xf numFmtId="0" fontId="4" fillId="0" borderId="9" xfId="0" applyFont="1" applyBorder="1" applyAlignment="1" applyProtection="1">
      <alignment horizontal="center"/>
      <protection locked="0"/>
    </xf>
    <xf numFmtId="9" fontId="0" fillId="0" borderId="9" xfId="0" applyNumberFormat="1" applyBorder="1" applyProtection="1">
      <protection locked="0"/>
    </xf>
    <xf numFmtId="0" fontId="0" fillId="0" borderId="11" xfId="0" applyBorder="1" applyProtection="1">
      <protection locked="0"/>
    </xf>
    <xf numFmtId="0" fontId="0" fillId="0" borderId="5" xfId="0" applyBorder="1" applyAlignment="1" applyProtection="1">
      <alignment horizontal="center"/>
      <protection locked="0"/>
    </xf>
    <xf numFmtId="9" fontId="3" fillId="0" borderId="6" xfId="7" applyBorder="1" applyAlignment="1" applyProtection="1">
      <alignment horizontal="center"/>
      <protection locked="0"/>
    </xf>
    <xf numFmtId="0" fontId="4" fillId="0" borderId="0" xfId="0" applyFont="1" applyAlignment="1" applyProtection="1">
      <alignment horizontal="centerContinuous"/>
      <protection locked="0"/>
    </xf>
    <xf numFmtId="0" fontId="4" fillId="0" borderId="14" xfId="0" applyFont="1" applyBorder="1" applyAlignment="1" applyProtection="1">
      <alignment horizontal="center"/>
      <protection locked="0"/>
    </xf>
    <xf numFmtId="0" fontId="19" fillId="0" borderId="14" xfId="0" applyFont="1" applyBorder="1" applyAlignment="1" applyProtection="1">
      <alignment horizontal="center"/>
      <protection locked="0"/>
    </xf>
    <xf numFmtId="0" fontId="4" fillId="0" borderId="8" xfId="0" applyFont="1" applyBorder="1" applyProtection="1">
      <protection locked="0"/>
    </xf>
    <xf numFmtId="0" fontId="19" fillId="0" borderId="8" xfId="0" applyFont="1" applyBorder="1" applyAlignment="1" applyProtection="1">
      <alignment horizontal="center"/>
      <protection locked="0"/>
    </xf>
    <xf numFmtId="0" fontId="11" fillId="0" borderId="43" xfId="0" applyFont="1" applyBorder="1" applyProtection="1">
      <protection locked="0"/>
    </xf>
    <xf numFmtId="0" fontId="11" fillId="0" borderId="44" xfId="0" applyFont="1" applyBorder="1" applyProtection="1">
      <protection locked="0"/>
    </xf>
    <xf numFmtId="0" fontId="4" fillId="0" borderId="45" xfId="0" applyFont="1" applyBorder="1" applyAlignment="1" applyProtection="1">
      <alignment horizontal="center"/>
      <protection locked="0"/>
    </xf>
    <xf numFmtId="0" fontId="11" fillId="0" borderId="46" xfId="0" applyFont="1" applyBorder="1" applyProtection="1">
      <protection locked="0"/>
    </xf>
    <xf numFmtId="0" fontId="11" fillId="0" borderId="47" xfId="0" applyFont="1" applyBorder="1" applyProtection="1">
      <protection locked="0"/>
    </xf>
    <xf numFmtId="0" fontId="11" fillId="0" borderId="48" xfId="0" applyFont="1" applyBorder="1" applyProtection="1">
      <protection locked="0"/>
    </xf>
    <xf numFmtId="0" fontId="11" fillId="0" borderId="49" xfId="0" applyFont="1" applyBorder="1" applyProtection="1">
      <protection locked="0"/>
    </xf>
    <xf numFmtId="0" fontId="6" fillId="0" borderId="0" xfId="0" applyFont="1" applyProtection="1">
      <protection locked="0"/>
    </xf>
    <xf numFmtId="0" fontId="1" fillId="0" borderId="0" xfId="0" applyFont="1" applyProtection="1">
      <protection locked="0"/>
    </xf>
    <xf numFmtId="0" fontId="11" fillId="0" borderId="50" xfId="0" applyFont="1" applyBorder="1" applyProtection="1">
      <protection locked="0"/>
    </xf>
    <xf numFmtId="0" fontId="11" fillId="0" borderId="45" xfId="0" applyFont="1" applyBorder="1" applyProtection="1">
      <protection locked="0"/>
    </xf>
    <xf numFmtId="0" fontId="4" fillId="0" borderId="51" xfId="0" applyFont="1" applyBorder="1" applyAlignment="1" applyProtection="1">
      <alignment horizontal="center"/>
      <protection locked="0"/>
    </xf>
    <xf numFmtId="0" fontId="11" fillId="0" borderId="51" xfId="0" applyFont="1" applyBorder="1" applyProtection="1">
      <protection locked="0"/>
    </xf>
    <xf numFmtId="0" fontId="11" fillId="0" borderId="52" xfId="0" applyFont="1" applyBorder="1" applyProtection="1">
      <protection locked="0"/>
    </xf>
    <xf numFmtId="17" fontId="20" fillId="0" borderId="9" xfId="0" applyNumberFormat="1" applyFont="1" applyBorder="1" applyAlignment="1" applyProtection="1">
      <alignment horizontal="center"/>
      <protection locked="0"/>
    </xf>
    <xf numFmtId="3" fontId="20" fillId="0" borderId="9" xfId="0" applyNumberFormat="1" applyFont="1" applyBorder="1" applyAlignment="1" applyProtection="1">
      <alignment horizontal="center"/>
      <protection locked="0"/>
    </xf>
    <xf numFmtId="0" fontId="4" fillId="0" borderId="8" xfId="0" applyFont="1" applyBorder="1" applyAlignment="1" applyProtection="1">
      <alignment horizontal="center"/>
      <protection locked="0"/>
    </xf>
    <xf numFmtId="17" fontId="4" fillId="0" borderId="2" xfId="0" applyNumberFormat="1" applyFont="1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2" xfId="0" applyBorder="1" applyProtection="1">
      <protection locked="0"/>
    </xf>
    <xf numFmtId="0" fontId="0" fillId="0" borderId="33" xfId="0" applyBorder="1" applyAlignment="1" applyProtection="1">
      <alignment horizontal="center"/>
      <protection locked="0"/>
    </xf>
    <xf numFmtId="17" fontId="4" fillId="0" borderId="11" xfId="0" applyNumberFormat="1" applyFont="1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  <protection locked="0"/>
    </xf>
    <xf numFmtId="17" fontId="4" fillId="0" borderId="12" xfId="0" applyNumberFormat="1" applyFont="1" applyBorder="1" applyAlignment="1" applyProtection="1">
      <alignment horizontal="center"/>
      <protection locked="0"/>
    </xf>
    <xf numFmtId="0" fontId="0" fillId="0" borderId="12" xfId="0" applyBorder="1" applyProtection="1"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/>
      <protection locked="0"/>
    </xf>
    <xf numFmtId="0" fontId="0" fillId="0" borderId="53" xfId="0" applyBorder="1" applyAlignment="1" applyProtection="1">
      <alignment horizontal="center"/>
      <protection locked="0"/>
    </xf>
    <xf numFmtId="0" fontId="0" fillId="0" borderId="54" xfId="0" applyBorder="1" applyProtection="1">
      <protection locked="0"/>
    </xf>
    <xf numFmtId="0" fontId="0" fillId="0" borderId="55" xfId="0" applyBorder="1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17" fontId="0" fillId="0" borderId="0" xfId="0" applyNumberFormat="1" applyBorder="1" applyAlignment="1" applyProtection="1">
      <alignment horizontal="center"/>
      <protection locked="0"/>
    </xf>
    <xf numFmtId="0" fontId="0" fillId="0" borderId="0" xfId="0" applyBorder="1" applyProtection="1">
      <protection locked="0"/>
    </xf>
    <xf numFmtId="0" fontId="0" fillId="0" borderId="0" xfId="0" applyBorder="1" applyAlignment="1" applyProtection="1">
      <alignment horizontal="center"/>
      <protection locked="0"/>
    </xf>
    <xf numFmtId="1" fontId="4" fillId="0" borderId="2" xfId="0" applyNumberFormat="1" applyFont="1" applyBorder="1" applyAlignment="1" applyProtection="1">
      <alignment horizontal="center"/>
      <protection locked="0"/>
    </xf>
    <xf numFmtId="1" fontId="4" fillId="0" borderId="11" xfId="0" applyNumberFormat="1" applyFont="1" applyBorder="1" applyAlignment="1" applyProtection="1">
      <alignment horizontal="center"/>
      <protection locked="0"/>
    </xf>
    <xf numFmtId="1" fontId="4" fillId="0" borderId="12" xfId="0" applyNumberFormat="1" applyFont="1" applyBorder="1" applyAlignment="1" applyProtection="1">
      <alignment horizontal="center"/>
      <protection locked="0"/>
    </xf>
    <xf numFmtId="17" fontId="4" fillId="0" borderId="0" xfId="0" applyNumberFormat="1" applyFont="1" applyBorder="1" applyAlignment="1" applyProtection="1">
      <alignment horizontal="center"/>
      <protection locked="0"/>
    </xf>
    <xf numFmtId="0" fontId="16" fillId="0" borderId="41" xfId="0" applyFont="1" applyBorder="1" applyAlignment="1" applyProtection="1">
      <alignment horizontal="centerContinuous"/>
      <protection locked="0"/>
    </xf>
    <xf numFmtId="0" fontId="16" fillId="0" borderId="42" xfId="0" applyFont="1" applyBorder="1" applyAlignment="1" applyProtection="1">
      <alignment horizontal="centerContinuous"/>
      <protection locked="0"/>
    </xf>
    <xf numFmtId="14" fontId="4" fillId="0" borderId="2" xfId="0" applyNumberFormat="1" applyFont="1" applyFill="1" applyBorder="1" applyAlignment="1" applyProtection="1">
      <alignment horizontal="center"/>
      <protection locked="0"/>
    </xf>
    <xf numFmtId="0" fontId="11" fillId="0" borderId="21" xfId="0" applyFont="1" applyBorder="1" applyAlignment="1" applyProtection="1">
      <alignment horizontal="center"/>
      <protection locked="0"/>
    </xf>
    <xf numFmtId="0" fontId="2" fillId="0" borderId="21" xfId="0" applyFont="1" applyBorder="1" applyAlignment="1" applyProtection="1">
      <alignment horizontal="center"/>
      <protection locked="0"/>
    </xf>
    <xf numFmtId="0" fontId="2" fillId="0" borderId="22" xfId="0" applyFont="1" applyBorder="1" applyAlignment="1" applyProtection="1">
      <alignment horizontal="center"/>
      <protection locked="0"/>
    </xf>
    <xf numFmtId="0" fontId="2" fillId="0" borderId="33" xfId="0" applyFont="1" applyBorder="1" applyAlignment="1" applyProtection="1">
      <alignment horizontal="center"/>
      <protection locked="0"/>
    </xf>
    <xf numFmtId="14" fontId="4" fillId="0" borderId="11" xfId="0" applyNumberFormat="1" applyFont="1" applyFill="1" applyBorder="1" applyAlignment="1" applyProtection="1">
      <alignment horizontal="center"/>
      <protection locked="0"/>
    </xf>
    <xf numFmtId="0" fontId="0" fillId="0" borderId="25" xfId="0" applyBorder="1" applyAlignment="1" applyProtection="1">
      <alignment horizontal="center"/>
      <protection locked="0"/>
    </xf>
    <xf numFmtId="0" fontId="0" fillId="0" borderId="23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21" xfId="0" applyBorder="1" applyAlignment="1" applyProtection="1">
      <alignment horizontal="center"/>
      <protection locked="0"/>
    </xf>
    <xf numFmtId="0" fontId="0" fillId="0" borderId="22" xfId="0" applyBorder="1" applyAlignment="1" applyProtection="1">
      <alignment horizontal="center"/>
      <protection locked="0"/>
    </xf>
    <xf numFmtId="0" fontId="0" fillId="0" borderId="24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0" xfId="0" applyFill="1" applyBorder="1" applyProtection="1">
      <protection locked="0"/>
    </xf>
    <xf numFmtId="0" fontId="3" fillId="0" borderId="0" xfId="0" applyFont="1" applyBorder="1" applyAlignment="1" applyProtection="1">
      <alignment horizontal="centerContinuous"/>
      <protection locked="0"/>
    </xf>
    <xf numFmtId="0" fontId="0" fillId="0" borderId="0" xfId="0" applyBorder="1" applyAlignment="1" applyProtection="1">
      <alignment horizontal="centerContinuous"/>
      <protection locked="0"/>
    </xf>
    <xf numFmtId="0" fontId="4" fillId="0" borderId="56" xfId="0" applyFont="1" applyBorder="1" applyAlignment="1" applyProtection="1">
      <alignment horizontal="left"/>
      <protection locked="0"/>
    </xf>
    <xf numFmtId="0" fontId="4" fillId="0" borderId="57" xfId="0" applyFont="1" applyBorder="1" applyAlignment="1" applyProtection="1">
      <alignment horizontal="centerContinuous"/>
      <protection locked="0"/>
    </xf>
    <xf numFmtId="0" fontId="4" fillId="0" borderId="29" xfId="0" applyFont="1" applyBorder="1" applyAlignment="1" applyProtection="1">
      <alignment horizontal="center"/>
      <protection locked="0"/>
    </xf>
    <xf numFmtId="0" fontId="4" fillId="0" borderId="10" xfId="0" applyFont="1" applyBorder="1" applyAlignment="1" applyProtection="1">
      <alignment horizontal="center"/>
      <protection locked="0"/>
    </xf>
    <xf numFmtId="0" fontId="4" fillId="0" borderId="39" xfId="0" applyFont="1" applyBorder="1" applyAlignment="1" applyProtection="1">
      <alignment horizontal="center"/>
      <protection locked="0"/>
    </xf>
    <xf numFmtId="0" fontId="4" fillId="0" borderId="58" xfId="0" applyFont="1" applyBorder="1" applyAlignment="1" applyProtection="1">
      <alignment horizontal="center"/>
      <protection locked="0"/>
    </xf>
    <xf numFmtId="1" fontId="11" fillId="0" borderId="2" xfId="0" applyNumberFormat="1" applyFont="1" applyBorder="1" applyAlignment="1" applyProtection="1">
      <alignment horizontal="center"/>
      <protection locked="0"/>
    </xf>
    <xf numFmtId="0" fontId="11" fillId="0" borderId="2" xfId="0" applyFont="1" applyBorder="1" applyProtection="1">
      <protection locked="0"/>
    </xf>
    <xf numFmtId="1" fontId="11" fillId="0" borderId="11" xfId="0" applyNumberFormat="1" applyFont="1" applyBorder="1" applyAlignment="1" applyProtection="1">
      <alignment horizontal="center"/>
      <protection locked="0"/>
    </xf>
    <xf numFmtId="0" fontId="11" fillId="0" borderId="11" xfId="0" applyFont="1" applyBorder="1" applyProtection="1">
      <protection locked="0"/>
    </xf>
    <xf numFmtId="1" fontId="11" fillId="0" borderId="12" xfId="0" applyNumberFormat="1" applyFont="1" applyBorder="1" applyAlignment="1" applyProtection="1">
      <alignment horizontal="center"/>
      <protection locked="0"/>
    </xf>
    <xf numFmtId="0" fontId="11" fillId="0" borderId="12" xfId="0" applyFont="1" applyBorder="1" applyProtection="1">
      <protection locked="0"/>
    </xf>
    <xf numFmtId="17" fontId="11" fillId="0" borderId="0" xfId="0" applyNumberFormat="1" applyFont="1" applyBorder="1" applyAlignment="1" applyProtection="1">
      <alignment horizontal="center"/>
      <protection locked="0"/>
    </xf>
    <xf numFmtId="17" fontId="11" fillId="0" borderId="2" xfId="0" applyNumberFormat="1" applyFont="1" applyBorder="1" applyAlignment="1" applyProtection="1">
      <alignment horizontal="center"/>
      <protection locked="0"/>
    </xf>
    <xf numFmtId="17" fontId="11" fillId="0" borderId="12" xfId="0" applyNumberFormat="1" applyFont="1" applyBorder="1" applyAlignment="1" applyProtection="1">
      <alignment horizontal="center"/>
      <protection locked="0"/>
    </xf>
    <xf numFmtId="0" fontId="1" fillId="0" borderId="0" xfId="0" applyFont="1" applyAlignment="1" applyProtection="1">
      <protection locked="0"/>
    </xf>
    <xf numFmtId="0" fontId="0" fillId="0" borderId="28" xfId="0" applyBorder="1" applyAlignment="1" applyProtection="1">
      <alignment horizontal="center"/>
      <protection locked="0"/>
    </xf>
    <xf numFmtId="0" fontId="4" fillId="0" borderId="4" xfId="0" applyFont="1" applyBorder="1" applyAlignment="1" applyProtection="1">
      <alignment horizontal="center"/>
      <protection locked="0"/>
    </xf>
    <xf numFmtId="0" fontId="4" fillId="0" borderId="35" xfId="0" applyFont="1" applyBorder="1" applyAlignment="1" applyProtection="1">
      <alignment horizontal="center"/>
      <protection locked="0"/>
    </xf>
    <xf numFmtId="0" fontId="4" fillId="0" borderId="59" xfId="0" applyFont="1" applyBorder="1" applyAlignment="1" applyProtection="1">
      <alignment horizontal="center"/>
      <protection locked="0"/>
    </xf>
    <xf numFmtId="0" fontId="4" fillId="0" borderId="37" xfId="0" applyFont="1" applyBorder="1" applyAlignment="1" applyProtection="1">
      <alignment horizontal="center"/>
      <protection locked="0"/>
    </xf>
    <xf numFmtId="17" fontId="4" fillId="0" borderId="28" xfId="0" applyNumberFormat="1" applyFont="1" applyBorder="1" applyAlignment="1" applyProtection="1">
      <alignment horizontal="center"/>
      <protection locked="0"/>
    </xf>
    <xf numFmtId="0" fontId="0" fillId="0" borderId="28" xfId="0" applyBorder="1" applyProtection="1">
      <protection locked="0"/>
    </xf>
    <xf numFmtId="0" fontId="0" fillId="0" borderId="60" xfId="0" applyBorder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13" fillId="0" borderId="0" xfId="0" applyFont="1" applyBorder="1" applyProtection="1">
      <protection locked="0"/>
    </xf>
    <xf numFmtId="0" fontId="1" fillId="0" borderId="0" xfId="5" applyFont="1" applyBorder="1" applyAlignment="1" applyProtection="1">
      <alignment horizontal="left"/>
      <protection locked="0"/>
    </xf>
    <xf numFmtId="0" fontId="3" fillId="0" borderId="0" xfId="5" applyBorder="1" applyProtection="1">
      <protection locked="0"/>
    </xf>
    <xf numFmtId="0" fontId="12" fillId="0" borderId="0" xfId="5" applyFont="1" applyFill="1" applyBorder="1" applyProtection="1">
      <protection locked="0"/>
    </xf>
    <xf numFmtId="0" fontId="12" fillId="0" borderId="0" xfId="5" applyFont="1" applyBorder="1" applyProtection="1">
      <protection locked="0"/>
    </xf>
    <xf numFmtId="0" fontId="9" fillId="0" borderId="0" xfId="5" applyFont="1" applyFill="1" applyBorder="1" applyAlignment="1" applyProtection="1">
      <alignment horizontal="left"/>
      <protection locked="0"/>
    </xf>
    <xf numFmtId="0" fontId="1" fillId="0" borderId="14" xfId="5" applyFont="1" applyBorder="1" applyAlignment="1" applyProtection="1">
      <alignment horizontal="left"/>
      <protection locked="0"/>
    </xf>
    <xf numFmtId="0" fontId="1" fillId="0" borderId="8" xfId="5" applyFont="1" applyBorder="1" applyProtection="1">
      <protection locked="0"/>
    </xf>
    <xf numFmtId="0" fontId="1" fillId="0" borderId="0" xfId="5" applyFont="1" applyBorder="1" applyProtection="1">
      <protection locked="0"/>
    </xf>
    <xf numFmtId="0" fontId="1" fillId="0" borderId="2" xfId="5" applyFont="1" applyBorder="1" applyAlignment="1" applyProtection="1">
      <alignment horizontal="left"/>
      <protection locked="0"/>
    </xf>
    <xf numFmtId="0" fontId="3" fillId="0" borderId="22" xfId="5" applyBorder="1" applyAlignment="1" applyProtection="1">
      <alignment horizontal="center"/>
      <protection locked="0"/>
    </xf>
    <xf numFmtId="9" fontId="3" fillId="0" borderId="33" xfId="7" applyBorder="1" applyAlignment="1" applyProtection="1">
      <alignment horizontal="center"/>
      <protection locked="0"/>
    </xf>
    <xf numFmtId="0" fontId="3" fillId="0" borderId="2" xfId="5" applyBorder="1" applyProtection="1">
      <protection locked="0"/>
    </xf>
    <xf numFmtId="0" fontId="1" fillId="0" borderId="11" xfId="5" applyFont="1" applyBorder="1" applyProtection="1">
      <protection locked="0"/>
    </xf>
    <xf numFmtId="0" fontId="3" fillId="0" borderId="3" xfId="5" applyBorder="1" applyAlignment="1" applyProtection="1">
      <alignment horizontal="center"/>
      <protection locked="0"/>
    </xf>
    <xf numFmtId="9" fontId="3" fillId="0" borderId="5" xfId="7" applyBorder="1" applyAlignment="1" applyProtection="1">
      <alignment horizontal="center"/>
      <protection locked="0"/>
    </xf>
    <xf numFmtId="0" fontId="3" fillId="0" borderId="11" xfId="5" applyBorder="1" applyProtection="1">
      <protection locked="0"/>
    </xf>
    <xf numFmtId="0" fontId="1" fillId="0" borderId="12" xfId="5" applyFont="1" applyBorder="1" applyProtection="1">
      <protection locked="0"/>
    </xf>
    <xf numFmtId="0" fontId="3" fillId="0" borderId="7" xfId="5" applyBorder="1" applyAlignment="1" applyProtection="1">
      <alignment horizontal="center"/>
      <protection locked="0"/>
    </xf>
    <xf numFmtId="0" fontId="3" fillId="0" borderId="12" xfId="5" applyBorder="1" applyProtection="1">
      <protection locked="0"/>
    </xf>
    <xf numFmtId="0" fontId="3" fillId="0" borderId="0" xfId="5" applyBorder="1" applyAlignment="1" applyProtection="1">
      <alignment horizontal="center"/>
      <protection locked="0"/>
    </xf>
    <xf numFmtId="9" fontId="3" fillId="0" borderId="0" xfId="7" applyAlignment="1" applyProtection="1">
      <alignment horizontal="center"/>
      <protection locked="0"/>
    </xf>
    <xf numFmtId="0" fontId="1" fillId="0" borderId="9" xfId="5" applyFont="1" applyBorder="1" applyAlignment="1" applyProtection="1">
      <alignment horizontal="left"/>
      <protection locked="0"/>
    </xf>
    <xf numFmtId="0" fontId="3" fillId="0" borderId="20" xfId="5" applyBorder="1" applyAlignment="1" applyProtection="1">
      <alignment horizontal="center"/>
      <protection locked="0"/>
    </xf>
    <xf numFmtId="9" fontId="3" fillId="0" borderId="13" xfId="7" applyBorder="1" applyAlignment="1" applyProtection="1">
      <alignment horizontal="center"/>
      <protection locked="0"/>
    </xf>
    <xf numFmtId="0" fontId="3" fillId="0" borderId="21" xfId="5" applyBorder="1" applyAlignment="1" applyProtection="1">
      <alignment horizontal="center"/>
      <protection locked="0"/>
    </xf>
    <xf numFmtId="0" fontId="1" fillId="0" borderId="11" xfId="5" applyFont="1" applyBorder="1" applyAlignment="1" applyProtection="1">
      <alignment horizontal="left"/>
      <protection locked="0"/>
    </xf>
    <xf numFmtId="0" fontId="3" fillId="0" borderId="23" xfId="5" applyBorder="1" applyAlignment="1" applyProtection="1">
      <alignment horizontal="center"/>
      <protection locked="0"/>
    </xf>
    <xf numFmtId="0" fontId="3" fillId="0" borderId="24" xfId="5" applyBorder="1" applyAlignment="1" applyProtection="1">
      <alignment horizontal="center"/>
      <protection locked="0"/>
    </xf>
    <xf numFmtId="9" fontId="3" fillId="0" borderId="0" xfId="7" applyBorder="1" applyAlignment="1" applyProtection="1">
      <alignment horizontal="center"/>
      <protection locked="0"/>
    </xf>
    <xf numFmtId="0" fontId="1" fillId="0" borderId="28" xfId="5" applyFont="1" applyBorder="1" applyProtection="1">
      <protection locked="0"/>
    </xf>
    <xf numFmtId="0" fontId="3" fillId="0" borderId="26" xfId="5" applyBorder="1" applyAlignment="1" applyProtection="1">
      <alignment horizontal="center"/>
      <protection locked="0"/>
    </xf>
    <xf numFmtId="9" fontId="3" fillId="0" borderId="53" xfId="7" applyBorder="1" applyAlignment="1" applyProtection="1">
      <alignment horizontal="center"/>
      <protection locked="0"/>
    </xf>
    <xf numFmtId="0" fontId="3" fillId="0" borderId="27" xfId="5" applyBorder="1" applyAlignment="1" applyProtection="1">
      <alignment horizontal="center"/>
      <protection locked="0"/>
    </xf>
    <xf numFmtId="0" fontId="1" fillId="0" borderId="28" xfId="5" applyFont="1" applyBorder="1" applyAlignment="1" applyProtection="1">
      <alignment horizontal="left"/>
      <protection locked="0"/>
    </xf>
    <xf numFmtId="0" fontId="1" fillId="0" borderId="12" xfId="5" applyFont="1" applyBorder="1" applyAlignment="1" applyProtection="1">
      <alignment horizontal="left"/>
      <protection locked="0"/>
    </xf>
    <xf numFmtId="0" fontId="7" fillId="0" borderId="61" xfId="0" applyFont="1" applyBorder="1" applyProtection="1">
      <protection locked="0"/>
    </xf>
    <xf numFmtId="0" fontId="7" fillId="0" borderId="62" xfId="0" applyFont="1" applyBorder="1" applyProtection="1">
      <protection locked="0"/>
    </xf>
    <xf numFmtId="0" fontId="7" fillId="0" borderId="63" xfId="0" applyFont="1" applyBorder="1" applyProtection="1">
      <protection locked="0"/>
    </xf>
    <xf numFmtId="0" fontId="7" fillId="0" borderId="46" xfId="0" applyFont="1" applyBorder="1" applyProtection="1">
      <protection locked="0"/>
    </xf>
    <xf numFmtId="0" fontId="7" fillId="0" borderId="64" xfId="0" applyFont="1" applyBorder="1" applyProtection="1">
      <protection locked="0"/>
    </xf>
    <xf numFmtId="0" fontId="7" fillId="0" borderId="47" xfId="0" applyFont="1" applyBorder="1" applyProtection="1">
      <protection locked="0"/>
    </xf>
    <xf numFmtId="0" fontId="7" fillId="0" borderId="48" xfId="0" applyFont="1" applyBorder="1" applyProtection="1">
      <protection locked="0"/>
    </xf>
    <xf numFmtId="0" fontId="7" fillId="0" borderId="65" xfId="0" applyFont="1" applyBorder="1" applyProtection="1">
      <protection locked="0"/>
    </xf>
    <xf numFmtId="0" fontId="7" fillId="0" borderId="49" xfId="0" applyFont="1" applyBorder="1" applyProtection="1">
      <protection locked="0"/>
    </xf>
    <xf numFmtId="0" fontId="15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3" fillId="0" borderId="0" xfId="5" applyFont="1" applyBorder="1" applyProtection="1">
      <protection locked="0"/>
    </xf>
    <xf numFmtId="0" fontId="3" fillId="0" borderId="0" xfId="0" applyFont="1" applyAlignment="1" applyProtection="1">
      <alignment horizontal="centerContinuous"/>
      <protection locked="0"/>
    </xf>
    <xf numFmtId="0" fontId="0" fillId="0" borderId="21" xfId="0" applyBorder="1" applyProtection="1">
      <protection locked="0"/>
    </xf>
    <xf numFmtId="0" fontId="0" fillId="0" borderId="33" xfId="0" applyBorder="1" applyProtection="1">
      <protection locked="0"/>
    </xf>
    <xf numFmtId="0" fontId="0" fillId="0" borderId="23" xfId="0" applyBorder="1" applyProtection="1">
      <protection locked="0"/>
    </xf>
    <xf numFmtId="0" fontId="0" fillId="0" borderId="24" xfId="0" applyBorder="1" applyProtection="1">
      <protection locked="0"/>
    </xf>
    <xf numFmtId="0" fontId="5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1" fillId="0" borderId="0" xfId="0" applyFont="1" applyAlignment="1" applyProtection="1">
      <alignment horizontal="left"/>
      <protection locked="0"/>
    </xf>
    <xf numFmtId="0" fontId="1" fillId="0" borderId="21" xfId="0" applyFont="1" applyBorder="1" applyAlignment="1" applyProtection="1">
      <alignment horizontal="center"/>
      <protection locked="0"/>
    </xf>
    <xf numFmtId="0" fontId="1" fillId="0" borderId="22" xfId="0" applyFont="1" applyBorder="1" applyAlignment="1" applyProtection="1">
      <alignment horizontal="center"/>
      <protection locked="0"/>
    </xf>
    <xf numFmtId="0" fontId="1" fillId="0" borderId="66" xfId="0" applyFont="1" applyBorder="1" applyAlignment="1" applyProtection="1">
      <alignment horizontal="center"/>
      <protection locked="0"/>
    </xf>
    <xf numFmtId="0" fontId="1" fillId="0" borderId="33" xfId="0" applyFont="1" applyBorder="1" applyAlignment="1" applyProtection="1">
      <alignment horizontal="center"/>
      <protection locked="0"/>
    </xf>
    <xf numFmtId="0" fontId="0" fillId="0" borderId="67" xfId="0" applyBorder="1" applyAlignment="1" applyProtection="1">
      <alignment horizontal="center"/>
      <protection locked="0"/>
    </xf>
    <xf numFmtId="0" fontId="1" fillId="0" borderId="35" xfId="0" applyFont="1" applyBorder="1" applyAlignment="1" applyProtection="1">
      <alignment horizontal="centerContinuous"/>
      <protection locked="0"/>
    </xf>
    <xf numFmtId="0" fontId="1" fillId="0" borderId="36" xfId="0" applyFont="1" applyBorder="1" applyAlignment="1" applyProtection="1">
      <alignment horizontal="center"/>
      <protection locked="0"/>
    </xf>
    <xf numFmtId="0" fontId="1" fillId="0" borderId="59" xfId="0" applyFont="1" applyBorder="1" applyAlignment="1" applyProtection="1">
      <alignment horizontal="center"/>
      <protection locked="0"/>
    </xf>
    <xf numFmtId="0" fontId="1" fillId="0" borderId="37" xfId="0" applyFont="1" applyBorder="1" applyAlignment="1" applyProtection="1">
      <alignment horizontal="center"/>
      <protection locked="0"/>
    </xf>
    <xf numFmtId="9" fontId="1" fillId="0" borderId="38" xfId="7" applyFont="1" applyBorder="1" applyAlignment="1" applyProtection="1">
      <alignment horizontal="center"/>
      <protection locked="0"/>
    </xf>
    <xf numFmtId="9" fontId="1" fillId="0" borderId="39" xfId="7" applyFont="1" applyBorder="1" applyAlignment="1" applyProtection="1">
      <alignment horizontal="center"/>
      <protection locked="0"/>
    </xf>
    <xf numFmtId="9" fontId="3" fillId="0" borderId="0" xfId="7" applyBorder="1" applyProtection="1">
      <protection locked="0"/>
    </xf>
    <xf numFmtId="4" fontId="11" fillId="4" borderId="2" xfId="3" quotePrefix="1" applyNumberFormat="1" applyFont="1" applyFill="1" applyBorder="1" applyAlignment="1" applyProtection="1">
      <alignment horizontal="center"/>
    </xf>
    <xf numFmtId="4" fontId="11" fillId="4" borderId="11" xfId="3" quotePrefix="1" applyNumberFormat="1" applyFont="1" applyFill="1" applyBorder="1" applyAlignment="1" applyProtection="1">
      <alignment horizontal="center"/>
    </xf>
    <xf numFmtId="4" fontId="11" fillId="4" borderId="12" xfId="3" quotePrefix="1" applyNumberFormat="1" applyFont="1" applyFill="1" applyBorder="1" applyAlignment="1" applyProtection="1">
      <alignment horizontal="center"/>
    </xf>
    <xf numFmtId="4" fontId="11" fillId="4" borderId="15" xfId="3" quotePrefix="1" applyNumberFormat="1" applyFont="1" applyFill="1" applyBorder="1" applyAlignment="1" applyProtection="1">
      <alignment horizontal="center"/>
    </xf>
    <xf numFmtId="4" fontId="11" fillId="4" borderId="28" xfId="3" quotePrefix="1" applyNumberFormat="1" applyFont="1" applyFill="1" applyBorder="1" applyAlignment="1" applyProtection="1">
      <alignment horizontal="center"/>
    </xf>
    <xf numFmtId="3" fontId="11" fillId="0" borderId="11" xfId="3" applyNumberFormat="1" applyFont="1" applyFill="1" applyBorder="1" applyAlignment="1" applyProtection="1">
      <alignment horizontal="right"/>
      <protection locked="0"/>
    </xf>
    <xf numFmtId="4" fontId="11" fillId="0" borderId="11" xfId="3" quotePrefix="1" applyNumberFormat="1" applyFont="1" applyFill="1" applyBorder="1" applyAlignment="1" applyProtection="1">
      <alignment horizontal="center"/>
      <protection locked="0"/>
    </xf>
    <xf numFmtId="4" fontId="11" fillId="0" borderId="12" xfId="3" quotePrefix="1" applyNumberFormat="1" applyFont="1" applyFill="1" applyBorder="1" applyAlignment="1" applyProtection="1">
      <alignment horizontal="center"/>
      <protection locked="0"/>
    </xf>
    <xf numFmtId="4" fontId="11" fillId="0" borderId="15" xfId="3" quotePrefix="1" applyNumberFormat="1" applyFont="1" applyFill="1" applyBorder="1" applyAlignment="1" applyProtection="1">
      <alignment horizontal="center"/>
      <protection locked="0"/>
    </xf>
    <xf numFmtId="4" fontId="11" fillId="0" borderId="28" xfId="3" quotePrefix="1" applyNumberFormat="1" applyFont="1" applyFill="1" applyBorder="1" applyAlignment="1" applyProtection="1">
      <alignment horizontal="center"/>
      <protection locked="0"/>
    </xf>
    <xf numFmtId="4" fontId="11" fillId="0" borderId="2" xfId="3" quotePrefix="1" applyNumberFormat="1" applyFont="1" applyFill="1" applyBorder="1" applyAlignment="1" applyProtection="1">
      <alignment horizontal="center"/>
      <protection locked="0"/>
    </xf>
    <xf numFmtId="4" fontId="11" fillId="0" borderId="2" xfId="0" applyNumberFormat="1" applyFont="1" applyFill="1" applyBorder="1" applyAlignment="1" applyProtection="1">
      <alignment horizontal="center"/>
      <protection locked="0"/>
    </xf>
    <xf numFmtId="4" fontId="11" fillId="0" borderId="11" xfId="0" applyNumberFormat="1" applyFont="1" applyFill="1" applyBorder="1" applyAlignment="1" applyProtection="1">
      <alignment horizontal="center"/>
      <protection locked="0"/>
    </xf>
    <xf numFmtId="4" fontId="11" fillId="0" borderId="12" xfId="0" applyNumberFormat="1" applyFont="1" applyFill="1" applyBorder="1" applyAlignment="1" applyProtection="1">
      <alignment horizontal="center"/>
      <protection locked="0"/>
    </xf>
    <xf numFmtId="4" fontId="11" fillId="0" borderId="29" xfId="0" applyNumberFormat="1" applyFont="1" applyFill="1" applyBorder="1" applyAlignment="1" applyProtection="1">
      <alignment horizontal="center"/>
      <protection locked="0"/>
    </xf>
    <xf numFmtId="4" fontId="11" fillId="0" borderId="12" xfId="0" quotePrefix="1" applyNumberFormat="1" applyFont="1" applyFill="1" applyBorder="1" applyAlignment="1" applyProtection="1">
      <alignment horizontal="center"/>
      <protection locked="0"/>
    </xf>
    <xf numFmtId="3" fontId="11" fillId="0" borderId="0" xfId="3" applyNumberFormat="1" applyFont="1" applyFill="1" applyBorder="1" applyAlignment="1" applyProtection="1">
      <alignment horizontal="right"/>
      <protection locked="0"/>
    </xf>
    <xf numFmtId="0" fontId="4" fillId="0" borderId="0" xfId="0" applyFont="1" applyBorder="1" applyAlignment="1" applyProtection="1">
      <alignment horizontal="center" vertical="center" wrapText="1"/>
      <protection locked="0"/>
    </xf>
    <xf numFmtId="3" fontId="11" fillId="0" borderId="0" xfId="0" applyNumberFormat="1" applyFont="1" applyBorder="1" applyAlignment="1" applyProtection="1">
      <alignment horizontal="center"/>
      <protection locked="0"/>
    </xf>
    <xf numFmtId="0" fontId="11" fillId="0" borderId="0" xfId="0" quotePrefix="1" applyFont="1" applyFill="1" applyBorder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/>
      <protection locked="0"/>
    </xf>
    <xf numFmtId="0" fontId="0" fillId="0" borderId="9" xfId="0" applyBorder="1" applyProtection="1">
      <protection locked="0"/>
    </xf>
    <xf numFmtId="0" fontId="4" fillId="0" borderId="54" xfId="0" applyFont="1" applyBorder="1" applyProtection="1">
      <protection locked="0"/>
    </xf>
    <xf numFmtId="0" fontId="4" fillId="0" borderId="34" xfId="0" applyFont="1" applyBorder="1" applyProtection="1">
      <protection locked="0"/>
    </xf>
    <xf numFmtId="0" fontId="4" fillId="0" borderId="55" xfId="0" applyFont="1" applyBorder="1" applyProtection="1">
      <protection locked="0"/>
    </xf>
    <xf numFmtId="2" fontId="20" fillId="5" borderId="9" xfId="0" applyNumberFormat="1" applyFont="1" applyFill="1" applyBorder="1" applyAlignment="1" applyProtection="1">
      <alignment horizontal="right"/>
    </xf>
    <xf numFmtId="2" fontId="20" fillId="5" borderId="8" xfId="0" applyNumberFormat="1" applyFont="1" applyFill="1" applyBorder="1" applyAlignment="1" applyProtection="1">
      <alignment horizontal="right"/>
    </xf>
    <xf numFmtId="0" fontId="20" fillId="0" borderId="9" xfId="0" applyFont="1" applyBorder="1" applyAlignment="1" applyProtection="1">
      <alignment horizontal="center" vertical="center"/>
      <protection locked="0"/>
    </xf>
    <xf numFmtId="0" fontId="4" fillId="0" borderId="0" xfId="0" applyFont="1" applyFill="1" applyAlignment="1" applyProtection="1">
      <alignment horizontal="left"/>
      <protection locked="0"/>
    </xf>
    <xf numFmtId="0" fontId="4" fillId="0" borderId="14" xfId="0" applyFont="1" applyBorder="1" applyAlignment="1" applyProtection="1">
      <alignment horizontal="center" vertical="center" wrapText="1"/>
      <protection locked="0"/>
    </xf>
    <xf numFmtId="0" fontId="0" fillId="0" borderId="22" xfId="0" applyBorder="1" applyProtection="1">
      <protection locked="0"/>
    </xf>
    <xf numFmtId="0" fontId="0" fillId="0" borderId="3" xfId="0" applyBorder="1" applyProtection="1">
      <protection locked="0"/>
    </xf>
    <xf numFmtId="0" fontId="0" fillId="0" borderId="7" xfId="0" applyBorder="1" applyProtection="1">
      <protection locked="0"/>
    </xf>
    <xf numFmtId="0" fontId="1" fillId="0" borderId="35" xfId="5" applyFont="1" applyBorder="1" applyAlignment="1" applyProtection="1">
      <alignment horizontal="left" vertical="center"/>
      <protection locked="0"/>
    </xf>
    <xf numFmtId="0" fontId="4" fillId="0" borderId="14" xfId="0" applyFont="1" applyBorder="1" applyAlignment="1">
      <alignment horizontal="center" vertical="center"/>
    </xf>
    <xf numFmtId="0" fontId="1" fillId="0" borderId="37" xfId="5" applyFont="1" applyBorder="1" applyAlignment="1" applyProtection="1">
      <alignment vertical="center"/>
      <protection locked="0"/>
    </xf>
    <xf numFmtId="0" fontId="11" fillId="0" borderId="40" xfId="0" applyFont="1" applyBorder="1" applyProtection="1">
      <protection locked="0"/>
    </xf>
    <xf numFmtId="0" fontId="11" fillId="0" borderId="41" xfId="0" applyFont="1" applyBorder="1" applyProtection="1">
      <protection locked="0"/>
    </xf>
    <xf numFmtId="0" fontId="11" fillId="0" borderId="42" xfId="0" applyFont="1" applyBorder="1" applyProtection="1">
      <protection locked="0"/>
    </xf>
    <xf numFmtId="0" fontId="4" fillId="0" borderId="14" xfId="0" applyFont="1" applyFill="1" applyBorder="1" applyAlignment="1" applyProtection="1">
      <alignment horizontal="center" vertical="center" wrapText="1"/>
      <protection locked="0"/>
    </xf>
    <xf numFmtId="0" fontId="4" fillId="0" borderId="9" xfId="0" applyFont="1" applyBorder="1" applyProtection="1">
      <protection locked="0"/>
    </xf>
    <xf numFmtId="0" fontId="9" fillId="0" borderId="0" xfId="0" applyFont="1" applyFill="1" applyAlignment="1" applyProtection="1">
      <alignment horizontal="center"/>
      <protection locked="0"/>
    </xf>
    <xf numFmtId="0" fontId="0" fillId="0" borderId="9" xfId="0" applyBorder="1" applyAlignment="1" applyProtection="1">
      <alignment horizontal="center"/>
      <protection locked="0"/>
    </xf>
    <xf numFmtId="0" fontId="11" fillId="0" borderId="0" xfId="5" applyFont="1" applyBorder="1" applyAlignment="1" applyProtection="1">
      <alignment wrapText="1"/>
      <protection locked="0"/>
    </xf>
    <xf numFmtId="0" fontId="0" fillId="0" borderId="0" xfId="0" applyAlignment="1">
      <alignment wrapText="1"/>
    </xf>
    <xf numFmtId="0" fontId="4" fillId="0" borderId="9" xfId="0" applyFont="1" applyBorder="1" applyAlignment="1" applyProtection="1">
      <alignment horizontal="centerContinuous"/>
      <protection locked="0"/>
    </xf>
    <xf numFmtId="17" fontId="4" fillId="3" borderId="15" xfId="0" applyNumberFormat="1" applyFont="1" applyFill="1" applyBorder="1" applyAlignment="1" applyProtection="1">
      <alignment horizontal="center"/>
      <protection locked="0"/>
    </xf>
    <xf numFmtId="1" fontId="4" fillId="0" borderId="68" xfId="0" applyNumberFormat="1" applyFont="1" applyBorder="1" applyAlignment="1" applyProtection="1">
      <alignment horizontal="center"/>
      <protection locked="0"/>
    </xf>
    <xf numFmtId="0" fontId="5" fillId="0" borderId="0" xfId="0" applyFont="1" applyFill="1" applyAlignment="1" applyProtection="1">
      <alignment horizontal="left"/>
      <protection locked="0"/>
    </xf>
    <xf numFmtId="0" fontId="10" fillId="0" borderId="0" xfId="0" applyFont="1" applyFill="1" applyAlignment="1" applyProtection="1">
      <alignment horizontal="left"/>
      <protection locked="0"/>
    </xf>
    <xf numFmtId="0" fontId="1" fillId="2" borderId="14" xfId="0" applyFont="1" applyFill="1" applyBorder="1" applyAlignment="1" applyProtection="1">
      <alignment horizontal="center" vertical="center" wrapText="1"/>
      <protection locked="0"/>
    </xf>
    <xf numFmtId="0" fontId="4" fillId="2" borderId="14" xfId="0" applyFont="1" applyFill="1" applyBorder="1" applyAlignment="1" applyProtection="1">
      <alignment horizontal="center" vertical="center" wrapText="1"/>
      <protection locked="0"/>
    </xf>
    <xf numFmtId="0" fontId="4" fillId="2" borderId="0" xfId="0" applyFont="1" applyFill="1" applyAlignment="1" applyProtection="1">
      <alignment horizontal="centerContinuous"/>
      <protection locked="0"/>
    </xf>
    <xf numFmtId="0" fontId="0" fillId="2" borderId="0" xfId="0" applyFill="1" applyAlignment="1" applyProtection="1">
      <alignment horizontal="centerContinuous"/>
      <protection locked="0"/>
    </xf>
    <xf numFmtId="0" fontId="11" fillId="2" borderId="0" xfId="0" applyFont="1" applyFill="1" applyAlignment="1" applyProtection="1">
      <alignment horizontal="centerContinuous"/>
      <protection locked="0"/>
    </xf>
    <xf numFmtId="0" fontId="4" fillId="2" borderId="45" xfId="0" applyFont="1" applyFill="1" applyBorder="1" applyAlignment="1" applyProtection="1">
      <alignment horizontal="center"/>
      <protection locked="0"/>
    </xf>
    <xf numFmtId="0" fontId="4" fillId="2" borderId="52" xfId="0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1" fontId="4" fillId="2" borderId="12" xfId="0" applyNumberFormat="1" applyFont="1" applyFill="1" applyBorder="1" applyAlignment="1" applyProtection="1">
      <alignment horizontal="center"/>
      <protection locked="0"/>
    </xf>
    <xf numFmtId="17" fontId="4" fillId="2" borderId="2" xfId="0" applyNumberFormat="1" applyFont="1" applyFill="1" applyBorder="1" applyAlignment="1" applyProtection="1">
      <alignment horizontal="center"/>
      <protection locked="0"/>
    </xf>
    <xf numFmtId="2" fontId="4" fillId="2" borderId="12" xfId="0" applyNumberFormat="1" applyFont="1" applyFill="1" applyBorder="1" applyAlignment="1" applyProtection="1">
      <alignment horizontal="center"/>
      <protection locked="0"/>
    </xf>
    <xf numFmtId="0" fontId="4" fillId="2" borderId="0" xfId="0" applyFont="1" applyFill="1" applyAlignment="1" applyProtection="1">
      <protection locked="0"/>
    </xf>
    <xf numFmtId="0" fontId="5" fillId="2" borderId="0" xfId="0" applyFont="1" applyFill="1" applyAlignment="1" applyProtection="1">
      <alignment horizontal="centerContinuous"/>
      <protection locked="0"/>
    </xf>
    <xf numFmtId="0" fontId="22" fillId="2" borderId="9" xfId="0" applyFont="1" applyFill="1" applyBorder="1" applyAlignment="1" applyProtection="1">
      <alignment horizontal="center"/>
      <protection locked="0"/>
    </xf>
    <xf numFmtId="0" fontId="4" fillId="2" borderId="50" xfId="0" applyFont="1" applyFill="1" applyBorder="1" applyAlignment="1" applyProtection="1">
      <alignment horizontal="center"/>
      <protection locked="0"/>
    </xf>
    <xf numFmtId="1" fontId="4" fillId="0" borderId="50" xfId="0" applyNumberFormat="1" applyFont="1" applyBorder="1" applyAlignment="1" applyProtection="1">
      <alignment horizontal="center"/>
      <protection locked="0"/>
    </xf>
    <xf numFmtId="0" fontId="4" fillId="0" borderId="52" xfId="0" applyFont="1" applyBorder="1" applyAlignment="1" applyProtection="1">
      <alignment horizontal="center"/>
      <protection locked="0"/>
    </xf>
    <xf numFmtId="0" fontId="5" fillId="2" borderId="42" xfId="0" applyFont="1" applyFill="1" applyBorder="1" applyAlignment="1" applyProtection="1">
      <alignment horizontal="center" vertical="center" wrapText="1"/>
      <protection locked="0"/>
    </xf>
    <xf numFmtId="0" fontId="5" fillId="2" borderId="59" xfId="0" applyFont="1" applyFill="1" applyBorder="1" applyAlignment="1" applyProtection="1">
      <alignment horizontal="center" vertical="center" wrapText="1"/>
      <protection locked="0"/>
    </xf>
    <xf numFmtId="17" fontId="4" fillId="2" borderId="12" xfId="0" applyNumberFormat="1" applyFont="1" applyFill="1" applyBorder="1" applyAlignment="1" applyProtection="1">
      <alignment horizontal="center"/>
      <protection locked="0"/>
    </xf>
    <xf numFmtId="0" fontId="4" fillId="0" borderId="14" xfId="0" applyFont="1" applyFill="1" applyBorder="1" applyAlignment="1" applyProtection="1">
      <alignment horizontal="centerContinuous" wrapText="1"/>
      <protection locked="0"/>
    </xf>
    <xf numFmtId="0" fontId="16" fillId="2" borderId="14" xfId="0" applyFont="1" applyFill="1" applyBorder="1" applyProtection="1">
      <protection locked="0"/>
    </xf>
    <xf numFmtId="0" fontId="16" fillId="2" borderId="29" xfId="0" applyFont="1" applyFill="1" applyBorder="1" applyProtection="1">
      <protection locked="0"/>
    </xf>
    <xf numFmtId="0" fontId="16" fillId="2" borderId="8" xfId="0" applyFont="1" applyFill="1" applyBorder="1" applyProtection="1">
      <protection locked="0"/>
    </xf>
    <xf numFmtId="0" fontId="2" fillId="2" borderId="8" xfId="0" applyFont="1" applyFill="1" applyBorder="1" applyProtection="1">
      <protection locked="0"/>
    </xf>
    <xf numFmtId="0" fontId="4" fillId="2" borderId="40" xfId="0" applyFont="1" applyFill="1" applyBorder="1" applyAlignment="1" applyProtection="1">
      <alignment horizontal="center" vertical="center"/>
      <protection locked="0"/>
    </xf>
    <xf numFmtId="0" fontId="4" fillId="2" borderId="9" xfId="0" applyFont="1" applyFill="1" applyBorder="1" applyAlignment="1" applyProtection="1">
      <alignment horizontal="center" vertical="center"/>
      <protection locked="0"/>
    </xf>
    <xf numFmtId="0" fontId="1" fillId="2" borderId="14" xfId="5" applyFont="1" applyFill="1" applyBorder="1" applyAlignment="1" applyProtection="1">
      <alignment horizontal="center"/>
      <protection locked="0"/>
    </xf>
    <xf numFmtId="0" fontId="1" fillId="2" borderId="8" xfId="5" applyFont="1" applyFill="1" applyBorder="1" applyProtection="1">
      <protection locked="0"/>
    </xf>
    <xf numFmtId="0" fontId="1" fillId="2" borderId="8" xfId="5" applyFont="1" applyFill="1" applyBorder="1" applyAlignment="1" applyProtection="1">
      <alignment horizontal="center"/>
      <protection locked="0"/>
    </xf>
    <xf numFmtId="0" fontId="11" fillId="2" borderId="0" xfId="5" applyFont="1" applyFill="1" applyBorder="1" applyAlignment="1" applyProtection="1">
      <alignment horizontal="left"/>
      <protection locked="0"/>
    </xf>
    <xf numFmtId="0" fontId="4" fillId="0" borderId="0" xfId="5" applyFont="1" applyFill="1" applyBorder="1" applyAlignment="1" applyProtection="1">
      <alignment horizontal="left"/>
      <protection locked="0"/>
    </xf>
    <xf numFmtId="0" fontId="11" fillId="2" borderId="8" xfId="0" applyFont="1" applyFill="1" applyBorder="1" applyAlignment="1">
      <alignment horizontal="center" vertical="center" wrapText="1"/>
    </xf>
    <xf numFmtId="0" fontId="9" fillId="2" borderId="0" xfId="5" applyFont="1" applyFill="1" applyBorder="1" applyAlignment="1" applyProtection="1">
      <alignment horizontal="left"/>
      <protection locked="0"/>
    </xf>
    <xf numFmtId="0" fontId="4" fillId="0" borderId="0" xfId="0" applyFont="1" applyFill="1" applyAlignment="1" applyProtection="1">
      <alignment horizontal="centerContinuous"/>
      <protection locked="0"/>
    </xf>
    <xf numFmtId="0" fontId="11" fillId="0" borderId="0" xfId="5" applyFont="1" applyFill="1" applyBorder="1" applyProtection="1">
      <protection locked="0"/>
    </xf>
    <xf numFmtId="0" fontId="1" fillId="2" borderId="0" xfId="0" applyFont="1" applyFill="1" applyProtection="1">
      <protection locked="0"/>
    </xf>
    <xf numFmtId="0" fontId="0" fillId="2" borderId="0" xfId="0" applyFill="1" applyBorder="1" applyAlignment="1" applyProtection="1">
      <alignment horizontal="centerContinuous"/>
      <protection locked="0"/>
    </xf>
    <xf numFmtId="0" fontId="4" fillId="2" borderId="0" xfId="0" applyFont="1" applyFill="1" applyBorder="1" applyAlignment="1" applyProtection="1">
      <alignment horizontal="centerContinuous"/>
      <protection locked="0"/>
    </xf>
    <xf numFmtId="14" fontId="4" fillId="2" borderId="2" xfId="0" applyNumberFormat="1" applyFont="1" applyFill="1" applyBorder="1" applyAlignment="1" applyProtection="1">
      <alignment horizontal="center"/>
      <protection locked="0"/>
    </xf>
    <xf numFmtId="14" fontId="4" fillId="2" borderId="12" xfId="0" applyNumberFormat="1" applyFont="1" applyFill="1" applyBorder="1" applyAlignment="1" applyProtection="1">
      <alignment horizontal="center"/>
      <protection locked="0"/>
    </xf>
    <xf numFmtId="0" fontId="4" fillId="2" borderId="40" xfId="0" applyFont="1" applyFill="1" applyBorder="1" applyAlignment="1" applyProtection="1">
      <alignment horizontal="centerContinuous"/>
      <protection locked="0"/>
    </xf>
    <xf numFmtId="0" fontId="4" fillId="2" borderId="19" xfId="0" applyFont="1" applyFill="1" applyBorder="1" applyProtection="1">
      <protection locked="0"/>
    </xf>
    <xf numFmtId="0" fontId="4" fillId="2" borderId="20" xfId="0" applyFont="1" applyFill="1" applyBorder="1" applyProtection="1">
      <protection locked="0"/>
    </xf>
    <xf numFmtId="0" fontId="4" fillId="2" borderId="13" xfId="0" applyFont="1" applyFill="1" applyBorder="1" applyProtection="1">
      <protection locked="0"/>
    </xf>
    <xf numFmtId="0" fontId="23" fillId="0" borderId="0" xfId="4" applyFont="1" applyAlignment="1" applyProtection="1">
      <alignment horizontal="centerContinuous"/>
      <protection locked="0"/>
    </xf>
    <xf numFmtId="0" fontId="7" fillId="0" borderId="0" xfId="4" applyFont="1" applyAlignment="1" applyProtection="1">
      <alignment horizontal="centerContinuous"/>
      <protection locked="0"/>
    </xf>
    <xf numFmtId="0" fontId="7" fillId="2" borderId="0" xfId="4" applyFont="1" applyFill="1" applyAlignment="1" applyProtection="1">
      <alignment horizontal="centerContinuous"/>
      <protection locked="0"/>
    </xf>
    <xf numFmtId="0" fontId="7" fillId="0" borderId="0" xfId="4" applyFont="1"/>
    <xf numFmtId="0" fontId="24" fillId="2" borderId="0" xfId="4" applyFont="1" applyFill="1" applyAlignment="1" applyProtection="1">
      <alignment horizontal="centerContinuous"/>
      <protection locked="0"/>
    </xf>
    <xf numFmtId="0" fontId="24" fillId="0" borderId="0" xfId="4" applyFont="1"/>
    <xf numFmtId="0" fontId="4" fillId="0" borderId="0" xfId="6" applyFont="1" applyFill="1" applyBorder="1" applyAlignment="1" applyProtection="1">
      <alignment horizontal="left"/>
      <protection locked="0"/>
    </xf>
    <xf numFmtId="0" fontId="7" fillId="0" borderId="14" xfId="4" applyFont="1" applyBorder="1" applyAlignment="1" applyProtection="1">
      <alignment horizontal="center"/>
      <protection locked="0"/>
    </xf>
    <xf numFmtId="0" fontId="7" fillId="0" borderId="40" xfId="4" applyFont="1" applyBorder="1" applyAlignment="1" applyProtection="1">
      <alignment horizontal="centerContinuous"/>
      <protection locked="0"/>
    </xf>
    <xf numFmtId="0" fontId="11" fillId="0" borderId="42" xfId="4" applyBorder="1" applyAlignment="1" applyProtection="1">
      <alignment horizontal="centerContinuous"/>
      <protection locked="0"/>
    </xf>
    <xf numFmtId="0" fontId="7" fillId="2" borderId="40" xfId="4" applyFont="1" applyFill="1" applyBorder="1" applyAlignment="1" applyProtection="1">
      <alignment horizontal="centerContinuous"/>
      <protection locked="0"/>
    </xf>
    <xf numFmtId="0" fontId="11" fillId="2" borderId="42" xfId="4" applyFill="1" applyBorder="1" applyAlignment="1" applyProtection="1">
      <alignment horizontal="centerContinuous"/>
      <protection locked="0"/>
    </xf>
    <xf numFmtId="0" fontId="7" fillId="0" borderId="8" xfId="4" applyFont="1" applyBorder="1" applyAlignment="1" applyProtection="1">
      <alignment horizontal="center"/>
      <protection locked="0"/>
    </xf>
    <xf numFmtId="0" fontId="7" fillId="0" borderId="26" xfId="4" applyFont="1" applyBorder="1" applyAlignment="1" applyProtection="1">
      <alignment horizontal="center"/>
      <protection locked="0"/>
    </xf>
    <xf numFmtId="0" fontId="7" fillId="0" borderId="6" xfId="4" applyFont="1" applyBorder="1" applyAlignment="1" applyProtection="1">
      <alignment horizontal="center"/>
      <protection locked="0"/>
    </xf>
    <xf numFmtId="0" fontId="7" fillId="0" borderId="24" xfId="4" applyFont="1" applyBorder="1" applyAlignment="1" applyProtection="1">
      <alignment horizontal="center"/>
      <protection locked="0"/>
    </xf>
    <xf numFmtId="0" fontId="7" fillId="2" borderId="24" xfId="4" applyFont="1" applyFill="1" applyBorder="1" applyAlignment="1" applyProtection="1">
      <alignment horizontal="center"/>
      <protection locked="0"/>
    </xf>
    <xf numFmtId="0" fontId="7" fillId="2" borderId="6" xfId="4" applyFont="1" applyFill="1" applyBorder="1" applyAlignment="1" applyProtection="1">
      <alignment horizontal="center"/>
      <protection locked="0"/>
    </xf>
    <xf numFmtId="0" fontId="7" fillId="0" borderId="0" xfId="4" applyFont="1" applyAlignment="1">
      <alignment horizontal="center"/>
    </xf>
    <xf numFmtId="0" fontId="7" fillId="4" borderId="18" xfId="4" applyFont="1" applyFill="1" applyBorder="1" applyAlignment="1" applyProtection="1">
      <alignment horizontal="center" wrapText="1"/>
      <protection locked="0"/>
    </xf>
    <xf numFmtId="0" fontId="7" fillId="4" borderId="3" xfId="4" applyFont="1" applyFill="1" applyBorder="1" applyAlignment="1" applyProtection="1">
      <alignment horizontal="center"/>
      <protection locked="0"/>
    </xf>
    <xf numFmtId="0" fontId="7" fillId="6" borderId="69" xfId="4" applyFont="1" applyFill="1" applyBorder="1" applyAlignment="1" applyProtection="1">
      <alignment horizontal="center"/>
      <protection locked="0"/>
    </xf>
    <xf numFmtId="0" fontId="7" fillId="4" borderId="70" xfId="4" applyFont="1" applyFill="1" applyBorder="1" applyAlignment="1" applyProtection="1">
      <alignment horizontal="center"/>
      <protection locked="0"/>
    </xf>
    <xf numFmtId="0" fontId="23" fillId="0" borderId="23" xfId="4" applyFont="1" applyBorder="1" applyProtection="1">
      <protection locked="0"/>
    </xf>
    <xf numFmtId="0" fontId="7" fillId="0" borderId="3" xfId="4" applyFont="1" applyBorder="1" applyProtection="1">
      <protection locked="0"/>
    </xf>
    <xf numFmtId="0" fontId="7" fillId="2" borderId="3" xfId="4" applyFont="1" applyFill="1" applyBorder="1" applyProtection="1">
      <protection locked="0"/>
    </xf>
    <xf numFmtId="0" fontId="7" fillId="2" borderId="5" xfId="4" applyFont="1" applyFill="1" applyBorder="1" applyProtection="1">
      <protection locked="0"/>
    </xf>
    <xf numFmtId="0" fontId="7" fillId="0" borderId="23" xfId="4" applyFont="1" applyBorder="1" applyProtection="1">
      <protection locked="0"/>
    </xf>
    <xf numFmtId="0" fontId="23" fillId="0" borderId="60" xfId="4" applyFont="1" applyBorder="1" applyProtection="1">
      <protection locked="0"/>
    </xf>
    <xf numFmtId="0" fontId="7" fillId="0" borderId="71" xfId="4" applyFont="1" applyBorder="1" applyProtection="1">
      <protection locked="0"/>
    </xf>
    <xf numFmtId="0" fontId="7" fillId="2" borderId="71" xfId="4" applyFont="1" applyFill="1" applyBorder="1" applyProtection="1">
      <protection locked="0"/>
    </xf>
    <xf numFmtId="0" fontId="7" fillId="2" borderId="72" xfId="4" applyFont="1" applyFill="1" applyBorder="1" applyProtection="1">
      <protection locked="0"/>
    </xf>
    <xf numFmtId="0" fontId="7" fillId="0" borderId="73" xfId="4" applyFont="1" applyBorder="1" applyProtection="1">
      <protection locked="0"/>
    </xf>
    <xf numFmtId="0" fontId="7" fillId="0" borderId="74" xfId="4" applyFont="1" applyBorder="1" applyProtection="1">
      <protection locked="0"/>
    </xf>
    <xf numFmtId="0" fontId="7" fillId="2" borderId="74" xfId="4" applyFont="1" applyFill="1" applyBorder="1" applyProtection="1">
      <protection locked="0"/>
    </xf>
    <xf numFmtId="0" fontId="7" fillId="2" borderId="75" xfId="4" applyFont="1" applyFill="1" applyBorder="1" applyProtection="1">
      <protection locked="0"/>
    </xf>
    <xf numFmtId="0" fontId="7" fillId="0" borderId="76" xfId="4" applyFont="1" applyBorder="1" applyProtection="1">
      <protection locked="0"/>
    </xf>
    <xf numFmtId="0" fontId="7" fillId="0" borderId="77" xfId="4" applyFont="1" applyBorder="1" applyProtection="1">
      <protection locked="0"/>
    </xf>
    <xf numFmtId="0" fontId="7" fillId="2" borderId="77" xfId="4" applyFont="1" applyFill="1" applyBorder="1" applyProtection="1">
      <protection locked="0"/>
    </xf>
    <xf numFmtId="0" fontId="7" fillId="2" borderId="78" xfId="4" applyFont="1" applyFill="1" applyBorder="1" applyProtection="1">
      <protection locked="0"/>
    </xf>
    <xf numFmtId="9" fontId="7" fillId="0" borderId="3" xfId="4" applyNumberFormat="1" applyFont="1" applyBorder="1" applyProtection="1">
      <protection locked="0"/>
    </xf>
    <xf numFmtId="9" fontId="7" fillId="2" borderId="5" xfId="4" applyNumberFormat="1" applyFont="1" applyFill="1" applyBorder="1" applyProtection="1">
      <protection locked="0"/>
    </xf>
    <xf numFmtId="0" fontId="23" fillId="2" borderId="61" xfId="4" applyFont="1" applyFill="1" applyBorder="1" applyProtection="1">
      <protection locked="0"/>
    </xf>
    <xf numFmtId="0" fontId="7" fillId="0" borderId="62" xfId="4" applyFont="1" applyBorder="1" applyProtection="1">
      <protection locked="0"/>
    </xf>
    <xf numFmtId="0" fontId="7" fillId="2" borderId="62" xfId="4" applyFont="1" applyFill="1" applyBorder="1" applyProtection="1">
      <protection locked="0"/>
    </xf>
    <xf numFmtId="0" fontId="7" fillId="2" borderId="63" xfId="4" applyFont="1" applyFill="1" applyBorder="1" applyProtection="1">
      <protection locked="0"/>
    </xf>
    <xf numFmtId="0" fontId="23" fillId="2" borderId="46" xfId="4" applyFont="1" applyFill="1" applyBorder="1" applyProtection="1">
      <protection locked="0"/>
    </xf>
    <xf numFmtId="0" fontId="7" fillId="0" borderId="64" xfId="4" applyFont="1" applyBorder="1" applyProtection="1">
      <protection locked="0"/>
    </xf>
    <xf numFmtId="0" fontId="7" fillId="2" borderId="64" xfId="4" applyFont="1" applyFill="1" applyBorder="1" applyProtection="1">
      <protection locked="0"/>
    </xf>
    <xf numFmtId="0" fontId="7" fillId="2" borderId="47" xfId="4" applyFont="1" applyFill="1" applyBorder="1" applyProtection="1">
      <protection locked="0"/>
    </xf>
    <xf numFmtId="0" fontId="23" fillId="2" borderId="48" xfId="4" applyFont="1" applyFill="1" applyBorder="1" applyProtection="1">
      <protection locked="0"/>
    </xf>
    <xf numFmtId="0" fontId="7" fillId="0" borderId="65" xfId="4" applyFont="1" applyBorder="1" applyProtection="1">
      <protection locked="0"/>
    </xf>
    <xf numFmtId="0" fontId="7" fillId="2" borderId="65" xfId="4" applyFont="1" applyFill="1" applyBorder="1" applyProtection="1">
      <protection locked="0"/>
    </xf>
    <xf numFmtId="0" fontId="7" fillId="2" borderId="49" xfId="4" applyFont="1" applyFill="1" applyBorder="1" applyProtection="1">
      <protection locked="0"/>
    </xf>
    <xf numFmtId="0" fontId="11" fillId="0" borderId="0" xfId="4" applyProtection="1">
      <protection locked="0"/>
    </xf>
    <xf numFmtId="0" fontId="7" fillId="0" borderId="0" xfId="4" applyFont="1" applyProtection="1">
      <protection locked="0"/>
    </xf>
    <xf numFmtId="0" fontId="7" fillId="2" borderId="0" xfId="4" applyFont="1" applyFill="1" applyProtection="1">
      <protection locked="0"/>
    </xf>
    <xf numFmtId="0" fontId="7" fillId="2" borderId="0" xfId="4" applyFont="1" applyFill="1"/>
    <xf numFmtId="0" fontId="11" fillId="0" borderId="0" xfId="4" applyFont="1" applyFill="1" applyBorder="1" applyProtection="1">
      <protection locked="0"/>
    </xf>
    <xf numFmtId="0" fontId="11" fillId="0" borderId="0" xfId="4" applyFill="1" applyProtection="1">
      <protection locked="0"/>
    </xf>
    <xf numFmtId="0" fontId="4" fillId="0" borderId="0" xfId="4" applyFont="1" applyFill="1" applyAlignment="1" applyProtection="1">
      <alignment horizontal="left"/>
      <protection locked="0"/>
    </xf>
    <xf numFmtId="0" fontId="11" fillId="0" borderId="0" xfId="4" applyFont="1" applyFill="1" applyProtection="1">
      <protection locked="0"/>
    </xf>
    <xf numFmtId="0" fontId="11" fillId="0" borderId="0" xfId="4" applyFill="1" applyBorder="1" applyProtection="1">
      <protection locked="0"/>
    </xf>
    <xf numFmtId="0" fontId="4" fillId="0" borderId="40" xfId="4" applyFont="1" applyFill="1" applyBorder="1" applyAlignment="1" applyProtection="1">
      <alignment horizontal="center"/>
      <protection locked="0"/>
    </xf>
    <xf numFmtId="0" fontId="4" fillId="0" borderId="9" xfId="4" applyFont="1" applyFill="1" applyBorder="1" applyAlignment="1" applyProtection="1">
      <alignment horizontal="center"/>
      <protection locked="0"/>
    </xf>
    <xf numFmtId="0" fontId="4" fillId="0" borderId="54" xfId="4" applyFont="1" applyFill="1" applyBorder="1" applyProtection="1">
      <protection locked="0"/>
    </xf>
    <xf numFmtId="0" fontId="11" fillId="0" borderId="2" xfId="4" applyFill="1" applyBorder="1" applyAlignment="1" applyProtection="1">
      <alignment horizontal="center"/>
      <protection locked="0"/>
    </xf>
    <xf numFmtId="0" fontId="4" fillId="0" borderId="60" xfId="4" applyFont="1" applyFill="1" applyBorder="1" applyProtection="1">
      <protection locked="0"/>
    </xf>
    <xf numFmtId="0" fontId="11" fillId="0" borderId="28" xfId="4" applyFill="1" applyBorder="1" applyAlignment="1" applyProtection="1">
      <alignment horizontal="center"/>
      <protection locked="0"/>
    </xf>
    <xf numFmtId="0" fontId="4" fillId="0" borderId="55" xfId="4" applyFont="1" applyFill="1" applyBorder="1" applyProtection="1">
      <protection locked="0"/>
    </xf>
    <xf numFmtId="0" fontId="11" fillId="0" borderId="12" xfId="4" applyFill="1" applyBorder="1" applyAlignment="1" applyProtection="1">
      <alignment horizontal="center"/>
      <protection locked="0"/>
    </xf>
    <xf numFmtId="0" fontId="4" fillId="0" borderId="34" xfId="4" applyFont="1" applyFill="1" applyBorder="1" applyProtection="1">
      <protection locked="0"/>
    </xf>
    <xf numFmtId="0" fontId="11" fillId="0" borderId="11" xfId="4" applyFill="1" applyBorder="1" applyAlignment="1" applyProtection="1">
      <alignment horizontal="center"/>
      <protection locked="0"/>
    </xf>
    <xf numFmtId="0" fontId="4" fillId="0" borderId="37" xfId="4" applyFont="1" applyFill="1" applyBorder="1" applyProtection="1">
      <protection locked="0"/>
    </xf>
    <xf numFmtId="0" fontId="11" fillId="0" borderId="8" xfId="4" applyFill="1" applyBorder="1" applyAlignment="1" applyProtection="1">
      <alignment horizontal="center"/>
      <protection locked="0"/>
    </xf>
    <xf numFmtId="0" fontId="4" fillId="0" borderId="9" xfId="4" applyFont="1" applyFill="1" applyBorder="1" applyProtection="1">
      <protection locked="0"/>
    </xf>
    <xf numFmtId="0" fontId="11" fillId="0" borderId="9" xfId="4" applyFill="1" applyBorder="1" applyAlignment="1" applyProtection="1">
      <alignment horizontal="center"/>
      <protection locked="0"/>
    </xf>
    <xf numFmtId="0" fontId="4" fillId="0" borderId="0" xfId="4" applyFont="1" applyFill="1" applyBorder="1" applyProtection="1">
      <protection locked="0"/>
    </xf>
    <xf numFmtId="0" fontId="11" fillId="0" borderId="0" xfId="4" applyFill="1" applyBorder="1" applyAlignment="1" applyProtection="1">
      <alignment horizontal="center"/>
      <protection locked="0"/>
    </xf>
    <xf numFmtId="0" fontId="13" fillId="0" borderId="0" xfId="4" applyFont="1" applyFill="1" applyProtection="1">
      <protection locked="0"/>
    </xf>
    <xf numFmtId="0" fontId="4" fillId="0" borderId="0" xfId="4" applyFont="1" applyFill="1" applyProtection="1">
      <protection locked="0"/>
    </xf>
    <xf numFmtId="0" fontId="20" fillId="0" borderId="0" xfId="4" applyFont="1" applyFill="1" applyProtection="1">
      <protection locked="0"/>
    </xf>
    <xf numFmtId="0" fontId="4" fillId="0" borderId="0" xfId="4" applyFont="1" applyFill="1" applyAlignment="1" applyProtection="1">
      <alignment horizontal="centerContinuous"/>
      <protection locked="0"/>
    </xf>
    <xf numFmtId="0" fontId="9" fillId="0" borderId="0" xfId="4" applyFont="1" applyFill="1" applyAlignment="1" applyProtection="1">
      <alignment horizontal="center"/>
      <protection locked="0"/>
    </xf>
    <xf numFmtId="0" fontId="5" fillId="0" borderId="0" xfId="4" applyFont="1" applyFill="1" applyAlignment="1" applyProtection="1">
      <alignment horizontal="left"/>
      <protection locked="0"/>
    </xf>
    <xf numFmtId="0" fontId="4" fillId="0" borderId="4" xfId="4" applyFont="1" applyFill="1" applyBorder="1" applyAlignment="1" applyProtection="1">
      <alignment horizontal="center"/>
      <protection locked="0"/>
    </xf>
    <xf numFmtId="0" fontId="4" fillId="0" borderId="10" xfId="4" applyFont="1" applyFill="1" applyBorder="1" applyAlignment="1" applyProtection="1">
      <alignment horizontal="center"/>
      <protection locked="0"/>
    </xf>
    <xf numFmtId="17" fontId="4" fillId="0" borderId="2" xfId="4" applyNumberFormat="1" applyFont="1" applyFill="1" applyBorder="1" applyAlignment="1" applyProtection="1">
      <alignment horizontal="center"/>
      <protection locked="0"/>
    </xf>
    <xf numFmtId="17" fontId="4" fillId="0" borderId="11" xfId="4" applyNumberFormat="1" applyFont="1" applyFill="1" applyBorder="1" applyAlignment="1" applyProtection="1">
      <alignment horizontal="center"/>
      <protection locked="0"/>
    </xf>
    <xf numFmtId="0" fontId="11" fillId="0" borderId="11" xfId="4" applyFill="1" applyBorder="1" applyProtection="1">
      <protection locked="0"/>
    </xf>
    <xf numFmtId="17" fontId="4" fillId="0" borderId="12" xfId="4" applyNumberFormat="1" applyFont="1" applyFill="1" applyBorder="1" applyAlignment="1" applyProtection="1">
      <alignment horizontal="center"/>
      <protection locked="0"/>
    </xf>
    <xf numFmtId="0" fontId="11" fillId="0" borderId="12" xfId="4" applyFill="1" applyBorder="1" applyProtection="1">
      <protection locked="0"/>
    </xf>
    <xf numFmtId="0" fontId="11" fillId="0" borderId="2" xfId="4" applyFill="1" applyBorder="1" applyProtection="1">
      <protection locked="0"/>
    </xf>
    <xf numFmtId="17" fontId="4" fillId="0" borderId="0" xfId="4" applyNumberFormat="1" applyFont="1" applyFill="1" applyBorder="1" applyAlignment="1" applyProtection="1">
      <alignment horizontal="center"/>
      <protection locked="0"/>
    </xf>
    <xf numFmtId="17" fontId="4" fillId="0" borderId="0" xfId="4" applyNumberFormat="1" applyFont="1" applyBorder="1" applyAlignment="1" applyProtection="1">
      <alignment horizontal="center"/>
      <protection locked="0"/>
    </xf>
    <xf numFmtId="0" fontId="11" fillId="0" borderId="0" xfId="4" applyBorder="1" applyProtection="1">
      <protection locked="0"/>
    </xf>
    <xf numFmtId="0" fontId="11" fillId="0" borderId="0" xfId="4"/>
    <xf numFmtId="0" fontId="11" fillId="0" borderId="2" xfId="4" applyBorder="1" applyProtection="1">
      <protection locked="0"/>
    </xf>
    <xf numFmtId="0" fontId="11" fillId="0" borderId="18" xfId="4" applyBorder="1" applyProtection="1">
      <protection locked="0"/>
    </xf>
    <xf numFmtId="0" fontId="11" fillId="0" borderId="12" xfId="4" applyBorder="1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4" fillId="0" borderId="0" xfId="5" applyFont="1" applyBorder="1" applyAlignment="1" applyProtection="1">
      <alignment horizontal="left"/>
      <protection locked="0"/>
    </xf>
    <xf numFmtId="0" fontId="4" fillId="0" borderId="0" xfId="0" applyFont="1" applyAlignment="1">
      <alignment vertical="center"/>
    </xf>
    <xf numFmtId="0" fontId="16" fillId="2" borderId="0" xfId="5" applyFont="1" applyFill="1" applyBorder="1" applyAlignment="1" applyProtection="1">
      <alignment horizontal="left"/>
      <protection locked="0"/>
    </xf>
    <xf numFmtId="0" fontId="4" fillId="2" borderId="0" xfId="5" applyFont="1" applyFill="1" applyBorder="1" applyAlignment="1" applyProtection="1">
      <alignment horizontal="left"/>
      <protection locked="0"/>
    </xf>
    <xf numFmtId="0" fontId="23" fillId="2" borderId="0" xfId="4" applyFont="1" applyFill="1" applyAlignment="1" applyProtection="1">
      <alignment horizontal="centerContinuous"/>
      <protection locked="0"/>
    </xf>
    <xf numFmtId="0" fontId="11" fillId="0" borderId="79" xfId="0" applyFont="1" applyFill="1" applyBorder="1" applyAlignment="1">
      <alignment horizontal="left"/>
    </xf>
    <xf numFmtId="0" fontId="7" fillId="2" borderId="0" xfId="0" applyFont="1" applyFill="1" applyProtection="1">
      <protection locked="0"/>
    </xf>
    <xf numFmtId="0" fontId="14" fillId="2" borderId="80" xfId="0" applyFont="1" applyFill="1" applyBorder="1" applyProtection="1">
      <protection locked="0"/>
    </xf>
    <xf numFmtId="0" fontId="14" fillId="2" borderId="81" xfId="0" applyFont="1" applyFill="1" applyBorder="1" applyProtection="1">
      <protection locked="0"/>
    </xf>
    <xf numFmtId="0" fontId="14" fillId="2" borderId="82" xfId="0" applyFont="1" applyFill="1" applyBorder="1" applyProtection="1">
      <protection locked="0"/>
    </xf>
    <xf numFmtId="0" fontId="11" fillId="0" borderId="83" xfId="0" applyFont="1" applyFill="1" applyBorder="1" applyAlignment="1">
      <alignment horizontal="left"/>
    </xf>
    <xf numFmtId="4" fontId="11" fillId="5" borderId="2" xfId="0" applyNumberFormat="1" applyFont="1" applyFill="1" applyBorder="1" applyAlignment="1" applyProtection="1">
      <alignment horizontal="center"/>
    </xf>
    <xf numFmtId="4" fontId="11" fillId="5" borderId="11" xfId="0" applyNumberFormat="1" applyFont="1" applyFill="1" applyBorder="1" applyAlignment="1" applyProtection="1">
      <alignment horizontal="center"/>
    </xf>
    <xf numFmtId="4" fontId="11" fillId="5" borderId="12" xfId="0" applyNumberFormat="1" applyFont="1" applyFill="1" applyBorder="1" applyAlignment="1" applyProtection="1">
      <alignment horizontal="center"/>
    </xf>
    <xf numFmtId="4" fontId="11" fillId="5" borderId="29" xfId="0" applyNumberFormat="1" applyFont="1" applyFill="1" applyBorder="1" applyAlignment="1" applyProtection="1">
      <alignment horizontal="center"/>
    </xf>
    <xf numFmtId="4" fontId="11" fillId="5" borderId="12" xfId="0" quotePrefix="1" applyNumberFormat="1" applyFont="1" applyFill="1" applyBorder="1" applyAlignment="1" applyProtection="1">
      <alignment horizontal="center"/>
    </xf>
    <xf numFmtId="0" fontId="4" fillId="0" borderId="41" xfId="0" applyFont="1" applyBorder="1" applyAlignment="1" applyProtection="1">
      <alignment horizontal="center"/>
      <protection locked="0"/>
    </xf>
    <xf numFmtId="1" fontId="4" fillId="7" borderId="11" xfId="0" applyNumberFormat="1" applyFont="1" applyFill="1" applyBorder="1" applyAlignment="1" applyProtection="1">
      <alignment horizontal="center"/>
      <protection locked="0"/>
    </xf>
    <xf numFmtId="14" fontId="4" fillId="7" borderId="0" xfId="0" applyNumberFormat="1" applyFont="1" applyFill="1" applyBorder="1" applyAlignment="1" applyProtection="1">
      <alignment horizontal="center"/>
      <protection locked="0"/>
    </xf>
    <xf numFmtId="3" fontId="11" fillId="7" borderId="23" xfId="0" applyNumberFormat="1" applyFont="1" applyFill="1" applyBorder="1" applyAlignment="1" applyProtection="1">
      <alignment horizontal="center"/>
      <protection locked="0"/>
    </xf>
    <xf numFmtId="3" fontId="11" fillId="7" borderId="3" xfId="0" applyNumberFormat="1" applyFont="1" applyFill="1" applyBorder="1" applyAlignment="1" applyProtection="1">
      <alignment horizontal="center"/>
      <protection locked="0"/>
    </xf>
    <xf numFmtId="3" fontId="11" fillId="7" borderId="11" xfId="0" applyNumberFormat="1" applyFont="1" applyFill="1" applyBorder="1" applyAlignment="1" applyProtection="1">
      <alignment horizontal="center"/>
      <protection locked="0"/>
    </xf>
    <xf numFmtId="0" fontId="11" fillId="7" borderId="11" xfId="0" applyFont="1" applyFill="1" applyBorder="1" applyAlignment="1" applyProtection="1">
      <alignment horizontal="center"/>
      <protection locked="0"/>
    </xf>
    <xf numFmtId="0" fontId="0" fillId="0" borderId="84" xfId="0" applyBorder="1" applyProtection="1">
      <protection locked="0"/>
    </xf>
    <xf numFmtId="0" fontId="0" fillId="0" borderId="85" xfId="0" applyBorder="1" applyProtection="1">
      <protection locked="0"/>
    </xf>
    <xf numFmtId="0" fontId="0" fillId="0" borderId="56" xfId="0" applyBorder="1" applyProtection="1">
      <protection locked="0"/>
    </xf>
    <xf numFmtId="0" fontId="0" fillId="0" borderId="86" xfId="0" applyBorder="1" applyProtection="1">
      <protection locked="0"/>
    </xf>
    <xf numFmtId="0" fontId="0" fillId="0" borderId="15" xfId="0" applyBorder="1" applyProtection="1">
      <protection locked="0"/>
    </xf>
    <xf numFmtId="14" fontId="4" fillId="7" borderId="11" xfId="0" applyNumberFormat="1" applyFont="1" applyFill="1" applyBorder="1" applyAlignment="1" applyProtection="1">
      <alignment horizontal="center"/>
      <protection locked="0"/>
    </xf>
    <xf numFmtId="0" fontId="0" fillId="7" borderId="25" xfId="0" applyFill="1" applyBorder="1" applyAlignment="1" applyProtection="1">
      <alignment horizontal="center"/>
      <protection locked="0"/>
    </xf>
    <xf numFmtId="0" fontId="0" fillId="7" borderId="23" xfId="0" applyFill="1" applyBorder="1" applyAlignment="1" applyProtection="1">
      <alignment horizontal="center"/>
      <protection locked="0"/>
    </xf>
    <xf numFmtId="0" fontId="0" fillId="7" borderId="3" xfId="0" applyFill="1" applyBorder="1" applyAlignment="1" applyProtection="1">
      <alignment horizontal="center"/>
      <protection locked="0"/>
    </xf>
    <xf numFmtId="0" fontId="0" fillId="7" borderId="5" xfId="0" applyFill="1" applyBorder="1" applyAlignment="1" applyProtection="1">
      <alignment horizontal="center"/>
      <protection locked="0"/>
    </xf>
    <xf numFmtId="0" fontId="20" fillId="0" borderId="40" xfId="0" applyFont="1" applyBorder="1" applyAlignment="1" applyProtection="1">
      <alignment wrapText="1"/>
      <protection locked="0"/>
    </xf>
    <xf numFmtId="0" fontId="0" fillId="0" borderId="41" xfId="0" applyBorder="1" applyAlignment="1" applyProtection="1">
      <alignment wrapText="1"/>
      <protection locked="0"/>
    </xf>
    <xf numFmtId="0" fontId="0" fillId="0" borderId="42" xfId="0" applyBorder="1" applyAlignment="1" applyProtection="1">
      <alignment wrapText="1"/>
      <protection locked="0"/>
    </xf>
    <xf numFmtId="0" fontId="11" fillId="0" borderId="2" xfId="0" applyFont="1" applyBorder="1" applyAlignment="1" applyProtection="1">
      <alignment horizontal="right"/>
      <protection locked="0"/>
    </xf>
    <xf numFmtId="0" fontId="11" fillId="0" borderId="11" xfId="0" applyFont="1" applyBorder="1" applyAlignment="1" applyProtection="1">
      <alignment horizontal="right"/>
      <protection locked="0"/>
    </xf>
    <xf numFmtId="0" fontId="2" fillId="0" borderId="60" xfId="0" applyFont="1" applyBorder="1" applyAlignment="1" applyProtection="1">
      <alignment horizontal="center"/>
      <protection locked="0"/>
    </xf>
    <xf numFmtId="0" fontId="2" fillId="0" borderId="37" xfId="0" applyFont="1" applyBorder="1" applyAlignment="1" applyProtection="1">
      <alignment horizontal="center"/>
      <protection locked="0"/>
    </xf>
    <xf numFmtId="0" fontId="11" fillId="0" borderId="34" xfId="0" applyFont="1" applyBorder="1" applyAlignment="1" applyProtection="1">
      <alignment horizontal="right"/>
      <protection locked="0"/>
    </xf>
    <xf numFmtId="0" fontId="11" fillId="0" borderId="55" xfId="0" applyFont="1" applyBorder="1" applyAlignment="1" applyProtection="1">
      <alignment horizontal="right"/>
      <protection locked="0"/>
    </xf>
    <xf numFmtId="0" fontId="11" fillId="0" borderId="12" xfId="0" applyFont="1" applyBorder="1" applyAlignment="1" applyProtection="1">
      <alignment horizontal="right"/>
      <protection locked="0"/>
    </xf>
    <xf numFmtId="0" fontId="11" fillId="0" borderId="57" xfId="0" applyFont="1" applyBorder="1" applyAlignment="1" applyProtection="1">
      <alignment horizontal="right"/>
      <protection locked="0"/>
    </xf>
    <xf numFmtId="0" fontId="11" fillId="0" borderId="87" xfId="0" applyFont="1" applyBorder="1" applyAlignment="1" applyProtection="1">
      <alignment horizontal="right"/>
      <protection locked="0"/>
    </xf>
    <xf numFmtId="0" fontId="2" fillId="0" borderId="88" xfId="0" applyFont="1" applyBorder="1" applyAlignment="1" applyProtection="1">
      <alignment horizontal="center"/>
      <protection locked="0"/>
    </xf>
    <xf numFmtId="0" fontId="11" fillId="0" borderId="54" xfId="0" applyFont="1" applyBorder="1" applyAlignment="1" applyProtection="1">
      <alignment horizontal="right"/>
      <protection locked="0"/>
    </xf>
    <xf numFmtId="0" fontId="2" fillId="0" borderId="35" xfId="0" applyFont="1" applyBorder="1" applyAlignment="1" applyProtection="1">
      <alignment horizontal="center"/>
      <protection locked="0"/>
    </xf>
    <xf numFmtId="0" fontId="11" fillId="0" borderId="89" xfId="0" applyFont="1" applyBorder="1" applyAlignment="1" applyProtection="1">
      <alignment horizontal="right"/>
      <protection locked="0"/>
    </xf>
    <xf numFmtId="0" fontId="9" fillId="2" borderId="0" xfId="0" applyFont="1" applyFill="1" applyAlignment="1" applyProtection="1">
      <alignment horizontal="center"/>
      <protection locked="0"/>
    </xf>
    <xf numFmtId="0" fontId="18" fillId="2" borderId="0" xfId="0" applyFont="1" applyFill="1" applyAlignment="1" applyProtection="1">
      <alignment horizontal="center"/>
      <protection locked="0"/>
    </xf>
    <xf numFmtId="0" fontId="4" fillId="2" borderId="0" xfId="0" applyFont="1" applyFill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/>
      <protection locked="0"/>
    </xf>
    <xf numFmtId="0" fontId="4" fillId="0" borderId="0" xfId="0" applyFont="1" applyFill="1" applyAlignment="1" applyProtection="1">
      <alignment horizontal="center"/>
      <protection locked="0"/>
    </xf>
    <xf numFmtId="0" fontId="20" fillId="0" borderId="90" xfId="0" applyFont="1" applyBorder="1" applyAlignment="1" applyProtection="1">
      <alignment horizontal="center"/>
      <protection locked="0"/>
    </xf>
    <xf numFmtId="0" fontId="20" fillId="0" borderId="91" xfId="0" applyFont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4" fillId="0" borderId="14" xfId="0" applyFont="1" applyBorder="1" applyAlignment="1" applyProtection="1">
      <alignment horizontal="center" vertical="center" wrapText="1"/>
      <protection locked="0"/>
    </xf>
    <xf numFmtId="0" fontId="4" fillId="0" borderId="29" xfId="0" applyFont="1" applyBorder="1" applyAlignment="1" applyProtection="1">
      <alignment horizontal="center" vertical="center" wrapText="1"/>
      <protection locked="0"/>
    </xf>
    <xf numFmtId="0" fontId="4" fillId="0" borderId="40" xfId="0" applyFont="1" applyBorder="1" applyAlignment="1" applyProtection="1">
      <alignment horizontal="center"/>
      <protection locked="0"/>
    </xf>
    <xf numFmtId="0" fontId="4" fillId="0" borderId="41" xfId="0" applyFont="1" applyBorder="1" applyAlignment="1" applyProtection="1">
      <alignment horizontal="center"/>
      <protection locked="0"/>
    </xf>
    <xf numFmtId="0" fontId="4" fillId="0" borderId="42" xfId="0" applyFont="1" applyBorder="1" applyAlignment="1" applyProtection="1">
      <alignment horizontal="center"/>
      <protection locked="0"/>
    </xf>
    <xf numFmtId="0" fontId="4" fillId="0" borderId="14" xfId="0" applyFont="1" applyBorder="1" applyAlignment="1" applyProtection="1">
      <alignment horizontal="center"/>
      <protection locked="0"/>
    </xf>
    <xf numFmtId="0" fontId="4" fillId="0" borderId="29" xfId="0" applyFont="1" applyBorder="1" applyAlignment="1" applyProtection="1">
      <alignment horizontal="center"/>
      <protection locked="0"/>
    </xf>
    <xf numFmtId="0" fontId="4" fillId="0" borderId="8" xfId="0" applyFont="1" applyBorder="1" applyAlignment="1" applyProtection="1">
      <alignment horizontal="center"/>
      <protection locked="0"/>
    </xf>
    <xf numFmtId="0" fontId="4" fillId="0" borderId="8" xfId="0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left" wrapText="1"/>
      <protection locked="0"/>
    </xf>
    <xf numFmtId="0" fontId="0" fillId="0" borderId="37" xfId="0" applyBorder="1" applyAlignment="1" applyProtection="1">
      <alignment horizontal="center"/>
      <protection locked="0"/>
    </xf>
    <xf numFmtId="0" fontId="0" fillId="0" borderId="38" xfId="0" applyBorder="1" applyAlignment="1" applyProtection="1">
      <alignment horizontal="center"/>
      <protection locked="0"/>
    </xf>
    <xf numFmtId="0" fontId="0" fillId="0" borderId="39" xfId="0" applyBorder="1" applyAlignment="1" applyProtection="1">
      <alignment horizontal="center"/>
      <protection locked="0"/>
    </xf>
    <xf numFmtId="0" fontId="0" fillId="0" borderId="18" xfId="0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center"/>
      <protection locked="0"/>
    </xf>
    <xf numFmtId="0" fontId="0" fillId="0" borderId="58" xfId="0" applyBorder="1" applyAlignment="1" applyProtection="1">
      <alignment horizontal="center"/>
      <protection locked="0"/>
    </xf>
    <xf numFmtId="0" fontId="0" fillId="0" borderId="35" xfId="0" applyBorder="1" applyAlignment="1" applyProtection="1">
      <alignment horizontal="center"/>
      <protection locked="0"/>
    </xf>
    <xf numFmtId="0" fontId="0" fillId="0" borderId="36" xfId="0" applyBorder="1" applyAlignment="1" applyProtection="1">
      <alignment horizontal="center"/>
      <protection locked="0"/>
    </xf>
    <xf numFmtId="0" fontId="0" fillId="0" borderId="59" xfId="0" applyBorder="1" applyAlignment="1" applyProtection="1">
      <alignment horizontal="center"/>
      <protection locked="0"/>
    </xf>
    <xf numFmtId="0" fontId="1" fillId="0" borderId="0" xfId="5" applyFont="1" applyBorder="1" applyAlignment="1" applyProtection="1">
      <alignment horizontal="left"/>
      <protection locked="0"/>
    </xf>
    <xf numFmtId="0" fontId="1" fillId="0" borderId="0" xfId="0" applyFont="1" applyAlignment="1" applyProtection="1">
      <alignment horizontal="left"/>
      <protection locked="0"/>
    </xf>
    <xf numFmtId="0" fontId="9" fillId="2" borderId="0" xfId="0" applyFont="1" applyFill="1" applyAlignment="1" applyProtection="1">
      <alignment horizontal="left"/>
      <protection locked="0"/>
    </xf>
    <xf numFmtId="0" fontId="10" fillId="2" borderId="0" xfId="0" applyFont="1" applyFill="1" applyAlignment="1" applyProtection="1">
      <alignment horizontal="left"/>
      <protection locked="0"/>
    </xf>
    <xf numFmtId="0" fontId="4" fillId="0" borderId="14" xfId="0" applyFont="1" applyBorder="1" applyAlignment="1" applyProtection="1">
      <alignment horizontal="center" vertical="center"/>
      <protection locked="0"/>
    </xf>
    <xf numFmtId="0" fontId="4" fillId="0" borderId="29" xfId="0" applyFont="1" applyBorder="1" applyAlignment="1" applyProtection="1">
      <alignment horizontal="center" vertical="center"/>
      <protection locked="0"/>
    </xf>
    <xf numFmtId="0" fontId="21" fillId="0" borderId="40" xfId="5" applyFont="1" applyBorder="1" applyAlignment="1" applyProtection="1">
      <alignment horizontal="center" vertical="center" wrapText="1"/>
      <protection locked="0"/>
    </xf>
    <xf numFmtId="0" fontId="21" fillId="0" borderId="41" xfId="5" applyFont="1" applyBorder="1" applyAlignment="1" applyProtection="1">
      <alignment horizontal="center" vertical="center" wrapText="1"/>
      <protection locked="0"/>
    </xf>
    <xf numFmtId="0" fontId="21" fillId="0" borderId="42" xfId="5" applyFont="1" applyBorder="1" applyAlignment="1" applyProtection="1">
      <alignment horizontal="center" vertical="center" wrapText="1"/>
      <protection locked="0"/>
    </xf>
    <xf numFmtId="0" fontId="11" fillId="0" borderId="0" xfId="5" applyFont="1" applyBorder="1" applyAlignment="1" applyProtection="1">
      <alignment wrapText="1"/>
      <protection locked="0"/>
    </xf>
    <xf numFmtId="0" fontId="0" fillId="0" borderId="0" xfId="0" applyAlignment="1">
      <alignment wrapText="1"/>
    </xf>
    <xf numFmtId="0" fontId="4" fillId="2" borderId="40" xfId="5" applyFont="1" applyFill="1" applyBorder="1" applyAlignment="1" applyProtection="1">
      <alignment horizontal="center"/>
      <protection locked="0"/>
    </xf>
    <xf numFmtId="0" fontId="4" fillId="2" borderId="42" xfId="5" applyFont="1" applyFill="1" applyBorder="1" applyAlignment="1" applyProtection="1">
      <alignment horizontal="center"/>
      <protection locked="0"/>
    </xf>
    <xf numFmtId="0" fontId="1" fillId="0" borderId="14" xfId="5" applyFont="1" applyBorder="1" applyAlignment="1" applyProtection="1">
      <alignment horizontal="center" vertical="center" wrapText="1"/>
      <protection locked="0"/>
    </xf>
    <xf numFmtId="0" fontId="1" fillId="0" borderId="8" xfId="5" applyFont="1" applyBorder="1" applyAlignment="1" applyProtection="1">
      <alignment horizontal="center" vertical="center" wrapText="1"/>
      <protection locked="0"/>
    </xf>
    <xf numFmtId="0" fontId="4" fillId="0" borderId="14" xfId="5" applyFont="1" applyBorder="1" applyAlignment="1" applyProtection="1">
      <alignment horizontal="center" vertical="center" wrapText="1"/>
      <protection locked="0"/>
    </xf>
    <xf numFmtId="0" fontId="4" fillId="0" borderId="8" xfId="5" applyFont="1" applyBorder="1" applyAlignment="1" applyProtection="1">
      <alignment horizontal="center" vertical="center" wrapText="1"/>
      <protection locked="0"/>
    </xf>
    <xf numFmtId="0" fontId="11" fillId="0" borderId="0" xfId="0" applyFont="1" applyFill="1" applyAlignment="1" applyProtection="1">
      <alignment horizontal="center"/>
      <protection locked="0"/>
    </xf>
    <xf numFmtId="0" fontId="4" fillId="0" borderId="0" xfId="0" applyFont="1" applyFill="1" applyAlignment="1" applyProtection="1">
      <alignment horizontal="center" wrapText="1"/>
      <protection locked="0"/>
    </xf>
    <xf numFmtId="0" fontId="11" fillId="0" borderId="36" xfId="0" applyFont="1" applyFill="1" applyBorder="1" applyAlignment="1">
      <alignment horizontal="left" wrapText="1"/>
    </xf>
    <xf numFmtId="0" fontId="4" fillId="2" borderId="54" xfId="0" applyFont="1" applyFill="1" applyBorder="1" applyAlignment="1" applyProtection="1">
      <alignment horizontal="center"/>
      <protection locked="0"/>
    </xf>
    <xf numFmtId="0" fontId="4" fillId="2" borderId="57" xfId="0" applyFont="1" applyFill="1" applyBorder="1" applyAlignment="1" applyProtection="1">
      <alignment horizontal="center"/>
      <protection locked="0"/>
    </xf>
    <xf numFmtId="0" fontId="23" fillId="0" borderId="0" xfId="4" applyFont="1" applyAlignment="1" applyProtection="1">
      <alignment horizontal="center" wrapText="1"/>
      <protection locked="0"/>
    </xf>
    <xf numFmtId="0" fontId="4" fillId="0" borderId="14" xfId="4" applyFont="1" applyFill="1" applyBorder="1" applyAlignment="1" applyProtection="1">
      <alignment horizontal="center"/>
      <protection locked="0"/>
    </xf>
    <xf numFmtId="0" fontId="4" fillId="0" borderId="29" xfId="4" applyFont="1" applyFill="1" applyBorder="1" applyAlignment="1" applyProtection="1">
      <alignment horizontal="center"/>
      <protection locked="0"/>
    </xf>
    <xf numFmtId="0" fontId="4" fillId="0" borderId="8" xfId="4" applyFont="1" applyFill="1" applyBorder="1" applyAlignment="1" applyProtection="1">
      <alignment horizontal="center"/>
      <protection locked="0"/>
    </xf>
    <xf numFmtId="0" fontId="11" fillId="0" borderId="35" xfId="4" applyFill="1" applyBorder="1" applyAlignment="1" applyProtection="1">
      <alignment horizontal="center"/>
      <protection locked="0"/>
    </xf>
    <xf numFmtId="0" fontId="11" fillId="0" borderId="36" xfId="4" applyFill="1" applyBorder="1" applyAlignment="1" applyProtection="1">
      <alignment horizontal="center"/>
      <protection locked="0"/>
    </xf>
    <xf numFmtId="0" fontId="11" fillId="0" borderId="59" xfId="4" applyFill="1" applyBorder="1" applyAlignment="1" applyProtection="1">
      <alignment horizontal="center"/>
      <protection locked="0"/>
    </xf>
    <xf numFmtId="0" fontId="11" fillId="0" borderId="18" xfId="4" applyFill="1" applyBorder="1" applyAlignment="1" applyProtection="1">
      <alignment horizontal="center"/>
      <protection locked="0"/>
    </xf>
    <xf numFmtId="0" fontId="11" fillId="0" borderId="0" xfId="4" applyFill="1" applyBorder="1" applyAlignment="1" applyProtection="1">
      <alignment horizontal="center"/>
      <protection locked="0"/>
    </xf>
    <xf numFmtId="0" fontId="11" fillId="0" borderId="58" xfId="4" applyFill="1" applyBorder="1" applyAlignment="1" applyProtection="1">
      <alignment horizontal="center"/>
      <protection locked="0"/>
    </xf>
    <xf numFmtId="0" fontId="11" fillId="0" borderId="37" xfId="4" applyFill="1" applyBorder="1" applyAlignment="1" applyProtection="1">
      <alignment horizontal="center"/>
      <protection locked="0"/>
    </xf>
    <xf numFmtId="0" fontId="11" fillId="0" borderId="38" xfId="4" applyFill="1" applyBorder="1" applyAlignment="1" applyProtection="1">
      <alignment horizontal="center"/>
      <protection locked="0"/>
    </xf>
    <xf numFmtId="0" fontId="11" fillId="0" borderId="39" xfId="4" applyFill="1" applyBorder="1" applyAlignment="1" applyProtection="1">
      <alignment horizontal="center"/>
      <protection locked="0"/>
    </xf>
    <xf numFmtId="0" fontId="25" fillId="0" borderId="0" xfId="4" applyFont="1" applyFill="1" applyAlignment="1" applyProtection="1">
      <alignment wrapText="1"/>
      <protection locked="0"/>
    </xf>
    <xf numFmtId="0" fontId="4" fillId="0" borderId="40" xfId="4" applyFont="1" applyFill="1" applyBorder="1" applyAlignment="1" applyProtection="1">
      <alignment horizontal="center"/>
      <protection locked="0"/>
    </xf>
    <xf numFmtId="0" fontId="4" fillId="0" borderId="41" xfId="4" applyFont="1" applyFill="1" applyBorder="1" applyAlignment="1" applyProtection="1">
      <alignment horizontal="center"/>
      <protection locked="0"/>
    </xf>
    <xf numFmtId="0" fontId="4" fillId="0" borderId="42" xfId="4" applyFont="1" applyFill="1" applyBorder="1" applyAlignment="1" applyProtection="1">
      <alignment horizontal="center"/>
      <protection locked="0"/>
    </xf>
    <xf numFmtId="0" fontId="4" fillId="0" borderId="14" xfId="4" applyFont="1" applyFill="1" applyBorder="1" applyAlignment="1" applyProtection="1">
      <alignment horizontal="center" vertical="center"/>
      <protection locked="0"/>
    </xf>
    <xf numFmtId="0" fontId="4" fillId="0" borderId="29" xfId="4" applyFont="1" applyFill="1" applyBorder="1" applyAlignment="1" applyProtection="1">
      <alignment horizontal="center" vertical="center"/>
      <protection locked="0"/>
    </xf>
    <xf numFmtId="0" fontId="4" fillId="0" borderId="0" xfId="6" applyFont="1" applyFill="1" applyBorder="1" applyAlignment="1" applyProtection="1">
      <alignment horizontal="left"/>
      <protection locked="0"/>
    </xf>
    <xf numFmtId="0" fontId="4" fillId="0" borderId="0" xfId="4" applyFont="1" applyFill="1" applyAlignment="1" applyProtection="1">
      <alignment wrapText="1"/>
      <protection locked="0"/>
    </xf>
    <xf numFmtId="0" fontId="4" fillId="0" borderId="0" xfId="4" applyFont="1" applyFill="1" applyAlignment="1" applyProtection="1">
      <alignment horizontal="left"/>
      <protection locked="0"/>
    </xf>
    <xf numFmtId="0" fontId="11" fillId="0" borderId="0" xfId="4" applyFont="1" applyFill="1" applyAlignment="1" applyProtection="1">
      <alignment horizontal="center"/>
      <protection locked="0"/>
    </xf>
    <xf numFmtId="0" fontId="4" fillId="0" borderId="8" xfId="4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/>
    </xf>
    <xf numFmtId="0" fontId="9" fillId="0" borderId="0" xfId="0" applyFont="1" applyBorder="1" applyAlignment="1">
      <alignment horizontal="center"/>
    </xf>
  </cellXfs>
  <cellStyles count="8">
    <cellStyle name="Euro" xfId="1"/>
    <cellStyle name="julio" xfId="2"/>
    <cellStyle name="Millares_Para cuestionario" xfId="3"/>
    <cellStyle name="Normal" xfId="0" builtinId="0"/>
    <cellStyle name="Normal 2" xfId="4"/>
    <cellStyle name="Normal_9- Costos" xfId="5"/>
    <cellStyle name="Normal_9- Costos 2" xfId="6"/>
    <cellStyle name="Porcentaje" xfId="7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3.xml"/><Relationship Id="rId37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externalLink" Target="externalLinks/externalLink1.xml"/><Relationship Id="rId35" Type="http://schemas.openxmlformats.org/officeDocument/2006/relationships/styles" Target="style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38100</xdr:colOff>
      <xdr:row>2</xdr:row>
      <xdr:rowOff>87086</xdr:rowOff>
    </xdr:from>
    <xdr:to>
      <xdr:col>3</xdr:col>
      <xdr:colOff>772886</xdr:colOff>
      <xdr:row>2</xdr:row>
      <xdr:rowOff>97971</xdr:rowOff>
    </xdr:to>
    <xdr:sp macro="" textlink="">
      <xdr:nvSpPr>
        <xdr:cNvPr id="4171" name="Line 1"/>
        <xdr:cNvSpPr>
          <a:spLocks noChangeShapeType="1"/>
        </xdr:cNvSpPr>
      </xdr:nvSpPr>
      <xdr:spPr bwMode="auto">
        <a:xfrm>
          <a:off x="2520043" y="468086"/>
          <a:ext cx="734786" cy="10885"/>
        </a:xfrm>
        <a:prstGeom prst="line">
          <a:avLst/>
        </a:prstGeom>
        <a:noFill/>
        <a:ln w="5715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783771</xdr:colOff>
      <xdr:row>2</xdr:row>
      <xdr:rowOff>81643</xdr:rowOff>
    </xdr:from>
    <xdr:to>
      <xdr:col>5</xdr:col>
      <xdr:colOff>707571</xdr:colOff>
      <xdr:row>5</xdr:row>
      <xdr:rowOff>43543</xdr:rowOff>
    </xdr:to>
    <xdr:sp macro="" textlink="">
      <xdr:nvSpPr>
        <xdr:cNvPr id="2122" name="AutoShape 1"/>
        <xdr:cNvSpPr>
          <a:spLocks noChangeArrowheads="1"/>
        </xdr:cNvSpPr>
      </xdr:nvSpPr>
      <xdr:spPr bwMode="auto">
        <a:xfrm rot="1316310">
          <a:off x="4751614" y="397329"/>
          <a:ext cx="729343" cy="435428"/>
        </a:xfrm>
        <a:prstGeom prst="curvedDownArrow">
          <a:avLst>
            <a:gd name="adj1" fmla="val 33500"/>
            <a:gd name="adj2" fmla="val 67000"/>
            <a:gd name="adj3" fmla="val 33333"/>
          </a:avLst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310243</xdr:colOff>
      <xdr:row>4</xdr:row>
      <xdr:rowOff>119743</xdr:rowOff>
    </xdr:from>
    <xdr:to>
      <xdr:col>5</xdr:col>
      <xdr:colOff>293914</xdr:colOff>
      <xdr:row>5</xdr:row>
      <xdr:rowOff>370114</xdr:rowOff>
    </xdr:to>
    <xdr:sp macro="" textlink="">
      <xdr:nvSpPr>
        <xdr:cNvPr id="1101" name="AutoShape 4"/>
        <xdr:cNvSpPr>
          <a:spLocks noChangeArrowheads="1"/>
        </xdr:cNvSpPr>
      </xdr:nvSpPr>
      <xdr:spPr bwMode="auto">
        <a:xfrm rot="629847">
          <a:off x="6749143" y="762000"/>
          <a:ext cx="789214" cy="413657"/>
        </a:xfrm>
        <a:prstGeom prst="curvedDownArrow">
          <a:avLst>
            <a:gd name="adj1" fmla="val 38158"/>
            <a:gd name="adj2" fmla="val 76316"/>
            <a:gd name="adj3" fmla="val 33333"/>
          </a:avLst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datos\GI-GN\Expedientes%20en%20Tramite%20C.N.C.E\Dumping\2004.042\040%20Cuestionarios\10%20Modelo%20Enviado\Productores\Cuadro%20productore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Pl.Au.-\trabajo\M.FINAL.N.N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eonardo\80.expediente%20viejos\Expedientes%20en%20Tramite%20C.N.C.E\Dumping\2004.042\040%20Cuestionarios\10%20Modelo%20Enviado\Productores\Cuadro%20productore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020-Modelo%20para%20expedientes\Cuestionarios%202020%20EN%20USO\PRODUCTOR%20REVISION%20nuev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"/>
      <sheetName val="PARAMETROS"/>
      <sheetName val="1.modelos "/>
      <sheetName val="2.A FURFURAL"/>
      <sheetName val="2.B FURFURILICO"/>
      <sheetName val="2.c Exportacions en valores"/>
      <sheetName val="3-autocons-por orden terc"/>
      <sheetName val="4-% produ en ventas "/>
      <sheetName val="5-b.Vtas. ctat 3os"/>
      <sheetName val="Ejemplo"/>
      <sheetName val="6-7-capinst"/>
      <sheetName val="8 empleo y 9-salarios"/>
      <sheetName val="10 Costos Furfural"/>
      <sheetName val="10 Costos Furfurilico"/>
      <sheetName val="11.a Precios Furfural"/>
      <sheetName val="11.b Precios Furfurilico"/>
      <sheetName val="11c NO VA-todos los precios"/>
      <sheetName val="12.1- impo furfural"/>
      <sheetName val="12.2- impo furfurilico"/>
      <sheetName val="13 Reventa GRANDES"/>
      <sheetName val="13 Reventa  A OTROS"/>
      <sheetName val="14 existencias M"/>
      <sheetName val="14-horas trabajadas"/>
      <sheetName val="Costos"/>
      <sheetName val="14- IMPO - REI"/>
      <sheetName val="15-Cuentas Específ."/>
    </sheetNames>
    <sheetDataSet>
      <sheetData sheetId="0" refreshError="1"/>
      <sheetData sheetId="1" refreshError="1">
        <row r="5">
          <cell r="C5" t="str">
            <v>FURFURAL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a_Parámetros"/>
      <sheetName val="0b_Rótulos"/>
      <sheetName val="INDICE"/>
      <sheetName val="1_Y"/>
      <sheetName val="2_V"/>
      <sheetName val="2_a. I_Me"/>
      <sheetName val="2_ACons"/>
      <sheetName val="2c_Y.Façón"/>
      <sheetName val="3_XX%"/>
      <sheetName val="4_Existencias"/>
      <sheetName val="5_Cap Y"/>
      <sheetName val="6_% util Cap Y"/>
      <sheetName val="7_Indicadores de Empleo"/>
      <sheetName val="HOJA DE CARGA"/>
      <sheetName val="Indice y Títulos de Cuadros"/>
      <sheetName val="Controles y Chequeos"/>
      <sheetName val="Indice de Notas"/>
      <sheetName val="2_V_Vol"/>
      <sheetName val="2_V_$"/>
      <sheetName val="3_ I_Me"/>
      <sheetName val="2_ACons "/>
      <sheetName val="2c_Y.Façón "/>
      <sheetName val="3_XX"/>
      <sheetName val="3_XX_%"/>
      <sheetName val="4_Existencias "/>
      <sheetName val="5_Cap Y "/>
      <sheetName val="6_% util Cap Y "/>
      <sheetName val="7_Indicadores de Empleo "/>
      <sheetName val="HOJA DE CARGA y control Vol"/>
      <sheetName val="Hoja1"/>
      <sheetName val="Hoja2"/>
      <sheetName val="Hoja3"/>
    </sheetNames>
    <sheetDataSet>
      <sheetData sheetId="0" refreshError="1">
        <row r="7">
          <cell r="H7">
            <v>2001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"/>
      <sheetName val="PARAMETROS"/>
      <sheetName val="1.modelos "/>
      <sheetName val="2.A FURFURAL"/>
      <sheetName val="2.B FURFURILICO"/>
      <sheetName val="2.c Exportacions en valores"/>
      <sheetName val="3-autocons-por orden terc"/>
      <sheetName val="4-% produ en ventas "/>
      <sheetName val="5-b.Vtas. ctat 3os"/>
      <sheetName val="Ejemplo"/>
      <sheetName val="6-7-capinst"/>
      <sheetName val="8 empleo y 9-salarios"/>
      <sheetName val="10 Costos Furfural"/>
      <sheetName val="10 Costos Furfurilico"/>
      <sheetName val="11.a Precios Furfural"/>
      <sheetName val="11.b Precios Furfurilico"/>
      <sheetName val="11c NO VA-todos los precios"/>
      <sheetName val="12.1- impo furfural"/>
      <sheetName val="12.2- impo furfurilico"/>
      <sheetName val="13 Reventa GRANDES"/>
      <sheetName val="13 Reventa  A OTROS"/>
      <sheetName val="14 existencias M"/>
      <sheetName val="14-horas trabajadas"/>
      <sheetName val="Costos"/>
      <sheetName val="14- IMPO - REI"/>
      <sheetName val="15-Cuentas Específ."/>
    </sheetNames>
    <sheetDataSet>
      <sheetData sheetId="0" refreshError="1"/>
      <sheetData sheetId="1" refreshError="1">
        <row r="5">
          <cell r="C5" t="str">
            <v>FURFURAL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ámetros e instrucciones"/>
      <sheetName val="anexo"/>
      <sheetName val="1.modelos"/>
      <sheetName val="2. prod.  nac."/>
      <sheetName val="3.vol."/>
      <sheetName val="4.$"/>
      <sheetName val="4.conf"/>
      <sheetName val="4.RES PUB"/>
      <sheetName val="5capprod"/>
      <sheetName val="Ejemplo"/>
      <sheetName val="6-empleo "/>
      <sheetName val="7.costos totales "/>
      <sheetName val="7.costos totales coproductos"/>
      <sheetName val="8.a.... Costos"/>
      <sheetName val="9.adicional costos"/>
      <sheetName val="-10.a-10.b-precios"/>
      <sheetName val="11- impo "/>
      <sheetName val="12Reventa"/>
      <sheetName val="13.-costos nac"/>
      <sheetName val="14 existencias"/>
      <sheetName val="15impo semi "/>
      <sheetName val="16-pr internac"/>
      <sheetName val="11-Máx. Prod."/>
      <sheetName val="14-horas trabajad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8"/>
  <sheetViews>
    <sheetView workbookViewId="0">
      <selection activeCell="A2" sqref="A2:I12"/>
    </sheetView>
  </sheetViews>
  <sheetFormatPr baseColWidth="10" defaultColWidth="11.3828125" defaultRowHeight="12.45" x14ac:dyDescent="0.3"/>
  <cols>
    <col min="1" max="1" width="12.3046875" style="50" bestFit="1" customWidth="1"/>
    <col min="2" max="4" width="11.3828125" style="50"/>
    <col min="5" max="5" width="12.15234375" style="50" customWidth="1"/>
    <col min="6" max="6" width="11.53515625" style="50" customWidth="1"/>
    <col min="7" max="7" width="11.3828125" style="50"/>
    <col min="8" max="8" width="12.15234375" style="50" customWidth="1"/>
    <col min="9" max="16384" width="11.3828125" style="50"/>
  </cols>
  <sheetData>
    <row r="1" spans="1:8" ht="15" customHeight="1" x14ac:dyDescent="0.3"/>
    <row r="2" spans="1:8" ht="15" customHeight="1" thickBot="1" x14ac:dyDescent="0.35"/>
    <row r="3" spans="1:8" ht="15" customHeight="1" thickBot="1" x14ac:dyDescent="0.35">
      <c r="A3" s="105" t="s">
        <v>135</v>
      </c>
      <c r="B3" s="106"/>
      <c r="C3" s="106"/>
      <c r="D3" s="106"/>
      <c r="E3" s="107"/>
    </row>
    <row r="4" spans="1:8" ht="15" customHeight="1" thickBot="1" x14ac:dyDescent="0.35">
      <c r="A4" s="108" t="s">
        <v>136</v>
      </c>
      <c r="B4" s="109"/>
      <c r="C4" s="109"/>
      <c r="D4" s="109"/>
      <c r="E4" s="110"/>
    </row>
    <row r="5" spans="1:8" ht="15" customHeight="1" thickBot="1" x14ac:dyDescent="0.35"/>
    <row r="6" spans="1:8" ht="15" customHeight="1" thickBot="1" x14ac:dyDescent="0.35">
      <c r="A6" s="111" t="s">
        <v>137</v>
      </c>
      <c r="B6" s="112"/>
      <c r="C6" s="112"/>
      <c r="D6" s="112"/>
      <c r="E6" s="113"/>
    </row>
    <row r="7" spans="1:8" ht="15" customHeight="1" thickBot="1" x14ac:dyDescent="0.35"/>
    <row r="8" spans="1:8" ht="15" customHeight="1" thickBot="1" x14ac:dyDescent="0.35">
      <c r="A8" s="111" t="s">
        <v>138</v>
      </c>
      <c r="B8" s="112"/>
      <c r="C8" s="112"/>
      <c r="D8" s="112"/>
      <c r="E8" s="112"/>
      <c r="F8" s="112"/>
      <c r="G8" s="112"/>
      <c r="H8" s="113"/>
    </row>
    <row r="9" spans="1:8" ht="15" customHeight="1" thickBot="1" x14ac:dyDescent="0.35"/>
    <row r="10" spans="1:8" ht="41.25" customHeight="1" thickBot="1" x14ac:dyDescent="0.35">
      <c r="A10" s="509" t="s">
        <v>139</v>
      </c>
      <c r="B10" s="510"/>
      <c r="C10" s="510"/>
      <c r="D10" s="510"/>
      <c r="E10" s="510"/>
      <c r="F10" s="510"/>
      <c r="G10" s="510"/>
      <c r="H10" s="511"/>
    </row>
    <row r="11" spans="1:8" ht="13.5" customHeight="1" x14ac:dyDescent="0.3"/>
    <row r="12" spans="1:8" ht="13.5" customHeight="1" x14ac:dyDescent="0.3"/>
    <row r="13" spans="1:8" ht="13.5" customHeight="1" x14ac:dyDescent="0.3"/>
    <row r="14" spans="1:8" ht="13.5" customHeight="1" x14ac:dyDescent="0.3"/>
    <row r="15" spans="1:8" ht="11.25" customHeight="1" x14ac:dyDescent="0.3"/>
    <row r="16" spans="1:8" ht="11.25" customHeight="1" x14ac:dyDescent="0.3"/>
    <row r="17" spans="1:1" ht="11.25" customHeight="1" x14ac:dyDescent="0.3">
      <c r="A17" s="114"/>
    </row>
    <row r="18" spans="1:1" ht="11.25" customHeight="1" x14ac:dyDescent="0.3"/>
    <row r="19" spans="1:1" ht="11.25" customHeight="1" x14ac:dyDescent="0.3"/>
    <row r="20" spans="1:1" ht="11.25" customHeight="1" x14ac:dyDescent="0.3"/>
    <row r="21" spans="1:1" ht="11.25" customHeight="1" x14ac:dyDescent="0.3"/>
    <row r="22" spans="1:1" ht="11.25" customHeight="1" x14ac:dyDescent="0.3"/>
    <row r="23" spans="1:1" ht="11.25" customHeight="1" x14ac:dyDescent="0.3"/>
    <row r="24" spans="1:1" ht="11.25" customHeight="1" x14ac:dyDescent="0.3"/>
    <row r="25" spans="1:1" ht="11.25" customHeight="1" x14ac:dyDescent="0.3"/>
    <row r="26" spans="1:1" ht="11.25" customHeight="1" x14ac:dyDescent="0.3"/>
    <row r="27" spans="1:1" ht="11.25" customHeight="1" x14ac:dyDescent="0.3"/>
    <row r="28" spans="1:1" ht="11.25" customHeight="1" x14ac:dyDescent="0.3"/>
    <row r="29" spans="1:1" ht="11.25" customHeight="1" x14ac:dyDescent="0.3"/>
    <row r="30" spans="1:1" ht="11.25" customHeight="1" x14ac:dyDescent="0.3"/>
    <row r="31" spans="1:1" ht="11.25" customHeight="1" x14ac:dyDescent="0.3"/>
    <row r="32" spans="1:1" ht="11.25" customHeight="1" x14ac:dyDescent="0.3"/>
    <row r="33" ht="11.25" customHeight="1" x14ac:dyDescent="0.3"/>
    <row r="34" ht="11.25" customHeight="1" x14ac:dyDescent="0.3"/>
    <row r="35" ht="11.25" customHeight="1" x14ac:dyDescent="0.3"/>
    <row r="36" ht="11.25" customHeight="1" x14ac:dyDescent="0.3"/>
    <row r="37" ht="11.25" customHeight="1" x14ac:dyDescent="0.3"/>
    <row r="38" ht="11.25" customHeight="1" x14ac:dyDescent="0.3"/>
    <row r="39" ht="11.25" customHeight="1" x14ac:dyDescent="0.3"/>
    <row r="40" ht="11.25" customHeight="1" x14ac:dyDescent="0.3"/>
    <row r="41" ht="11.25" customHeight="1" x14ac:dyDescent="0.3"/>
    <row r="42" ht="11.25" customHeight="1" x14ac:dyDescent="0.3"/>
    <row r="43" ht="11.25" customHeight="1" x14ac:dyDescent="0.3"/>
    <row r="44" ht="11.25" customHeight="1" x14ac:dyDescent="0.3"/>
    <row r="45" ht="11.25" customHeight="1" x14ac:dyDescent="0.3"/>
    <row r="46" ht="11.25" customHeight="1" x14ac:dyDescent="0.3"/>
    <row r="47" ht="11.25" customHeight="1" x14ac:dyDescent="0.3"/>
    <row r="48" ht="11.25" customHeight="1" x14ac:dyDescent="0.3"/>
    <row r="49" ht="11.25" customHeight="1" x14ac:dyDescent="0.3"/>
    <row r="50" ht="11.25" customHeight="1" x14ac:dyDescent="0.3"/>
    <row r="51" ht="11.25" customHeight="1" x14ac:dyDescent="0.3"/>
    <row r="52" ht="11.25" customHeight="1" x14ac:dyDescent="0.3"/>
    <row r="53" ht="11.25" customHeight="1" x14ac:dyDescent="0.3"/>
    <row r="54" ht="11.25" customHeight="1" x14ac:dyDescent="0.3"/>
    <row r="55" ht="11.25" customHeight="1" x14ac:dyDescent="0.3"/>
    <row r="56" ht="11.25" customHeight="1" x14ac:dyDescent="0.3"/>
    <row r="57" ht="11.25" customHeight="1" x14ac:dyDescent="0.3"/>
    <row r="58" ht="11.25" customHeight="1" x14ac:dyDescent="0.3"/>
    <row r="59" ht="11.25" customHeight="1" x14ac:dyDescent="0.3"/>
    <row r="60" ht="11.25" customHeight="1" x14ac:dyDescent="0.3"/>
    <row r="61" ht="11.25" customHeight="1" x14ac:dyDescent="0.3"/>
    <row r="62" ht="11.25" customHeight="1" x14ac:dyDescent="0.3"/>
    <row r="63" ht="11.25" customHeight="1" x14ac:dyDescent="0.3"/>
    <row r="64" ht="11.25" customHeight="1" x14ac:dyDescent="0.3"/>
    <row r="65" ht="11.25" customHeight="1" x14ac:dyDescent="0.3"/>
    <row r="66" ht="11.25" customHeight="1" x14ac:dyDescent="0.3"/>
    <row r="67" ht="11.25" customHeight="1" x14ac:dyDescent="0.3"/>
    <row r="68" ht="11.25" customHeight="1" x14ac:dyDescent="0.3"/>
  </sheetData>
  <mergeCells count="1">
    <mergeCell ref="A10:H10"/>
  </mergeCells>
  <phoneticPr fontId="17" type="noConversion"/>
  <printOptions horizontalCentered="1" verticalCentered="1"/>
  <pageMargins left="0.35433070866141736" right="0.35433070866141736" top="0.98425196850393704" bottom="0.78740157480314965" header="0.19685039370078741" footer="0"/>
  <pageSetup paperSize="9" scale="93" orientation="portrait" verticalDpi="0" r:id="rId1"/>
  <headerFooter alignWithMargins="0">
    <oddHeader>&amp;R2020 - Año del General Manuel Belgrano</oddHead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2:F51"/>
  <sheetViews>
    <sheetView showGridLines="0" topLeftCell="A25" zoomScale="75" workbookViewId="0">
      <selection activeCell="B17" sqref="B17"/>
    </sheetView>
  </sheetViews>
  <sheetFormatPr baseColWidth="10" defaultColWidth="11.3828125" defaultRowHeight="12.45" x14ac:dyDescent="0.3"/>
  <cols>
    <col min="1" max="1" width="11.3828125" style="50"/>
    <col min="2" max="2" width="14.69140625" style="50" customWidth="1"/>
    <col min="3" max="5" width="11.3828125" style="50"/>
    <col min="6" max="6" width="13.69140625" style="50" customWidth="1"/>
    <col min="7" max="7" width="11.69140625" style="50" customWidth="1"/>
    <col min="8" max="16384" width="11.3828125" style="50"/>
  </cols>
  <sheetData>
    <row r="2" spans="1:6" x14ac:dyDescent="0.3">
      <c r="A2" s="265" t="s">
        <v>22</v>
      </c>
    </row>
    <row r="4" spans="1:6" x14ac:dyDescent="0.3">
      <c r="A4" s="266" t="s">
        <v>23</v>
      </c>
    </row>
    <row r="5" spans="1:6" x14ac:dyDescent="0.3">
      <c r="A5" s="50" t="s">
        <v>24</v>
      </c>
    </row>
    <row r="6" spans="1:6" x14ac:dyDescent="0.3">
      <c r="A6" s="50" t="s">
        <v>25</v>
      </c>
    </row>
    <row r="8" spans="1:6" x14ac:dyDescent="0.3">
      <c r="A8" s="50" t="s">
        <v>174</v>
      </c>
    </row>
    <row r="9" spans="1:6" x14ac:dyDescent="0.3">
      <c r="A9" s="50" t="s">
        <v>26</v>
      </c>
    </row>
    <row r="11" spans="1:6" x14ac:dyDescent="0.3">
      <c r="A11" s="50" t="s">
        <v>27</v>
      </c>
    </row>
    <row r="12" spans="1:6" x14ac:dyDescent="0.3">
      <c r="A12" s="50" t="s">
        <v>28</v>
      </c>
    </row>
    <row r="14" spans="1:6" ht="12.9" thickBot="1" x14ac:dyDescent="0.35">
      <c r="C14" s="267" t="s">
        <v>29</v>
      </c>
      <c r="D14" s="117"/>
    </row>
    <row r="15" spans="1:6" x14ac:dyDescent="0.3">
      <c r="A15" s="268" t="s">
        <v>30</v>
      </c>
      <c r="B15" s="269" t="s">
        <v>31</v>
      </c>
      <c r="C15" s="269" t="s">
        <v>32</v>
      </c>
      <c r="D15" s="269" t="s">
        <v>33</v>
      </c>
      <c r="E15" s="270" t="s">
        <v>34</v>
      </c>
      <c r="F15" s="271" t="s">
        <v>12</v>
      </c>
    </row>
    <row r="16" spans="1:6" ht="12.9" thickBot="1" x14ac:dyDescent="0.35">
      <c r="A16" s="182">
        <v>2010</v>
      </c>
      <c r="B16" s="183">
        <v>384</v>
      </c>
      <c r="C16" s="183">
        <v>430</v>
      </c>
      <c r="D16" s="183">
        <v>96</v>
      </c>
      <c r="E16" s="272">
        <v>50</v>
      </c>
      <c r="F16" s="156">
        <f>SUM(B16:E16)</f>
        <v>960</v>
      </c>
    </row>
    <row r="18" spans="1:5" x14ac:dyDescent="0.3">
      <c r="A18" s="50" t="s">
        <v>35</v>
      </c>
    </row>
    <row r="20" spans="1:5" ht="12.9" thickBot="1" x14ac:dyDescent="0.35">
      <c r="A20" s="50" t="s">
        <v>175</v>
      </c>
    </row>
    <row r="21" spans="1:5" x14ac:dyDescent="0.3">
      <c r="A21" s="273" t="s">
        <v>36</v>
      </c>
      <c r="B21" s="274" t="s">
        <v>31</v>
      </c>
      <c r="C21" s="274" t="s">
        <v>32</v>
      </c>
      <c r="D21" s="274" t="s">
        <v>33</v>
      </c>
      <c r="E21" s="275" t="s">
        <v>34</v>
      </c>
    </row>
    <row r="22" spans="1:5" ht="12.9" thickBot="1" x14ac:dyDescent="0.35">
      <c r="A22" s="276" t="s">
        <v>176</v>
      </c>
      <c r="B22" s="277">
        <f>+B16/$F$16</f>
        <v>0.4</v>
      </c>
      <c r="C22" s="277">
        <f>+C16/$F$16</f>
        <v>0.44791666666666669</v>
      </c>
      <c r="D22" s="277">
        <f>+D16/$F$16</f>
        <v>0.1</v>
      </c>
      <c r="E22" s="278">
        <f>+E16/$F$16</f>
        <v>5.2083333333333336E-2</v>
      </c>
    </row>
    <row r="24" spans="1:5" x14ac:dyDescent="0.3">
      <c r="A24" s="50" t="s">
        <v>37</v>
      </c>
    </row>
    <row r="26" spans="1:5" x14ac:dyDescent="0.3">
      <c r="A26" s="50" t="s">
        <v>38</v>
      </c>
    </row>
    <row r="27" spans="1:5" x14ac:dyDescent="0.3">
      <c r="A27" s="50" t="s">
        <v>39</v>
      </c>
    </row>
    <row r="28" spans="1:5" x14ac:dyDescent="0.3">
      <c r="A28" s="50" t="s">
        <v>40</v>
      </c>
    </row>
    <row r="29" spans="1:5" x14ac:dyDescent="0.3">
      <c r="A29" s="50" t="s">
        <v>41</v>
      </c>
    </row>
    <row r="31" spans="1:5" x14ac:dyDescent="0.3">
      <c r="A31" s="50" t="s">
        <v>42</v>
      </c>
    </row>
    <row r="32" spans="1:5" x14ac:dyDescent="0.3">
      <c r="A32" s="50" t="s">
        <v>43</v>
      </c>
    </row>
    <row r="34" spans="1:1" x14ac:dyDescent="0.3">
      <c r="A34" s="50" t="s">
        <v>178</v>
      </c>
    </row>
    <row r="35" spans="1:1" x14ac:dyDescent="0.3">
      <c r="A35" s="50" t="s">
        <v>177</v>
      </c>
    </row>
    <row r="36" spans="1:1" x14ac:dyDescent="0.3">
      <c r="A36" s="50" t="s">
        <v>44</v>
      </c>
    </row>
    <row r="38" spans="1:1" x14ac:dyDescent="0.3">
      <c r="A38" s="50" t="s">
        <v>45</v>
      </c>
    </row>
    <row r="39" spans="1:1" x14ac:dyDescent="0.3">
      <c r="A39" s="50" t="s">
        <v>46</v>
      </c>
    </row>
    <row r="40" spans="1:1" x14ac:dyDescent="0.3">
      <c r="A40" s="50" t="s">
        <v>47</v>
      </c>
    </row>
    <row r="41" spans="1:1" x14ac:dyDescent="0.3">
      <c r="A41" s="50" t="s">
        <v>48</v>
      </c>
    </row>
    <row r="50" spans="1:4" x14ac:dyDescent="0.3">
      <c r="A50" s="163"/>
      <c r="B50" s="279"/>
      <c r="C50" s="279"/>
      <c r="D50" s="279"/>
    </row>
    <row r="51" spans="1:4" x14ac:dyDescent="0.3">
      <c r="A51" s="163"/>
      <c r="B51" s="279"/>
      <c r="C51" s="279"/>
      <c r="D51" s="279"/>
    </row>
  </sheetData>
  <phoneticPr fontId="0" type="noConversion"/>
  <printOptions horizontalCentered="1" verticalCentered="1" gridLinesSet="0"/>
  <pageMargins left="0.35433070866141736" right="0.35433070866141736" top="0.98425196850393704" bottom="0.78740157480314965" header="0.19685039370078741" footer="0"/>
  <pageSetup paperSize="9" orientation="portrait" verticalDpi="300" r:id="rId1"/>
  <headerFooter alignWithMargins="0">
    <oddHeader>&amp;R2020 - Año del General Manuel Belgrano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pageSetUpPr fitToPage="1"/>
  </sheetPr>
  <dimension ref="B1:K27"/>
  <sheetViews>
    <sheetView showGridLines="0" zoomScale="75" workbookViewId="0">
      <selection activeCell="B1" sqref="B1:K30"/>
    </sheetView>
  </sheetViews>
  <sheetFormatPr baseColWidth="10" defaultColWidth="11.3828125" defaultRowHeight="12.45" x14ac:dyDescent="0.3"/>
  <cols>
    <col min="1" max="1" width="6.84375" style="50" customWidth="1"/>
    <col min="2" max="2" width="15.69140625" style="50" customWidth="1"/>
    <col min="3" max="9" width="22.3828125" style="50" customWidth="1"/>
    <col min="10" max="10" width="18.3828125" style="50" customWidth="1"/>
    <col min="11" max="16384" width="11.3828125" style="50"/>
  </cols>
  <sheetData>
    <row r="1" spans="2:11" x14ac:dyDescent="0.3">
      <c r="B1" s="532" t="s">
        <v>130</v>
      </c>
      <c r="C1" s="532"/>
      <c r="D1" s="532"/>
      <c r="E1" s="532"/>
      <c r="F1" s="532"/>
      <c r="G1" s="532"/>
      <c r="H1" s="532"/>
      <c r="I1" s="532"/>
      <c r="K1" s="53"/>
    </row>
    <row r="2" spans="2:11" x14ac:dyDescent="0.3">
      <c r="B2" s="528" t="s">
        <v>274</v>
      </c>
      <c r="C2" s="532"/>
      <c r="D2" s="532"/>
      <c r="E2" s="532"/>
      <c r="F2" s="532"/>
      <c r="G2" s="532"/>
      <c r="H2" s="532"/>
      <c r="I2" s="532"/>
      <c r="K2" s="53"/>
    </row>
    <row r="3" spans="2:11" ht="12.9" thickBot="1" x14ac:dyDescent="0.35">
      <c r="B3" s="116"/>
      <c r="C3" s="260"/>
      <c r="D3" s="260"/>
      <c r="E3" s="260"/>
      <c r="F3" s="260"/>
      <c r="G3" s="260"/>
      <c r="K3" s="53"/>
    </row>
    <row r="4" spans="2:11" ht="12.9" thickBot="1" x14ac:dyDescent="0.35">
      <c r="B4" s="533" t="s">
        <v>11</v>
      </c>
      <c r="C4" s="535" t="s">
        <v>129</v>
      </c>
      <c r="D4" s="536"/>
      <c r="E4" s="537"/>
      <c r="F4" s="538" t="s">
        <v>294</v>
      </c>
      <c r="G4" s="536" t="s">
        <v>280</v>
      </c>
      <c r="H4" s="536"/>
      <c r="I4" s="537"/>
      <c r="J4" s="538" t="s">
        <v>294</v>
      </c>
      <c r="K4" s="53"/>
    </row>
    <row r="5" spans="2:11" ht="15.75" customHeight="1" thickBot="1" x14ac:dyDescent="0.35">
      <c r="B5" s="534"/>
      <c r="C5" s="536" t="s">
        <v>131</v>
      </c>
      <c r="D5" s="536"/>
      <c r="E5" s="537"/>
      <c r="F5" s="539"/>
      <c r="G5" s="536" t="s">
        <v>131</v>
      </c>
      <c r="H5" s="536"/>
      <c r="I5" s="537"/>
      <c r="J5" s="539"/>
      <c r="K5" s="53"/>
    </row>
    <row r="6" spans="2:11" ht="20.25" customHeight="1" thickBot="1" x14ac:dyDescent="0.35">
      <c r="B6" s="541"/>
      <c r="C6" s="347" t="str">
        <f>+'1.modelos'!A3</f>
        <v>calzado</v>
      </c>
      <c r="D6" s="57" t="s">
        <v>51</v>
      </c>
      <c r="E6" s="57" t="s">
        <v>152</v>
      </c>
      <c r="F6" s="540"/>
      <c r="G6" s="348" t="str">
        <f>+'1.modelos'!A3</f>
        <v>calzado</v>
      </c>
      <c r="H6" s="309" t="s">
        <v>51</v>
      </c>
      <c r="I6" s="309" t="s">
        <v>152</v>
      </c>
      <c r="J6" s="540"/>
      <c r="K6" s="53"/>
    </row>
    <row r="7" spans="2:11" x14ac:dyDescent="0.3">
      <c r="B7" s="133">
        <f>'3.vol.'!C57</f>
        <v>2015</v>
      </c>
      <c r="C7" s="263"/>
      <c r="D7" s="311"/>
      <c r="E7" s="119"/>
      <c r="F7" s="502"/>
      <c r="G7" s="263"/>
      <c r="H7" s="311"/>
      <c r="I7" s="119"/>
      <c r="J7" s="503"/>
      <c r="K7" s="53"/>
    </row>
    <row r="8" spans="2:11" ht="12.9" thickBot="1" x14ac:dyDescent="0.35">
      <c r="B8" s="133">
        <f>'3.vol.'!C58</f>
        <v>2016</v>
      </c>
      <c r="C8" s="264"/>
      <c r="D8" s="312"/>
      <c r="E8" s="120"/>
      <c r="F8" s="500"/>
      <c r="G8" s="264"/>
      <c r="H8" s="312"/>
      <c r="I8" s="120"/>
      <c r="J8" s="155"/>
      <c r="K8" s="53"/>
    </row>
    <row r="9" spans="2:11" x14ac:dyDescent="0.3">
      <c r="B9" s="133">
        <f>'3.vol.'!C59</f>
        <v>2017</v>
      </c>
      <c r="C9" s="261"/>
      <c r="D9" s="310"/>
      <c r="E9" s="262"/>
      <c r="F9" s="501"/>
      <c r="G9" s="261"/>
      <c r="H9" s="310"/>
      <c r="I9" s="262"/>
      <c r="J9" s="150"/>
    </row>
    <row r="10" spans="2:11" x14ac:dyDescent="0.3">
      <c r="B10" s="133">
        <f>'3.vol.'!C60</f>
        <v>2018</v>
      </c>
      <c r="C10" s="263"/>
      <c r="D10" s="311"/>
      <c r="E10" s="119"/>
      <c r="F10" s="499"/>
      <c r="G10" s="263"/>
      <c r="H10" s="311"/>
      <c r="I10" s="119"/>
      <c r="J10" s="123"/>
    </row>
    <row r="11" spans="2:11" ht="12.9" thickBot="1" x14ac:dyDescent="0.35">
      <c r="B11" s="142">
        <f>'3.vol.'!C61</f>
        <v>2019</v>
      </c>
      <c r="C11" s="264"/>
      <c r="D11" s="312"/>
      <c r="E11" s="120"/>
      <c r="F11" s="500"/>
      <c r="G11" s="264"/>
      <c r="H11" s="312"/>
      <c r="I11" s="120"/>
      <c r="J11" s="155"/>
    </row>
    <row r="12" spans="2:11" x14ac:dyDescent="0.3">
      <c r="B12" s="344" t="str">
        <f>'3.vol.'!C62</f>
        <v>ene-nov 19</v>
      </c>
      <c r="C12" s="261"/>
      <c r="D12" s="310"/>
      <c r="E12" s="262"/>
      <c r="F12" s="501"/>
      <c r="G12" s="261"/>
      <c r="H12" s="310"/>
      <c r="I12" s="262"/>
      <c r="J12" s="150"/>
    </row>
    <row r="13" spans="2:11" ht="12.9" thickBot="1" x14ac:dyDescent="0.35">
      <c r="B13" s="336" t="str">
        <f>'3.vol.'!C63</f>
        <v>ene-nov 20</v>
      </c>
      <c r="C13" s="264"/>
      <c r="D13" s="312"/>
      <c r="E13" s="120"/>
      <c r="F13" s="500"/>
      <c r="G13" s="264"/>
      <c r="H13" s="312"/>
      <c r="I13" s="120"/>
      <c r="J13" s="155"/>
    </row>
    <row r="17" spans="2:9" x14ac:dyDescent="0.3">
      <c r="B17" s="528" t="s">
        <v>275</v>
      </c>
      <c r="C17" s="532"/>
      <c r="D17" s="532"/>
      <c r="E17" s="532"/>
      <c r="F17" s="532"/>
      <c r="G17" s="532"/>
      <c r="H17" s="532"/>
      <c r="I17" s="532"/>
    </row>
    <row r="18" spans="2:9" ht="12.9" thickBot="1" x14ac:dyDescent="0.35">
      <c r="B18" s="300"/>
      <c r="C18" s="475"/>
      <c r="D18" s="475"/>
      <c r="E18" s="475"/>
      <c r="F18" s="475"/>
      <c r="G18" s="475"/>
      <c r="H18" s="475"/>
      <c r="I18" s="475"/>
    </row>
    <row r="19" spans="2:9" ht="12.9" thickBot="1" x14ac:dyDescent="0.35">
      <c r="B19" s="533" t="s">
        <v>11</v>
      </c>
      <c r="C19" s="535" t="s">
        <v>129</v>
      </c>
      <c r="D19" s="536"/>
      <c r="E19" s="537"/>
      <c r="F19" s="492"/>
      <c r="G19" s="535" t="s">
        <v>280</v>
      </c>
      <c r="H19" s="536"/>
      <c r="I19" s="537"/>
    </row>
    <row r="20" spans="2:9" ht="12.9" thickBot="1" x14ac:dyDescent="0.35">
      <c r="B20" s="534"/>
      <c r="C20" s="536" t="s">
        <v>266</v>
      </c>
      <c r="D20" s="536"/>
      <c r="E20" s="537"/>
      <c r="F20" s="492"/>
      <c r="G20" s="536" t="s">
        <v>266</v>
      </c>
      <c r="H20" s="536"/>
      <c r="I20" s="537"/>
    </row>
    <row r="21" spans="2:9" x14ac:dyDescent="0.3">
      <c r="B21" s="133">
        <f t="shared" ref="B21:B27" si="0">B7</f>
        <v>2015</v>
      </c>
      <c r="C21" s="263"/>
      <c r="D21" s="311"/>
      <c r="E21" s="119"/>
      <c r="F21" s="499"/>
      <c r="G21" s="263"/>
      <c r="H21" s="311"/>
      <c r="I21" s="119"/>
    </row>
    <row r="22" spans="2:9" ht="12.9" thickBot="1" x14ac:dyDescent="0.35">
      <c r="B22" s="133">
        <f t="shared" si="0"/>
        <v>2016</v>
      </c>
      <c r="C22" s="264"/>
      <c r="D22" s="312"/>
      <c r="E22" s="120"/>
      <c r="F22" s="500"/>
      <c r="G22" s="264"/>
      <c r="H22" s="312"/>
      <c r="I22" s="120"/>
    </row>
    <row r="23" spans="2:9" x14ac:dyDescent="0.3">
      <c r="B23" s="133">
        <f t="shared" si="0"/>
        <v>2017</v>
      </c>
      <c r="C23" s="261"/>
      <c r="D23" s="310"/>
      <c r="E23" s="262"/>
      <c r="F23" s="501"/>
      <c r="G23" s="261"/>
      <c r="H23" s="310"/>
      <c r="I23" s="262"/>
    </row>
    <row r="24" spans="2:9" x14ac:dyDescent="0.3">
      <c r="B24" s="133">
        <f t="shared" si="0"/>
        <v>2018</v>
      </c>
      <c r="C24" s="263"/>
      <c r="D24" s="311"/>
      <c r="E24" s="119"/>
      <c r="F24" s="499"/>
      <c r="G24" s="263"/>
      <c r="H24" s="311"/>
      <c r="I24" s="119"/>
    </row>
    <row r="25" spans="2:9" ht="12.9" thickBot="1" x14ac:dyDescent="0.35">
      <c r="B25" s="142">
        <f t="shared" si="0"/>
        <v>2019</v>
      </c>
      <c r="C25" s="264"/>
      <c r="D25" s="312"/>
      <c r="E25" s="120"/>
      <c r="F25" s="500"/>
      <c r="G25" s="264"/>
      <c r="H25" s="312"/>
      <c r="I25" s="120"/>
    </row>
    <row r="26" spans="2:9" x14ac:dyDescent="0.3">
      <c r="B26" s="344" t="str">
        <f t="shared" si="0"/>
        <v>ene-nov 19</v>
      </c>
      <c r="C26" s="261"/>
      <c r="D26" s="310"/>
      <c r="E26" s="262"/>
      <c r="F26" s="501"/>
      <c r="G26" s="261"/>
      <c r="H26" s="310"/>
      <c r="I26" s="262"/>
    </row>
    <row r="27" spans="2:9" ht="12.9" thickBot="1" x14ac:dyDescent="0.35">
      <c r="B27" s="336" t="str">
        <f t="shared" si="0"/>
        <v>ene-nov 20</v>
      </c>
      <c r="C27" s="264"/>
      <c r="D27" s="312"/>
      <c r="E27" s="120"/>
      <c r="F27" s="500"/>
      <c r="G27" s="264"/>
      <c r="H27" s="312"/>
      <c r="I27" s="120"/>
    </row>
  </sheetData>
  <mergeCells count="15">
    <mergeCell ref="B1:I1"/>
    <mergeCell ref="B2:I2"/>
    <mergeCell ref="C4:E4"/>
    <mergeCell ref="G4:I4"/>
    <mergeCell ref="F4:F6"/>
    <mergeCell ref="J4:J6"/>
    <mergeCell ref="C5:E5"/>
    <mergeCell ref="G5:I5"/>
    <mergeCell ref="B4:B6"/>
    <mergeCell ref="B17:I17"/>
    <mergeCell ref="B19:B20"/>
    <mergeCell ref="C19:E19"/>
    <mergeCell ref="G19:I19"/>
    <mergeCell ref="C20:E20"/>
    <mergeCell ref="G20:I20"/>
  </mergeCells>
  <phoneticPr fontId="0" type="noConversion"/>
  <printOptions horizontalCentered="1" verticalCentered="1"/>
  <pageMargins left="0.35433070866141736" right="0.35433070866141736" top="0.98425196850393704" bottom="0.78740157480314965" header="0.19685039370078741" footer="0"/>
  <pageSetup paperSize="9" scale="70" orientation="landscape" verticalDpi="300" r:id="rId1"/>
  <headerFooter alignWithMargins="0">
    <oddHeader>&amp;R2020 - Año del General Manuel Belgrano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>
    <pageSetUpPr fitToPage="1"/>
  </sheetPr>
  <dimension ref="A1:I56"/>
  <sheetViews>
    <sheetView zoomScaleNormal="100" workbookViewId="0">
      <selection sqref="A1:I47"/>
    </sheetView>
  </sheetViews>
  <sheetFormatPr baseColWidth="10" defaultColWidth="11.3828125" defaultRowHeight="12.45" x14ac:dyDescent="0.3"/>
  <cols>
    <col min="1" max="1" width="38.3046875" style="50" customWidth="1"/>
    <col min="2" max="3" width="13.84375" style="50" customWidth="1"/>
    <col min="4" max="5" width="13.84375" style="53" customWidth="1"/>
    <col min="6" max="16384" width="11.3828125" style="50"/>
  </cols>
  <sheetData>
    <row r="1" spans="1:5" x14ac:dyDescent="0.3">
      <c r="A1" s="552" t="s">
        <v>189</v>
      </c>
      <c r="B1" s="552"/>
      <c r="C1" s="552"/>
      <c r="D1" s="49"/>
    </row>
    <row r="2" spans="1:5" s="53" customFormat="1" x14ac:dyDescent="0.3">
      <c r="A2" s="553" t="s">
        <v>187</v>
      </c>
      <c r="B2" s="553"/>
      <c r="C2" s="553"/>
      <c r="D2" s="49"/>
    </row>
    <row r="3" spans="1:5" s="53" customFormat="1" x14ac:dyDescent="0.3">
      <c r="A3" s="554"/>
      <c r="B3" s="555"/>
      <c r="C3" s="555"/>
      <c r="D3" s="49"/>
    </row>
    <row r="4" spans="1:5" s="53" customFormat="1" x14ac:dyDescent="0.3">
      <c r="A4" s="328" t="s">
        <v>180</v>
      </c>
      <c r="B4" s="329"/>
      <c r="C4" s="329"/>
      <c r="D4" s="49"/>
    </row>
    <row r="5" spans="1:5" s="52" customFormat="1" x14ac:dyDescent="0.3">
      <c r="A5" s="308" t="s">
        <v>150</v>
      </c>
      <c r="B5" s="308"/>
      <c r="C5" s="308"/>
      <c r="D5" s="49"/>
    </row>
    <row r="6" spans="1:5" ht="22.5" customHeight="1" thickBot="1" x14ac:dyDescent="0.35"/>
    <row r="7" spans="1:5" ht="24.75" customHeight="1" thickBot="1" x14ac:dyDescent="0.35">
      <c r="A7" s="556" t="s">
        <v>52</v>
      </c>
      <c r="B7" s="355">
        <v>2017</v>
      </c>
      <c r="C7" s="355">
        <v>2018</v>
      </c>
      <c r="D7" s="355">
        <v>2019</v>
      </c>
      <c r="E7" s="356" t="s">
        <v>283</v>
      </c>
    </row>
    <row r="8" spans="1:5" ht="25.5" customHeight="1" x14ac:dyDescent="0.3">
      <c r="A8" s="557"/>
      <c r="B8" s="533" t="s">
        <v>145</v>
      </c>
      <c r="C8" s="533" t="s">
        <v>145</v>
      </c>
      <c r="D8" s="533" t="s">
        <v>145</v>
      </c>
      <c r="E8" s="533" t="s">
        <v>145</v>
      </c>
    </row>
    <row r="9" spans="1:5" ht="28.5" customHeight="1" thickBot="1" x14ac:dyDescent="0.35">
      <c r="A9" s="557"/>
      <c r="B9" s="541"/>
      <c r="C9" s="541"/>
      <c r="D9" s="541"/>
      <c r="E9" s="541"/>
    </row>
    <row r="10" spans="1:5" x14ac:dyDescent="0.3">
      <c r="A10" s="302" t="s">
        <v>144</v>
      </c>
      <c r="B10" s="149"/>
      <c r="C10" s="149"/>
      <c r="D10" s="149"/>
      <c r="E10" s="149"/>
    </row>
    <row r="11" spans="1:5" x14ac:dyDescent="0.3">
      <c r="A11" s="303" t="s">
        <v>143</v>
      </c>
      <c r="B11" s="153"/>
      <c r="C11" s="153"/>
      <c r="D11" s="153"/>
      <c r="E11" s="153"/>
    </row>
    <row r="12" spans="1:5" x14ac:dyDescent="0.3">
      <c r="A12" s="303" t="s">
        <v>153</v>
      </c>
      <c r="B12" s="153"/>
      <c r="C12" s="153"/>
      <c r="D12" s="153"/>
      <c r="E12" s="153"/>
    </row>
    <row r="13" spans="1:5" x14ac:dyDescent="0.3">
      <c r="A13" s="303" t="s">
        <v>154</v>
      </c>
      <c r="B13" s="153"/>
      <c r="C13" s="153"/>
      <c r="D13" s="153"/>
      <c r="E13" s="153"/>
    </row>
    <row r="14" spans="1:5" x14ac:dyDescent="0.3">
      <c r="A14" s="303" t="s">
        <v>155</v>
      </c>
      <c r="B14" s="153"/>
      <c r="C14" s="153"/>
      <c r="D14" s="153"/>
      <c r="E14" s="153"/>
    </row>
    <row r="15" spans="1:5" x14ac:dyDescent="0.3">
      <c r="A15" s="303" t="s">
        <v>156</v>
      </c>
      <c r="B15" s="153"/>
      <c r="C15" s="153"/>
      <c r="D15" s="153"/>
      <c r="E15" s="153"/>
    </row>
    <row r="16" spans="1:5" ht="12.9" thickBot="1" x14ac:dyDescent="0.35">
      <c r="A16" s="304" t="s">
        <v>157</v>
      </c>
      <c r="B16" s="161"/>
      <c r="C16" s="161"/>
      <c r="D16" s="161"/>
      <c r="E16" s="161"/>
    </row>
    <row r="17" spans="1:9" ht="12.9" thickBot="1" x14ac:dyDescent="0.35">
      <c r="A17" s="129" t="s">
        <v>110</v>
      </c>
      <c r="B17" s="322"/>
      <c r="C17" s="322"/>
      <c r="D17" s="322"/>
      <c r="E17" s="322"/>
    </row>
    <row r="18" spans="1:9" ht="12.9" thickBot="1" x14ac:dyDescent="0.35">
      <c r="A18" s="72"/>
      <c r="B18" s="164"/>
      <c r="C18" s="164"/>
      <c r="D18" s="164"/>
      <c r="E18" s="164"/>
    </row>
    <row r="19" spans="1:9" ht="12.9" thickBot="1" x14ac:dyDescent="0.35">
      <c r="A19" s="320" t="s">
        <v>165</v>
      </c>
      <c r="B19" s="322"/>
      <c r="C19" s="322"/>
      <c r="D19" s="322"/>
      <c r="E19" s="322"/>
    </row>
    <row r="20" spans="1:9" x14ac:dyDescent="0.3">
      <c r="A20" s="72"/>
      <c r="B20" s="163"/>
      <c r="D20" s="184"/>
      <c r="E20" s="163"/>
    </row>
    <row r="21" spans="1:9" ht="12.75" customHeight="1" x14ac:dyDescent="0.3">
      <c r="A21" s="542" t="s">
        <v>147</v>
      </c>
      <c r="B21" s="542"/>
      <c r="C21" s="542"/>
      <c r="D21" s="542"/>
      <c r="E21" s="542"/>
      <c r="F21" s="542"/>
      <c r="G21" s="542"/>
      <c r="H21" s="542"/>
      <c r="I21" s="542"/>
    </row>
    <row r="22" spans="1:9" ht="12.75" customHeight="1" x14ac:dyDescent="0.3">
      <c r="A22" s="58" t="s">
        <v>158</v>
      </c>
    </row>
    <row r="23" spans="1:9" ht="12.75" customHeight="1" x14ac:dyDescent="0.3">
      <c r="A23" s="58"/>
    </row>
    <row r="24" spans="1:9" ht="12.75" customHeight="1" thickBot="1" x14ac:dyDescent="0.35">
      <c r="A24" s="58"/>
    </row>
    <row r="25" spans="1:9" ht="12.75" customHeight="1" thickBot="1" x14ac:dyDescent="0.35">
      <c r="A25" s="121" t="s">
        <v>52</v>
      </c>
      <c r="B25" s="535" t="s">
        <v>159</v>
      </c>
      <c r="C25" s="536"/>
      <c r="D25" s="536"/>
      <c r="E25" s="537"/>
    </row>
    <row r="26" spans="1:9" ht="12.75" customHeight="1" x14ac:dyDescent="0.3">
      <c r="A26" s="538"/>
      <c r="B26" s="549"/>
      <c r="C26" s="550"/>
      <c r="D26" s="550"/>
      <c r="E26" s="551"/>
    </row>
    <row r="27" spans="1:9" ht="12.75" customHeight="1" x14ac:dyDescent="0.3">
      <c r="A27" s="539"/>
      <c r="B27" s="546"/>
      <c r="C27" s="547"/>
      <c r="D27" s="547"/>
      <c r="E27" s="548"/>
    </row>
    <row r="28" spans="1:9" ht="12.75" customHeight="1" x14ac:dyDescent="0.3">
      <c r="A28" s="539"/>
      <c r="B28" s="546"/>
      <c r="C28" s="547"/>
      <c r="D28" s="547"/>
      <c r="E28" s="548"/>
    </row>
    <row r="29" spans="1:9" ht="12.75" customHeight="1" thickBot="1" x14ac:dyDescent="0.35">
      <c r="A29" s="540"/>
      <c r="B29" s="543"/>
      <c r="C29" s="544"/>
      <c r="D29" s="544"/>
      <c r="E29" s="545"/>
    </row>
    <row r="30" spans="1:9" ht="12.75" customHeight="1" x14ac:dyDescent="0.3">
      <c r="A30" s="538"/>
      <c r="B30" s="549"/>
      <c r="C30" s="550"/>
      <c r="D30" s="550"/>
      <c r="E30" s="551"/>
    </row>
    <row r="31" spans="1:9" ht="12.75" customHeight="1" x14ac:dyDescent="0.3">
      <c r="A31" s="539"/>
      <c r="B31" s="546"/>
      <c r="C31" s="547"/>
      <c r="D31" s="547"/>
      <c r="E31" s="548"/>
    </row>
    <row r="32" spans="1:9" ht="12.75" customHeight="1" x14ac:dyDescent="0.3">
      <c r="A32" s="539"/>
      <c r="B32" s="546"/>
      <c r="C32" s="547"/>
      <c r="D32" s="547"/>
      <c r="E32" s="548"/>
    </row>
    <row r="33" spans="1:5" ht="12.75" customHeight="1" thickBot="1" x14ac:dyDescent="0.35">
      <c r="A33" s="540"/>
      <c r="B33" s="543"/>
      <c r="C33" s="544"/>
      <c r="D33" s="544"/>
      <c r="E33" s="545"/>
    </row>
    <row r="34" spans="1:5" ht="12.75" customHeight="1" x14ac:dyDescent="0.3">
      <c r="A34" s="538"/>
      <c r="B34" s="549"/>
      <c r="C34" s="550"/>
      <c r="D34" s="550"/>
      <c r="E34" s="551"/>
    </row>
    <row r="35" spans="1:5" ht="12.75" customHeight="1" x14ac:dyDescent="0.3">
      <c r="A35" s="539"/>
      <c r="B35" s="546"/>
      <c r="C35" s="547"/>
      <c r="D35" s="547"/>
      <c r="E35" s="548"/>
    </row>
    <row r="36" spans="1:5" ht="12.75" customHeight="1" x14ac:dyDescent="0.3">
      <c r="A36" s="539"/>
      <c r="B36" s="546"/>
      <c r="C36" s="547"/>
      <c r="D36" s="547"/>
      <c r="E36" s="548"/>
    </row>
    <row r="37" spans="1:5" ht="12.75" customHeight="1" thickBot="1" x14ac:dyDescent="0.35">
      <c r="A37" s="540"/>
      <c r="B37" s="543"/>
      <c r="C37" s="544"/>
      <c r="D37" s="544"/>
      <c r="E37" s="545"/>
    </row>
    <row r="38" spans="1:5" ht="12.75" customHeight="1" x14ac:dyDescent="0.3">
      <c r="A38" s="538"/>
      <c r="B38" s="549"/>
      <c r="C38" s="550"/>
      <c r="D38" s="550"/>
      <c r="E38" s="551"/>
    </row>
    <row r="39" spans="1:5" ht="12.75" customHeight="1" x14ac:dyDescent="0.3">
      <c r="A39" s="539"/>
      <c r="B39" s="546"/>
      <c r="C39" s="547"/>
      <c r="D39" s="547"/>
      <c r="E39" s="548"/>
    </row>
    <row r="40" spans="1:5" ht="12.75" customHeight="1" x14ac:dyDescent="0.3">
      <c r="A40" s="539"/>
      <c r="B40" s="546"/>
      <c r="C40" s="547"/>
      <c r="D40" s="547"/>
      <c r="E40" s="548"/>
    </row>
    <row r="41" spans="1:5" ht="12.75" customHeight="1" thickBot="1" x14ac:dyDescent="0.35">
      <c r="A41" s="540"/>
      <c r="B41" s="543"/>
      <c r="C41" s="544"/>
      <c r="D41" s="544"/>
      <c r="E41" s="545"/>
    </row>
    <row r="42" spans="1:5" ht="12.75" customHeight="1" x14ac:dyDescent="0.3">
      <c r="A42" s="538"/>
      <c r="B42" s="549"/>
      <c r="C42" s="550"/>
      <c r="D42" s="550"/>
      <c r="E42" s="551"/>
    </row>
    <row r="43" spans="1:5" ht="12.75" customHeight="1" x14ac:dyDescent="0.3">
      <c r="A43" s="539"/>
      <c r="B43" s="546"/>
      <c r="C43" s="547"/>
      <c r="D43" s="547"/>
      <c r="E43" s="548"/>
    </row>
    <row r="44" spans="1:5" ht="12.75" customHeight="1" x14ac:dyDescent="0.3">
      <c r="A44" s="539"/>
      <c r="B44" s="546"/>
      <c r="C44" s="547"/>
      <c r="D44" s="547"/>
      <c r="E44" s="548"/>
    </row>
    <row r="45" spans="1:5" ht="12.75" customHeight="1" thickBot="1" x14ac:dyDescent="0.35">
      <c r="A45" s="540"/>
      <c r="B45" s="543"/>
      <c r="C45" s="544"/>
      <c r="D45" s="544"/>
      <c r="E45" s="545"/>
    </row>
    <row r="46" spans="1:5" ht="12.75" customHeight="1" x14ac:dyDescent="0.3">
      <c r="A46" s="58"/>
    </row>
    <row r="47" spans="1:5" ht="12.75" customHeight="1" x14ac:dyDescent="0.3">
      <c r="A47" s="58"/>
    </row>
    <row r="49" spans="1:5" ht="12.9" thickBot="1" x14ac:dyDescent="0.35">
      <c r="A49" s="95"/>
    </row>
    <row r="50" spans="1:5" ht="12.9" thickBot="1" x14ac:dyDescent="0.35">
      <c r="B50" s="307">
        <f>+B7</f>
        <v>2017</v>
      </c>
      <c r="D50" s="307">
        <f>+B50</f>
        <v>2017</v>
      </c>
      <c r="E50" s="307">
        <f>+C7</f>
        <v>2018</v>
      </c>
    </row>
    <row r="51" spans="1:5" ht="12.9" thickBot="1" x14ac:dyDescent="0.35">
      <c r="B51" s="121" t="s">
        <v>148</v>
      </c>
      <c r="C51" s="300"/>
      <c r="D51" s="121" t="s">
        <v>149</v>
      </c>
      <c r="E51" s="121" t="s">
        <v>148</v>
      </c>
    </row>
    <row r="52" spans="1:5" ht="12.9" thickBot="1" x14ac:dyDescent="0.35">
      <c r="A52" s="95" t="s">
        <v>146</v>
      </c>
      <c r="B52" s="306">
        <f>+B17-SUM(B10:B16)</f>
        <v>0</v>
      </c>
      <c r="D52" s="305" t="e">
        <f>+#REF!-SUM(#REF!)</f>
        <v>#REF!</v>
      </c>
      <c r="E52" s="305">
        <f>+C17-SUM(C10:C16)</f>
        <v>0</v>
      </c>
    </row>
    <row r="53" spans="1:5" x14ac:dyDescent="0.3">
      <c r="A53" s="95"/>
    </row>
    <row r="54" spans="1:5" x14ac:dyDescent="0.3">
      <c r="A54" s="95"/>
    </row>
    <row r="55" spans="1:5" x14ac:dyDescent="0.3">
      <c r="A55" s="95"/>
    </row>
    <row r="56" spans="1:5" x14ac:dyDescent="0.3">
      <c r="A56" s="95"/>
    </row>
  </sheetData>
  <mergeCells count="35">
    <mergeCell ref="B25:E25"/>
    <mergeCell ref="B33:E33"/>
    <mergeCell ref="B32:E32"/>
    <mergeCell ref="B31:E31"/>
    <mergeCell ref="B30:E30"/>
    <mergeCell ref="A30:A33"/>
    <mergeCell ref="B29:E29"/>
    <mergeCell ref="A26:A29"/>
    <mergeCell ref="B28:E28"/>
    <mergeCell ref="B27:E27"/>
    <mergeCell ref="B26:E26"/>
    <mergeCell ref="A38:A41"/>
    <mergeCell ref="B37:E37"/>
    <mergeCell ref="B36:E36"/>
    <mergeCell ref="B35:E35"/>
    <mergeCell ref="B34:E34"/>
    <mergeCell ref="A34:A37"/>
    <mergeCell ref="E8:E9"/>
    <mergeCell ref="A1:C1"/>
    <mergeCell ref="A2:C2"/>
    <mergeCell ref="A3:C3"/>
    <mergeCell ref="C8:C9"/>
    <mergeCell ref="B8:B9"/>
    <mergeCell ref="A7:A9"/>
    <mergeCell ref="D8:D9"/>
    <mergeCell ref="A21:I21"/>
    <mergeCell ref="B45:E45"/>
    <mergeCell ref="B44:E44"/>
    <mergeCell ref="B43:E43"/>
    <mergeCell ref="B42:E42"/>
    <mergeCell ref="A42:A45"/>
    <mergeCell ref="B41:E41"/>
    <mergeCell ref="B40:E40"/>
    <mergeCell ref="B39:E39"/>
    <mergeCell ref="B38:E38"/>
  </mergeCells>
  <phoneticPr fontId="17" type="noConversion"/>
  <printOptions horizontalCentered="1" verticalCentered="1"/>
  <pageMargins left="0.35433070866141736" right="0.35433070866141736" top="0.98425196850393704" bottom="0.78740157480314965" header="0.19685039370078741" footer="0"/>
  <pageSetup paperSize="9" scale="72" orientation="landscape" verticalDpi="300" r:id="rId1"/>
  <headerFooter alignWithMargins="0">
    <oddHeader>&amp;R2020 - Año del General Manuel Belgrano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>
    <pageSetUpPr fitToPage="1"/>
  </sheetPr>
  <dimension ref="A1:G55"/>
  <sheetViews>
    <sheetView topLeftCell="A37" workbookViewId="0">
      <selection activeCell="H7" sqref="H7"/>
    </sheetView>
  </sheetViews>
  <sheetFormatPr baseColWidth="10" defaultColWidth="11.3828125" defaultRowHeight="12.45" x14ac:dyDescent="0.3"/>
  <cols>
    <col min="1" max="1" width="38.3046875" style="50" customWidth="1"/>
    <col min="2" max="3" width="13.84375" style="50" customWidth="1"/>
    <col min="4" max="5" width="13.84375" style="53" customWidth="1"/>
    <col min="6" max="16384" width="11.3828125" style="50"/>
  </cols>
  <sheetData>
    <row r="1" spans="1:5" x14ac:dyDescent="0.3">
      <c r="A1" s="552" t="s">
        <v>190</v>
      </c>
      <c r="B1" s="552"/>
      <c r="C1" s="552"/>
      <c r="D1" s="49"/>
    </row>
    <row r="2" spans="1:5" s="53" customFormat="1" x14ac:dyDescent="0.3">
      <c r="A2" s="553" t="s">
        <v>188</v>
      </c>
      <c r="B2" s="553"/>
      <c r="C2" s="553"/>
      <c r="D2" s="553"/>
      <c r="E2" s="553"/>
    </row>
    <row r="3" spans="1:5" s="53" customFormat="1" x14ac:dyDescent="0.3">
      <c r="A3" s="328" t="s">
        <v>180</v>
      </c>
      <c r="B3" s="329"/>
      <c r="C3" s="329"/>
      <c r="D3" s="49"/>
    </row>
    <row r="4" spans="1:5" s="52" customFormat="1" x14ac:dyDescent="0.3">
      <c r="A4" s="308" t="s">
        <v>150</v>
      </c>
      <c r="B4" s="308"/>
      <c r="C4" s="308"/>
      <c r="D4" s="49"/>
    </row>
    <row r="5" spans="1:5" ht="12.9" thickBot="1" x14ac:dyDescent="0.35"/>
    <row r="6" spans="1:5" ht="24.75" customHeight="1" thickBot="1" x14ac:dyDescent="0.35">
      <c r="A6" s="556" t="s">
        <v>52</v>
      </c>
      <c r="B6" s="355">
        <v>2017</v>
      </c>
      <c r="C6" s="355">
        <v>2018</v>
      </c>
      <c r="D6" s="355">
        <v>2019</v>
      </c>
      <c r="E6" s="356" t="s">
        <v>283</v>
      </c>
    </row>
    <row r="7" spans="1:5" ht="25.5" customHeight="1" x14ac:dyDescent="0.3">
      <c r="A7" s="557"/>
      <c r="B7" s="533" t="s">
        <v>145</v>
      </c>
      <c r="C7" s="533" t="s">
        <v>145</v>
      </c>
      <c r="D7" s="533" t="s">
        <v>145</v>
      </c>
      <c r="E7" s="533" t="s">
        <v>145</v>
      </c>
    </row>
    <row r="8" spans="1:5" ht="28.5" customHeight="1" thickBot="1" x14ac:dyDescent="0.35">
      <c r="A8" s="557"/>
      <c r="B8" s="541"/>
      <c r="C8" s="541"/>
      <c r="D8" s="541"/>
      <c r="E8" s="541"/>
    </row>
    <row r="9" spans="1:5" x14ac:dyDescent="0.3">
      <c r="A9" s="302" t="s">
        <v>144</v>
      </c>
      <c r="B9" s="149"/>
      <c r="C9" s="149"/>
      <c r="D9" s="149"/>
      <c r="E9" s="149"/>
    </row>
    <row r="10" spans="1:5" x14ac:dyDescent="0.3">
      <c r="A10" s="303" t="s">
        <v>143</v>
      </c>
      <c r="B10" s="153"/>
      <c r="C10" s="153"/>
      <c r="D10" s="153"/>
      <c r="E10" s="153"/>
    </row>
    <row r="11" spans="1:5" x14ac:dyDescent="0.3">
      <c r="A11" s="303" t="s">
        <v>153</v>
      </c>
      <c r="B11" s="153"/>
      <c r="C11" s="153"/>
      <c r="D11" s="153"/>
      <c r="E11" s="153"/>
    </row>
    <row r="12" spans="1:5" x14ac:dyDescent="0.3">
      <c r="A12" s="303" t="s">
        <v>154</v>
      </c>
      <c r="B12" s="153"/>
      <c r="C12" s="153"/>
      <c r="D12" s="153"/>
      <c r="E12" s="153"/>
    </row>
    <row r="13" spans="1:5" x14ac:dyDescent="0.3">
      <c r="A13" s="303" t="s">
        <v>155</v>
      </c>
      <c r="B13" s="153"/>
      <c r="C13" s="153"/>
      <c r="D13" s="153"/>
      <c r="E13" s="153"/>
    </row>
    <row r="14" spans="1:5" x14ac:dyDescent="0.3">
      <c r="A14" s="303" t="s">
        <v>156</v>
      </c>
      <c r="B14" s="153"/>
      <c r="C14" s="153"/>
      <c r="D14" s="153"/>
      <c r="E14" s="153"/>
    </row>
    <row r="15" spans="1:5" ht="12.9" thickBot="1" x14ac:dyDescent="0.35">
      <c r="A15" s="304" t="s">
        <v>157</v>
      </c>
      <c r="B15" s="161"/>
      <c r="C15" s="161"/>
      <c r="D15" s="161"/>
      <c r="E15" s="161"/>
    </row>
    <row r="16" spans="1:5" ht="12.9" thickBot="1" x14ac:dyDescent="0.35">
      <c r="A16" s="129" t="s">
        <v>110</v>
      </c>
      <c r="B16" s="322"/>
      <c r="C16" s="322"/>
      <c r="D16" s="322"/>
      <c r="E16" s="322"/>
    </row>
    <row r="17" spans="1:7" ht="12.9" thickBot="1" x14ac:dyDescent="0.35">
      <c r="A17" s="72"/>
      <c r="B17" s="164"/>
      <c r="C17" s="164"/>
      <c r="D17" s="164"/>
      <c r="E17" s="164"/>
    </row>
    <row r="18" spans="1:7" ht="12.9" thickBot="1" x14ac:dyDescent="0.35">
      <c r="A18" s="320" t="s">
        <v>165</v>
      </c>
      <c r="B18" s="322"/>
      <c r="C18" s="322"/>
      <c r="D18" s="322"/>
      <c r="E18" s="322"/>
    </row>
    <row r="19" spans="1:7" x14ac:dyDescent="0.3">
      <c r="A19" s="72"/>
      <c r="B19" s="163"/>
      <c r="D19" s="184"/>
      <c r="E19" s="163"/>
    </row>
    <row r="20" spans="1:7" ht="12.75" customHeight="1" x14ac:dyDescent="0.3">
      <c r="A20" s="542" t="s">
        <v>147</v>
      </c>
      <c r="B20" s="542"/>
      <c r="C20" s="542"/>
      <c r="D20" s="542"/>
      <c r="E20" s="542"/>
      <c r="F20" s="542"/>
      <c r="G20" s="542"/>
    </row>
    <row r="21" spans="1:7" ht="12.75" customHeight="1" x14ac:dyDescent="0.3">
      <c r="A21" s="58" t="s">
        <v>158</v>
      </c>
    </row>
    <row r="22" spans="1:7" ht="12.75" customHeight="1" x14ac:dyDescent="0.3">
      <c r="A22" s="58"/>
    </row>
    <row r="23" spans="1:7" ht="12.75" customHeight="1" thickBot="1" x14ac:dyDescent="0.35">
      <c r="A23" s="58"/>
    </row>
    <row r="24" spans="1:7" ht="12.75" customHeight="1" thickBot="1" x14ac:dyDescent="0.35">
      <c r="A24" s="121" t="s">
        <v>52</v>
      </c>
      <c r="B24" s="535" t="s">
        <v>159</v>
      </c>
      <c r="C24" s="536"/>
      <c r="D24" s="536"/>
      <c r="E24" s="537"/>
    </row>
    <row r="25" spans="1:7" ht="12.75" customHeight="1" x14ac:dyDescent="0.3">
      <c r="A25" s="538"/>
      <c r="B25" s="549"/>
      <c r="C25" s="550"/>
      <c r="D25" s="550"/>
      <c r="E25" s="551"/>
    </row>
    <row r="26" spans="1:7" ht="12.75" customHeight="1" x14ac:dyDescent="0.3">
      <c r="A26" s="539"/>
      <c r="B26" s="546"/>
      <c r="C26" s="547"/>
      <c r="D26" s="547"/>
      <c r="E26" s="548"/>
    </row>
    <row r="27" spans="1:7" ht="12.75" customHeight="1" x14ac:dyDescent="0.3">
      <c r="A27" s="539"/>
      <c r="B27" s="546"/>
      <c r="C27" s="547"/>
      <c r="D27" s="547"/>
      <c r="E27" s="548"/>
    </row>
    <row r="28" spans="1:7" ht="12.75" customHeight="1" thickBot="1" x14ac:dyDescent="0.35">
      <c r="A28" s="540"/>
      <c r="B28" s="543"/>
      <c r="C28" s="544"/>
      <c r="D28" s="544"/>
      <c r="E28" s="545"/>
    </row>
    <row r="29" spans="1:7" ht="12.75" customHeight="1" x14ac:dyDescent="0.3">
      <c r="A29" s="538"/>
      <c r="B29" s="549"/>
      <c r="C29" s="550"/>
      <c r="D29" s="550"/>
      <c r="E29" s="551"/>
    </row>
    <row r="30" spans="1:7" ht="12.75" customHeight="1" x14ac:dyDescent="0.3">
      <c r="A30" s="539"/>
      <c r="B30" s="546"/>
      <c r="C30" s="547"/>
      <c r="D30" s="547"/>
      <c r="E30" s="548"/>
    </row>
    <row r="31" spans="1:7" ht="12.75" customHeight="1" x14ac:dyDescent="0.3">
      <c r="A31" s="539"/>
      <c r="B31" s="546"/>
      <c r="C31" s="547"/>
      <c r="D31" s="547"/>
      <c r="E31" s="548"/>
    </row>
    <row r="32" spans="1:7" ht="12.75" customHeight="1" thickBot="1" x14ac:dyDescent="0.35">
      <c r="A32" s="540"/>
      <c r="B32" s="543"/>
      <c r="C32" s="544"/>
      <c r="D32" s="544"/>
      <c r="E32" s="545"/>
    </row>
    <row r="33" spans="1:5" ht="12.75" customHeight="1" x14ac:dyDescent="0.3">
      <c r="A33" s="538"/>
      <c r="B33" s="549"/>
      <c r="C33" s="550"/>
      <c r="D33" s="550"/>
      <c r="E33" s="551"/>
    </row>
    <row r="34" spans="1:5" ht="12.75" customHeight="1" x14ac:dyDescent="0.3">
      <c r="A34" s="539"/>
      <c r="B34" s="546"/>
      <c r="C34" s="547"/>
      <c r="D34" s="547"/>
      <c r="E34" s="548"/>
    </row>
    <row r="35" spans="1:5" ht="12.75" customHeight="1" x14ac:dyDescent="0.3">
      <c r="A35" s="539"/>
      <c r="B35" s="546"/>
      <c r="C35" s="547"/>
      <c r="D35" s="547"/>
      <c r="E35" s="548"/>
    </row>
    <row r="36" spans="1:5" ht="12.75" customHeight="1" thickBot="1" x14ac:dyDescent="0.35">
      <c r="A36" s="540"/>
      <c r="B36" s="543"/>
      <c r="C36" s="544"/>
      <c r="D36" s="544"/>
      <c r="E36" s="545"/>
    </row>
    <row r="37" spans="1:5" ht="12.75" customHeight="1" x14ac:dyDescent="0.3">
      <c r="A37" s="538"/>
      <c r="B37" s="549"/>
      <c r="C37" s="550"/>
      <c r="D37" s="550"/>
      <c r="E37" s="551"/>
    </row>
    <row r="38" spans="1:5" ht="12.75" customHeight="1" x14ac:dyDescent="0.3">
      <c r="A38" s="539"/>
      <c r="B38" s="546"/>
      <c r="C38" s="547"/>
      <c r="D38" s="547"/>
      <c r="E38" s="548"/>
    </row>
    <row r="39" spans="1:5" ht="12.75" customHeight="1" x14ac:dyDescent="0.3">
      <c r="A39" s="539"/>
      <c r="B39" s="546"/>
      <c r="C39" s="547"/>
      <c r="D39" s="547"/>
      <c r="E39" s="548"/>
    </row>
    <row r="40" spans="1:5" ht="12.75" customHeight="1" thickBot="1" x14ac:dyDescent="0.35">
      <c r="A40" s="540"/>
      <c r="B40" s="543"/>
      <c r="C40" s="544"/>
      <c r="D40" s="544"/>
      <c r="E40" s="545"/>
    </row>
    <row r="41" spans="1:5" ht="12.75" customHeight="1" x14ac:dyDescent="0.3">
      <c r="A41" s="538"/>
      <c r="B41" s="549"/>
      <c r="C41" s="550"/>
      <c r="D41" s="550"/>
      <c r="E41" s="551"/>
    </row>
    <row r="42" spans="1:5" ht="12.75" customHeight="1" x14ac:dyDescent="0.3">
      <c r="A42" s="539"/>
      <c r="B42" s="546"/>
      <c r="C42" s="547"/>
      <c r="D42" s="547"/>
      <c r="E42" s="548"/>
    </row>
    <row r="43" spans="1:5" ht="12.75" customHeight="1" x14ac:dyDescent="0.3">
      <c r="A43" s="539"/>
      <c r="B43" s="546"/>
      <c r="C43" s="547"/>
      <c r="D43" s="547"/>
      <c r="E43" s="548"/>
    </row>
    <row r="44" spans="1:5" ht="12.75" customHeight="1" thickBot="1" x14ac:dyDescent="0.35">
      <c r="A44" s="540"/>
      <c r="B44" s="543"/>
      <c r="C44" s="544"/>
      <c r="D44" s="544"/>
      <c r="E44" s="545"/>
    </row>
    <row r="45" spans="1:5" ht="12.75" customHeight="1" x14ac:dyDescent="0.3">
      <c r="A45" s="58"/>
    </row>
    <row r="46" spans="1:5" ht="12.75" customHeight="1" x14ac:dyDescent="0.3">
      <c r="A46" s="58"/>
    </row>
    <row r="48" spans="1:5" ht="12.9" thickBot="1" x14ac:dyDescent="0.35">
      <c r="A48" s="95"/>
    </row>
    <row r="49" spans="1:5" ht="12.9" thickBot="1" x14ac:dyDescent="0.35">
      <c r="B49" s="307">
        <f>+B6</f>
        <v>2017</v>
      </c>
      <c r="D49" s="307">
        <f>+B49</f>
        <v>2017</v>
      </c>
      <c r="E49" s="307">
        <f>+C6</f>
        <v>2018</v>
      </c>
    </row>
    <row r="50" spans="1:5" ht="12.9" thickBot="1" x14ac:dyDescent="0.35">
      <c r="B50" s="121" t="s">
        <v>148</v>
      </c>
      <c r="C50" s="300"/>
      <c r="D50" s="121" t="s">
        <v>149</v>
      </c>
      <c r="E50" s="121" t="s">
        <v>148</v>
      </c>
    </row>
    <row r="51" spans="1:5" ht="12.9" thickBot="1" x14ac:dyDescent="0.35">
      <c r="A51" s="95" t="s">
        <v>146</v>
      </c>
      <c r="B51" s="306">
        <f>+B16-SUM(B9:B15)</f>
        <v>0</v>
      </c>
      <c r="D51" s="305" t="e">
        <f>+#REF!-SUM(#REF!)</f>
        <v>#REF!</v>
      </c>
      <c r="E51" s="305">
        <f>+C16-SUM(C9:C15)</f>
        <v>0</v>
      </c>
    </row>
    <row r="52" spans="1:5" x14ac:dyDescent="0.3">
      <c r="A52" s="95"/>
    </row>
    <row r="53" spans="1:5" x14ac:dyDescent="0.3">
      <c r="A53" s="95"/>
    </row>
    <row r="54" spans="1:5" x14ac:dyDescent="0.3">
      <c r="A54" s="95"/>
    </row>
    <row r="55" spans="1:5" x14ac:dyDescent="0.3">
      <c r="A55" s="95"/>
    </row>
  </sheetData>
  <mergeCells count="34">
    <mergeCell ref="A20:G20"/>
    <mergeCell ref="A1:C1"/>
    <mergeCell ref="A6:A8"/>
    <mergeCell ref="B7:B8"/>
    <mergeCell ref="C7:C8"/>
    <mergeCell ref="A2:E2"/>
    <mergeCell ref="D7:D8"/>
    <mergeCell ref="E7:E8"/>
    <mergeCell ref="A33:A36"/>
    <mergeCell ref="B33:E33"/>
    <mergeCell ref="B34:E34"/>
    <mergeCell ref="B35:E35"/>
    <mergeCell ref="B36:E36"/>
    <mergeCell ref="A29:A32"/>
    <mergeCell ref="B29:E29"/>
    <mergeCell ref="B30:E30"/>
    <mergeCell ref="B31:E31"/>
    <mergeCell ref="B32:E32"/>
    <mergeCell ref="A41:A44"/>
    <mergeCell ref="B41:E41"/>
    <mergeCell ref="B42:E42"/>
    <mergeCell ref="B43:E43"/>
    <mergeCell ref="B44:E44"/>
    <mergeCell ref="A37:A40"/>
    <mergeCell ref="B37:E37"/>
    <mergeCell ref="B38:E38"/>
    <mergeCell ref="B39:E39"/>
    <mergeCell ref="B40:E40"/>
    <mergeCell ref="B28:E28"/>
    <mergeCell ref="B27:E27"/>
    <mergeCell ref="B26:E26"/>
    <mergeCell ref="B25:E25"/>
    <mergeCell ref="A25:A28"/>
    <mergeCell ref="B24:E24"/>
  </mergeCells>
  <phoneticPr fontId="17" type="noConversion"/>
  <printOptions horizontalCentered="1" verticalCentered="1"/>
  <pageMargins left="0.35433070866141736" right="0.35433070866141736" top="0.98425196850393704" bottom="0.78740157480314965" header="0.19685039370078741" footer="0"/>
  <pageSetup paperSize="9" scale="75" orientation="landscape" verticalDpi="300" r:id="rId1"/>
  <headerFooter alignWithMargins="0">
    <oddHeader>&amp;R2020 - Año del General Manuel Belgrano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2:K71"/>
  <sheetViews>
    <sheetView showGridLines="0" topLeftCell="A64" workbookViewId="0">
      <selection activeCell="A2" sqref="A2:K73"/>
    </sheetView>
  </sheetViews>
  <sheetFormatPr baseColWidth="10" defaultColWidth="11.3828125" defaultRowHeight="12.45" x14ac:dyDescent="0.3"/>
  <cols>
    <col min="1" max="1" width="38.3046875" style="214" customWidth="1"/>
    <col min="2" max="2" width="23.15234375" style="214" customWidth="1"/>
    <col min="3" max="3" width="11.3828125" style="214"/>
    <col min="4" max="4" width="23.15234375" style="214" customWidth="1"/>
    <col min="5" max="5" width="11.3828125" style="214"/>
    <col min="6" max="6" width="23.15234375" style="214" customWidth="1"/>
    <col min="7" max="7" width="11.3828125" style="214"/>
    <col min="8" max="8" width="23.15234375" style="214" customWidth="1"/>
    <col min="9" max="9" width="11.3828125" style="214"/>
    <col min="10" max="10" width="1.53515625" style="214" customWidth="1"/>
    <col min="11" max="16384" width="11.3828125" style="214"/>
  </cols>
  <sheetData>
    <row r="2" spans="1:9" x14ac:dyDescent="0.3">
      <c r="A2" s="476" t="s">
        <v>291</v>
      </c>
    </row>
    <row r="3" spans="1:9" x14ac:dyDescent="0.3">
      <c r="A3" s="213" t="s">
        <v>133</v>
      </c>
    </row>
    <row r="4" spans="1:9" x14ac:dyDescent="0.3">
      <c r="A4" s="479" t="s">
        <v>264</v>
      </c>
    </row>
    <row r="5" spans="1:9" x14ac:dyDescent="0.3">
      <c r="A5" s="477" t="str">
        <f>+'9.adicional costos'!A3</f>
        <v>Tipo de calzado (1):………………………………………………………..</v>
      </c>
    </row>
    <row r="6" spans="1:9" s="216" customFormat="1" ht="12.9" x14ac:dyDescent="0.35">
      <c r="A6" s="360" t="s">
        <v>192</v>
      </c>
      <c r="B6" s="215"/>
      <c r="C6" s="215"/>
    </row>
    <row r="7" spans="1:9" s="216" customFormat="1" ht="12.9" x14ac:dyDescent="0.35">
      <c r="A7" s="360"/>
      <c r="B7" s="215"/>
      <c r="C7" s="215"/>
    </row>
    <row r="8" spans="1:9" s="216" customFormat="1" ht="12.9" x14ac:dyDescent="0.35">
      <c r="A8" s="361" t="s">
        <v>193</v>
      </c>
      <c r="B8" s="215"/>
      <c r="C8" s="215"/>
    </row>
    <row r="9" spans="1:9" s="216" customFormat="1" ht="12.9" x14ac:dyDescent="0.35">
      <c r="A9" s="361" t="s">
        <v>194</v>
      </c>
      <c r="B9" s="215"/>
      <c r="C9" s="215"/>
    </row>
    <row r="10" spans="1:9" s="216" customFormat="1" ht="12.9" x14ac:dyDescent="0.35">
      <c r="A10" s="361" t="s">
        <v>284</v>
      </c>
      <c r="B10" s="215"/>
      <c r="C10" s="215"/>
    </row>
    <row r="11" spans="1:9" s="216" customFormat="1" ht="13.3" thickBot="1" x14ac:dyDescent="0.4">
      <c r="A11" s="217"/>
      <c r="B11" s="215"/>
      <c r="C11" s="215"/>
    </row>
    <row r="12" spans="1:9" ht="12.9" thickBot="1" x14ac:dyDescent="0.35">
      <c r="B12" s="563" t="s">
        <v>285</v>
      </c>
      <c r="C12" s="564"/>
      <c r="D12" s="563" t="s">
        <v>286</v>
      </c>
      <c r="E12" s="564"/>
      <c r="F12" s="563" t="s">
        <v>287</v>
      </c>
      <c r="G12" s="564"/>
      <c r="H12" s="563" t="s">
        <v>288</v>
      </c>
      <c r="I12" s="564"/>
    </row>
    <row r="13" spans="1:9" x14ac:dyDescent="0.3">
      <c r="A13" s="218" t="s">
        <v>52</v>
      </c>
      <c r="B13" s="357" t="s">
        <v>53</v>
      </c>
      <c r="C13" s="357" t="s">
        <v>54</v>
      </c>
      <c r="D13" s="357" t="s">
        <v>53</v>
      </c>
      <c r="E13" s="357" t="s">
        <v>54</v>
      </c>
      <c r="F13" s="357" t="s">
        <v>53</v>
      </c>
      <c r="G13" s="357" t="s">
        <v>54</v>
      </c>
      <c r="H13" s="357" t="s">
        <v>53</v>
      </c>
      <c r="I13" s="357" t="s">
        <v>54</v>
      </c>
    </row>
    <row r="14" spans="1:9" ht="12.9" thickBot="1" x14ac:dyDescent="0.35">
      <c r="A14" s="219"/>
      <c r="B14" s="358" t="s">
        <v>191</v>
      </c>
      <c r="C14" s="359" t="s">
        <v>55</v>
      </c>
      <c r="D14" s="358" t="s">
        <v>191</v>
      </c>
      <c r="E14" s="359" t="s">
        <v>55</v>
      </c>
      <c r="F14" s="358" t="s">
        <v>191</v>
      </c>
      <c r="G14" s="359" t="s">
        <v>55</v>
      </c>
      <c r="H14" s="358" t="s">
        <v>191</v>
      </c>
      <c r="I14" s="359" t="s">
        <v>55</v>
      </c>
    </row>
    <row r="15" spans="1:9" ht="12.9" thickBot="1" x14ac:dyDescent="0.35">
      <c r="A15" s="220"/>
    </row>
    <row r="16" spans="1:9" x14ac:dyDescent="0.3">
      <c r="A16" s="221" t="s">
        <v>56</v>
      </c>
      <c r="B16" s="222"/>
      <c r="C16" s="223"/>
      <c r="D16" s="222"/>
      <c r="E16" s="223"/>
      <c r="F16" s="222"/>
      <c r="G16" s="223"/>
      <c r="H16" s="222"/>
      <c r="I16" s="223"/>
    </row>
    <row r="17" spans="1:9" x14ac:dyDescent="0.3">
      <c r="A17" s="225"/>
      <c r="B17" s="226"/>
      <c r="C17" s="227"/>
      <c r="D17" s="226"/>
      <c r="E17" s="227"/>
      <c r="F17" s="226"/>
      <c r="G17" s="227"/>
      <c r="H17" s="226"/>
      <c r="I17" s="227"/>
    </row>
    <row r="18" spans="1:9" x14ac:dyDescent="0.3">
      <c r="A18" s="225"/>
      <c r="B18" s="226"/>
      <c r="C18" s="227"/>
      <c r="D18" s="226"/>
      <c r="E18" s="227"/>
      <c r="F18" s="226"/>
      <c r="G18" s="227"/>
      <c r="H18" s="226"/>
      <c r="I18" s="227"/>
    </row>
    <row r="19" spans="1:9" x14ac:dyDescent="0.3">
      <c r="A19" s="225"/>
      <c r="B19" s="226"/>
      <c r="C19" s="227"/>
      <c r="D19" s="226"/>
      <c r="E19" s="227"/>
      <c r="F19" s="226"/>
      <c r="G19" s="227"/>
      <c r="H19" s="226"/>
      <c r="I19" s="227"/>
    </row>
    <row r="20" spans="1:9" x14ac:dyDescent="0.3">
      <c r="A20" s="225"/>
      <c r="B20" s="226"/>
      <c r="C20" s="227"/>
      <c r="D20" s="226"/>
      <c r="E20" s="227"/>
      <c r="F20" s="226"/>
      <c r="G20" s="227"/>
      <c r="H20" s="226"/>
      <c r="I20" s="227"/>
    </row>
    <row r="21" spans="1:9" ht="12.9" thickBot="1" x14ac:dyDescent="0.35">
      <c r="A21" s="229"/>
      <c r="B21" s="230"/>
      <c r="C21" s="125"/>
      <c r="D21" s="230"/>
      <c r="E21" s="125"/>
      <c r="F21" s="230"/>
      <c r="G21" s="125"/>
      <c r="H21" s="230"/>
      <c r="I21" s="125"/>
    </row>
    <row r="22" spans="1:9" ht="12.9" thickBot="1" x14ac:dyDescent="0.35">
      <c r="A22" s="220"/>
      <c r="B22" s="232"/>
      <c r="C22" s="233"/>
      <c r="D22" s="232"/>
      <c r="E22" s="233"/>
      <c r="F22" s="232"/>
      <c r="G22" s="233"/>
      <c r="H22" s="232"/>
      <c r="I22" s="233"/>
    </row>
    <row r="23" spans="1:9" x14ac:dyDescent="0.3">
      <c r="A23" s="221" t="s">
        <v>57</v>
      </c>
      <c r="B23" s="222"/>
      <c r="C23" s="223"/>
      <c r="D23" s="222"/>
      <c r="E23" s="223"/>
      <c r="F23" s="222"/>
      <c r="G23" s="223"/>
      <c r="H23" s="222"/>
      <c r="I23" s="223"/>
    </row>
    <row r="24" spans="1:9" x14ac:dyDescent="0.3">
      <c r="A24" s="225"/>
      <c r="B24" s="226"/>
      <c r="C24" s="227"/>
      <c r="D24" s="226"/>
      <c r="E24" s="227"/>
      <c r="F24" s="226"/>
      <c r="G24" s="227"/>
      <c r="H24" s="226"/>
      <c r="I24" s="227"/>
    </row>
    <row r="25" spans="1:9" x14ac:dyDescent="0.3">
      <c r="A25" s="225"/>
      <c r="B25" s="226"/>
      <c r="C25" s="227"/>
      <c r="D25" s="226"/>
      <c r="E25" s="227"/>
      <c r="F25" s="226"/>
      <c r="G25" s="227"/>
      <c r="H25" s="226"/>
      <c r="I25" s="227"/>
    </row>
    <row r="26" spans="1:9" x14ac:dyDescent="0.3">
      <c r="A26" s="225"/>
      <c r="B26" s="226"/>
      <c r="C26" s="227"/>
      <c r="D26" s="226"/>
      <c r="E26" s="227"/>
      <c r="F26" s="226"/>
      <c r="G26" s="227"/>
      <c r="H26" s="226"/>
      <c r="I26" s="227"/>
    </row>
    <row r="27" spans="1:9" x14ac:dyDescent="0.3">
      <c r="A27" s="225"/>
      <c r="B27" s="226"/>
      <c r="C27" s="227"/>
      <c r="D27" s="226"/>
      <c r="E27" s="227"/>
      <c r="F27" s="226"/>
      <c r="G27" s="227"/>
      <c r="H27" s="226"/>
      <c r="I27" s="227"/>
    </row>
    <row r="28" spans="1:9" ht="12.9" thickBot="1" x14ac:dyDescent="0.35">
      <c r="A28" s="229"/>
      <c r="B28" s="230"/>
      <c r="C28" s="125"/>
      <c r="D28" s="230"/>
      <c r="E28" s="125"/>
      <c r="F28" s="230"/>
      <c r="G28" s="125"/>
      <c r="H28" s="230"/>
      <c r="I28" s="125"/>
    </row>
    <row r="29" spans="1:9" ht="12.9" thickBot="1" x14ac:dyDescent="0.35">
      <c r="A29" s="220"/>
      <c r="B29" s="232"/>
      <c r="C29" s="233"/>
      <c r="D29" s="232"/>
      <c r="E29" s="233"/>
      <c r="F29" s="232"/>
      <c r="G29" s="233"/>
      <c r="H29" s="232"/>
      <c r="I29" s="233"/>
    </row>
    <row r="30" spans="1:9" ht="12.9" thickBot="1" x14ac:dyDescent="0.35">
      <c r="A30" s="234" t="s">
        <v>58</v>
      </c>
      <c r="B30" s="235"/>
      <c r="C30" s="236"/>
      <c r="D30" s="235"/>
      <c r="E30" s="236"/>
      <c r="F30" s="235"/>
      <c r="G30" s="236"/>
      <c r="H30" s="235"/>
      <c r="I30" s="236"/>
    </row>
    <row r="31" spans="1:9" ht="12.9" thickBot="1" x14ac:dyDescent="0.35">
      <c r="A31" s="220"/>
      <c r="B31" s="232"/>
      <c r="C31" s="233"/>
      <c r="D31" s="232"/>
      <c r="E31" s="233"/>
      <c r="F31" s="232"/>
      <c r="G31" s="233"/>
      <c r="H31" s="232"/>
      <c r="I31" s="233"/>
    </row>
    <row r="32" spans="1:9" x14ac:dyDescent="0.3">
      <c r="A32" s="221" t="s">
        <v>59</v>
      </c>
      <c r="B32" s="237"/>
      <c r="C32" s="223"/>
      <c r="D32" s="237"/>
      <c r="E32" s="223"/>
      <c r="F32" s="237"/>
      <c r="G32" s="223"/>
      <c r="H32" s="237"/>
      <c r="I32" s="223"/>
    </row>
    <row r="33" spans="1:9" x14ac:dyDescent="0.3">
      <c r="A33" s="238" t="s">
        <v>60</v>
      </c>
      <c r="B33" s="239"/>
      <c r="C33" s="227"/>
      <c r="D33" s="239"/>
      <c r="E33" s="227"/>
      <c r="F33" s="239"/>
      <c r="G33" s="227"/>
      <c r="H33" s="239"/>
      <c r="I33" s="227"/>
    </row>
    <row r="34" spans="1:9" x14ac:dyDescent="0.3">
      <c r="A34" s="238" t="s">
        <v>61</v>
      </c>
      <c r="B34" s="239"/>
      <c r="C34" s="227"/>
      <c r="D34" s="239"/>
      <c r="E34" s="227"/>
      <c r="F34" s="239"/>
      <c r="G34" s="227"/>
      <c r="H34" s="239"/>
      <c r="I34" s="227"/>
    </row>
    <row r="35" spans="1:9" x14ac:dyDescent="0.3">
      <c r="A35" s="238" t="s">
        <v>62</v>
      </c>
      <c r="B35" s="239"/>
      <c r="C35" s="227"/>
      <c r="D35" s="239"/>
      <c r="E35" s="227"/>
      <c r="F35" s="239"/>
      <c r="G35" s="227"/>
      <c r="H35" s="239"/>
      <c r="I35" s="227"/>
    </row>
    <row r="36" spans="1:9" ht="12.9" thickBot="1" x14ac:dyDescent="0.35">
      <c r="A36" s="229" t="s">
        <v>63</v>
      </c>
      <c r="B36" s="240"/>
      <c r="C36" s="125"/>
      <c r="D36" s="240"/>
      <c r="E36" s="125"/>
      <c r="F36" s="240"/>
      <c r="G36" s="125"/>
      <c r="H36" s="240"/>
      <c r="I36" s="125"/>
    </row>
    <row r="37" spans="1:9" ht="12.9" thickBot="1" x14ac:dyDescent="0.35">
      <c r="A37" s="213"/>
      <c r="B37" s="232"/>
      <c r="C37" s="241"/>
      <c r="D37" s="232"/>
      <c r="E37" s="241"/>
      <c r="F37" s="232"/>
      <c r="G37" s="241"/>
      <c r="H37" s="232"/>
      <c r="I37" s="241"/>
    </row>
    <row r="38" spans="1:9" x14ac:dyDescent="0.3">
      <c r="A38" s="221" t="s">
        <v>64</v>
      </c>
      <c r="B38" s="237"/>
      <c r="C38" s="223"/>
      <c r="D38" s="237"/>
      <c r="E38" s="223"/>
      <c r="F38" s="237"/>
      <c r="G38" s="223"/>
      <c r="H38" s="237"/>
      <c r="I38" s="223"/>
    </row>
    <row r="39" spans="1:9" x14ac:dyDescent="0.3">
      <c r="A39" s="225" t="s">
        <v>65</v>
      </c>
      <c r="B39" s="239"/>
      <c r="C39" s="227"/>
      <c r="D39" s="239"/>
      <c r="E39" s="227"/>
      <c r="F39" s="239"/>
      <c r="G39" s="227"/>
      <c r="H39" s="239"/>
      <c r="I39" s="227"/>
    </row>
    <row r="40" spans="1:9" x14ac:dyDescent="0.3">
      <c r="A40" s="242" t="s">
        <v>99</v>
      </c>
      <c r="B40" s="243"/>
      <c r="C40" s="244"/>
      <c r="D40" s="243"/>
      <c r="E40" s="244"/>
      <c r="F40" s="243"/>
      <c r="G40" s="244"/>
      <c r="H40" s="243"/>
      <c r="I40" s="244"/>
    </row>
    <row r="41" spans="1:9" ht="12.9" thickBot="1" x14ac:dyDescent="0.35">
      <c r="A41" s="229" t="s">
        <v>84</v>
      </c>
      <c r="B41" s="240"/>
      <c r="C41" s="125"/>
      <c r="D41" s="240"/>
      <c r="E41" s="125"/>
      <c r="F41" s="240"/>
      <c r="G41" s="125"/>
      <c r="H41" s="240"/>
      <c r="I41" s="125"/>
    </row>
    <row r="42" spans="1:9" ht="12.9" thickBot="1" x14ac:dyDescent="0.35">
      <c r="A42" s="220"/>
      <c r="B42" s="232"/>
      <c r="C42" s="233"/>
      <c r="D42" s="232"/>
      <c r="E42" s="233"/>
      <c r="F42" s="232"/>
      <c r="G42" s="233"/>
      <c r="H42" s="232"/>
      <c r="I42" s="233"/>
    </row>
    <row r="43" spans="1:9" x14ac:dyDescent="0.3">
      <c r="A43" s="221" t="s">
        <v>66</v>
      </c>
      <c r="B43" s="222"/>
      <c r="C43" s="223"/>
      <c r="D43" s="222"/>
      <c r="E43" s="223"/>
      <c r="F43" s="222"/>
      <c r="G43" s="223"/>
      <c r="H43" s="222"/>
      <c r="I43" s="223"/>
    </row>
    <row r="44" spans="1:9" x14ac:dyDescent="0.3">
      <c r="A44" s="238" t="s">
        <v>67</v>
      </c>
      <c r="B44" s="226"/>
      <c r="C44" s="227"/>
      <c r="D44" s="226"/>
      <c r="E44" s="227"/>
      <c r="F44" s="226"/>
      <c r="G44" s="227"/>
      <c r="H44" s="226"/>
      <c r="I44" s="227"/>
    </row>
    <row r="45" spans="1:9" x14ac:dyDescent="0.3">
      <c r="A45" s="238" t="s">
        <v>68</v>
      </c>
      <c r="B45" s="226"/>
      <c r="C45" s="227"/>
      <c r="D45" s="226"/>
      <c r="E45" s="227"/>
      <c r="F45" s="226"/>
      <c r="G45" s="227"/>
      <c r="H45" s="226"/>
      <c r="I45" s="227"/>
    </row>
    <row r="46" spans="1:9" x14ac:dyDescent="0.3">
      <c r="A46" s="238" t="s">
        <v>69</v>
      </c>
      <c r="B46" s="226"/>
      <c r="C46" s="227"/>
      <c r="D46" s="226"/>
      <c r="E46" s="227"/>
      <c r="F46" s="226"/>
      <c r="G46" s="227"/>
      <c r="H46" s="226"/>
      <c r="I46" s="227"/>
    </row>
    <row r="47" spans="1:9" x14ac:dyDescent="0.3">
      <c r="A47" s="225" t="s">
        <v>70</v>
      </c>
      <c r="B47" s="245"/>
      <c r="C47" s="244"/>
      <c r="D47" s="245"/>
      <c r="E47" s="244"/>
      <c r="F47" s="245"/>
      <c r="G47" s="244"/>
      <c r="H47" s="245"/>
      <c r="I47" s="244"/>
    </row>
    <row r="48" spans="1:9" x14ac:dyDescent="0.3">
      <c r="A48" s="246"/>
      <c r="B48" s="245"/>
      <c r="C48" s="244"/>
      <c r="D48" s="245"/>
      <c r="E48" s="244"/>
      <c r="F48" s="245"/>
      <c r="G48" s="244"/>
      <c r="H48" s="245"/>
      <c r="I48" s="244"/>
    </row>
    <row r="49" spans="1:11" ht="12.9" thickBot="1" x14ac:dyDescent="0.35">
      <c r="A49" s="247"/>
      <c r="B49" s="230"/>
      <c r="C49" s="125"/>
      <c r="D49" s="230"/>
      <c r="E49" s="125"/>
      <c r="F49" s="230"/>
      <c r="G49" s="125"/>
      <c r="H49" s="230"/>
      <c r="I49" s="125"/>
    </row>
    <row r="50" spans="1:11" ht="12.9" thickBot="1" x14ac:dyDescent="0.35">
      <c r="A50" s="220"/>
      <c r="B50" s="232"/>
      <c r="C50" s="241"/>
      <c r="D50" s="232"/>
      <c r="E50" s="241"/>
      <c r="F50" s="232"/>
      <c r="G50" s="241"/>
      <c r="H50" s="232"/>
      <c r="I50" s="241"/>
    </row>
    <row r="51" spans="1:11" x14ac:dyDescent="0.3">
      <c r="A51" s="221" t="s">
        <v>71</v>
      </c>
      <c r="B51" s="222"/>
      <c r="C51" s="223"/>
      <c r="D51" s="222"/>
      <c r="E51" s="223"/>
      <c r="F51" s="222"/>
      <c r="G51" s="223"/>
      <c r="H51" s="222"/>
      <c r="I51" s="223"/>
    </row>
    <row r="52" spans="1:11" x14ac:dyDescent="0.3">
      <c r="A52" s="238" t="s">
        <v>100</v>
      </c>
      <c r="B52" s="226"/>
      <c r="C52" s="227"/>
      <c r="D52" s="226"/>
      <c r="E52" s="227"/>
      <c r="F52" s="226"/>
      <c r="G52" s="227"/>
      <c r="H52" s="226"/>
      <c r="I52" s="227"/>
    </row>
    <row r="53" spans="1:11" x14ac:dyDescent="0.3">
      <c r="A53" s="238" t="s">
        <v>72</v>
      </c>
      <c r="B53" s="226"/>
      <c r="C53" s="227"/>
      <c r="D53" s="226"/>
      <c r="E53" s="227"/>
      <c r="F53" s="226"/>
      <c r="G53" s="227"/>
      <c r="H53" s="226"/>
      <c r="I53" s="227"/>
    </row>
    <row r="54" spans="1:11" x14ac:dyDescent="0.3">
      <c r="A54" s="238" t="s">
        <v>101</v>
      </c>
      <c r="B54" s="226"/>
      <c r="C54" s="227"/>
      <c r="D54" s="226"/>
      <c r="E54" s="227"/>
      <c r="F54" s="226"/>
      <c r="G54" s="227"/>
      <c r="H54" s="226"/>
      <c r="I54" s="227"/>
    </row>
    <row r="55" spans="1:11" ht="12.9" thickBot="1" x14ac:dyDescent="0.35">
      <c r="A55" s="229" t="s">
        <v>73</v>
      </c>
      <c r="B55" s="230"/>
      <c r="C55" s="125"/>
      <c r="D55" s="230"/>
      <c r="E55" s="125"/>
      <c r="F55" s="230"/>
      <c r="G55" s="125"/>
      <c r="H55" s="230"/>
      <c r="I55" s="125"/>
    </row>
    <row r="56" spans="1:11" ht="12.9" thickBot="1" x14ac:dyDescent="0.35">
      <c r="A56" s="220"/>
      <c r="B56" s="232"/>
      <c r="C56" s="233"/>
      <c r="D56" s="232"/>
      <c r="E56" s="233"/>
      <c r="F56" s="232"/>
      <c r="G56" s="233"/>
      <c r="H56" s="232"/>
      <c r="I56" s="233"/>
    </row>
    <row r="57" spans="1:11" ht="12.9" thickBot="1" x14ac:dyDescent="0.35">
      <c r="A57" s="234" t="s">
        <v>74</v>
      </c>
      <c r="B57" s="235"/>
      <c r="C57" s="236">
        <v>1</v>
      </c>
      <c r="D57" s="235"/>
      <c r="E57" s="236">
        <v>1</v>
      </c>
      <c r="F57" s="235"/>
      <c r="G57" s="236">
        <v>1</v>
      </c>
      <c r="H57" s="235"/>
      <c r="I57" s="236">
        <v>1</v>
      </c>
    </row>
    <row r="58" spans="1:11" ht="12.9" thickBot="1" x14ac:dyDescent="0.35">
      <c r="A58" s="220"/>
    </row>
    <row r="59" spans="1:11" ht="12.9" thickBot="1" x14ac:dyDescent="0.35">
      <c r="A59" s="320" t="s">
        <v>165</v>
      </c>
      <c r="B59" s="301"/>
      <c r="C59" s="301"/>
      <c r="D59" s="301"/>
      <c r="E59" s="301"/>
      <c r="F59" s="301"/>
      <c r="G59" s="301"/>
      <c r="H59" s="301"/>
      <c r="I59" s="301"/>
      <c r="K59" s="50"/>
    </row>
    <row r="60" spans="1:11" ht="12.9" thickBot="1" x14ac:dyDescent="0.35">
      <c r="A60" s="220"/>
    </row>
    <row r="61" spans="1:11" ht="12.9" thickBot="1" x14ac:dyDescent="0.35">
      <c r="A61" s="234" t="s">
        <v>85</v>
      </c>
      <c r="B61" s="232"/>
      <c r="C61" s="241"/>
      <c r="D61" s="232"/>
      <c r="E61" s="241"/>
      <c r="F61" s="232"/>
      <c r="G61" s="241"/>
      <c r="H61" s="232"/>
      <c r="I61" s="241"/>
    </row>
    <row r="62" spans="1:11" ht="12.9" x14ac:dyDescent="0.35">
      <c r="A62" s="483" t="s">
        <v>95</v>
      </c>
      <c r="B62" s="248"/>
      <c r="C62" s="249"/>
      <c r="D62" s="249"/>
      <c r="E62" s="249"/>
      <c r="F62" s="249"/>
      <c r="G62" s="249"/>
      <c r="H62" s="249"/>
      <c r="I62" s="250"/>
    </row>
    <row r="63" spans="1:11" ht="12.9" x14ac:dyDescent="0.35">
      <c r="A63" s="484" t="s">
        <v>96</v>
      </c>
      <c r="B63" s="251"/>
      <c r="C63" s="252"/>
      <c r="D63" s="252"/>
      <c r="E63" s="252"/>
      <c r="F63" s="252"/>
      <c r="G63" s="252"/>
      <c r="H63" s="252"/>
      <c r="I63" s="253"/>
    </row>
    <row r="64" spans="1:11" ht="13.3" thickBot="1" x14ac:dyDescent="0.4">
      <c r="A64" s="485" t="s">
        <v>97</v>
      </c>
      <c r="B64" s="254"/>
      <c r="C64" s="255"/>
      <c r="D64" s="255"/>
      <c r="E64" s="255"/>
      <c r="F64" s="255"/>
      <c r="G64" s="255"/>
      <c r="H64" s="255"/>
      <c r="I64" s="256"/>
    </row>
    <row r="65" spans="1:9" ht="12.9" x14ac:dyDescent="0.35">
      <c r="A65" s="257"/>
      <c r="B65" s="50"/>
      <c r="C65" s="258"/>
      <c r="D65" s="258"/>
      <c r="E65" s="258"/>
      <c r="F65" s="258"/>
      <c r="G65" s="258"/>
      <c r="H65" s="258"/>
      <c r="I65" s="258"/>
    </row>
    <row r="66" spans="1:9" ht="12.9" x14ac:dyDescent="0.35">
      <c r="A66" s="481" t="s">
        <v>263</v>
      </c>
      <c r="B66" s="482"/>
      <c r="C66" s="258"/>
      <c r="D66" s="258"/>
      <c r="E66" s="258"/>
      <c r="F66" s="258"/>
      <c r="G66" s="258"/>
      <c r="H66" s="258"/>
      <c r="I66" s="258"/>
    </row>
    <row r="68" spans="1:9" x14ac:dyDescent="0.3">
      <c r="A68" s="259" t="s">
        <v>94</v>
      </c>
    </row>
    <row r="69" spans="1:9" ht="29.25" customHeight="1" x14ac:dyDescent="0.3">
      <c r="A69" s="561" t="s">
        <v>171</v>
      </c>
      <c r="B69" s="562"/>
      <c r="C69" s="562"/>
      <c r="D69" s="562"/>
      <c r="E69" s="562"/>
      <c r="F69" s="562"/>
      <c r="G69" s="562"/>
      <c r="H69" s="562"/>
      <c r="I69" s="562"/>
    </row>
    <row r="70" spans="1:9" ht="11.25" customHeight="1" thickBot="1" x14ac:dyDescent="0.35">
      <c r="A70" s="323"/>
      <c r="B70" s="324"/>
      <c r="C70" s="324"/>
      <c r="D70" s="324"/>
      <c r="E70" s="324"/>
      <c r="F70" s="324"/>
      <c r="G70" s="324"/>
      <c r="H70" s="324"/>
      <c r="I70" s="324"/>
    </row>
    <row r="71" spans="1:9" ht="29.25" customHeight="1" thickBot="1" x14ac:dyDescent="0.35">
      <c r="A71" s="558" t="s">
        <v>173</v>
      </c>
      <c r="B71" s="559"/>
      <c r="C71" s="559"/>
      <c r="D71" s="559"/>
      <c r="E71" s="559"/>
      <c r="F71" s="559"/>
      <c r="G71" s="559"/>
      <c r="H71" s="559"/>
      <c r="I71" s="560"/>
    </row>
  </sheetData>
  <sheetProtection formatCells="0" formatColumns="0" formatRows="0"/>
  <mergeCells count="6">
    <mergeCell ref="A71:I71"/>
    <mergeCell ref="A69:I69"/>
    <mergeCell ref="B12:C12"/>
    <mergeCell ref="D12:E12"/>
    <mergeCell ref="F12:G12"/>
    <mergeCell ref="H12:I12"/>
  </mergeCells>
  <phoneticPr fontId="0" type="noConversion"/>
  <printOptions horizontalCentered="1" verticalCentered="1"/>
  <pageMargins left="0.35433070866141736" right="0.35433070866141736" top="0.98425196850393704" bottom="0.78740157480314965" header="0.19685039370078741" footer="0"/>
  <pageSetup paperSize="9" orientation="landscape" r:id="rId1"/>
  <headerFooter alignWithMargins="0">
    <oddHeader>&amp;R2020 - Año del General Manuel Belgrano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workbookViewId="0">
      <selection sqref="A1:H29"/>
    </sheetView>
  </sheetViews>
  <sheetFormatPr baseColWidth="10" defaultRowHeight="12.45" x14ac:dyDescent="0.3"/>
  <cols>
    <col min="1" max="1" width="35.84375" customWidth="1"/>
    <col min="2" max="2" width="17" customWidth="1"/>
    <col min="3" max="6" width="21.53515625" customWidth="1"/>
    <col min="7" max="7" width="19.53515625" customWidth="1"/>
    <col min="10" max="10" width="15.3828125" style="214" bestFit="1" customWidth="1"/>
  </cols>
  <sheetData>
    <row r="1" spans="1:10" x14ac:dyDescent="0.3">
      <c r="A1" s="476" t="s">
        <v>290</v>
      </c>
      <c r="B1" s="213"/>
    </row>
    <row r="2" spans="1:10" x14ac:dyDescent="0.3">
      <c r="A2" s="476" t="s">
        <v>265</v>
      </c>
      <c r="B2" s="213"/>
    </row>
    <row r="3" spans="1:10" x14ac:dyDescent="0.3">
      <c r="A3" s="479" t="s">
        <v>262</v>
      </c>
      <c r="B3" s="478"/>
    </row>
    <row r="4" spans="1:10" x14ac:dyDescent="0.3">
      <c r="A4" s="363"/>
      <c r="B4" s="363"/>
    </row>
    <row r="5" spans="1:10" x14ac:dyDescent="0.3">
      <c r="A5" s="363"/>
      <c r="B5" s="363"/>
    </row>
    <row r="6" spans="1:10" ht="12.9" x14ac:dyDescent="0.35">
      <c r="A6" s="361" t="s">
        <v>193</v>
      </c>
      <c r="J6" s="216"/>
    </row>
    <row r="7" spans="1:10" ht="12.9" x14ac:dyDescent="0.35">
      <c r="A7" s="361" t="s">
        <v>194</v>
      </c>
      <c r="J7" s="216"/>
    </row>
    <row r="8" spans="1:10" ht="12.9" x14ac:dyDescent="0.35">
      <c r="A8" s="361" t="s">
        <v>292</v>
      </c>
      <c r="J8" s="216"/>
    </row>
    <row r="9" spans="1:10" ht="13.3" thickBot="1" x14ac:dyDescent="0.4">
      <c r="J9" s="216"/>
    </row>
    <row r="10" spans="1:10" ht="13.5" customHeight="1" x14ac:dyDescent="0.35">
      <c r="A10" s="313" t="s">
        <v>52</v>
      </c>
      <c r="B10" s="565" t="s">
        <v>160</v>
      </c>
      <c r="C10" s="314" t="s">
        <v>285</v>
      </c>
      <c r="D10" s="314" t="s">
        <v>286</v>
      </c>
      <c r="E10" s="314" t="s">
        <v>287</v>
      </c>
      <c r="F10" s="314" t="s">
        <v>288</v>
      </c>
      <c r="G10" s="567" t="s">
        <v>102</v>
      </c>
      <c r="J10" s="216"/>
    </row>
    <row r="11" spans="1:10" ht="36.75" customHeight="1" thickBot="1" x14ac:dyDescent="0.35">
      <c r="A11" s="315"/>
      <c r="B11" s="566"/>
      <c r="C11" s="362" t="s">
        <v>196</v>
      </c>
      <c r="D11" s="362" t="s">
        <v>196</v>
      </c>
      <c r="E11" s="362" t="s">
        <v>196</v>
      </c>
      <c r="F11" s="362" t="s">
        <v>196</v>
      </c>
      <c r="G11" s="568"/>
    </row>
    <row r="12" spans="1:10" ht="12.9" thickBot="1" x14ac:dyDescent="0.35">
      <c r="A12" s="220"/>
      <c r="B12" s="220"/>
      <c r="G12" s="214"/>
    </row>
    <row r="13" spans="1:10" x14ac:dyDescent="0.3">
      <c r="A13" s="221" t="s">
        <v>161</v>
      </c>
      <c r="B13" s="221"/>
      <c r="C13" s="224"/>
      <c r="D13" s="224"/>
      <c r="E13" s="224"/>
      <c r="F13" s="224"/>
      <c r="G13" s="224"/>
    </row>
    <row r="14" spans="1:10" x14ac:dyDescent="0.3">
      <c r="A14" s="225"/>
      <c r="B14" s="225"/>
      <c r="C14" s="228"/>
      <c r="D14" s="228"/>
      <c r="E14" s="228"/>
      <c r="F14" s="228"/>
      <c r="G14" s="228"/>
    </row>
    <row r="15" spans="1:10" x14ac:dyDescent="0.3">
      <c r="A15" s="225"/>
      <c r="B15" s="225"/>
      <c r="C15" s="228"/>
      <c r="D15" s="228"/>
      <c r="E15" s="228"/>
      <c r="F15" s="228"/>
      <c r="G15" s="228"/>
    </row>
    <row r="16" spans="1:10" x14ac:dyDescent="0.3">
      <c r="A16" s="225"/>
      <c r="B16" s="225"/>
      <c r="C16" s="228"/>
      <c r="D16" s="228"/>
      <c r="E16" s="228"/>
      <c r="F16" s="228"/>
      <c r="G16" s="228"/>
    </row>
    <row r="17" spans="1:7" x14ac:dyDescent="0.3">
      <c r="A17" s="225"/>
      <c r="B17" s="225"/>
      <c r="C17" s="228"/>
      <c r="D17" s="228"/>
      <c r="E17" s="228"/>
      <c r="F17" s="228"/>
      <c r="G17" s="228"/>
    </row>
    <row r="18" spans="1:7" ht="12.9" thickBot="1" x14ac:dyDescent="0.35">
      <c r="A18" s="229"/>
      <c r="B18" s="229"/>
      <c r="C18" s="231"/>
      <c r="D18" s="231"/>
      <c r="E18" s="231"/>
      <c r="F18" s="231"/>
      <c r="G18" s="231"/>
    </row>
    <row r="19" spans="1:7" ht="12.9" thickBot="1" x14ac:dyDescent="0.35">
      <c r="A19" s="220"/>
      <c r="B19" s="220"/>
      <c r="G19" s="214"/>
    </row>
    <row r="20" spans="1:7" x14ac:dyDescent="0.3">
      <c r="A20" s="221" t="s">
        <v>162</v>
      </c>
      <c r="B20" s="221"/>
      <c r="C20" s="224"/>
      <c r="D20" s="224"/>
      <c r="E20" s="224"/>
      <c r="F20" s="224"/>
      <c r="G20" s="224"/>
    </row>
    <row r="21" spans="1:7" x14ac:dyDescent="0.3">
      <c r="A21" s="225"/>
      <c r="B21" s="225"/>
      <c r="C21" s="228"/>
      <c r="D21" s="228"/>
      <c r="E21" s="228"/>
      <c r="F21" s="228"/>
      <c r="G21" s="228"/>
    </row>
    <row r="22" spans="1:7" x14ac:dyDescent="0.3">
      <c r="A22" s="225"/>
      <c r="B22" s="225"/>
      <c r="C22" s="228"/>
      <c r="D22" s="228"/>
      <c r="E22" s="228"/>
      <c r="F22" s="228"/>
      <c r="G22" s="228"/>
    </row>
    <row r="23" spans="1:7" x14ac:dyDescent="0.3">
      <c r="A23" s="225"/>
      <c r="B23" s="225"/>
      <c r="C23" s="228"/>
      <c r="D23" s="228"/>
      <c r="E23" s="228"/>
      <c r="F23" s="228"/>
      <c r="G23" s="228"/>
    </row>
    <row r="24" spans="1:7" x14ac:dyDescent="0.3">
      <c r="A24" s="225"/>
      <c r="B24" s="225"/>
      <c r="C24" s="228"/>
      <c r="D24" s="228"/>
      <c r="E24" s="228"/>
      <c r="F24" s="228"/>
      <c r="G24" s="228"/>
    </row>
    <row r="25" spans="1:7" ht="12.9" thickBot="1" x14ac:dyDescent="0.35">
      <c r="A25" s="229"/>
      <c r="B25" s="229"/>
      <c r="C25" s="231"/>
      <c r="D25" s="231"/>
      <c r="E25" s="231"/>
      <c r="F25" s="231"/>
      <c r="G25" s="231"/>
    </row>
    <row r="27" spans="1:7" ht="11.25" customHeight="1" x14ac:dyDescent="0.3"/>
    <row r="28" spans="1:7" x14ac:dyDescent="0.3">
      <c r="A28" s="481" t="s">
        <v>263</v>
      </c>
    </row>
  </sheetData>
  <mergeCells count="2">
    <mergeCell ref="B10:B11"/>
    <mergeCell ref="G10:G11"/>
  </mergeCells>
  <phoneticPr fontId="17" type="noConversion"/>
  <printOptions horizontalCentered="1" verticalCentered="1"/>
  <pageMargins left="0.35433070866141736" right="0.35433070866141736" top="0.98425196850393704" bottom="0.78740157480314965" header="0.19685039370078741" footer="0"/>
  <pageSetup paperSize="9" orientation="landscape" verticalDpi="1200" r:id="rId1"/>
  <headerFooter alignWithMargins="0">
    <oddHeader>&amp;R2020 - Año del General Manuel Belgrano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>
    <pageSetUpPr fitToPage="1"/>
  </sheetPr>
  <dimension ref="A1:J69"/>
  <sheetViews>
    <sheetView showGridLines="0" topLeftCell="A58" zoomScale="75" workbookViewId="0">
      <selection sqref="A1:F69"/>
    </sheetView>
  </sheetViews>
  <sheetFormatPr baseColWidth="10" defaultColWidth="11.3828125" defaultRowHeight="12.45" x14ac:dyDescent="0.3"/>
  <cols>
    <col min="1" max="1" width="4.15234375" style="50" customWidth="1"/>
    <col min="2" max="2" width="16" style="50" customWidth="1"/>
    <col min="3" max="5" width="17.3046875" style="211" customWidth="1"/>
    <col min="6" max="6" width="7.53515625" style="50" customWidth="1"/>
    <col min="7" max="7" width="17.53515625" style="50" customWidth="1"/>
    <col min="8" max="16384" width="11.3828125" style="50"/>
  </cols>
  <sheetData>
    <row r="1" spans="1:10" s="139" customFormat="1" x14ac:dyDescent="0.3">
      <c r="B1" s="116" t="s">
        <v>293</v>
      </c>
      <c r="C1" s="116"/>
      <c r="D1" s="116"/>
      <c r="E1" s="116"/>
    </row>
    <row r="2" spans="1:10" s="139" customFormat="1" x14ac:dyDescent="0.3">
      <c r="B2" s="364" t="s">
        <v>75</v>
      </c>
      <c r="C2" s="364"/>
      <c r="D2" s="364"/>
      <c r="E2" s="364"/>
      <c r="F2" s="366"/>
    </row>
    <row r="3" spans="1:10" s="139" customFormat="1" x14ac:dyDescent="0.3">
      <c r="B3" s="364" t="s">
        <v>197</v>
      </c>
      <c r="C3" s="364"/>
      <c r="D3" s="364"/>
      <c r="E3" s="364"/>
      <c r="F3" s="366"/>
    </row>
    <row r="4" spans="1:10" s="139" customFormat="1" ht="28.5" customHeight="1" x14ac:dyDescent="0.3">
      <c r="B4" s="570" t="str">
        <f>+'9.adicional costos'!A3</f>
        <v>Tipo de calzado (1):………………………………………………………..</v>
      </c>
      <c r="C4" s="570"/>
      <c r="D4" s="570"/>
      <c r="E4" s="570"/>
      <c r="F4" s="366"/>
    </row>
    <row r="5" spans="1:10" s="139" customFormat="1" x14ac:dyDescent="0.3">
      <c r="B5" s="569" t="s">
        <v>192</v>
      </c>
      <c r="C5" s="569"/>
      <c r="D5" s="569"/>
      <c r="E5" s="569"/>
      <c r="F5" s="366"/>
    </row>
    <row r="6" spans="1:10" s="139" customFormat="1" x14ac:dyDescent="0.3">
      <c r="B6" s="321"/>
      <c r="C6" s="321"/>
      <c r="D6" s="321"/>
      <c r="E6" s="321"/>
      <c r="F6" s="366"/>
    </row>
    <row r="7" spans="1:10" s="139" customFormat="1" x14ac:dyDescent="0.3">
      <c r="B7" s="361" t="s">
        <v>193</v>
      </c>
      <c r="C7" s="365"/>
      <c r="D7" s="365"/>
      <c r="E7" s="321"/>
      <c r="F7" s="366"/>
    </row>
    <row r="8" spans="1:10" customFormat="1" ht="12.9" x14ac:dyDescent="0.35">
      <c r="A8" s="50"/>
      <c r="B8" s="361" t="s">
        <v>194</v>
      </c>
      <c r="J8" s="216"/>
    </row>
    <row r="9" spans="1:10" ht="12.75" customHeight="1" thickBot="1" x14ac:dyDescent="0.35">
      <c r="C9" s="186"/>
      <c r="D9" s="186"/>
      <c r="E9" s="186"/>
      <c r="F9" s="163"/>
    </row>
    <row r="10" spans="1:10" ht="26.25" customHeight="1" x14ac:dyDescent="0.3">
      <c r="B10" s="204" t="s">
        <v>8</v>
      </c>
      <c r="C10" s="205" t="s">
        <v>76</v>
      </c>
      <c r="D10" s="127" t="s">
        <v>12</v>
      </c>
      <c r="E10" s="206" t="s">
        <v>77</v>
      </c>
      <c r="F10" s="58"/>
    </row>
    <row r="11" spans="1:10" ht="12.9" thickBot="1" x14ac:dyDescent="0.35">
      <c r="B11" s="190" t="s">
        <v>9</v>
      </c>
      <c r="C11" s="207" t="s">
        <v>78</v>
      </c>
      <c r="D11" s="147" t="s">
        <v>242</v>
      </c>
      <c r="E11" s="191" t="s">
        <v>79</v>
      </c>
      <c r="F11" s="58"/>
    </row>
    <row r="12" spans="1:10" x14ac:dyDescent="0.3">
      <c r="B12" s="148">
        <f>+'3.vol.'!C7</f>
        <v>42736</v>
      </c>
      <c r="C12" s="149"/>
      <c r="D12" s="150"/>
      <c r="E12" s="151"/>
    </row>
    <row r="13" spans="1:10" x14ac:dyDescent="0.3">
      <c r="B13" s="152">
        <f>+'3.vol.'!C8</f>
        <v>42767</v>
      </c>
      <c r="C13" s="153"/>
      <c r="D13" s="123"/>
      <c r="E13" s="124"/>
    </row>
    <row r="14" spans="1:10" x14ac:dyDescent="0.3">
      <c r="B14" s="152">
        <f>+'3.vol.'!C9</f>
        <v>42795</v>
      </c>
      <c r="C14" s="153"/>
      <c r="D14" s="123"/>
      <c r="E14" s="124"/>
    </row>
    <row r="15" spans="1:10" x14ac:dyDescent="0.3">
      <c r="B15" s="152">
        <f>+'3.vol.'!C10</f>
        <v>42826</v>
      </c>
      <c r="C15" s="153"/>
      <c r="D15" s="123"/>
      <c r="E15" s="124"/>
    </row>
    <row r="16" spans="1:10" x14ac:dyDescent="0.3">
      <c r="B16" s="152">
        <f>+'3.vol.'!C11</f>
        <v>42856</v>
      </c>
      <c r="C16" s="123"/>
      <c r="D16" s="123"/>
      <c r="E16" s="124"/>
    </row>
    <row r="17" spans="2:5" x14ac:dyDescent="0.3">
      <c r="B17" s="152">
        <f>+'3.vol.'!C12</f>
        <v>42887</v>
      </c>
      <c r="C17" s="153"/>
      <c r="D17" s="123"/>
      <c r="E17" s="124"/>
    </row>
    <row r="18" spans="2:5" x14ac:dyDescent="0.3">
      <c r="B18" s="152">
        <f>+'3.vol.'!C13</f>
        <v>42917</v>
      </c>
      <c r="C18" s="123"/>
      <c r="D18" s="123"/>
      <c r="E18" s="124"/>
    </row>
    <row r="19" spans="2:5" x14ac:dyDescent="0.3">
      <c r="B19" s="152">
        <f>+'3.vol.'!C14</f>
        <v>42948</v>
      </c>
      <c r="C19" s="123"/>
      <c r="D19" s="123"/>
      <c r="E19" s="124"/>
    </row>
    <row r="20" spans="2:5" x14ac:dyDescent="0.3">
      <c r="B20" s="152">
        <f>+'3.vol.'!C15</f>
        <v>42979</v>
      </c>
      <c r="C20" s="123"/>
      <c r="D20" s="123"/>
      <c r="E20" s="124"/>
    </row>
    <row r="21" spans="2:5" x14ac:dyDescent="0.3">
      <c r="B21" s="152">
        <f>+'3.vol.'!C16</f>
        <v>43009</v>
      </c>
      <c r="C21" s="123"/>
      <c r="D21" s="123"/>
      <c r="E21" s="124"/>
    </row>
    <row r="22" spans="2:5" x14ac:dyDescent="0.3">
      <c r="B22" s="152">
        <f>+'3.vol.'!C17</f>
        <v>43040</v>
      </c>
      <c r="C22" s="123"/>
      <c r="D22" s="123"/>
      <c r="E22" s="124"/>
    </row>
    <row r="23" spans="2:5" ht="12.9" thickBot="1" x14ac:dyDescent="0.35">
      <c r="B23" s="154">
        <f>+'3.vol.'!C18</f>
        <v>43070</v>
      </c>
      <c r="C23" s="155"/>
      <c r="D23" s="155"/>
      <c r="E23" s="156"/>
    </row>
    <row r="24" spans="2:5" x14ac:dyDescent="0.3">
      <c r="B24" s="148">
        <f>+'3.vol.'!C19</f>
        <v>43101</v>
      </c>
      <c r="C24" s="150"/>
      <c r="D24" s="150"/>
      <c r="E24" s="124"/>
    </row>
    <row r="25" spans="2:5" x14ac:dyDescent="0.3">
      <c r="B25" s="152">
        <f>+'3.vol.'!C20</f>
        <v>43132</v>
      </c>
      <c r="C25" s="123"/>
      <c r="D25" s="123"/>
      <c r="E25" s="157"/>
    </row>
    <row r="26" spans="2:5" x14ac:dyDescent="0.3">
      <c r="B26" s="152">
        <f>+'3.vol.'!C21</f>
        <v>43160</v>
      </c>
      <c r="C26" s="123"/>
      <c r="D26" s="123"/>
      <c r="E26" s="124"/>
    </row>
    <row r="27" spans="2:5" x14ac:dyDescent="0.3">
      <c r="B27" s="152">
        <f>+'3.vol.'!C22</f>
        <v>43191</v>
      </c>
      <c r="C27" s="123"/>
      <c r="D27" s="123"/>
      <c r="E27" s="124"/>
    </row>
    <row r="28" spans="2:5" x14ac:dyDescent="0.3">
      <c r="B28" s="152">
        <f>+'3.vol.'!C23</f>
        <v>43221</v>
      </c>
      <c r="C28" s="123"/>
      <c r="D28" s="123"/>
      <c r="E28" s="124"/>
    </row>
    <row r="29" spans="2:5" x14ac:dyDescent="0.3">
      <c r="B29" s="152">
        <f>+'3.vol.'!C24</f>
        <v>43252</v>
      </c>
      <c r="C29" s="123"/>
      <c r="D29" s="123"/>
      <c r="E29" s="124"/>
    </row>
    <row r="30" spans="2:5" x14ac:dyDescent="0.3">
      <c r="B30" s="152">
        <f>+'3.vol.'!C25</f>
        <v>43282</v>
      </c>
      <c r="C30" s="123"/>
      <c r="D30" s="123"/>
      <c r="E30" s="124"/>
    </row>
    <row r="31" spans="2:5" x14ac:dyDescent="0.3">
      <c r="B31" s="152">
        <f>+'3.vol.'!C26</f>
        <v>43313</v>
      </c>
      <c r="C31" s="123"/>
      <c r="D31" s="123"/>
      <c r="E31" s="124"/>
    </row>
    <row r="32" spans="2:5" x14ac:dyDescent="0.3">
      <c r="B32" s="152">
        <f>+'3.vol.'!C27</f>
        <v>43344</v>
      </c>
      <c r="C32" s="123"/>
      <c r="D32" s="123"/>
      <c r="E32" s="124"/>
    </row>
    <row r="33" spans="2:5" x14ac:dyDescent="0.3">
      <c r="B33" s="152">
        <f>+'3.vol.'!C28</f>
        <v>43374</v>
      </c>
      <c r="C33" s="123"/>
      <c r="D33" s="123"/>
      <c r="E33" s="124"/>
    </row>
    <row r="34" spans="2:5" x14ac:dyDescent="0.3">
      <c r="B34" s="152">
        <f>+'3.vol.'!C29</f>
        <v>43405</v>
      </c>
      <c r="C34" s="123"/>
      <c r="D34" s="123"/>
      <c r="E34" s="124"/>
    </row>
    <row r="35" spans="2:5" ht="12.9" thickBot="1" x14ac:dyDescent="0.35">
      <c r="B35" s="154">
        <f>+'3.vol.'!C30</f>
        <v>43435</v>
      </c>
      <c r="C35" s="155"/>
      <c r="D35" s="155"/>
      <c r="E35" s="158"/>
    </row>
    <row r="36" spans="2:5" x14ac:dyDescent="0.3">
      <c r="B36" s="148">
        <f>+'3.vol.'!C31</f>
        <v>43466</v>
      </c>
      <c r="C36" s="150"/>
      <c r="D36" s="159"/>
      <c r="E36" s="149"/>
    </row>
    <row r="37" spans="2:5" x14ac:dyDescent="0.3">
      <c r="B37" s="152">
        <f>+'3.vol.'!C32</f>
        <v>43497</v>
      </c>
      <c r="C37" s="123"/>
      <c r="D37" s="104"/>
      <c r="E37" s="153"/>
    </row>
    <row r="38" spans="2:5" x14ac:dyDescent="0.3">
      <c r="B38" s="152">
        <f>+'3.vol.'!C33</f>
        <v>43525</v>
      </c>
      <c r="C38" s="123"/>
      <c r="D38" s="104"/>
      <c r="E38" s="153"/>
    </row>
    <row r="39" spans="2:5" x14ac:dyDescent="0.3">
      <c r="B39" s="152">
        <f>+'3.vol.'!C34</f>
        <v>43556</v>
      </c>
      <c r="C39" s="123"/>
      <c r="D39" s="104"/>
      <c r="E39" s="153"/>
    </row>
    <row r="40" spans="2:5" x14ac:dyDescent="0.3">
      <c r="B40" s="152">
        <f>+'3.vol.'!C35</f>
        <v>43586</v>
      </c>
      <c r="C40" s="123"/>
      <c r="D40" s="104"/>
      <c r="E40" s="153"/>
    </row>
    <row r="41" spans="2:5" x14ac:dyDescent="0.3">
      <c r="B41" s="152">
        <f>+'3.vol.'!C36</f>
        <v>43617</v>
      </c>
      <c r="C41" s="123"/>
      <c r="D41" s="104"/>
      <c r="E41" s="153"/>
    </row>
    <row r="42" spans="2:5" x14ac:dyDescent="0.3">
      <c r="B42" s="152">
        <f>+'3.vol.'!C37</f>
        <v>43647</v>
      </c>
      <c r="C42" s="123"/>
      <c r="D42" s="104"/>
      <c r="E42" s="153"/>
    </row>
    <row r="43" spans="2:5" x14ac:dyDescent="0.3">
      <c r="B43" s="152">
        <f>+'3.vol.'!C38</f>
        <v>43678</v>
      </c>
      <c r="C43" s="123"/>
      <c r="D43" s="104"/>
      <c r="E43" s="153"/>
    </row>
    <row r="44" spans="2:5" x14ac:dyDescent="0.3">
      <c r="B44" s="152">
        <f>+'3.vol.'!C39</f>
        <v>43709</v>
      </c>
      <c r="C44" s="123"/>
      <c r="D44" s="104"/>
      <c r="E44" s="153"/>
    </row>
    <row r="45" spans="2:5" x14ac:dyDescent="0.3">
      <c r="B45" s="152">
        <f>+'3.vol.'!C40</f>
        <v>43739</v>
      </c>
      <c r="C45" s="123"/>
      <c r="D45" s="104"/>
      <c r="E45" s="153"/>
    </row>
    <row r="46" spans="2:5" x14ac:dyDescent="0.3">
      <c r="B46" s="152">
        <f>+'3.vol.'!C41</f>
        <v>43770</v>
      </c>
      <c r="C46" s="123"/>
      <c r="D46" s="104"/>
      <c r="E46" s="153"/>
    </row>
    <row r="47" spans="2:5" ht="12.9" thickBot="1" x14ac:dyDescent="0.35">
      <c r="B47" s="208">
        <f>+'3.vol.'!C42</f>
        <v>43800</v>
      </c>
      <c r="C47" s="209"/>
      <c r="D47" s="210"/>
      <c r="E47" s="203"/>
    </row>
    <row r="48" spans="2:5" x14ac:dyDescent="0.3">
      <c r="B48" s="148">
        <f>+'3.vol.'!C43</f>
        <v>43831</v>
      </c>
      <c r="C48" s="150"/>
      <c r="D48" s="150"/>
      <c r="E48" s="149"/>
    </row>
    <row r="49" spans="2:6" x14ac:dyDescent="0.3">
      <c r="B49" s="152">
        <f>+'3.vol.'!C44</f>
        <v>43862</v>
      </c>
      <c r="C49" s="123"/>
      <c r="D49" s="123"/>
      <c r="E49" s="153"/>
    </row>
    <row r="50" spans="2:6" x14ac:dyDescent="0.3">
      <c r="B50" s="152">
        <f>+'3.vol.'!C45</f>
        <v>43891</v>
      </c>
      <c r="C50" s="123"/>
      <c r="D50" s="123"/>
      <c r="E50" s="153"/>
    </row>
    <row r="51" spans="2:6" x14ac:dyDescent="0.3">
      <c r="B51" s="152">
        <f>+'3.vol.'!C46</f>
        <v>43922</v>
      </c>
      <c r="C51" s="123"/>
      <c r="D51" s="123"/>
      <c r="E51" s="153"/>
    </row>
    <row r="52" spans="2:6" x14ac:dyDescent="0.3">
      <c r="B52" s="152">
        <f>+'3.vol.'!C47</f>
        <v>43952</v>
      </c>
      <c r="C52" s="123"/>
      <c r="D52" s="123"/>
      <c r="E52" s="153"/>
    </row>
    <row r="53" spans="2:6" x14ac:dyDescent="0.3">
      <c r="B53" s="152">
        <f>+'3.vol.'!C48</f>
        <v>43983</v>
      </c>
      <c r="C53" s="123"/>
      <c r="D53" s="123"/>
      <c r="E53" s="153"/>
    </row>
    <row r="54" spans="2:6" x14ac:dyDescent="0.3">
      <c r="B54" s="152">
        <f>+'3.vol.'!C49</f>
        <v>44013</v>
      </c>
      <c r="C54" s="123"/>
      <c r="D54" s="123"/>
      <c r="E54" s="153"/>
    </row>
    <row r="55" spans="2:6" x14ac:dyDescent="0.3">
      <c r="B55" s="152">
        <f>+'3.vol.'!C50</f>
        <v>44044</v>
      </c>
      <c r="C55" s="123"/>
      <c r="D55" s="123"/>
      <c r="E55" s="153"/>
    </row>
    <row r="56" spans="2:6" x14ac:dyDescent="0.3">
      <c r="B56" s="152">
        <f>+'3.vol.'!C51</f>
        <v>44075</v>
      </c>
      <c r="C56" s="123"/>
      <c r="D56" s="123"/>
      <c r="E56" s="153"/>
    </row>
    <row r="57" spans="2:6" x14ac:dyDescent="0.3">
      <c r="B57" s="152">
        <f>+'3.vol.'!C52</f>
        <v>44105</v>
      </c>
      <c r="C57" s="123"/>
      <c r="D57" s="123"/>
      <c r="E57" s="153"/>
    </row>
    <row r="58" spans="2:6" x14ac:dyDescent="0.3">
      <c r="B58" s="152">
        <f>+'3.vol.'!C53</f>
        <v>44136</v>
      </c>
      <c r="C58" s="123"/>
      <c r="D58" s="123"/>
      <c r="E58" s="153"/>
    </row>
    <row r="59" spans="2:6" ht="12.9" thickBot="1" x14ac:dyDescent="0.35">
      <c r="B59" s="168"/>
      <c r="C59" s="163"/>
      <c r="D59" s="163"/>
      <c r="E59" s="164"/>
    </row>
    <row r="60" spans="2:6" x14ac:dyDescent="0.3">
      <c r="B60" s="165">
        <f>+'4.RES PUB'!A57</f>
        <v>2015</v>
      </c>
      <c r="C60" s="150"/>
      <c r="D60" s="150"/>
      <c r="E60" s="150"/>
      <c r="F60" s="163"/>
    </row>
    <row r="61" spans="2:6" ht="12.9" thickBot="1" x14ac:dyDescent="0.35">
      <c r="B61" s="167">
        <f>+'4.RES PUB'!A58</f>
        <v>2016</v>
      </c>
      <c r="C61" s="155"/>
      <c r="D61" s="155"/>
      <c r="E61" s="155"/>
    </row>
    <row r="62" spans="2:6" x14ac:dyDescent="0.3">
      <c r="B62" s="165">
        <f>+'4.RES PUB'!A59</f>
        <v>2017</v>
      </c>
      <c r="C62" s="150"/>
      <c r="D62" s="150"/>
      <c r="E62" s="150"/>
      <c r="F62" s="163"/>
    </row>
    <row r="63" spans="2:6" x14ac:dyDescent="0.3">
      <c r="B63" s="166">
        <f>+'4.RES PUB'!A60</f>
        <v>2018</v>
      </c>
      <c r="C63" s="123"/>
      <c r="D63" s="123"/>
      <c r="E63" s="123"/>
      <c r="F63" s="163"/>
    </row>
    <row r="64" spans="2:6" ht="12.9" thickBot="1" x14ac:dyDescent="0.35">
      <c r="B64" s="167">
        <f>+'4.RES PUB'!A61</f>
        <v>2019</v>
      </c>
      <c r="C64" s="155"/>
      <c r="D64" s="155"/>
      <c r="E64" s="155"/>
    </row>
    <row r="65" spans="2:5" ht="12.9" thickBot="1" x14ac:dyDescent="0.35">
      <c r="B65" s="168"/>
      <c r="C65" s="163"/>
      <c r="D65" s="163"/>
      <c r="E65" s="163"/>
    </row>
    <row r="66" spans="2:5" x14ac:dyDescent="0.3">
      <c r="B66" s="339" t="str">
        <f>+'4.RES PUB'!A62</f>
        <v>ene-nov 19</v>
      </c>
      <c r="C66" s="150"/>
      <c r="D66" s="150"/>
      <c r="E66" s="150"/>
    </row>
    <row r="67" spans="2:5" ht="12.9" thickBot="1" x14ac:dyDescent="0.35">
      <c r="B67" s="349" t="str">
        <f>+'4.RES PUB'!A63</f>
        <v>ene-nov 20</v>
      </c>
      <c r="C67" s="155"/>
      <c r="D67" s="155"/>
      <c r="E67" s="155"/>
    </row>
    <row r="68" spans="2:5" ht="36" customHeight="1" x14ac:dyDescent="0.3">
      <c r="B68" s="571" t="s">
        <v>263</v>
      </c>
      <c r="C68" s="571"/>
      <c r="D68" s="571"/>
      <c r="E68" s="571"/>
    </row>
    <row r="69" spans="2:5" x14ac:dyDescent="0.3">
      <c r="B69" s="212"/>
      <c r="C69" s="50"/>
      <c r="D69" s="50"/>
    </row>
  </sheetData>
  <sheetProtection formatCells="0" formatColumns="0" formatRows="0"/>
  <mergeCells count="3">
    <mergeCell ref="B5:E5"/>
    <mergeCell ref="B4:E4"/>
    <mergeCell ref="B68:E68"/>
  </mergeCells>
  <phoneticPr fontId="0" type="noConversion"/>
  <printOptions horizontalCentered="1" verticalCentered="1" gridLinesSet="0"/>
  <pageMargins left="0.35433070866141736" right="0.35433070866141736" top="0.98425196850393704" bottom="0.78740157480314965" header="0.19685039370078741" footer="0"/>
  <pageSetup paperSize="9" scale="78" orientation="portrait" verticalDpi="300" r:id="rId1"/>
  <headerFooter alignWithMargins="0">
    <oddHeader>&amp;R2020 - Año del General Manuel Belgrano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>
    <pageSetUpPr fitToPage="1"/>
  </sheetPr>
  <dimension ref="A1:G66"/>
  <sheetViews>
    <sheetView showGridLines="0" zoomScale="75" workbookViewId="0">
      <selection sqref="A1:E65"/>
    </sheetView>
  </sheetViews>
  <sheetFormatPr baseColWidth="10" defaultColWidth="11.3828125" defaultRowHeight="12.45" x14ac:dyDescent="0.3"/>
  <cols>
    <col min="1" max="1" width="14.53515625" style="50" customWidth="1"/>
    <col min="2" max="2" width="16.15234375" style="50" customWidth="1"/>
    <col min="3" max="4" width="11.3828125" style="50"/>
    <col min="5" max="5" width="14.15234375" style="50" customWidth="1"/>
    <col min="6" max="8" width="2.84375" style="50" customWidth="1"/>
    <col min="9" max="16384" width="11.3828125" style="50"/>
  </cols>
  <sheetData>
    <row r="1" spans="1:7" x14ac:dyDescent="0.3">
      <c r="A1" s="532" t="s">
        <v>243</v>
      </c>
      <c r="B1" s="532"/>
      <c r="C1" s="532"/>
      <c r="D1" s="532"/>
      <c r="E1" s="532"/>
      <c r="F1" s="202"/>
      <c r="G1" s="202"/>
    </row>
    <row r="2" spans="1:7" x14ac:dyDescent="0.3">
      <c r="A2" s="116" t="s">
        <v>80</v>
      </c>
      <c r="B2" s="117"/>
      <c r="C2" s="117"/>
      <c r="D2" s="117"/>
      <c r="E2" s="117"/>
    </row>
    <row r="3" spans="1:7" x14ac:dyDescent="0.3">
      <c r="A3" s="342" t="s">
        <v>245</v>
      </c>
      <c r="B3" s="334"/>
      <c r="C3" s="334"/>
      <c r="D3" s="334"/>
      <c r="E3" s="334"/>
      <c r="F3" s="53"/>
    </row>
    <row r="4" spans="1:7" x14ac:dyDescent="0.3">
      <c r="A4" s="126" t="s">
        <v>246</v>
      </c>
      <c r="B4" s="117"/>
      <c r="C4" s="117"/>
      <c r="D4" s="117"/>
      <c r="E4" s="117"/>
    </row>
    <row r="5" spans="1:7" ht="12.9" thickBot="1" x14ac:dyDescent="0.35">
      <c r="A5" s="116" t="s">
        <v>81</v>
      </c>
      <c r="B5" s="117"/>
      <c r="C5" s="117"/>
      <c r="D5" s="117"/>
      <c r="E5" s="117"/>
    </row>
    <row r="6" spans="1:7" ht="12.75" customHeight="1" x14ac:dyDescent="0.3">
      <c r="A6" s="127" t="s">
        <v>8</v>
      </c>
      <c r="B6" s="127" t="s">
        <v>82</v>
      </c>
      <c r="C6" s="127" t="s">
        <v>16</v>
      </c>
      <c r="D6" s="127" t="s">
        <v>93</v>
      </c>
      <c r="E6"/>
    </row>
    <row r="7" spans="1:7" ht="12.9" thickBot="1" x14ac:dyDescent="0.35">
      <c r="A7" s="147" t="s">
        <v>9</v>
      </c>
      <c r="B7" s="147" t="s">
        <v>237</v>
      </c>
      <c r="C7" s="147" t="s">
        <v>83</v>
      </c>
      <c r="D7" s="147" t="s">
        <v>83</v>
      </c>
      <c r="E7"/>
    </row>
    <row r="8" spans="1:7" x14ac:dyDescent="0.3">
      <c r="A8" s="148">
        <f>+'-10.-precios'!B12</f>
        <v>42736</v>
      </c>
      <c r="B8" s="150"/>
      <c r="C8" s="151"/>
      <c r="D8" s="150"/>
      <c r="E8"/>
    </row>
    <row r="9" spans="1:7" x14ac:dyDescent="0.3">
      <c r="A9" s="152">
        <f>+'-10.-precios'!B13</f>
        <v>42767</v>
      </c>
      <c r="B9" s="123"/>
      <c r="C9" s="124"/>
      <c r="D9" s="123"/>
      <c r="E9"/>
    </row>
    <row r="10" spans="1:7" x14ac:dyDescent="0.3">
      <c r="A10" s="152">
        <f>+'-10.-precios'!B14</f>
        <v>42795</v>
      </c>
      <c r="B10" s="123"/>
      <c r="C10" s="124"/>
      <c r="D10" s="123"/>
      <c r="E10"/>
    </row>
    <row r="11" spans="1:7" x14ac:dyDescent="0.3">
      <c r="A11" s="152">
        <f>+'-10.-precios'!B15</f>
        <v>42826</v>
      </c>
      <c r="B11" s="123"/>
      <c r="C11" s="124"/>
      <c r="D11" s="123"/>
      <c r="E11"/>
    </row>
    <row r="12" spans="1:7" x14ac:dyDescent="0.3">
      <c r="A12" s="152">
        <f>+'-10.-precios'!B16</f>
        <v>42856</v>
      </c>
      <c r="B12" s="123"/>
      <c r="C12" s="124"/>
      <c r="D12" s="123"/>
      <c r="E12"/>
    </row>
    <row r="13" spans="1:7" x14ac:dyDescent="0.3">
      <c r="A13" s="152">
        <f>+'-10.-precios'!B17</f>
        <v>42887</v>
      </c>
      <c r="B13" s="123"/>
      <c r="C13" s="124"/>
      <c r="D13" s="123"/>
      <c r="E13"/>
    </row>
    <row r="14" spans="1:7" x14ac:dyDescent="0.3">
      <c r="A14" s="152">
        <f>+'-10.-precios'!B18</f>
        <v>42917</v>
      </c>
      <c r="B14" s="123"/>
      <c r="C14" s="124"/>
      <c r="D14" s="123"/>
      <c r="E14"/>
    </row>
    <row r="15" spans="1:7" x14ac:dyDescent="0.3">
      <c r="A15" s="152">
        <f>+'-10.-precios'!B19</f>
        <v>42948</v>
      </c>
      <c r="B15" s="123"/>
      <c r="C15" s="124"/>
      <c r="D15" s="123"/>
      <c r="E15"/>
    </row>
    <row r="16" spans="1:7" x14ac:dyDescent="0.3">
      <c r="A16" s="152">
        <f>+'-10.-precios'!B20</f>
        <v>42979</v>
      </c>
      <c r="B16" s="123"/>
      <c r="C16" s="124"/>
      <c r="D16" s="123"/>
      <c r="E16"/>
    </row>
    <row r="17" spans="1:5" x14ac:dyDescent="0.3">
      <c r="A17" s="152">
        <f>+'-10.-precios'!B21</f>
        <v>43009</v>
      </c>
      <c r="B17" s="123"/>
      <c r="C17" s="124"/>
      <c r="D17" s="123"/>
      <c r="E17"/>
    </row>
    <row r="18" spans="1:5" x14ac:dyDescent="0.3">
      <c r="A18" s="152">
        <f>+'-10.-precios'!B22</f>
        <v>43040</v>
      </c>
      <c r="B18" s="123"/>
      <c r="C18" s="124"/>
      <c r="D18" s="123"/>
      <c r="E18"/>
    </row>
    <row r="19" spans="1:5" ht="12.9" thickBot="1" x14ac:dyDescent="0.35">
      <c r="A19" s="154">
        <f>+'-10.-precios'!B23</f>
        <v>43070</v>
      </c>
      <c r="B19" s="155"/>
      <c r="C19" s="156"/>
      <c r="D19" s="155"/>
      <c r="E19"/>
    </row>
    <row r="20" spans="1:5" x14ac:dyDescent="0.3">
      <c r="A20" s="148">
        <f>+'-10.-precios'!B24</f>
        <v>43101</v>
      </c>
      <c r="B20" s="150"/>
      <c r="C20" s="124"/>
      <c r="D20" s="150"/>
      <c r="E20"/>
    </row>
    <row r="21" spans="1:5" x14ac:dyDescent="0.3">
      <c r="A21" s="152">
        <f>+'-10.-precios'!B25</f>
        <v>43132</v>
      </c>
      <c r="B21" s="123"/>
      <c r="C21" s="157"/>
      <c r="D21" s="123"/>
      <c r="E21"/>
    </row>
    <row r="22" spans="1:5" x14ac:dyDescent="0.3">
      <c r="A22" s="152">
        <f>+'-10.-precios'!B26</f>
        <v>43160</v>
      </c>
      <c r="B22" s="123"/>
      <c r="C22" s="124"/>
      <c r="D22" s="123"/>
      <c r="E22"/>
    </row>
    <row r="23" spans="1:5" x14ac:dyDescent="0.3">
      <c r="A23" s="152">
        <f>+'-10.-precios'!B27</f>
        <v>43191</v>
      </c>
      <c r="B23" s="123"/>
      <c r="C23" s="124"/>
      <c r="D23" s="123"/>
      <c r="E23"/>
    </row>
    <row r="24" spans="1:5" x14ac:dyDescent="0.3">
      <c r="A24" s="152">
        <f>+'-10.-precios'!B28</f>
        <v>43221</v>
      </c>
      <c r="B24" s="123"/>
      <c r="C24" s="124"/>
      <c r="D24" s="123"/>
      <c r="E24"/>
    </row>
    <row r="25" spans="1:5" x14ac:dyDescent="0.3">
      <c r="A25" s="152">
        <f>+'-10.-precios'!B29</f>
        <v>43252</v>
      </c>
      <c r="B25" s="123"/>
      <c r="C25" s="124"/>
      <c r="D25" s="123"/>
      <c r="E25"/>
    </row>
    <row r="26" spans="1:5" x14ac:dyDescent="0.3">
      <c r="A26" s="152">
        <f>+'-10.-precios'!B30</f>
        <v>43282</v>
      </c>
      <c r="B26" s="123"/>
      <c r="C26" s="124"/>
      <c r="D26" s="123"/>
      <c r="E26"/>
    </row>
    <row r="27" spans="1:5" x14ac:dyDescent="0.3">
      <c r="A27" s="152">
        <f>+'-10.-precios'!B31</f>
        <v>43313</v>
      </c>
      <c r="B27" s="123"/>
      <c r="C27" s="124"/>
      <c r="D27" s="123"/>
      <c r="E27"/>
    </row>
    <row r="28" spans="1:5" x14ac:dyDescent="0.3">
      <c r="A28" s="152">
        <f>+'-10.-precios'!B32</f>
        <v>43344</v>
      </c>
      <c r="B28" s="123"/>
      <c r="C28" s="124"/>
      <c r="D28" s="123"/>
      <c r="E28"/>
    </row>
    <row r="29" spans="1:5" x14ac:dyDescent="0.3">
      <c r="A29" s="152">
        <f>+'-10.-precios'!B33</f>
        <v>43374</v>
      </c>
      <c r="B29" s="123"/>
      <c r="C29" s="124"/>
      <c r="D29" s="123"/>
      <c r="E29"/>
    </row>
    <row r="30" spans="1:5" x14ac:dyDescent="0.3">
      <c r="A30" s="152">
        <f>+'-10.-precios'!B34</f>
        <v>43405</v>
      </c>
      <c r="B30" s="123"/>
      <c r="C30" s="124"/>
      <c r="D30" s="123"/>
      <c r="E30"/>
    </row>
    <row r="31" spans="1:5" ht="12.9" thickBot="1" x14ac:dyDescent="0.35">
      <c r="A31" s="154">
        <f>+'-10.-precios'!B35</f>
        <v>43435</v>
      </c>
      <c r="B31" s="155"/>
      <c r="C31" s="158"/>
      <c r="D31" s="155"/>
      <c r="E31"/>
    </row>
    <row r="32" spans="1:5" x14ac:dyDescent="0.3">
      <c r="A32" s="148">
        <f>+'-10.-precios'!B36</f>
        <v>43466</v>
      </c>
      <c r="B32" s="159"/>
      <c r="C32" s="149"/>
      <c r="D32" s="150"/>
      <c r="E32"/>
    </row>
    <row r="33" spans="1:5" x14ac:dyDescent="0.3">
      <c r="A33" s="152">
        <f>+'-10.-precios'!B37</f>
        <v>43497</v>
      </c>
      <c r="B33" s="104"/>
      <c r="C33" s="153"/>
      <c r="D33" s="123"/>
      <c r="E33"/>
    </row>
    <row r="34" spans="1:5" x14ac:dyDescent="0.3">
      <c r="A34" s="152">
        <f>+'-10.-precios'!B38</f>
        <v>43525</v>
      </c>
      <c r="B34" s="104"/>
      <c r="C34" s="153"/>
      <c r="D34" s="123"/>
      <c r="E34"/>
    </row>
    <row r="35" spans="1:5" x14ac:dyDescent="0.3">
      <c r="A35" s="152">
        <f>+'-10.-precios'!B39</f>
        <v>43556</v>
      </c>
      <c r="B35" s="104"/>
      <c r="C35" s="153"/>
      <c r="D35" s="123"/>
      <c r="E35"/>
    </row>
    <row r="36" spans="1:5" x14ac:dyDescent="0.3">
      <c r="A36" s="152">
        <f>+'-10.-precios'!B40</f>
        <v>43586</v>
      </c>
      <c r="B36" s="104"/>
      <c r="C36" s="153"/>
      <c r="D36" s="123"/>
      <c r="E36"/>
    </row>
    <row r="37" spans="1:5" x14ac:dyDescent="0.3">
      <c r="A37" s="152">
        <f>+'-10.-precios'!B41</f>
        <v>43617</v>
      </c>
      <c r="B37" s="104"/>
      <c r="C37" s="153"/>
      <c r="D37" s="123"/>
      <c r="E37"/>
    </row>
    <row r="38" spans="1:5" x14ac:dyDescent="0.3">
      <c r="A38" s="152">
        <f>+'-10.-precios'!B42</f>
        <v>43647</v>
      </c>
      <c r="B38" s="104"/>
      <c r="C38" s="153"/>
      <c r="D38" s="123"/>
      <c r="E38"/>
    </row>
    <row r="39" spans="1:5" x14ac:dyDescent="0.3">
      <c r="A39" s="152">
        <f>+'-10.-precios'!B43</f>
        <v>43678</v>
      </c>
      <c r="B39" s="104"/>
      <c r="C39" s="153"/>
      <c r="D39" s="123"/>
      <c r="E39"/>
    </row>
    <row r="40" spans="1:5" x14ac:dyDescent="0.3">
      <c r="A40" s="152">
        <f>+'-10.-precios'!B44</f>
        <v>43709</v>
      </c>
      <c r="B40" s="104"/>
      <c r="C40" s="153"/>
      <c r="D40" s="123"/>
      <c r="E40"/>
    </row>
    <row r="41" spans="1:5" x14ac:dyDescent="0.3">
      <c r="A41" s="152">
        <f>+'-10.-precios'!B45</f>
        <v>43739</v>
      </c>
      <c r="B41" s="104"/>
      <c r="C41" s="153"/>
      <c r="D41" s="123"/>
      <c r="E41"/>
    </row>
    <row r="42" spans="1:5" x14ac:dyDescent="0.3">
      <c r="A42" s="152">
        <f>+'-10.-precios'!B46</f>
        <v>43770</v>
      </c>
      <c r="B42" s="104"/>
      <c r="C42" s="153"/>
      <c r="D42" s="123"/>
      <c r="E42"/>
    </row>
    <row r="43" spans="1:5" ht="12.9" thickBot="1" x14ac:dyDescent="0.35">
      <c r="A43" s="154">
        <f>+'-10.-precios'!B47</f>
        <v>43800</v>
      </c>
      <c r="B43" s="160"/>
      <c r="C43" s="161"/>
      <c r="D43" s="155"/>
      <c r="E43"/>
    </row>
    <row r="44" spans="1:5" x14ac:dyDescent="0.3">
      <c r="A44" s="148">
        <f>+'-10.-precios'!B48</f>
        <v>43831</v>
      </c>
      <c r="B44" s="159"/>
      <c r="C44" s="149"/>
      <c r="D44" s="150"/>
      <c r="E44"/>
    </row>
    <row r="45" spans="1:5" x14ac:dyDescent="0.3">
      <c r="A45" s="152">
        <f>+'-10.-precios'!B49</f>
        <v>43862</v>
      </c>
      <c r="B45" s="104"/>
      <c r="C45" s="153"/>
      <c r="D45" s="123"/>
      <c r="E45"/>
    </row>
    <row r="46" spans="1:5" x14ac:dyDescent="0.3">
      <c r="A46" s="152">
        <f>+'-10.-precios'!B50</f>
        <v>43891</v>
      </c>
      <c r="B46" s="104"/>
      <c r="C46" s="153"/>
      <c r="D46" s="123"/>
      <c r="E46"/>
    </row>
    <row r="47" spans="1:5" x14ac:dyDescent="0.3">
      <c r="A47" s="152">
        <f>+'-10.-precios'!B51</f>
        <v>43922</v>
      </c>
      <c r="B47" s="104"/>
      <c r="C47" s="153"/>
      <c r="D47" s="123"/>
      <c r="E47"/>
    </row>
    <row r="48" spans="1:5" x14ac:dyDescent="0.3">
      <c r="A48" s="152">
        <f>+'-10.-precios'!B52</f>
        <v>43952</v>
      </c>
      <c r="B48" s="104"/>
      <c r="C48" s="153"/>
      <c r="D48" s="123"/>
      <c r="E48"/>
    </row>
    <row r="49" spans="1:5" x14ac:dyDescent="0.3">
      <c r="A49" s="152">
        <f>+'-10.-precios'!B53</f>
        <v>43983</v>
      </c>
      <c r="B49" s="104"/>
      <c r="C49" s="153"/>
      <c r="D49" s="123"/>
      <c r="E49"/>
    </row>
    <row r="50" spans="1:5" x14ac:dyDescent="0.3">
      <c r="A50" s="152">
        <f>+'-10.-precios'!B54</f>
        <v>44013</v>
      </c>
      <c r="B50" s="104"/>
      <c r="C50" s="153"/>
      <c r="D50" s="123"/>
      <c r="E50"/>
    </row>
    <row r="51" spans="1:5" x14ac:dyDescent="0.3">
      <c r="A51" s="152">
        <f>+'-10.-precios'!B55</f>
        <v>44044</v>
      </c>
      <c r="B51" s="104"/>
      <c r="C51" s="153"/>
      <c r="D51" s="123"/>
      <c r="E51"/>
    </row>
    <row r="52" spans="1:5" x14ac:dyDescent="0.3">
      <c r="A52" s="152">
        <f>+'-10.-precios'!B56</f>
        <v>44075</v>
      </c>
      <c r="B52" s="104"/>
      <c r="C52" s="153"/>
      <c r="D52" s="123"/>
      <c r="E52"/>
    </row>
    <row r="53" spans="1:5" x14ac:dyDescent="0.3">
      <c r="A53" s="152">
        <f>+'-10.-precios'!B57</f>
        <v>44105</v>
      </c>
      <c r="B53" s="104"/>
      <c r="C53" s="153"/>
      <c r="D53" s="123"/>
      <c r="E53"/>
    </row>
    <row r="54" spans="1:5" x14ac:dyDescent="0.3">
      <c r="A54" s="152">
        <f>+'-10.-precios'!B58</f>
        <v>44136</v>
      </c>
      <c r="B54" s="104"/>
      <c r="C54" s="153"/>
      <c r="D54" s="123"/>
      <c r="E54"/>
    </row>
    <row r="55" spans="1:5" ht="12.9" hidden="1" thickBot="1" x14ac:dyDescent="0.35">
      <c r="A55" s="154" t="e">
        <f>+'-10.-precios'!#REF!</f>
        <v>#REF!</v>
      </c>
      <c r="B55" s="160"/>
      <c r="C55" s="161"/>
      <c r="D55" s="155"/>
      <c r="E55"/>
    </row>
    <row r="56" spans="1:5" ht="12.9" thickBot="1" x14ac:dyDescent="0.35">
      <c r="A56" s="168"/>
      <c r="B56" s="163"/>
      <c r="C56" s="164"/>
      <c r="D56" s="163"/>
      <c r="E56"/>
    </row>
    <row r="57" spans="1:5" x14ac:dyDescent="0.3">
      <c r="A57" s="165">
        <f>+'-10.-precios'!B60</f>
        <v>2015</v>
      </c>
      <c r="B57" s="150"/>
      <c r="C57" s="150"/>
      <c r="D57" s="150"/>
      <c r="E57"/>
    </row>
    <row r="58" spans="1:5" ht="12.9" thickBot="1" x14ac:dyDescent="0.35">
      <c r="A58" s="167">
        <f>+'-10.-precios'!B61</f>
        <v>2016</v>
      </c>
      <c r="B58" s="155"/>
      <c r="C58" s="155"/>
      <c r="D58" s="155"/>
      <c r="E58"/>
    </row>
    <row r="59" spans="1:5" x14ac:dyDescent="0.3">
      <c r="A59" s="165">
        <f>+'-10.-precios'!B62</f>
        <v>2017</v>
      </c>
      <c r="B59" s="150"/>
      <c r="C59" s="150"/>
      <c r="D59" s="150"/>
      <c r="E59"/>
    </row>
    <row r="60" spans="1:5" x14ac:dyDescent="0.3">
      <c r="A60" s="166">
        <f>+'-10.-precios'!B63</f>
        <v>2018</v>
      </c>
      <c r="B60" s="123"/>
      <c r="C60" s="123"/>
      <c r="D60" s="123"/>
      <c r="E60"/>
    </row>
    <row r="61" spans="1:5" ht="12.9" thickBot="1" x14ac:dyDescent="0.35">
      <c r="A61" s="167">
        <f>+'-10.-precios'!B64</f>
        <v>2019</v>
      </c>
      <c r="B61" s="155"/>
      <c r="C61" s="155"/>
      <c r="D61" s="155"/>
      <c r="E61"/>
    </row>
    <row r="62" spans="1:5" ht="12.9" thickBot="1" x14ac:dyDescent="0.35">
      <c r="A62" s="168"/>
      <c r="B62" s="163"/>
      <c r="C62" s="163"/>
      <c r="D62" s="163"/>
      <c r="E62"/>
    </row>
    <row r="63" spans="1:5" x14ac:dyDescent="0.3">
      <c r="A63" s="339" t="str">
        <f>+'-10.-precios'!B66</f>
        <v>ene-nov 19</v>
      </c>
      <c r="B63" s="150"/>
      <c r="C63" s="150"/>
      <c r="D63" s="150"/>
      <c r="E63"/>
    </row>
    <row r="64" spans="1:5" ht="12.9" thickBot="1" x14ac:dyDescent="0.35">
      <c r="A64" s="349" t="str">
        <f>+'-10.-precios'!B67</f>
        <v>ene-nov 20</v>
      </c>
      <c r="B64" s="155"/>
      <c r="C64" s="155"/>
      <c r="D64" s="155"/>
      <c r="E64"/>
    </row>
    <row r="65" spans="1:5" x14ac:dyDescent="0.3">
      <c r="B65" s="163"/>
      <c r="C65" s="163"/>
      <c r="D65" s="163"/>
      <c r="E65" s="163"/>
    </row>
    <row r="66" spans="1:5" x14ac:dyDescent="0.3">
      <c r="A66" s="212"/>
      <c r="B66" s="163"/>
      <c r="C66" s="163"/>
      <c r="D66" s="163"/>
      <c r="E66" s="163"/>
    </row>
  </sheetData>
  <sheetProtection formatCells="0" formatColumns="0" formatRows="0"/>
  <mergeCells count="1">
    <mergeCell ref="A1:E1"/>
  </mergeCells>
  <phoneticPr fontId="0" type="noConversion"/>
  <printOptions horizontalCentered="1" verticalCentered="1"/>
  <pageMargins left="0.35433070866141736" right="0.35433070866141736" top="0.98425196850393704" bottom="0.78740157480314965" header="0.19685039370078741" footer="0"/>
  <pageSetup paperSize="9" scale="89" orientation="portrait" verticalDpi="300" r:id="rId1"/>
  <headerFooter alignWithMargins="0">
    <oddHeader>&amp;R2020 - Año del General Manuel Belgrano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/>
  <dimension ref="A1:G66"/>
  <sheetViews>
    <sheetView showGridLines="0" zoomScale="75" workbookViewId="0">
      <selection activeCell="B17" sqref="B17"/>
    </sheetView>
  </sheetViews>
  <sheetFormatPr baseColWidth="10" defaultColWidth="11.3828125" defaultRowHeight="12.45" x14ac:dyDescent="0.3"/>
  <cols>
    <col min="1" max="1" width="14.53515625" style="50" customWidth="1"/>
    <col min="2" max="2" width="16.15234375" style="50" customWidth="1"/>
    <col min="3" max="4" width="11.3828125" style="50"/>
    <col min="5" max="5" width="14.15234375" style="50" customWidth="1"/>
    <col min="6" max="8" width="2.84375" style="50" customWidth="1"/>
    <col min="9" max="16384" width="11.3828125" style="50"/>
  </cols>
  <sheetData>
    <row r="1" spans="1:7" x14ac:dyDescent="0.3">
      <c r="A1" s="528" t="s">
        <v>244</v>
      </c>
      <c r="B1" s="532"/>
      <c r="C1" s="532"/>
      <c r="D1" s="532"/>
      <c r="E1" s="532"/>
      <c r="F1" s="202"/>
      <c r="G1" s="202"/>
    </row>
    <row r="2" spans="1:7" x14ac:dyDescent="0.3">
      <c r="A2" s="116" t="s">
        <v>80</v>
      </c>
      <c r="B2" s="117"/>
      <c r="C2" s="117"/>
      <c r="D2" s="117"/>
      <c r="E2" s="117"/>
    </row>
    <row r="3" spans="1:7" x14ac:dyDescent="0.3">
      <c r="A3" s="342" t="s">
        <v>247</v>
      </c>
      <c r="B3" s="334"/>
      <c r="C3" s="334"/>
      <c r="D3" s="334"/>
      <c r="E3" s="334"/>
      <c r="F3" s="53"/>
    </row>
    <row r="4" spans="1:7" x14ac:dyDescent="0.3">
      <c r="A4" s="126" t="s">
        <v>246</v>
      </c>
      <c r="B4" s="117"/>
      <c r="C4" s="117"/>
      <c r="D4" s="117"/>
      <c r="E4" s="117"/>
    </row>
    <row r="5" spans="1:7" ht="12.9" thickBot="1" x14ac:dyDescent="0.35">
      <c r="A5" s="116" t="s">
        <v>81</v>
      </c>
      <c r="B5" s="117"/>
      <c r="C5" s="117"/>
      <c r="D5" s="117"/>
      <c r="E5" s="117"/>
    </row>
    <row r="6" spans="1:7" ht="12.75" customHeight="1" x14ac:dyDescent="0.3">
      <c r="A6" s="127" t="s">
        <v>8</v>
      </c>
      <c r="B6" s="127" t="s">
        <v>82</v>
      </c>
      <c r="C6" s="127" t="s">
        <v>16</v>
      </c>
      <c r="D6" s="127" t="s">
        <v>93</v>
      </c>
      <c r="E6"/>
    </row>
    <row r="7" spans="1:7" ht="12.9" thickBot="1" x14ac:dyDescent="0.35">
      <c r="A7" s="147" t="s">
        <v>9</v>
      </c>
      <c r="B7" s="147" t="s">
        <v>237</v>
      </c>
      <c r="C7" s="147" t="s">
        <v>83</v>
      </c>
      <c r="D7" s="147" t="s">
        <v>83</v>
      </c>
      <c r="E7"/>
    </row>
    <row r="8" spans="1:7" x14ac:dyDescent="0.3">
      <c r="A8" s="148">
        <f>+'-10.-precios'!B12</f>
        <v>42736</v>
      </c>
      <c r="B8" s="150"/>
      <c r="C8" s="151"/>
      <c r="D8" s="150"/>
      <c r="E8"/>
    </row>
    <row r="9" spans="1:7" x14ac:dyDescent="0.3">
      <c r="A9" s="152">
        <f>+'-10.-precios'!B13</f>
        <v>42767</v>
      </c>
      <c r="B9" s="123"/>
      <c r="C9" s="124"/>
      <c r="D9" s="123"/>
      <c r="E9"/>
    </row>
    <row r="10" spans="1:7" x14ac:dyDescent="0.3">
      <c r="A10" s="152">
        <f>+'-10.-precios'!B14</f>
        <v>42795</v>
      </c>
      <c r="B10" s="123"/>
      <c r="C10" s="124"/>
      <c r="D10" s="123"/>
      <c r="E10"/>
    </row>
    <row r="11" spans="1:7" x14ac:dyDescent="0.3">
      <c r="A11" s="152">
        <f>+'-10.-precios'!B15</f>
        <v>42826</v>
      </c>
      <c r="B11" s="123"/>
      <c r="C11" s="124"/>
      <c r="D11" s="123"/>
      <c r="E11"/>
    </row>
    <row r="12" spans="1:7" x14ac:dyDescent="0.3">
      <c r="A12" s="152">
        <f>+'-10.-precios'!B16</f>
        <v>42856</v>
      </c>
      <c r="B12" s="123"/>
      <c r="C12" s="124"/>
      <c r="D12" s="123"/>
      <c r="E12"/>
    </row>
    <row r="13" spans="1:7" x14ac:dyDescent="0.3">
      <c r="A13" s="152">
        <f>+'-10.-precios'!B17</f>
        <v>42887</v>
      </c>
      <c r="B13" s="123"/>
      <c r="C13" s="124"/>
      <c r="D13" s="123"/>
      <c r="E13"/>
    </row>
    <row r="14" spans="1:7" x14ac:dyDescent="0.3">
      <c r="A14" s="152">
        <f>+'-10.-precios'!B18</f>
        <v>42917</v>
      </c>
      <c r="B14" s="123"/>
      <c r="C14" s="124"/>
      <c r="D14" s="123"/>
      <c r="E14"/>
    </row>
    <row r="15" spans="1:7" x14ac:dyDescent="0.3">
      <c r="A15" s="152">
        <f>+'-10.-precios'!B19</f>
        <v>42948</v>
      </c>
      <c r="B15" s="123"/>
      <c r="C15" s="124"/>
      <c r="D15" s="123"/>
      <c r="E15"/>
    </row>
    <row r="16" spans="1:7" x14ac:dyDescent="0.3">
      <c r="A16" s="152">
        <f>+'-10.-precios'!B20</f>
        <v>42979</v>
      </c>
      <c r="B16" s="123"/>
      <c r="C16" s="124"/>
      <c r="D16" s="123"/>
      <c r="E16"/>
    </row>
    <row r="17" spans="1:5" x14ac:dyDescent="0.3">
      <c r="A17" s="152">
        <f>+'-10.-precios'!B21</f>
        <v>43009</v>
      </c>
      <c r="B17" s="123"/>
      <c r="C17" s="124"/>
      <c r="D17" s="123"/>
      <c r="E17"/>
    </row>
    <row r="18" spans="1:5" x14ac:dyDescent="0.3">
      <c r="A18" s="152">
        <f>+'-10.-precios'!B22</f>
        <v>43040</v>
      </c>
      <c r="B18" s="123"/>
      <c r="C18" s="124"/>
      <c r="D18" s="123"/>
      <c r="E18"/>
    </row>
    <row r="19" spans="1:5" ht="12.9" thickBot="1" x14ac:dyDescent="0.35">
      <c r="A19" s="154">
        <f>+'-10.-precios'!B23</f>
        <v>43070</v>
      </c>
      <c r="B19" s="155"/>
      <c r="C19" s="156"/>
      <c r="D19" s="155"/>
      <c r="E19"/>
    </row>
    <row r="20" spans="1:5" x14ac:dyDescent="0.3">
      <c r="A20" s="148">
        <f>+'-10.-precios'!B24</f>
        <v>43101</v>
      </c>
      <c r="B20" s="150"/>
      <c r="C20" s="124"/>
      <c r="D20" s="150"/>
      <c r="E20"/>
    </row>
    <row r="21" spans="1:5" x14ac:dyDescent="0.3">
      <c r="A21" s="152">
        <f>+'-10.-precios'!B25</f>
        <v>43132</v>
      </c>
      <c r="B21" s="123"/>
      <c r="C21" s="157"/>
      <c r="D21" s="123"/>
      <c r="E21"/>
    </row>
    <row r="22" spans="1:5" x14ac:dyDescent="0.3">
      <c r="A22" s="152">
        <f>+'-10.-precios'!B26</f>
        <v>43160</v>
      </c>
      <c r="B22" s="123"/>
      <c r="C22" s="124"/>
      <c r="D22" s="123"/>
      <c r="E22"/>
    </row>
    <row r="23" spans="1:5" x14ac:dyDescent="0.3">
      <c r="A23" s="152">
        <f>+'-10.-precios'!B27</f>
        <v>43191</v>
      </c>
      <c r="B23" s="123"/>
      <c r="C23" s="124"/>
      <c r="D23" s="123"/>
      <c r="E23"/>
    </row>
    <row r="24" spans="1:5" x14ac:dyDescent="0.3">
      <c r="A24" s="152">
        <f>+'-10.-precios'!B28</f>
        <v>43221</v>
      </c>
      <c r="B24" s="123"/>
      <c r="C24" s="124"/>
      <c r="D24" s="123"/>
      <c r="E24"/>
    </row>
    <row r="25" spans="1:5" x14ac:dyDescent="0.3">
      <c r="A25" s="152">
        <f>+'-10.-precios'!B29</f>
        <v>43252</v>
      </c>
      <c r="B25" s="123"/>
      <c r="C25" s="124"/>
      <c r="D25" s="123"/>
      <c r="E25"/>
    </row>
    <row r="26" spans="1:5" x14ac:dyDescent="0.3">
      <c r="A26" s="152">
        <f>+'-10.-precios'!B30</f>
        <v>43282</v>
      </c>
      <c r="B26" s="123"/>
      <c r="C26" s="124"/>
      <c r="D26" s="123"/>
      <c r="E26"/>
    </row>
    <row r="27" spans="1:5" x14ac:dyDescent="0.3">
      <c r="A27" s="152">
        <f>+'-10.-precios'!B31</f>
        <v>43313</v>
      </c>
      <c r="B27" s="123"/>
      <c r="C27" s="124"/>
      <c r="D27" s="123"/>
      <c r="E27"/>
    </row>
    <row r="28" spans="1:5" x14ac:dyDescent="0.3">
      <c r="A28" s="152">
        <f>+'-10.-precios'!B32</f>
        <v>43344</v>
      </c>
      <c r="B28" s="123"/>
      <c r="C28" s="124"/>
      <c r="D28" s="123"/>
      <c r="E28"/>
    </row>
    <row r="29" spans="1:5" x14ac:dyDescent="0.3">
      <c r="A29" s="152">
        <f>+'-10.-precios'!B33</f>
        <v>43374</v>
      </c>
      <c r="B29" s="123"/>
      <c r="C29" s="124"/>
      <c r="D29" s="123"/>
      <c r="E29"/>
    </row>
    <row r="30" spans="1:5" x14ac:dyDescent="0.3">
      <c r="A30" s="152">
        <f>+'-10.-precios'!B34</f>
        <v>43405</v>
      </c>
      <c r="B30" s="123"/>
      <c r="C30" s="124"/>
      <c r="D30" s="123"/>
      <c r="E30"/>
    </row>
    <row r="31" spans="1:5" ht="12.9" thickBot="1" x14ac:dyDescent="0.35">
      <c r="A31" s="154">
        <f>+'-10.-precios'!B35</f>
        <v>43435</v>
      </c>
      <c r="B31" s="155"/>
      <c r="C31" s="158"/>
      <c r="D31" s="155"/>
      <c r="E31"/>
    </row>
    <row r="32" spans="1:5" x14ac:dyDescent="0.3">
      <c r="A32" s="148">
        <f>+'-10.-precios'!B36</f>
        <v>43466</v>
      </c>
      <c r="B32" s="159"/>
      <c r="C32" s="149"/>
      <c r="D32" s="150"/>
      <c r="E32"/>
    </row>
    <row r="33" spans="1:5" x14ac:dyDescent="0.3">
      <c r="A33" s="152">
        <f>+'-10.-precios'!B37</f>
        <v>43497</v>
      </c>
      <c r="B33" s="104"/>
      <c r="C33" s="153"/>
      <c r="D33" s="123"/>
      <c r="E33"/>
    </row>
    <row r="34" spans="1:5" x14ac:dyDescent="0.3">
      <c r="A34" s="152">
        <f>+'-10.-precios'!B38</f>
        <v>43525</v>
      </c>
      <c r="B34" s="104"/>
      <c r="C34" s="153"/>
      <c r="D34" s="123"/>
      <c r="E34"/>
    </row>
    <row r="35" spans="1:5" x14ac:dyDescent="0.3">
      <c r="A35" s="152">
        <f>+'-10.-precios'!B39</f>
        <v>43556</v>
      </c>
      <c r="B35" s="104"/>
      <c r="C35" s="153"/>
      <c r="D35" s="123"/>
      <c r="E35"/>
    </row>
    <row r="36" spans="1:5" x14ac:dyDescent="0.3">
      <c r="A36" s="152">
        <f>+'-10.-precios'!B40</f>
        <v>43586</v>
      </c>
      <c r="B36" s="104"/>
      <c r="C36" s="153"/>
      <c r="D36" s="123"/>
      <c r="E36"/>
    </row>
    <row r="37" spans="1:5" x14ac:dyDescent="0.3">
      <c r="A37" s="152">
        <f>+'-10.-precios'!B41</f>
        <v>43617</v>
      </c>
      <c r="B37" s="104"/>
      <c r="C37" s="153"/>
      <c r="D37" s="123"/>
      <c r="E37"/>
    </row>
    <row r="38" spans="1:5" x14ac:dyDescent="0.3">
      <c r="A38" s="152">
        <f>+'-10.-precios'!B42</f>
        <v>43647</v>
      </c>
      <c r="B38" s="104"/>
      <c r="C38" s="153"/>
      <c r="D38" s="123"/>
      <c r="E38"/>
    </row>
    <row r="39" spans="1:5" x14ac:dyDescent="0.3">
      <c r="A39" s="152">
        <f>+'-10.-precios'!B43</f>
        <v>43678</v>
      </c>
      <c r="B39" s="104"/>
      <c r="C39" s="153"/>
      <c r="D39" s="123"/>
      <c r="E39"/>
    </row>
    <row r="40" spans="1:5" x14ac:dyDescent="0.3">
      <c r="A40" s="152">
        <f>+'-10.-precios'!B44</f>
        <v>43709</v>
      </c>
      <c r="B40" s="104"/>
      <c r="C40" s="153"/>
      <c r="D40" s="123"/>
      <c r="E40"/>
    </row>
    <row r="41" spans="1:5" x14ac:dyDescent="0.3">
      <c r="A41" s="152">
        <f>+'-10.-precios'!B45</f>
        <v>43739</v>
      </c>
      <c r="B41" s="104"/>
      <c r="C41" s="153"/>
      <c r="D41" s="123"/>
      <c r="E41"/>
    </row>
    <row r="42" spans="1:5" x14ac:dyDescent="0.3">
      <c r="A42" s="152">
        <f>+'-10.-precios'!B46</f>
        <v>43770</v>
      </c>
      <c r="B42" s="104"/>
      <c r="C42" s="153"/>
      <c r="D42" s="123"/>
      <c r="E42"/>
    </row>
    <row r="43" spans="1:5" ht="12.9" thickBot="1" x14ac:dyDescent="0.35">
      <c r="A43" s="154">
        <f>+'-10.-precios'!B47</f>
        <v>43800</v>
      </c>
      <c r="B43" s="160"/>
      <c r="C43" s="161"/>
      <c r="D43" s="155"/>
      <c r="E43"/>
    </row>
    <row r="44" spans="1:5" x14ac:dyDescent="0.3">
      <c r="A44" s="148">
        <f>+'-10.-precios'!B48</f>
        <v>43831</v>
      </c>
      <c r="B44" s="159"/>
      <c r="C44" s="149"/>
      <c r="D44" s="150"/>
      <c r="E44"/>
    </row>
    <row r="45" spans="1:5" x14ac:dyDescent="0.3">
      <c r="A45" s="152">
        <f>+'-10.-precios'!B49</f>
        <v>43862</v>
      </c>
      <c r="B45" s="104"/>
      <c r="C45" s="153"/>
      <c r="D45" s="123"/>
      <c r="E45"/>
    </row>
    <row r="46" spans="1:5" x14ac:dyDescent="0.3">
      <c r="A46" s="152">
        <f>+'-10.-precios'!B50</f>
        <v>43891</v>
      </c>
      <c r="B46" s="104"/>
      <c r="C46" s="153"/>
      <c r="D46" s="123"/>
      <c r="E46"/>
    </row>
    <row r="47" spans="1:5" x14ac:dyDescent="0.3">
      <c r="A47" s="152">
        <f>+'-10.-precios'!B51</f>
        <v>43922</v>
      </c>
      <c r="B47" s="104"/>
      <c r="C47" s="153"/>
      <c r="D47" s="123"/>
      <c r="E47"/>
    </row>
    <row r="48" spans="1:5" x14ac:dyDescent="0.3">
      <c r="A48" s="152">
        <f>+'-10.-precios'!B52</f>
        <v>43952</v>
      </c>
      <c r="B48" s="104"/>
      <c r="C48" s="153"/>
      <c r="D48" s="123"/>
      <c r="E48"/>
    </row>
    <row r="49" spans="1:5" x14ac:dyDescent="0.3">
      <c r="A49" s="152">
        <f>+'-10.-precios'!B53</f>
        <v>43983</v>
      </c>
      <c r="B49" s="104"/>
      <c r="C49" s="153"/>
      <c r="D49" s="123"/>
      <c r="E49"/>
    </row>
    <row r="50" spans="1:5" x14ac:dyDescent="0.3">
      <c r="A50" s="152">
        <f>+'-10.-precios'!B54</f>
        <v>44013</v>
      </c>
      <c r="B50" s="104"/>
      <c r="C50" s="153"/>
      <c r="D50" s="123"/>
      <c r="E50"/>
    </row>
    <row r="51" spans="1:5" x14ac:dyDescent="0.3">
      <c r="A51" s="152">
        <f>+'-10.-precios'!B55</f>
        <v>44044</v>
      </c>
      <c r="B51" s="104"/>
      <c r="C51" s="153"/>
      <c r="D51" s="123"/>
      <c r="E51"/>
    </row>
    <row r="52" spans="1:5" x14ac:dyDescent="0.3">
      <c r="A52" s="152">
        <f>+'-10.-precios'!B56</f>
        <v>44075</v>
      </c>
      <c r="B52" s="104"/>
      <c r="C52" s="153"/>
      <c r="D52" s="123"/>
      <c r="E52"/>
    </row>
    <row r="53" spans="1:5" x14ac:dyDescent="0.3">
      <c r="A53" s="152">
        <f>+'-10.-precios'!B57</f>
        <v>44105</v>
      </c>
      <c r="B53" s="104"/>
      <c r="C53" s="153"/>
      <c r="D53" s="123"/>
      <c r="E53"/>
    </row>
    <row r="54" spans="1:5" x14ac:dyDescent="0.3">
      <c r="A54" s="152">
        <f>+'-10.-precios'!B58</f>
        <v>44136</v>
      </c>
      <c r="B54" s="104"/>
      <c r="C54" s="153"/>
      <c r="D54" s="123"/>
      <c r="E54"/>
    </row>
    <row r="55" spans="1:5" ht="12.9" hidden="1" thickBot="1" x14ac:dyDescent="0.35">
      <c r="A55" s="154" t="e">
        <f>+'-10.-precios'!#REF!</f>
        <v>#REF!</v>
      </c>
      <c r="B55" s="160"/>
      <c r="C55" s="161"/>
      <c r="D55" s="155"/>
      <c r="E55"/>
    </row>
    <row r="56" spans="1:5" ht="12.9" thickBot="1" x14ac:dyDescent="0.35">
      <c r="A56" s="168"/>
      <c r="B56" s="163"/>
      <c r="C56" s="164"/>
      <c r="D56" s="163"/>
      <c r="E56"/>
    </row>
    <row r="57" spans="1:5" x14ac:dyDescent="0.3">
      <c r="A57" s="165">
        <f>+'-10.-precios'!B60</f>
        <v>2015</v>
      </c>
      <c r="B57" s="150"/>
      <c r="C57" s="150"/>
      <c r="D57" s="150"/>
      <c r="E57"/>
    </row>
    <row r="58" spans="1:5" ht="12.9" thickBot="1" x14ac:dyDescent="0.35">
      <c r="A58" s="167">
        <f>+'-10.-precios'!B61</f>
        <v>2016</v>
      </c>
      <c r="B58" s="155"/>
      <c r="C58" s="155"/>
      <c r="D58" s="155"/>
      <c r="E58"/>
    </row>
    <row r="59" spans="1:5" x14ac:dyDescent="0.3">
      <c r="A59" s="165">
        <f>+'-10.-precios'!B62</f>
        <v>2017</v>
      </c>
      <c r="B59" s="150"/>
      <c r="C59" s="150"/>
      <c r="D59" s="150"/>
      <c r="E59"/>
    </row>
    <row r="60" spans="1:5" x14ac:dyDescent="0.3">
      <c r="A60" s="166">
        <f>+'-10.-precios'!B63</f>
        <v>2018</v>
      </c>
      <c r="B60" s="123"/>
      <c r="C60" s="123"/>
      <c r="D60" s="123"/>
      <c r="E60"/>
    </row>
    <row r="61" spans="1:5" ht="12.9" thickBot="1" x14ac:dyDescent="0.35">
      <c r="A61" s="167">
        <f>+'-10.-precios'!B64</f>
        <v>2019</v>
      </c>
      <c r="B61" s="155"/>
      <c r="C61" s="155"/>
      <c r="D61" s="155"/>
      <c r="E61"/>
    </row>
    <row r="62" spans="1:5" ht="12.9" thickBot="1" x14ac:dyDescent="0.35">
      <c r="A62" s="168"/>
      <c r="B62" s="163"/>
      <c r="C62" s="163"/>
      <c r="D62" s="163"/>
      <c r="E62"/>
    </row>
    <row r="63" spans="1:5" x14ac:dyDescent="0.3">
      <c r="A63" s="339" t="str">
        <f>+'-10.-precios'!B66</f>
        <v>ene-nov 19</v>
      </c>
      <c r="B63" s="150"/>
      <c r="C63" s="150"/>
      <c r="D63" s="150"/>
      <c r="E63"/>
    </row>
    <row r="64" spans="1:5" ht="12.9" thickBot="1" x14ac:dyDescent="0.35">
      <c r="A64" s="349" t="str">
        <f>+'-10.-precios'!B67</f>
        <v>ene-nov 20</v>
      </c>
      <c r="B64" s="155"/>
      <c r="C64" s="155"/>
      <c r="D64" s="155"/>
      <c r="E64"/>
    </row>
    <row r="65" spans="1:5" x14ac:dyDescent="0.3">
      <c r="B65" s="163"/>
      <c r="C65" s="163"/>
      <c r="D65" s="163"/>
      <c r="E65" s="163"/>
    </row>
    <row r="66" spans="1:5" ht="9.75" customHeight="1" x14ac:dyDescent="0.3">
      <c r="A66" s="212"/>
      <c r="B66" s="163"/>
      <c r="C66" s="163"/>
      <c r="D66" s="163"/>
      <c r="E66" s="163"/>
    </row>
  </sheetData>
  <sheetProtection formatCells="0" formatColumns="0" formatRows="0"/>
  <mergeCells count="1">
    <mergeCell ref="A1:E1"/>
  </mergeCells>
  <phoneticPr fontId="17" type="noConversion"/>
  <printOptions horizontalCentered="1" verticalCentered="1"/>
  <pageMargins left="0.35433070866141736" right="0.35433070866141736" top="0.98425196850393704" bottom="0.78740157480314965" header="0.19685039370078741" footer="0"/>
  <pageSetup paperSize="9" orientation="portrait" verticalDpi="300" r:id="rId1"/>
  <headerFooter alignWithMargins="0">
    <oddHeader>&amp;R2020 - Año del General Manuel Belgrano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>
    <pageSetUpPr fitToPage="1"/>
  </sheetPr>
  <dimension ref="A1:I66"/>
  <sheetViews>
    <sheetView showGridLines="0" topLeftCell="A55" zoomScale="75" workbookViewId="0">
      <selection activeCell="B17" sqref="B17"/>
    </sheetView>
  </sheetViews>
  <sheetFormatPr baseColWidth="10" defaultColWidth="11.3828125" defaultRowHeight="12.45" x14ac:dyDescent="0.3"/>
  <cols>
    <col min="1" max="3" width="14.53515625" style="50" customWidth="1"/>
    <col min="4" max="9" width="13.84375" style="50" customWidth="1"/>
    <col min="10" max="16384" width="11.3828125" style="50"/>
  </cols>
  <sheetData>
    <row r="1" spans="1:9" x14ac:dyDescent="0.3">
      <c r="A1" s="126" t="s">
        <v>249</v>
      </c>
      <c r="B1" s="116"/>
      <c r="C1" s="116"/>
      <c r="D1" s="185"/>
      <c r="E1" s="185"/>
      <c r="F1" s="186"/>
      <c r="G1" s="186"/>
      <c r="H1" s="186"/>
      <c r="I1" s="186"/>
    </row>
    <row r="2" spans="1:9" x14ac:dyDescent="0.3">
      <c r="A2" s="116" t="s">
        <v>13</v>
      </c>
      <c r="B2" s="116"/>
      <c r="C2" s="116"/>
      <c r="D2" s="186"/>
      <c r="E2" s="186"/>
      <c r="F2" s="186"/>
      <c r="G2" s="186"/>
      <c r="H2" s="186"/>
      <c r="I2" s="186"/>
    </row>
    <row r="3" spans="1:9" x14ac:dyDescent="0.3">
      <c r="A3" s="342" t="str">
        <f>+'11- impo '!A3</f>
        <v>calzado ya montado</v>
      </c>
      <c r="B3" s="332"/>
      <c r="C3" s="332"/>
      <c r="D3" s="368"/>
      <c r="E3" s="368"/>
      <c r="F3" s="368"/>
      <c r="G3" s="368"/>
      <c r="H3" s="368"/>
      <c r="I3" s="368"/>
    </row>
    <row r="4" spans="1:9" x14ac:dyDescent="0.3">
      <c r="A4" s="126" t="s">
        <v>248</v>
      </c>
      <c r="B4" s="116"/>
      <c r="C4" s="116"/>
      <c r="D4" s="186"/>
      <c r="E4" s="186"/>
      <c r="F4" s="186"/>
      <c r="G4" s="186"/>
      <c r="H4" s="186"/>
      <c r="I4" s="186"/>
    </row>
    <row r="5" spans="1:9" x14ac:dyDescent="0.3">
      <c r="A5" s="332" t="s">
        <v>198</v>
      </c>
      <c r="B5" s="332"/>
      <c r="C5" s="332"/>
      <c r="D5" s="367"/>
      <c r="E5" s="367"/>
      <c r="F5" s="367"/>
      <c r="G5" s="367"/>
      <c r="H5" s="367"/>
      <c r="I5" s="367"/>
    </row>
    <row r="6" spans="1:9" ht="12.9" thickBot="1" x14ac:dyDescent="0.35">
      <c r="D6" s="164"/>
      <c r="E6" s="186"/>
      <c r="F6" s="186"/>
      <c r="G6" s="186"/>
      <c r="H6" s="186"/>
      <c r="I6" s="186"/>
    </row>
    <row r="7" spans="1:9" x14ac:dyDescent="0.3">
      <c r="A7" s="127" t="s">
        <v>8</v>
      </c>
      <c r="B7" s="572" t="s">
        <v>199</v>
      </c>
      <c r="C7" s="573"/>
      <c r="D7" s="187" t="s">
        <v>14</v>
      </c>
      <c r="E7" s="188"/>
      <c r="F7" s="187" t="s">
        <v>14</v>
      </c>
      <c r="G7" s="188"/>
      <c r="H7" s="187" t="s">
        <v>200</v>
      </c>
      <c r="I7" s="188"/>
    </row>
    <row r="8" spans="1:9" ht="12.9" thickBot="1" x14ac:dyDescent="0.35">
      <c r="A8" s="189" t="s">
        <v>9</v>
      </c>
      <c r="B8" s="190" t="s">
        <v>237</v>
      </c>
      <c r="C8" s="191" t="s">
        <v>15</v>
      </c>
      <c r="D8" s="190" t="s">
        <v>237</v>
      </c>
      <c r="E8" s="192" t="s">
        <v>15</v>
      </c>
      <c r="F8" s="190" t="s">
        <v>237</v>
      </c>
      <c r="G8" s="192" t="s">
        <v>15</v>
      </c>
      <c r="H8" s="190" t="s">
        <v>237</v>
      </c>
      <c r="I8" s="192" t="s">
        <v>15</v>
      </c>
    </row>
    <row r="9" spans="1:9" x14ac:dyDescent="0.3">
      <c r="A9" s="148">
        <f>+'11- impo '!A8</f>
        <v>42736</v>
      </c>
      <c r="B9" s="148"/>
      <c r="C9" s="148"/>
      <c r="D9" s="149"/>
      <c r="E9" s="150"/>
      <c r="F9" s="149"/>
      <c r="G9" s="150"/>
      <c r="H9" s="149"/>
      <c r="I9" s="150"/>
    </row>
    <row r="10" spans="1:9" x14ac:dyDescent="0.3">
      <c r="A10" s="152">
        <f>+'11- impo '!A9</f>
        <v>42767</v>
      </c>
      <c r="B10" s="152"/>
      <c r="C10" s="152"/>
      <c r="D10" s="153"/>
      <c r="E10" s="123"/>
      <c r="F10" s="153"/>
      <c r="G10" s="123"/>
      <c r="H10" s="153"/>
      <c r="I10" s="123"/>
    </row>
    <row r="11" spans="1:9" x14ac:dyDescent="0.3">
      <c r="A11" s="152">
        <f>+'11- impo '!A10</f>
        <v>42795</v>
      </c>
      <c r="B11" s="152"/>
      <c r="C11" s="152"/>
      <c r="D11" s="153"/>
      <c r="E11" s="123"/>
      <c r="F11" s="153"/>
      <c r="G11" s="123"/>
      <c r="H11" s="153"/>
      <c r="I11" s="123"/>
    </row>
    <row r="12" spans="1:9" x14ac:dyDescent="0.3">
      <c r="A12" s="152">
        <f>+'11- impo '!A11</f>
        <v>42826</v>
      </c>
      <c r="B12" s="152"/>
      <c r="C12" s="152"/>
      <c r="D12" s="153"/>
      <c r="E12" s="123"/>
      <c r="F12" s="153"/>
      <c r="G12" s="123"/>
      <c r="H12" s="153"/>
      <c r="I12" s="123"/>
    </row>
    <row r="13" spans="1:9" x14ac:dyDescent="0.3">
      <c r="A13" s="152">
        <f>+'11- impo '!A12</f>
        <v>42856</v>
      </c>
      <c r="B13" s="152"/>
      <c r="C13" s="152"/>
      <c r="D13" s="123"/>
      <c r="E13" s="123"/>
      <c r="F13" s="123"/>
      <c r="G13" s="123"/>
      <c r="H13" s="123"/>
      <c r="I13" s="123"/>
    </row>
    <row r="14" spans="1:9" x14ac:dyDescent="0.3">
      <c r="A14" s="152">
        <f>+'11- impo '!A13</f>
        <v>42887</v>
      </c>
      <c r="B14" s="152"/>
      <c r="C14" s="152"/>
      <c r="D14" s="153"/>
      <c r="E14" s="123"/>
      <c r="F14" s="153"/>
      <c r="G14" s="123"/>
      <c r="H14" s="153"/>
      <c r="I14" s="123"/>
    </row>
    <row r="15" spans="1:9" x14ac:dyDescent="0.3">
      <c r="A15" s="152">
        <f>+'11- impo '!A14</f>
        <v>42917</v>
      </c>
      <c r="B15" s="152"/>
      <c r="C15" s="152"/>
      <c r="D15" s="123"/>
      <c r="E15" s="123"/>
      <c r="F15" s="123"/>
      <c r="G15" s="123"/>
      <c r="H15" s="123"/>
      <c r="I15" s="123"/>
    </row>
    <row r="16" spans="1:9" x14ac:dyDescent="0.3">
      <c r="A16" s="152">
        <f>+'11- impo '!A15</f>
        <v>42948</v>
      </c>
      <c r="B16" s="152"/>
      <c r="C16" s="152"/>
      <c r="D16" s="123"/>
      <c r="E16" s="123"/>
      <c r="F16" s="123"/>
      <c r="G16" s="123"/>
      <c r="H16" s="123"/>
      <c r="I16" s="123"/>
    </row>
    <row r="17" spans="1:9" x14ac:dyDescent="0.3">
      <c r="A17" s="152">
        <f>+'11- impo '!A16</f>
        <v>42979</v>
      </c>
      <c r="B17" s="152"/>
      <c r="C17" s="152"/>
      <c r="D17" s="123"/>
      <c r="E17" s="123"/>
      <c r="F17" s="123"/>
      <c r="G17" s="123"/>
      <c r="H17" s="123"/>
      <c r="I17" s="123"/>
    </row>
    <row r="18" spans="1:9" x14ac:dyDescent="0.3">
      <c r="A18" s="152">
        <f>+'11- impo '!A17</f>
        <v>43009</v>
      </c>
      <c r="B18" s="152"/>
      <c r="C18" s="152"/>
      <c r="D18" s="123"/>
      <c r="E18" s="123"/>
      <c r="F18" s="123"/>
      <c r="G18" s="123"/>
      <c r="H18" s="123"/>
      <c r="I18" s="123"/>
    </row>
    <row r="19" spans="1:9" x14ac:dyDescent="0.3">
      <c r="A19" s="152">
        <f>+'11- impo '!A18</f>
        <v>43040</v>
      </c>
      <c r="B19" s="152"/>
      <c r="C19" s="152"/>
      <c r="D19" s="123"/>
      <c r="E19" s="123"/>
      <c r="F19" s="123"/>
      <c r="G19" s="123"/>
      <c r="H19" s="123"/>
      <c r="I19" s="123"/>
    </row>
    <row r="20" spans="1:9" ht="12.9" thickBot="1" x14ac:dyDescent="0.35">
      <c r="A20" s="154">
        <f>+'11- impo '!A19</f>
        <v>43070</v>
      </c>
      <c r="B20" s="154"/>
      <c r="C20" s="154"/>
      <c r="D20" s="155"/>
      <c r="E20" s="155"/>
      <c r="F20" s="155"/>
      <c r="G20" s="155"/>
      <c r="H20" s="155"/>
      <c r="I20" s="155"/>
    </row>
    <row r="21" spans="1:9" x14ac:dyDescent="0.3">
      <c r="A21" s="148">
        <f>+'11- impo '!A20</f>
        <v>43101</v>
      </c>
      <c r="B21" s="148"/>
      <c r="C21" s="148"/>
      <c r="D21" s="150"/>
      <c r="E21" s="150"/>
      <c r="F21" s="150"/>
      <c r="G21" s="150"/>
      <c r="H21" s="150"/>
      <c r="I21" s="150"/>
    </row>
    <row r="22" spans="1:9" x14ac:dyDescent="0.3">
      <c r="A22" s="152">
        <f>+'11- impo '!A21</f>
        <v>43132</v>
      </c>
      <c r="B22" s="152"/>
      <c r="C22" s="152"/>
      <c r="D22" s="123"/>
      <c r="E22" s="123"/>
      <c r="F22" s="123"/>
      <c r="G22" s="123"/>
      <c r="H22" s="123"/>
      <c r="I22" s="123"/>
    </row>
    <row r="23" spans="1:9" x14ac:dyDescent="0.3">
      <c r="A23" s="152">
        <f>+'11- impo '!A22</f>
        <v>43160</v>
      </c>
      <c r="B23" s="152"/>
      <c r="C23" s="152"/>
      <c r="D23" s="123"/>
      <c r="E23" s="123"/>
      <c r="F23" s="123"/>
      <c r="G23" s="123"/>
      <c r="H23" s="123"/>
      <c r="I23" s="123"/>
    </row>
    <row r="24" spans="1:9" x14ac:dyDescent="0.3">
      <c r="A24" s="152">
        <f>+'11- impo '!A23</f>
        <v>43191</v>
      </c>
      <c r="B24" s="152"/>
      <c r="C24" s="152"/>
      <c r="D24" s="123"/>
      <c r="E24" s="123"/>
      <c r="F24" s="123"/>
      <c r="G24" s="123"/>
      <c r="H24" s="123"/>
      <c r="I24" s="123"/>
    </row>
    <row r="25" spans="1:9" x14ac:dyDescent="0.3">
      <c r="A25" s="152">
        <f>+'11- impo '!A24</f>
        <v>43221</v>
      </c>
      <c r="B25" s="152"/>
      <c r="C25" s="152"/>
      <c r="D25" s="123"/>
      <c r="E25" s="123"/>
      <c r="F25" s="123"/>
      <c r="G25" s="123"/>
      <c r="H25" s="123"/>
      <c r="I25" s="123"/>
    </row>
    <row r="26" spans="1:9" x14ac:dyDescent="0.3">
      <c r="A26" s="152">
        <f>+'11- impo '!A25</f>
        <v>43252</v>
      </c>
      <c r="B26" s="152"/>
      <c r="C26" s="152"/>
      <c r="D26" s="123"/>
      <c r="E26" s="123"/>
      <c r="F26" s="123"/>
      <c r="G26" s="123"/>
      <c r="H26" s="123"/>
      <c r="I26" s="123"/>
    </row>
    <row r="27" spans="1:9" x14ac:dyDescent="0.3">
      <c r="A27" s="152">
        <f>+'11- impo '!A26</f>
        <v>43282</v>
      </c>
      <c r="B27" s="152"/>
      <c r="C27" s="152"/>
      <c r="D27" s="123"/>
      <c r="E27" s="123"/>
      <c r="F27" s="123"/>
      <c r="G27" s="123"/>
      <c r="H27" s="123"/>
      <c r="I27" s="123"/>
    </row>
    <row r="28" spans="1:9" x14ac:dyDescent="0.3">
      <c r="A28" s="152">
        <f>+'11- impo '!A27</f>
        <v>43313</v>
      </c>
      <c r="B28" s="152"/>
      <c r="C28" s="152"/>
      <c r="D28" s="123"/>
      <c r="E28" s="123"/>
      <c r="F28" s="123"/>
      <c r="G28" s="123"/>
      <c r="H28" s="123"/>
      <c r="I28" s="123"/>
    </row>
    <row r="29" spans="1:9" x14ac:dyDescent="0.3">
      <c r="A29" s="152">
        <f>+'11- impo '!A28</f>
        <v>43344</v>
      </c>
      <c r="B29" s="152"/>
      <c r="C29" s="152"/>
      <c r="D29" s="123"/>
      <c r="E29" s="123"/>
      <c r="F29" s="123"/>
      <c r="G29" s="123"/>
      <c r="H29" s="123"/>
      <c r="I29" s="123"/>
    </row>
    <row r="30" spans="1:9" x14ac:dyDescent="0.3">
      <c r="A30" s="152">
        <f>+'11- impo '!A29</f>
        <v>43374</v>
      </c>
      <c r="B30" s="152"/>
      <c r="C30" s="152"/>
      <c r="D30" s="123"/>
      <c r="E30" s="123"/>
      <c r="F30" s="123"/>
      <c r="G30" s="123"/>
      <c r="H30" s="123"/>
      <c r="I30" s="123"/>
    </row>
    <row r="31" spans="1:9" x14ac:dyDescent="0.3">
      <c r="A31" s="152">
        <f>+'11- impo '!A30</f>
        <v>43405</v>
      </c>
      <c r="B31" s="152"/>
      <c r="C31" s="152"/>
      <c r="D31" s="123"/>
      <c r="E31" s="123"/>
      <c r="F31" s="123"/>
      <c r="G31" s="123"/>
      <c r="H31" s="123"/>
      <c r="I31" s="123"/>
    </row>
    <row r="32" spans="1:9" ht="12.9" thickBot="1" x14ac:dyDescent="0.35">
      <c r="A32" s="154">
        <f>+'11- impo '!A31</f>
        <v>43435</v>
      </c>
      <c r="B32" s="154"/>
      <c r="C32" s="154"/>
      <c r="D32" s="155"/>
      <c r="E32" s="155"/>
      <c r="F32" s="155"/>
      <c r="G32" s="155"/>
      <c r="H32" s="155"/>
      <c r="I32" s="155"/>
    </row>
    <row r="33" spans="1:9" x14ac:dyDescent="0.3">
      <c r="A33" s="148">
        <f>+'11- impo '!A32</f>
        <v>43466</v>
      </c>
      <c r="B33" s="148"/>
      <c r="C33" s="148"/>
      <c r="D33" s="150"/>
      <c r="E33" s="150"/>
      <c r="F33" s="150"/>
      <c r="G33" s="150"/>
      <c r="H33" s="150"/>
      <c r="I33" s="150"/>
    </row>
    <row r="34" spans="1:9" x14ac:dyDescent="0.3">
      <c r="A34" s="152">
        <f>+'11- impo '!A33</f>
        <v>43497</v>
      </c>
      <c r="B34" s="152"/>
      <c r="C34" s="152"/>
      <c r="D34" s="123"/>
      <c r="E34" s="123"/>
      <c r="F34" s="123"/>
      <c r="G34" s="123"/>
      <c r="H34" s="123"/>
      <c r="I34" s="123"/>
    </row>
    <row r="35" spans="1:9" x14ac:dyDescent="0.3">
      <c r="A35" s="152">
        <f>+'11- impo '!A34</f>
        <v>43525</v>
      </c>
      <c r="B35" s="152"/>
      <c r="C35" s="152"/>
      <c r="D35" s="123"/>
      <c r="E35" s="123"/>
      <c r="F35" s="123"/>
      <c r="G35" s="123"/>
      <c r="H35" s="123"/>
      <c r="I35" s="123"/>
    </row>
    <row r="36" spans="1:9" x14ac:dyDescent="0.3">
      <c r="A36" s="152">
        <f>+'11- impo '!A35</f>
        <v>43556</v>
      </c>
      <c r="B36" s="152"/>
      <c r="C36" s="152"/>
      <c r="D36" s="123"/>
      <c r="E36" s="123"/>
      <c r="F36" s="123"/>
      <c r="G36" s="123"/>
      <c r="H36" s="123"/>
      <c r="I36" s="123"/>
    </row>
    <row r="37" spans="1:9" x14ac:dyDescent="0.3">
      <c r="A37" s="152">
        <f>+'11- impo '!A36</f>
        <v>43586</v>
      </c>
      <c r="B37" s="152"/>
      <c r="C37" s="152"/>
      <c r="D37" s="123"/>
      <c r="E37" s="123"/>
      <c r="F37" s="123"/>
      <c r="G37" s="123"/>
      <c r="H37" s="123"/>
      <c r="I37" s="123"/>
    </row>
    <row r="38" spans="1:9" x14ac:dyDescent="0.3">
      <c r="A38" s="152">
        <f>+'11- impo '!A37</f>
        <v>43617</v>
      </c>
      <c r="B38" s="152"/>
      <c r="C38" s="152"/>
      <c r="D38" s="123"/>
      <c r="E38" s="123"/>
      <c r="F38" s="123"/>
      <c r="G38" s="123"/>
      <c r="H38" s="123"/>
      <c r="I38" s="123"/>
    </row>
    <row r="39" spans="1:9" x14ac:dyDescent="0.3">
      <c r="A39" s="152">
        <f>+'11- impo '!A38</f>
        <v>43647</v>
      </c>
      <c r="B39" s="152"/>
      <c r="C39" s="152"/>
      <c r="D39" s="123"/>
      <c r="E39" s="123"/>
      <c r="F39" s="123"/>
      <c r="G39" s="123"/>
      <c r="H39" s="123"/>
      <c r="I39" s="123"/>
    </row>
    <row r="40" spans="1:9" x14ac:dyDescent="0.3">
      <c r="A40" s="152">
        <f>+'11- impo '!A39</f>
        <v>43678</v>
      </c>
      <c r="B40" s="152"/>
      <c r="C40" s="152"/>
      <c r="D40" s="123"/>
      <c r="E40" s="123"/>
      <c r="F40" s="123"/>
      <c r="G40" s="123"/>
      <c r="H40" s="123"/>
      <c r="I40" s="123"/>
    </row>
    <row r="41" spans="1:9" x14ac:dyDescent="0.3">
      <c r="A41" s="152">
        <f>+'11- impo '!A40</f>
        <v>43709</v>
      </c>
      <c r="B41" s="152"/>
      <c r="C41" s="152"/>
      <c r="D41" s="123"/>
      <c r="E41" s="123"/>
      <c r="F41" s="123"/>
      <c r="G41" s="123"/>
      <c r="H41" s="123"/>
      <c r="I41" s="123"/>
    </row>
    <row r="42" spans="1:9" x14ac:dyDescent="0.3">
      <c r="A42" s="152">
        <f>+'11- impo '!A41</f>
        <v>43739</v>
      </c>
      <c r="B42" s="152"/>
      <c r="C42" s="152"/>
      <c r="D42" s="123"/>
      <c r="E42" s="123"/>
      <c r="F42" s="123"/>
      <c r="G42" s="123"/>
      <c r="H42" s="123"/>
      <c r="I42" s="123"/>
    </row>
    <row r="43" spans="1:9" x14ac:dyDescent="0.3">
      <c r="A43" s="152">
        <f>+'11- impo '!A42</f>
        <v>43770</v>
      </c>
      <c r="B43" s="152"/>
      <c r="C43" s="152"/>
      <c r="D43" s="123"/>
      <c r="E43" s="123"/>
      <c r="F43" s="123"/>
      <c r="G43" s="123"/>
      <c r="H43" s="123"/>
      <c r="I43" s="123"/>
    </row>
    <row r="44" spans="1:9" ht="12.9" thickBot="1" x14ac:dyDescent="0.35">
      <c r="A44" s="154">
        <f>+'11- impo '!A43</f>
        <v>43800</v>
      </c>
      <c r="B44" s="154"/>
      <c r="C44" s="154"/>
      <c r="D44" s="155"/>
      <c r="E44" s="155"/>
      <c r="F44" s="155"/>
      <c r="G44" s="155"/>
      <c r="H44" s="155"/>
      <c r="I44" s="155"/>
    </row>
    <row r="45" spans="1:9" x14ac:dyDescent="0.3">
      <c r="A45" s="148">
        <f>+'11- impo '!A44</f>
        <v>43831</v>
      </c>
      <c r="B45" s="148"/>
      <c r="C45" s="148"/>
      <c r="D45" s="150"/>
      <c r="E45" s="150"/>
      <c r="F45" s="150"/>
      <c r="G45" s="150"/>
      <c r="H45" s="150"/>
      <c r="I45" s="150"/>
    </row>
    <row r="46" spans="1:9" x14ac:dyDescent="0.3">
      <c r="A46" s="152">
        <f>+'11- impo '!A45</f>
        <v>43862</v>
      </c>
      <c r="B46" s="152"/>
      <c r="C46" s="152"/>
      <c r="D46" s="123"/>
      <c r="E46" s="123"/>
      <c r="F46" s="123"/>
      <c r="G46" s="123"/>
      <c r="H46" s="123"/>
      <c r="I46" s="123"/>
    </row>
    <row r="47" spans="1:9" x14ac:dyDescent="0.3">
      <c r="A47" s="152">
        <f>+'11- impo '!A46</f>
        <v>43891</v>
      </c>
      <c r="B47" s="152"/>
      <c r="C47" s="152"/>
      <c r="D47" s="123"/>
      <c r="E47" s="123"/>
      <c r="F47" s="123"/>
      <c r="G47" s="123"/>
      <c r="H47" s="123"/>
      <c r="I47" s="123"/>
    </row>
    <row r="48" spans="1:9" x14ac:dyDescent="0.3">
      <c r="A48" s="152">
        <f>+'11- impo '!A47</f>
        <v>43922</v>
      </c>
      <c r="B48" s="152"/>
      <c r="C48" s="152"/>
      <c r="D48" s="123"/>
      <c r="E48" s="123"/>
      <c r="F48" s="123"/>
      <c r="G48" s="123"/>
      <c r="H48" s="123"/>
      <c r="I48" s="123"/>
    </row>
    <row r="49" spans="1:9" x14ac:dyDescent="0.3">
      <c r="A49" s="152">
        <f>+'11- impo '!A48</f>
        <v>43952</v>
      </c>
      <c r="B49" s="152"/>
      <c r="C49" s="152"/>
      <c r="D49" s="123"/>
      <c r="E49" s="123"/>
      <c r="F49" s="123"/>
      <c r="G49" s="123"/>
      <c r="H49" s="123"/>
      <c r="I49" s="123"/>
    </row>
    <row r="50" spans="1:9" x14ac:dyDescent="0.3">
      <c r="A50" s="152">
        <f>+'11- impo '!A49</f>
        <v>43983</v>
      </c>
      <c r="B50" s="152"/>
      <c r="C50" s="152"/>
      <c r="D50" s="123"/>
      <c r="E50" s="123"/>
      <c r="F50" s="123"/>
      <c r="G50" s="123"/>
      <c r="H50" s="123"/>
      <c r="I50" s="123"/>
    </row>
    <row r="51" spans="1:9" x14ac:dyDescent="0.3">
      <c r="A51" s="152">
        <f>+'11- impo '!A50</f>
        <v>44013</v>
      </c>
      <c r="B51" s="152"/>
      <c r="C51" s="152"/>
      <c r="D51" s="123"/>
      <c r="E51" s="123"/>
      <c r="F51" s="123"/>
      <c r="G51" s="123"/>
      <c r="H51" s="123"/>
      <c r="I51" s="123"/>
    </row>
    <row r="52" spans="1:9" x14ac:dyDescent="0.3">
      <c r="A52" s="152">
        <f>+'11- impo '!A51</f>
        <v>44044</v>
      </c>
      <c r="B52" s="152"/>
      <c r="C52" s="152"/>
      <c r="D52" s="123"/>
      <c r="E52" s="123"/>
      <c r="F52" s="123"/>
      <c r="G52" s="123"/>
      <c r="H52" s="123"/>
      <c r="I52" s="123"/>
    </row>
    <row r="53" spans="1:9" x14ac:dyDescent="0.3">
      <c r="A53" s="152">
        <f>+'11- impo '!A52</f>
        <v>44075</v>
      </c>
      <c r="B53" s="152"/>
      <c r="C53" s="152"/>
      <c r="D53" s="123"/>
      <c r="E53" s="123"/>
      <c r="F53" s="123"/>
      <c r="G53" s="123"/>
      <c r="H53" s="123"/>
      <c r="I53" s="123"/>
    </row>
    <row r="54" spans="1:9" x14ac:dyDescent="0.3">
      <c r="A54" s="152">
        <f>+'11- impo '!A53</f>
        <v>44105</v>
      </c>
      <c r="B54" s="152"/>
      <c r="C54" s="152"/>
      <c r="D54" s="123"/>
      <c r="E54" s="123"/>
      <c r="F54" s="123"/>
      <c r="G54" s="123"/>
      <c r="H54" s="123"/>
      <c r="I54" s="123"/>
    </row>
    <row r="55" spans="1:9" x14ac:dyDescent="0.3">
      <c r="A55" s="152">
        <f>+'11- impo '!A54</f>
        <v>44136</v>
      </c>
      <c r="B55" s="152"/>
      <c r="C55" s="152"/>
      <c r="D55" s="123"/>
      <c r="E55" s="123"/>
      <c r="F55" s="123"/>
      <c r="G55" s="123"/>
      <c r="H55" s="123"/>
      <c r="I55" s="123"/>
    </row>
    <row r="56" spans="1:9" ht="12.9" thickBot="1" x14ac:dyDescent="0.35">
      <c r="A56" s="168"/>
      <c r="B56" s="168"/>
      <c r="C56" s="168"/>
      <c r="D56" s="163"/>
      <c r="E56" s="163"/>
      <c r="F56" s="163"/>
      <c r="G56" s="163"/>
      <c r="H56" s="163"/>
      <c r="I56" s="163"/>
    </row>
    <row r="57" spans="1:9" x14ac:dyDescent="0.3">
      <c r="A57" s="165">
        <f>+'11- impo '!A57</f>
        <v>2015</v>
      </c>
      <c r="B57" s="193"/>
      <c r="C57" s="193"/>
      <c r="D57" s="194"/>
      <c r="E57" s="194"/>
      <c r="F57" s="194"/>
      <c r="G57" s="194"/>
      <c r="H57" s="194"/>
      <c r="I57" s="194"/>
    </row>
    <row r="58" spans="1:9" ht="12.9" thickBot="1" x14ac:dyDescent="0.35">
      <c r="A58" s="167">
        <f>+'11- impo '!A58</f>
        <v>2016</v>
      </c>
      <c r="B58" s="197"/>
      <c r="C58" s="197"/>
      <c r="D58" s="198"/>
      <c r="E58" s="198"/>
      <c r="F58" s="198"/>
      <c r="G58" s="198"/>
      <c r="H58" s="198"/>
      <c r="I58" s="198"/>
    </row>
    <row r="59" spans="1:9" x14ac:dyDescent="0.3">
      <c r="A59" s="165">
        <f>+'11- impo '!A59</f>
        <v>2017</v>
      </c>
      <c r="B59" s="193"/>
      <c r="C59" s="193"/>
      <c r="D59" s="194"/>
      <c r="E59" s="194"/>
      <c r="F59" s="194"/>
      <c r="G59" s="194"/>
      <c r="H59" s="194"/>
      <c r="I59" s="194"/>
    </row>
    <row r="60" spans="1:9" x14ac:dyDescent="0.3">
      <c r="A60" s="166">
        <f>+'11- impo '!A60</f>
        <v>2018</v>
      </c>
      <c r="B60" s="195"/>
      <c r="C60" s="195"/>
      <c r="D60" s="196"/>
      <c r="E60" s="196"/>
      <c r="F60" s="196"/>
      <c r="G60" s="196"/>
      <c r="H60" s="196"/>
      <c r="I60" s="196"/>
    </row>
    <row r="61" spans="1:9" ht="12.9" thickBot="1" x14ac:dyDescent="0.35">
      <c r="A61" s="167">
        <f>+'11- impo '!A61</f>
        <v>2019</v>
      </c>
      <c r="B61" s="197"/>
      <c r="C61" s="197"/>
      <c r="D61" s="198"/>
      <c r="E61" s="198"/>
      <c r="F61" s="198"/>
      <c r="G61" s="198"/>
      <c r="H61" s="198"/>
      <c r="I61" s="198"/>
    </row>
    <row r="62" spans="1:9" ht="12.9" thickBot="1" x14ac:dyDescent="0.35">
      <c r="A62" s="168"/>
      <c r="B62" s="199"/>
      <c r="C62" s="199"/>
      <c r="D62" s="69"/>
      <c r="E62" s="69"/>
      <c r="F62" s="69"/>
      <c r="G62" s="69"/>
      <c r="H62" s="69"/>
      <c r="I62" s="69"/>
    </row>
    <row r="63" spans="1:9" x14ac:dyDescent="0.3">
      <c r="A63" s="148" t="str">
        <f>+'11- impo '!A63</f>
        <v>ene-nov 19</v>
      </c>
      <c r="B63" s="200"/>
      <c r="C63" s="200"/>
      <c r="D63" s="194"/>
      <c r="E63" s="194"/>
      <c r="F63" s="194"/>
      <c r="G63" s="194"/>
      <c r="H63" s="194"/>
      <c r="I63" s="194"/>
    </row>
    <row r="64" spans="1:9" ht="12.9" thickBot="1" x14ac:dyDescent="0.35">
      <c r="A64" s="154" t="str">
        <f>+'11- impo '!A64</f>
        <v>ene-nov 20</v>
      </c>
      <c r="B64" s="201"/>
      <c r="C64" s="201"/>
      <c r="D64" s="198"/>
      <c r="E64" s="198"/>
      <c r="F64" s="198"/>
      <c r="G64" s="198"/>
      <c r="H64" s="198"/>
      <c r="I64" s="198"/>
    </row>
    <row r="65" spans="1:3" x14ac:dyDescent="0.3">
      <c r="A65" s="162"/>
      <c r="B65" s="162"/>
      <c r="C65" s="162"/>
    </row>
    <row r="66" spans="1:3" x14ac:dyDescent="0.3">
      <c r="A66" s="162"/>
      <c r="B66" s="162"/>
      <c r="C66" s="162"/>
    </row>
  </sheetData>
  <sheetProtection formatCells="0" formatColumns="0" formatRows="0"/>
  <mergeCells count="1">
    <mergeCell ref="B7:C7"/>
  </mergeCells>
  <phoneticPr fontId="0" type="noConversion"/>
  <printOptions horizontalCentered="1" verticalCentered="1" gridLinesSet="0"/>
  <pageMargins left="0.35433070866141736" right="0.35433070866141736" top="0.98425196850393704" bottom="0.78740157480314965" header="0.19685039370078741" footer="0"/>
  <pageSetup paperSize="9" scale="55" orientation="landscape" verticalDpi="300" r:id="rId1"/>
  <headerFooter alignWithMargins="0">
    <oddHeader>&amp;R2020 - Año del General Manuel Belgrano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C9:C10"/>
  <sheetViews>
    <sheetView showGridLines="0" workbookViewId="0">
      <selection activeCell="B17" sqref="B17"/>
    </sheetView>
  </sheetViews>
  <sheetFormatPr baseColWidth="10" defaultColWidth="11.3828125" defaultRowHeight="12.45" x14ac:dyDescent="0.3"/>
  <cols>
    <col min="1" max="2" width="11.3828125" style="50"/>
    <col min="3" max="3" width="58.3828125" style="50" customWidth="1"/>
    <col min="4" max="16384" width="11.3828125" style="50"/>
  </cols>
  <sheetData>
    <row r="9" spans="3:3" ht="12.9" thickBot="1" x14ac:dyDescent="0.35"/>
    <row r="10" spans="3:3" ht="35.6" thickBot="1" x14ac:dyDescent="0.9">
      <c r="C10" s="115" t="s">
        <v>0</v>
      </c>
    </row>
  </sheetData>
  <phoneticPr fontId="0" type="noConversion"/>
  <printOptions horizontalCentered="1" verticalCentered="1" gridLinesSet="0"/>
  <pageMargins left="0.35433070866141736" right="0.35433070866141736" top="0.98425196850393704" bottom="0.78740157480314965" header="0.19685039370078741" footer="0"/>
  <pageSetup paperSize="9" orientation="portrait" verticalDpi="300" r:id="rId1"/>
  <headerFooter alignWithMargins="0">
    <oddHeader>&amp;R2020 - Año del General Manuel Belgrano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3">
    <pageSetUpPr fitToPage="1"/>
  </sheetPr>
  <dimension ref="A1:I67"/>
  <sheetViews>
    <sheetView showGridLines="0" topLeftCell="A49" zoomScale="75" workbookViewId="0">
      <selection activeCell="B17" sqref="B17"/>
    </sheetView>
  </sheetViews>
  <sheetFormatPr baseColWidth="10" defaultColWidth="11.3828125" defaultRowHeight="12.45" x14ac:dyDescent="0.3"/>
  <cols>
    <col min="1" max="3" width="14.53515625" style="50" customWidth="1"/>
    <col min="4" max="9" width="13.84375" style="50" customWidth="1"/>
    <col min="10" max="16384" width="11.3828125" style="50"/>
  </cols>
  <sheetData>
    <row r="1" spans="1:9" x14ac:dyDescent="0.3">
      <c r="A1" s="126" t="s">
        <v>251</v>
      </c>
      <c r="B1" s="116"/>
      <c r="C1" s="116"/>
      <c r="D1" s="185"/>
      <c r="E1" s="185"/>
      <c r="F1" s="186"/>
      <c r="G1" s="186"/>
      <c r="H1" s="186"/>
      <c r="I1" s="186"/>
    </row>
    <row r="2" spans="1:9" x14ac:dyDescent="0.3">
      <c r="A2" s="116" t="s">
        <v>13</v>
      </c>
      <c r="B2" s="116"/>
      <c r="C2" s="116"/>
      <c r="D2" s="186"/>
      <c r="E2" s="186"/>
      <c r="F2" s="186"/>
      <c r="G2" s="186"/>
      <c r="H2" s="186"/>
      <c r="I2" s="186"/>
    </row>
    <row r="3" spans="1:9" x14ac:dyDescent="0.3">
      <c r="A3" s="342" t="str">
        <f>+'11- impo  (2)'!A3</f>
        <v>calzado desmontado</v>
      </c>
      <c r="B3" s="332"/>
      <c r="C3" s="332"/>
      <c r="D3" s="368"/>
      <c r="E3" s="368"/>
      <c r="F3" s="368"/>
      <c r="G3" s="368"/>
      <c r="H3" s="368"/>
      <c r="I3" s="368"/>
    </row>
    <row r="4" spans="1:9" x14ac:dyDescent="0.3">
      <c r="A4" s="126" t="s">
        <v>250</v>
      </c>
      <c r="B4" s="116"/>
      <c r="C4" s="116"/>
      <c r="D4" s="186"/>
      <c r="E4" s="186"/>
      <c r="F4" s="186"/>
      <c r="G4" s="186"/>
      <c r="H4" s="186"/>
      <c r="I4" s="186"/>
    </row>
    <row r="5" spans="1:9" x14ac:dyDescent="0.3">
      <c r="A5" s="332" t="s">
        <v>198</v>
      </c>
      <c r="B5" s="332"/>
      <c r="C5" s="332"/>
      <c r="D5" s="367"/>
      <c r="E5" s="367"/>
      <c r="F5" s="367"/>
      <c r="G5" s="367"/>
      <c r="H5" s="367"/>
      <c r="I5" s="367"/>
    </row>
    <row r="6" spans="1:9" ht="12.9" thickBot="1" x14ac:dyDescent="0.35">
      <c r="D6" s="164"/>
      <c r="E6" s="186"/>
      <c r="F6" s="186"/>
      <c r="G6" s="186"/>
      <c r="H6" s="186"/>
      <c r="I6" s="186"/>
    </row>
    <row r="7" spans="1:9" x14ac:dyDescent="0.3">
      <c r="A7" s="127" t="s">
        <v>8</v>
      </c>
      <c r="B7" s="572" t="s">
        <v>199</v>
      </c>
      <c r="C7" s="573"/>
      <c r="D7" s="187" t="s">
        <v>14</v>
      </c>
      <c r="E7" s="188"/>
      <c r="F7" s="187" t="s">
        <v>14</v>
      </c>
      <c r="G7" s="188"/>
      <c r="H7" s="187" t="s">
        <v>200</v>
      </c>
      <c r="I7" s="188"/>
    </row>
    <row r="8" spans="1:9" ht="12.9" thickBot="1" x14ac:dyDescent="0.35">
      <c r="A8" s="189" t="s">
        <v>9</v>
      </c>
      <c r="B8" s="190" t="s">
        <v>237</v>
      </c>
      <c r="C8" s="191" t="s">
        <v>15</v>
      </c>
      <c r="D8" s="190" t="s">
        <v>237</v>
      </c>
      <c r="E8" s="192" t="s">
        <v>15</v>
      </c>
      <c r="F8" s="190" t="s">
        <v>237</v>
      </c>
      <c r="G8" s="192" t="s">
        <v>15</v>
      </c>
      <c r="H8" s="190" t="s">
        <v>237</v>
      </c>
      <c r="I8" s="192" t="s">
        <v>15</v>
      </c>
    </row>
    <row r="9" spans="1:9" x14ac:dyDescent="0.3">
      <c r="A9" s="148">
        <f>+'11- impo '!A8</f>
        <v>42736</v>
      </c>
      <c r="B9" s="148"/>
      <c r="C9" s="148"/>
      <c r="D9" s="149"/>
      <c r="E9" s="150"/>
      <c r="F9" s="149"/>
      <c r="G9" s="150"/>
      <c r="H9" s="149"/>
      <c r="I9" s="150"/>
    </row>
    <row r="10" spans="1:9" x14ac:dyDescent="0.3">
      <c r="A10" s="152">
        <f>+'11- impo '!A9</f>
        <v>42767</v>
      </c>
      <c r="B10" s="152"/>
      <c r="C10" s="152"/>
      <c r="D10" s="153"/>
      <c r="E10" s="123"/>
      <c r="F10" s="153"/>
      <c r="G10" s="123"/>
      <c r="H10" s="153"/>
      <c r="I10" s="123"/>
    </row>
    <row r="11" spans="1:9" x14ac:dyDescent="0.3">
      <c r="A11" s="152">
        <f>+'11- impo '!A10</f>
        <v>42795</v>
      </c>
      <c r="B11" s="152"/>
      <c r="C11" s="152"/>
      <c r="D11" s="153"/>
      <c r="E11" s="123"/>
      <c r="F11" s="153"/>
      <c r="G11" s="123"/>
      <c r="H11" s="153"/>
      <c r="I11" s="123"/>
    </row>
    <row r="12" spans="1:9" x14ac:dyDescent="0.3">
      <c r="A12" s="152">
        <f>+'11- impo '!A11</f>
        <v>42826</v>
      </c>
      <c r="B12" s="152"/>
      <c r="C12" s="152"/>
      <c r="D12" s="153"/>
      <c r="E12" s="123"/>
      <c r="F12" s="153"/>
      <c r="G12" s="123"/>
      <c r="H12" s="153"/>
      <c r="I12" s="123"/>
    </row>
    <row r="13" spans="1:9" x14ac:dyDescent="0.3">
      <c r="A13" s="152">
        <f>+'11- impo '!A12</f>
        <v>42856</v>
      </c>
      <c r="B13" s="152"/>
      <c r="C13" s="152"/>
      <c r="D13" s="123"/>
      <c r="E13" s="123"/>
      <c r="F13" s="123"/>
      <c r="G13" s="123"/>
      <c r="H13" s="123"/>
      <c r="I13" s="123"/>
    </row>
    <row r="14" spans="1:9" x14ac:dyDescent="0.3">
      <c r="A14" s="152">
        <f>+'11- impo '!A13</f>
        <v>42887</v>
      </c>
      <c r="B14" s="152"/>
      <c r="C14" s="152"/>
      <c r="D14" s="153"/>
      <c r="E14" s="123"/>
      <c r="F14" s="153"/>
      <c r="G14" s="123"/>
      <c r="H14" s="153"/>
      <c r="I14" s="123"/>
    </row>
    <row r="15" spans="1:9" x14ac:dyDescent="0.3">
      <c r="A15" s="152">
        <f>+'11- impo '!A14</f>
        <v>42917</v>
      </c>
      <c r="B15" s="152"/>
      <c r="C15" s="152"/>
      <c r="D15" s="123"/>
      <c r="E15" s="123"/>
      <c r="F15" s="123"/>
      <c r="G15" s="123"/>
      <c r="H15" s="123"/>
      <c r="I15" s="123"/>
    </row>
    <row r="16" spans="1:9" x14ac:dyDescent="0.3">
      <c r="A16" s="152">
        <f>+'11- impo '!A15</f>
        <v>42948</v>
      </c>
      <c r="B16" s="152"/>
      <c r="C16" s="152"/>
      <c r="D16" s="123"/>
      <c r="E16" s="123"/>
      <c r="F16" s="123"/>
      <c r="G16" s="123"/>
      <c r="H16" s="123"/>
      <c r="I16" s="123"/>
    </row>
    <row r="17" spans="1:9" x14ac:dyDescent="0.3">
      <c r="A17" s="152">
        <f>+'11- impo '!A16</f>
        <v>42979</v>
      </c>
      <c r="B17" s="152"/>
      <c r="C17" s="152"/>
      <c r="D17" s="123"/>
      <c r="E17" s="123"/>
      <c r="F17" s="123"/>
      <c r="G17" s="123"/>
      <c r="H17" s="123"/>
      <c r="I17" s="123"/>
    </row>
    <row r="18" spans="1:9" x14ac:dyDescent="0.3">
      <c r="A18" s="152">
        <f>+'11- impo '!A17</f>
        <v>43009</v>
      </c>
      <c r="B18" s="152"/>
      <c r="C18" s="152"/>
      <c r="D18" s="123"/>
      <c r="E18" s="123"/>
      <c r="F18" s="123"/>
      <c r="G18" s="123"/>
      <c r="H18" s="123"/>
      <c r="I18" s="123"/>
    </row>
    <row r="19" spans="1:9" x14ac:dyDescent="0.3">
      <c r="A19" s="152">
        <f>+'11- impo '!A18</f>
        <v>43040</v>
      </c>
      <c r="B19" s="152"/>
      <c r="C19" s="152"/>
      <c r="D19" s="123"/>
      <c r="E19" s="123"/>
      <c r="F19" s="123"/>
      <c r="G19" s="123"/>
      <c r="H19" s="123"/>
      <c r="I19" s="123"/>
    </row>
    <row r="20" spans="1:9" ht="12.9" thickBot="1" x14ac:dyDescent="0.35">
      <c r="A20" s="154">
        <f>+'11- impo '!A19</f>
        <v>43070</v>
      </c>
      <c r="B20" s="154"/>
      <c r="C20" s="154"/>
      <c r="D20" s="155"/>
      <c r="E20" s="155"/>
      <c r="F20" s="155"/>
      <c r="G20" s="155"/>
      <c r="H20" s="155"/>
      <c r="I20" s="155"/>
    </row>
    <row r="21" spans="1:9" x14ac:dyDescent="0.3">
      <c r="A21" s="148">
        <f>+'11- impo '!A20</f>
        <v>43101</v>
      </c>
      <c r="B21" s="148"/>
      <c r="C21" s="148"/>
      <c r="D21" s="150"/>
      <c r="E21" s="150"/>
      <c r="F21" s="150"/>
      <c r="G21" s="150"/>
      <c r="H21" s="150"/>
      <c r="I21" s="150"/>
    </row>
    <row r="22" spans="1:9" x14ac:dyDescent="0.3">
      <c r="A22" s="152">
        <f>+'11- impo '!A21</f>
        <v>43132</v>
      </c>
      <c r="B22" s="152"/>
      <c r="C22" s="152"/>
      <c r="D22" s="123"/>
      <c r="E22" s="123"/>
      <c r="F22" s="123"/>
      <c r="G22" s="123"/>
      <c r="H22" s="123"/>
      <c r="I22" s="123"/>
    </row>
    <row r="23" spans="1:9" x14ac:dyDescent="0.3">
      <c r="A23" s="152">
        <f>+'11- impo '!A22</f>
        <v>43160</v>
      </c>
      <c r="B23" s="152"/>
      <c r="C23" s="152"/>
      <c r="D23" s="123"/>
      <c r="E23" s="123"/>
      <c r="F23" s="123"/>
      <c r="G23" s="123"/>
      <c r="H23" s="123"/>
      <c r="I23" s="123"/>
    </row>
    <row r="24" spans="1:9" x14ac:dyDescent="0.3">
      <c r="A24" s="152">
        <f>+'11- impo '!A23</f>
        <v>43191</v>
      </c>
      <c r="B24" s="152"/>
      <c r="C24" s="152"/>
      <c r="D24" s="123"/>
      <c r="E24" s="123"/>
      <c r="F24" s="123"/>
      <c r="G24" s="123"/>
      <c r="H24" s="123"/>
      <c r="I24" s="123"/>
    </row>
    <row r="25" spans="1:9" x14ac:dyDescent="0.3">
      <c r="A25" s="152">
        <f>+'11- impo '!A24</f>
        <v>43221</v>
      </c>
      <c r="B25" s="152"/>
      <c r="C25" s="152"/>
      <c r="D25" s="123"/>
      <c r="E25" s="123"/>
      <c r="F25" s="123"/>
      <c r="G25" s="123"/>
      <c r="H25" s="123"/>
      <c r="I25" s="123"/>
    </row>
    <row r="26" spans="1:9" x14ac:dyDescent="0.3">
      <c r="A26" s="152">
        <f>+'11- impo '!A25</f>
        <v>43252</v>
      </c>
      <c r="B26" s="152"/>
      <c r="C26" s="152"/>
      <c r="D26" s="123"/>
      <c r="E26" s="123"/>
      <c r="F26" s="123"/>
      <c r="G26" s="123"/>
      <c r="H26" s="123"/>
      <c r="I26" s="123"/>
    </row>
    <row r="27" spans="1:9" x14ac:dyDescent="0.3">
      <c r="A27" s="152">
        <f>+'11- impo '!A26</f>
        <v>43282</v>
      </c>
      <c r="B27" s="152"/>
      <c r="C27" s="152"/>
      <c r="D27" s="123"/>
      <c r="E27" s="123"/>
      <c r="F27" s="123"/>
      <c r="G27" s="123"/>
      <c r="H27" s="123"/>
      <c r="I27" s="123"/>
    </row>
    <row r="28" spans="1:9" x14ac:dyDescent="0.3">
      <c r="A28" s="152">
        <f>+'11- impo '!A27</f>
        <v>43313</v>
      </c>
      <c r="B28" s="152"/>
      <c r="C28" s="152"/>
      <c r="D28" s="123"/>
      <c r="E28" s="123"/>
      <c r="F28" s="123"/>
      <c r="G28" s="123"/>
      <c r="H28" s="123"/>
      <c r="I28" s="123"/>
    </row>
    <row r="29" spans="1:9" x14ac:dyDescent="0.3">
      <c r="A29" s="152">
        <f>+'11- impo '!A28</f>
        <v>43344</v>
      </c>
      <c r="B29" s="152"/>
      <c r="C29" s="152"/>
      <c r="D29" s="123"/>
      <c r="E29" s="123"/>
      <c r="F29" s="123"/>
      <c r="G29" s="123"/>
      <c r="H29" s="123"/>
      <c r="I29" s="123"/>
    </row>
    <row r="30" spans="1:9" x14ac:dyDescent="0.3">
      <c r="A30" s="152">
        <f>+'11- impo '!A29</f>
        <v>43374</v>
      </c>
      <c r="B30" s="152"/>
      <c r="C30" s="152"/>
      <c r="D30" s="123"/>
      <c r="E30" s="123"/>
      <c r="F30" s="123"/>
      <c r="G30" s="123"/>
      <c r="H30" s="123"/>
      <c r="I30" s="123"/>
    </row>
    <row r="31" spans="1:9" x14ac:dyDescent="0.3">
      <c r="A31" s="152">
        <f>+'11- impo '!A30</f>
        <v>43405</v>
      </c>
      <c r="B31" s="152"/>
      <c r="C31" s="152"/>
      <c r="D31" s="123"/>
      <c r="E31" s="123"/>
      <c r="F31" s="123"/>
      <c r="G31" s="123"/>
      <c r="H31" s="123"/>
      <c r="I31" s="123"/>
    </row>
    <row r="32" spans="1:9" ht="12.9" thickBot="1" x14ac:dyDescent="0.35">
      <c r="A32" s="154">
        <f>+'11- impo '!A31</f>
        <v>43435</v>
      </c>
      <c r="B32" s="154"/>
      <c r="C32" s="154"/>
      <c r="D32" s="155"/>
      <c r="E32" s="155"/>
      <c r="F32" s="155"/>
      <c r="G32" s="155"/>
      <c r="H32" s="155"/>
      <c r="I32" s="155"/>
    </row>
    <row r="33" spans="1:9" x14ac:dyDescent="0.3">
      <c r="A33" s="148">
        <f>+'11- impo '!A32</f>
        <v>43466</v>
      </c>
      <c r="B33" s="148"/>
      <c r="C33" s="148"/>
      <c r="D33" s="150"/>
      <c r="E33" s="150"/>
      <c r="F33" s="150"/>
      <c r="G33" s="150"/>
      <c r="H33" s="150"/>
      <c r="I33" s="150"/>
    </row>
    <row r="34" spans="1:9" x14ac:dyDescent="0.3">
      <c r="A34" s="152">
        <f>+'11- impo '!A33</f>
        <v>43497</v>
      </c>
      <c r="B34" s="152"/>
      <c r="C34" s="152"/>
      <c r="D34" s="123"/>
      <c r="E34" s="123"/>
      <c r="F34" s="123"/>
      <c r="G34" s="123"/>
      <c r="H34" s="123"/>
      <c r="I34" s="123"/>
    </row>
    <row r="35" spans="1:9" x14ac:dyDescent="0.3">
      <c r="A35" s="152">
        <f>+'11- impo '!A34</f>
        <v>43525</v>
      </c>
      <c r="B35" s="152"/>
      <c r="C35" s="152"/>
      <c r="D35" s="123"/>
      <c r="E35" s="123"/>
      <c r="F35" s="123"/>
      <c r="G35" s="123"/>
      <c r="H35" s="123"/>
      <c r="I35" s="123"/>
    </row>
    <row r="36" spans="1:9" x14ac:dyDescent="0.3">
      <c r="A36" s="152">
        <f>+'11- impo '!A35</f>
        <v>43556</v>
      </c>
      <c r="B36" s="152"/>
      <c r="C36" s="152"/>
      <c r="D36" s="123"/>
      <c r="E36" s="123"/>
      <c r="F36" s="123"/>
      <c r="G36" s="123"/>
      <c r="H36" s="123"/>
      <c r="I36" s="123"/>
    </row>
    <row r="37" spans="1:9" x14ac:dyDescent="0.3">
      <c r="A37" s="152">
        <f>+'11- impo '!A36</f>
        <v>43586</v>
      </c>
      <c r="B37" s="152"/>
      <c r="C37" s="152"/>
      <c r="D37" s="123"/>
      <c r="E37" s="123"/>
      <c r="F37" s="123"/>
      <c r="G37" s="123"/>
      <c r="H37" s="123"/>
      <c r="I37" s="123"/>
    </row>
    <row r="38" spans="1:9" x14ac:dyDescent="0.3">
      <c r="A38" s="152">
        <f>+'11- impo '!A37</f>
        <v>43617</v>
      </c>
      <c r="B38" s="152"/>
      <c r="C38" s="152"/>
      <c r="D38" s="123"/>
      <c r="E38" s="123"/>
      <c r="F38" s="123"/>
      <c r="G38" s="123"/>
      <c r="H38" s="123"/>
      <c r="I38" s="123"/>
    </row>
    <row r="39" spans="1:9" x14ac:dyDescent="0.3">
      <c r="A39" s="152">
        <f>+'11- impo '!A38</f>
        <v>43647</v>
      </c>
      <c r="B39" s="152"/>
      <c r="C39" s="152"/>
      <c r="D39" s="123"/>
      <c r="E39" s="123"/>
      <c r="F39" s="123"/>
      <c r="G39" s="123"/>
      <c r="H39" s="123"/>
      <c r="I39" s="123"/>
    </row>
    <row r="40" spans="1:9" x14ac:dyDescent="0.3">
      <c r="A40" s="152">
        <f>+'11- impo '!A39</f>
        <v>43678</v>
      </c>
      <c r="B40" s="152"/>
      <c r="C40" s="152"/>
      <c r="D40" s="123"/>
      <c r="E40" s="123"/>
      <c r="F40" s="123"/>
      <c r="G40" s="123"/>
      <c r="H40" s="123"/>
      <c r="I40" s="123"/>
    </row>
    <row r="41" spans="1:9" x14ac:dyDescent="0.3">
      <c r="A41" s="152">
        <f>+'11- impo '!A40</f>
        <v>43709</v>
      </c>
      <c r="B41" s="152"/>
      <c r="C41" s="152"/>
      <c r="D41" s="123"/>
      <c r="E41" s="123"/>
      <c r="F41" s="123"/>
      <c r="G41" s="123"/>
      <c r="H41" s="123"/>
      <c r="I41" s="123"/>
    </row>
    <row r="42" spans="1:9" x14ac:dyDescent="0.3">
      <c r="A42" s="152">
        <f>+'11- impo '!A41</f>
        <v>43739</v>
      </c>
      <c r="B42" s="152"/>
      <c r="C42" s="152"/>
      <c r="D42" s="123"/>
      <c r="E42" s="123"/>
      <c r="F42" s="123"/>
      <c r="G42" s="123"/>
      <c r="H42" s="123"/>
      <c r="I42" s="123"/>
    </row>
    <row r="43" spans="1:9" x14ac:dyDescent="0.3">
      <c r="A43" s="152">
        <f>+'11- impo '!A42</f>
        <v>43770</v>
      </c>
      <c r="B43" s="152"/>
      <c r="C43" s="152"/>
      <c r="D43" s="123"/>
      <c r="E43" s="123"/>
      <c r="F43" s="123"/>
      <c r="G43" s="123"/>
      <c r="H43" s="123"/>
      <c r="I43" s="123"/>
    </row>
    <row r="44" spans="1:9" ht="12.9" thickBot="1" x14ac:dyDescent="0.35">
      <c r="A44" s="154">
        <f>+'11- impo '!A43</f>
        <v>43800</v>
      </c>
      <c r="B44" s="154"/>
      <c r="C44" s="154"/>
      <c r="D44" s="155"/>
      <c r="E44" s="155"/>
      <c r="F44" s="155"/>
      <c r="G44" s="155"/>
      <c r="H44" s="155"/>
      <c r="I44" s="155"/>
    </row>
    <row r="45" spans="1:9" x14ac:dyDescent="0.3">
      <c r="A45" s="148">
        <f>+'11- impo '!A44</f>
        <v>43831</v>
      </c>
      <c r="B45" s="148"/>
      <c r="C45" s="148"/>
      <c r="D45" s="150"/>
      <c r="E45" s="150"/>
      <c r="F45" s="150"/>
      <c r="G45" s="150"/>
      <c r="H45" s="150"/>
      <c r="I45" s="150"/>
    </row>
    <row r="46" spans="1:9" x14ac:dyDescent="0.3">
      <c r="A46" s="152">
        <f>+'11- impo '!A45</f>
        <v>43862</v>
      </c>
      <c r="B46" s="152"/>
      <c r="C46" s="152"/>
      <c r="D46" s="123"/>
      <c r="E46" s="123"/>
      <c r="F46" s="123"/>
      <c r="G46" s="123"/>
      <c r="H46" s="123"/>
      <c r="I46" s="123"/>
    </row>
    <row r="47" spans="1:9" x14ac:dyDescent="0.3">
      <c r="A47" s="152">
        <f>+'11- impo '!A46</f>
        <v>43891</v>
      </c>
      <c r="B47" s="152"/>
      <c r="C47" s="152"/>
      <c r="D47" s="123"/>
      <c r="E47" s="123"/>
      <c r="F47" s="123"/>
      <c r="G47" s="123"/>
      <c r="H47" s="123"/>
      <c r="I47" s="123"/>
    </row>
    <row r="48" spans="1:9" x14ac:dyDescent="0.3">
      <c r="A48" s="152">
        <f>+'11- impo '!A47</f>
        <v>43922</v>
      </c>
      <c r="B48" s="152"/>
      <c r="C48" s="152"/>
      <c r="D48" s="123"/>
      <c r="E48" s="123"/>
      <c r="F48" s="123"/>
      <c r="G48" s="123"/>
      <c r="H48" s="123"/>
      <c r="I48" s="123"/>
    </row>
    <row r="49" spans="1:9" x14ac:dyDescent="0.3">
      <c r="A49" s="152">
        <f>+'11- impo '!A48</f>
        <v>43952</v>
      </c>
      <c r="B49" s="152"/>
      <c r="C49" s="152"/>
      <c r="D49" s="123"/>
      <c r="E49" s="123"/>
      <c r="F49" s="123"/>
      <c r="G49" s="123"/>
      <c r="H49" s="123"/>
      <c r="I49" s="123"/>
    </row>
    <row r="50" spans="1:9" x14ac:dyDescent="0.3">
      <c r="A50" s="152">
        <f>+'11- impo '!A49</f>
        <v>43983</v>
      </c>
      <c r="B50" s="152"/>
      <c r="C50" s="152"/>
      <c r="D50" s="123"/>
      <c r="E50" s="123"/>
      <c r="F50" s="123"/>
      <c r="G50" s="123"/>
      <c r="H50" s="123"/>
      <c r="I50" s="123"/>
    </row>
    <row r="51" spans="1:9" x14ac:dyDescent="0.3">
      <c r="A51" s="152">
        <f>+'11- impo '!A50</f>
        <v>44013</v>
      </c>
      <c r="B51" s="152"/>
      <c r="C51" s="152"/>
      <c r="D51" s="123"/>
      <c r="E51" s="123"/>
      <c r="F51" s="123"/>
      <c r="G51" s="123"/>
      <c r="H51" s="123"/>
      <c r="I51" s="123"/>
    </row>
    <row r="52" spans="1:9" x14ac:dyDescent="0.3">
      <c r="A52" s="152">
        <f>+'11- impo '!A51</f>
        <v>44044</v>
      </c>
      <c r="B52" s="152"/>
      <c r="C52" s="152"/>
      <c r="D52" s="123"/>
      <c r="E52" s="123"/>
      <c r="F52" s="123"/>
      <c r="G52" s="123"/>
      <c r="H52" s="123"/>
      <c r="I52" s="123"/>
    </row>
    <row r="53" spans="1:9" x14ac:dyDescent="0.3">
      <c r="A53" s="152">
        <f>+'11- impo '!A52</f>
        <v>44075</v>
      </c>
      <c r="B53" s="152"/>
      <c r="C53" s="152"/>
      <c r="D53" s="123"/>
      <c r="E53" s="123"/>
      <c r="F53" s="123"/>
      <c r="G53" s="123"/>
      <c r="H53" s="123"/>
      <c r="I53" s="123"/>
    </row>
    <row r="54" spans="1:9" x14ac:dyDescent="0.3">
      <c r="A54" s="152">
        <f>+'11- impo '!A53</f>
        <v>44105</v>
      </c>
      <c r="B54" s="152"/>
      <c r="C54" s="152"/>
      <c r="D54" s="123"/>
      <c r="E54" s="123"/>
      <c r="F54" s="123"/>
      <c r="G54" s="123"/>
      <c r="H54" s="123"/>
      <c r="I54" s="123"/>
    </row>
    <row r="55" spans="1:9" x14ac:dyDescent="0.3">
      <c r="A55" s="152">
        <f>+'11- impo '!A54</f>
        <v>44136</v>
      </c>
      <c r="B55" s="152"/>
      <c r="C55" s="152"/>
      <c r="D55" s="123"/>
      <c r="E55" s="123"/>
      <c r="F55" s="123"/>
      <c r="G55" s="123"/>
      <c r="H55" s="123"/>
      <c r="I55" s="123"/>
    </row>
    <row r="56" spans="1:9" ht="12.9" hidden="1" thickBot="1" x14ac:dyDescent="0.35">
      <c r="A56" s="154" t="e">
        <f>+'11- impo '!A55</f>
        <v>#REF!</v>
      </c>
      <c r="B56" s="154"/>
      <c r="C56" s="154"/>
      <c r="D56" s="155"/>
      <c r="E56" s="155"/>
      <c r="F56" s="155"/>
      <c r="G56" s="155"/>
      <c r="H56" s="155"/>
      <c r="I56" s="155"/>
    </row>
    <row r="57" spans="1:9" ht="12.9" thickBot="1" x14ac:dyDescent="0.35">
      <c r="A57" s="168"/>
      <c r="B57" s="168"/>
      <c r="C57" s="168"/>
      <c r="D57" s="163"/>
      <c r="E57" s="163"/>
      <c r="F57" s="163"/>
      <c r="G57" s="163"/>
      <c r="H57" s="163"/>
      <c r="I57" s="163"/>
    </row>
    <row r="58" spans="1:9" x14ac:dyDescent="0.3">
      <c r="A58" s="165">
        <f>+'11- impo '!A57</f>
        <v>2015</v>
      </c>
      <c r="B58" s="193"/>
      <c r="C58" s="193"/>
      <c r="D58" s="194"/>
      <c r="E58" s="194"/>
      <c r="F58" s="194"/>
      <c r="G58" s="194"/>
      <c r="H58" s="194"/>
      <c r="I58" s="194"/>
    </row>
    <row r="59" spans="1:9" ht="12.9" thickBot="1" x14ac:dyDescent="0.35">
      <c r="A59" s="167">
        <f>+'11- impo '!A58</f>
        <v>2016</v>
      </c>
      <c r="B59" s="197"/>
      <c r="C59" s="197"/>
      <c r="D59" s="198"/>
      <c r="E59" s="198"/>
      <c r="F59" s="198"/>
      <c r="G59" s="198"/>
      <c r="H59" s="198"/>
      <c r="I59" s="198"/>
    </row>
    <row r="60" spans="1:9" x14ac:dyDescent="0.3">
      <c r="A60" s="165">
        <f>+'11- impo '!A59</f>
        <v>2017</v>
      </c>
      <c r="B60" s="193"/>
      <c r="C60" s="193"/>
      <c r="D60" s="194"/>
      <c r="E60" s="194"/>
      <c r="F60" s="194"/>
      <c r="G60" s="194"/>
      <c r="H60" s="194"/>
      <c r="I60" s="194"/>
    </row>
    <row r="61" spans="1:9" x14ac:dyDescent="0.3">
      <c r="A61" s="166">
        <f>+'11- impo '!A60</f>
        <v>2018</v>
      </c>
      <c r="B61" s="195"/>
      <c r="C61" s="195"/>
      <c r="D61" s="196"/>
      <c r="E61" s="196"/>
      <c r="F61" s="196"/>
      <c r="G61" s="196"/>
      <c r="H61" s="196"/>
      <c r="I61" s="196"/>
    </row>
    <row r="62" spans="1:9" ht="12.9" thickBot="1" x14ac:dyDescent="0.35">
      <c r="A62" s="167">
        <f>+'11- impo '!A61</f>
        <v>2019</v>
      </c>
      <c r="B62" s="197"/>
      <c r="C62" s="197"/>
      <c r="D62" s="198"/>
      <c r="E62" s="198"/>
      <c r="F62" s="198"/>
      <c r="G62" s="198"/>
      <c r="H62" s="198"/>
      <c r="I62" s="198"/>
    </row>
    <row r="63" spans="1:9" ht="12.9" thickBot="1" x14ac:dyDescent="0.35">
      <c r="A63" s="168"/>
      <c r="B63" s="199"/>
      <c r="C63" s="199"/>
      <c r="D63" s="69"/>
      <c r="E63" s="69"/>
      <c r="F63" s="69"/>
      <c r="G63" s="69"/>
      <c r="H63" s="69"/>
      <c r="I63" s="69"/>
    </row>
    <row r="64" spans="1:9" x14ac:dyDescent="0.3">
      <c r="A64" s="148" t="str">
        <f>+'11- impo '!A63</f>
        <v>ene-nov 19</v>
      </c>
      <c r="B64" s="200"/>
      <c r="C64" s="200"/>
      <c r="D64" s="194"/>
      <c r="E64" s="194"/>
      <c r="F64" s="194"/>
      <c r="G64" s="194"/>
      <c r="H64" s="194"/>
      <c r="I64" s="194"/>
    </row>
    <row r="65" spans="1:9" ht="12.9" thickBot="1" x14ac:dyDescent="0.35">
      <c r="A65" s="154" t="str">
        <f>+'11- impo '!A64</f>
        <v>ene-nov 20</v>
      </c>
      <c r="B65" s="201"/>
      <c r="C65" s="201"/>
      <c r="D65" s="198"/>
      <c r="E65" s="198"/>
      <c r="F65" s="198"/>
      <c r="G65" s="198"/>
      <c r="H65" s="198"/>
      <c r="I65" s="198"/>
    </row>
    <row r="66" spans="1:9" x14ac:dyDescent="0.3">
      <c r="A66" s="162"/>
      <c r="B66" s="162"/>
      <c r="C66" s="162"/>
    </row>
    <row r="67" spans="1:9" x14ac:dyDescent="0.3">
      <c r="A67" s="162"/>
      <c r="B67" s="162"/>
      <c r="C67" s="162"/>
    </row>
  </sheetData>
  <sheetProtection formatCells="0" formatColumns="0" formatRows="0"/>
  <mergeCells count="1">
    <mergeCell ref="B7:C7"/>
  </mergeCells>
  <phoneticPr fontId="17" type="noConversion"/>
  <printOptions horizontalCentered="1" verticalCentered="1" gridLinesSet="0"/>
  <pageMargins left="0.35433070866141736" right="0.35433070866141736" top="0.98425196850393704" bottom="0.78740157480314965" header="0.19685039370078741" footer="0"/>
  <pageSetup paperSize="9" scale="77" orientation="portrait" verticalDpi="300" r:id="rId1"/>
  <headerFooter alignWithMargins="0">
    <oddHeader>&amp;R2020 - Año del General Manuel Belgrano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>
    <pageSetUpPr fitToPage="1"/>
  </sheetPr>
  <dimension ref="A1:E16"/>
  <sheetViews>
    <sheetView showGridLines="0" zoomScale="75" workbookViewId="0">
      <selection activeCell="B17" sqref="B17"/>
    </sheetView>
  </sheetViews>
  <sheetFormatPr baseColWidth="10" defaultColWidth="11.3828125" defaultRowHeight="12.45" x14ac:dyDescent="0.3"/>
  <cols>
    <col min="1" max="1" width="13.3828125" style="50" customWidth="1"/>
    <col min="2" max="4" width="22.69140625" style="50" customWidth="1"/>
    <col min="5" max="5" width="30.53515625" style="50" bestFit="1" customWidth="1"/>
    <col min="6" max="16384" width="11.3828125" style="50"/>
  </cols>
  <sheetData>
    <row r="1" spans="1:5" x14ac:dyDescent="0.3">
      <c r="A1" s="126" t="s">
        <v>253</v>
      </c>
      <c r="B1" s="117"/>
      <c r="C1" s="117"/>
      <c r="D1" s="117"/>
      <c r="E1" s="117"/>
    </row>
    <row r="2" spans="1:5" x14ac:dyDescent="0.3">
      <c r="A2" s="116" t="s">
        <v>17</v>
      </c>
      <c r="B2" s="117"/>
      <c r="C2" s="117"/>
      <c r="D2" s="117"/>
      <c r="E2" s="117"/>
    </row>
    <row r="3" spans="1:5" x14ac:dyDescent="0.3">
      <c r="A3" s="342" t="s">
        <v>252</v>
      </c>
      <c r="B3" s="333"/>
      <c r="C3" s="333"/>
      <c r="D3" s="333"/>
      <c r="E3" s="333"/>
    </row>
    <row r="4" spans="1:5" x14ac:dyDescent="0.3">
      <c r="A4" s="342" t="s">
        <v>183</v>
      </c>
      <c r="B4" s="333"/>
      <c r="C4" s="333"/>
      <c r="D4" s="333"/>
      <c r="E4" s="333"/>
    </row>
    <row r="5" spans="1:5" ht="12.9" thickBot="1" x14ac:dyDescent="0.35">
      <c r="A5" s="58"/>
      <c r="B5" s="58"/>
      <c r="C5" s="58"/>
      <c r="D5" s="58"/>
      <c r="E5" s="58"/>
    </row>
    <row r="6" spans="1:5" ht="12.9" thickBot="1" x14ac:dyDescent="0.35">
      <c r="A6" s="126"/>
      <c r="B6" s="126"/>
      <c r="C6" s="325" t="s">
        <v>172</v>
      </c>
      <c r="D6" s="169"/>
      <c r="E6" s="170"/>
    </row>
    <row r="7" spans="1:5" ht="12.9" thickBot="1" x14ac:dyDescent="0.35">
      <c r="A7" s="127" t="s">
        <v>9</v>
      </c>
      <c r="B7" s="371" t="s">
        <v>199</v>
      </c>
      <c r="C7" s="372" t="s">
        <v>20</v>
      </c>
      <c r="D7" s="373" t="s">
        <v>20</v>
      </c>
      <c r="E7" s="374" t="s">
        <v>20</v>
      </c>
    </row>
    <row r="8" spans="1:5" x14ac:dyDescent="0.3">
      <c r="A8" s="504">
        <v>42369</v>
      </c>
      <c r="B8" s="505"/>
      <c r="C8" s="506"/>
      <c r="D8" s="507"/>
      <c r="E8" s="508"/>
    </row>
    <row r="9" spans="1:5" ht="12.9" thickBot="1" x14ac:dyDescent="0.35">
      <c r="A9" s="176">
        <v>42735</v>
      </c>
      <c r="B9" s="178"/>
      <c r="C9" s="178"/>
      <c r="D9" s="179"/>
      <c r="E9" s="124"/>
    </row>
    <row r="10" spans="1:5" ht="12.9" x14ac:dyDescent="0.35">
      <c r="A10" s="171">
        <v>43100</v>
      </c>
      <c r="B10" s="172"/>
      <c r="C10" s="173"/>
      <c r="D10" s="174"/>
      <c r="E10" s="175"/>
    </row>
    <row r="11" spans="1:5" x14ac:dyDescent="0.3">
      <c r="A11" s="176">
        <v>43465</v>
      </c>
      <c r="B11" s="177"/>
      <c r="C11" s="178"/>
      <c r="D11" s="179"/>
      <c r="E11" s="124"/>
    </row>
    <row r="12" spans="1:5" ht="12.9" thickBot="1" x14ac:dyDescent="0.35">
      <c r="A12" s="176">
        <v>43830</v>
      </c>
      <c r="B12" s="178"/>
      <c r="C12" s="178"/>
      <c r="D12" s="179"/>
      <c r="E12" s="124"/>
    </row>
    <row r="13" spans="1:5" x14ac:dyDescent="0.3">
      <c r="A13" s="369">
        <v>43799</v>
      </c>
      <c r="B13" s="180"/>
      <c r="C13" s="180"/>
      <c r="D13" s="181"/>
      <c r="E13" s="151"/>
    </row>
    <row r="14" spans="1:5" ht="12.9" thickBot="1" x14ac:dyDescent="0.35">
      <c r="A14" s="370">
        <v>44165</v>
      </c>
      <c r="B14" s="182"/>
      <c r="C14" s="182"/>
      <c r="D14" s="183"/>
      <c r="E14" s="156"/>
    </row>
    <row r="16" spans="1:5" ht="9" customHeight="1" x14ac:dyDescent="0.3"/>
  </sheetData>
  <sheetProtection formatCells="0" formatColumns="0" formatRows="0"/>
  <phoneticPr fontId="0" type="noConversion"/>
  <printOptions horizontalCentered="1" verticalCentered="1" gridLinesSet="0"/>
  <pageMargins left="0.35433070866141736" right="0.35433070866141736" top="0.98425196850393704" bottom="0.78740157480314965" header="0.19685039370078741" footer="0"/>
  <pageSetup paperSize="9" orientation="landscape" verticalDpi="300" r:id="rId1"/>
  <headerFooter alignWithMargins="0">
    <oddHeader>&amp;R2020 - Año del General Manuel Belgrano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5">
    <pageSetUpPr fitToPage="1"/>
  </sheetPr>
  <dimension ref="A1:F14"/>
  <sheetViews>
    <sheetView showGridLines="0" zoomScale="75" workbookViewId="0">
      <selection sqref="A1:F16"/>
    </sheetView>
  </sheetViews>
  <sheetFormatPr baseColWidth="10" defaultColWidth="11.3828125" defaultRowHeight="12.45" x14ac:dyDescent="0.3"/>
  <cols>
    <col min="1" max="1" width="13.3828125" style="50" customWidth="1"/>
    <col min="2" max="4" width="22.69140625" style="50" customWidth="1"/>
    <col min="5" max="5" width="23.3828125" style="50" customWidth="1"/>
    <col min="6" max="16384" width="11.3828125" style="50"/>
  </cols>
  <sheetData>
    <row r="1" spans="1:6" x14ac:dyDescent="0.3">
      <c r="A1" s="126" t="s">
        <v>254</v>
      </c>
      <c r="B1" s="117"/>
      <c r="C1" s="117"/>
      <c r="D1" s="117"/>
      <c r="E1" s="117"/>
    </row>
    <row r="2" spans="1:6" x14ac:dyDescent="0.3">
      <c r="A2" s="116" t="s">
        <v>17</v>
      </c>
      <c r="B2" s="117"/>
      <c r="C2" s="117"/>
      <c r="D2" s="117"/>
      <c r="E2" s="117"/>
    </row>
    <row r="3" spans="1:6" x14ac:dyDescent="0.3">
      <c r="A3" s="342" t="s">
        <v>255</v>
      </c>
      <c r="B3" s="333"/>
      <c r="C3" s="333"/>
      <c r="D3" s="333"/>
      <c r="E3" s="333"/>
    </row>
    <row r="4" spans="1:6" x14ac:dyDescent="0.3">
      <c r="A4" s="342" t="s">
        <v>183</v>
      </c>
      <c r="B4" s="333"/>
      <c r="C4" s="333"/>
      <c r="D4" s="333"/>
      <c r="E4" s="333"/>
    </row>
    <row r="5" spans="1:6" ht="12.9" thickBot="1" x14ac:dyDescent="0.35">
      <c r="A5" s="58"/>
      <c r="B5" s="58"/>
      <c r="C5" s="58"/>
      <c r="D5" s="58"/>
      <c r="E5" s="58"/>
    </row>
    <row r="6" spans="1:6" ht="12.9" thickBot="1" x14ac:dyDescent="0.35">
      <c r="A6" s="126"/>
      <c r="B6" s="126"/>
      <c r="C6" s="325" t="s">
        <v>172</v>
      </c>
      <c r="D6" s="169"/>
      <c r="E6" s="170"/>
    </row>
    <row r="7" spans="1:6" ht="12.9" thickBot="1" x14ac:dyDescent="0.35">
      <c r="A7" s="127" t="s">
        <v>9</v>
      </c>
      <c r="B7" s="371" t="s">
        <v>199</v>
      </c>
      <c r="C7" s="372" t="s">
        <v>20</v>
      </c>
      <c r="D7" s="373" t="s">
        <v>20</v>
      </c>
      <c r="E7" s="374" t="s">
        <v>20</v>
      </c>
      <c r="F7" s="55" t="s">
        <v>273</v>
      </c>
    </row>
    <row r="8" spans="1:6" x14ac:dyDescent="0.3">
      <c r="A8" s="504">
        <v>42369</v>
      </c>
      <c r="B8" s="505"/>
      <c r="C8" s="506"/>
      <c r="D8" s="507"/>
      <c r="E8" s="508"/>
    </row>
    <row r="9" spans="1:6" ht="12.9" thickBot="1" x14ac:dyDescent="0.35">
      <c r="A9" s="176">
        <v>42735</v>
      </c>
      <c r="B9" s="178"/>
      <c r="C9" s="178"/>
      <c r="D9" s="179"/>
      <c r="E9" s="124"/>
    </row>
    <row r="10" spans="1:6" ht="12.9" x14ac:dyDescent="0.35">
      <c r="A10" s="171">
        <v>43100</v>
      </c>
      <c r="B10" s="172"/>
      <c r="C10" s="173"/>
      <c r="D10" s="174"/>
      <c r="E10" s="175"/>
    </row>
    <row r="11" spans="1:6" x14ac:dyDescent="0.3">
      <c r="A11" s="176">
        <v>43465</v>
      </c>
      <c r="B11" s="177"/>
      <c r="C11" s="178"/>
      <c r="D11" s="179"/>
      <c r="E11" s="124"/>
    </row>
    <row r="12" spans="1:6" ht="12.9" thickBot="1" x14ac:dyDescent="0.35">
      <c r="A12" s="176">
        <v>43830</v>
      </c>
      <c r="B12" s="178"/>
      <c r="C12" s="178"/>
      <c r="D12" s="179"/>
      <c r="E12" s="124"/>
    </row>
    <row r="13" spans="1:6" x14ac:dyDescent="0.3">
      <c r="A13" s="369">
        <v>43799</v>
      </c>
      <c r="B13" s="180"/>
      <c r="C13" s="180"/>
      <c r="D13" s="181"/>
      <c r="E13" s="151"/>
    </row>
    <row r="14" spans="1:6" ht="12.9" thickBot="1" x14ac:dyDescent="0.35">
      <c r="A14" s="370">
        <v>44165</v>
      </c>
      <c r="B14" s="182"/>
      <c r="C14" s="182"/>
      <c r="D14" s="183"/>
      <c r="E14" s="156"/>
    </row>
  </sheetData>
  <sheetProtection formatCells="0" formatColumns="0" formatRows="0"/>
  <phoneticPr fontId="17" type="noConversion"/>
  <printOptions horizontalCentered="1" verticalCentered="1" gridLinesSet="0"/>
  <pageMargins left="0.35433070866141736" right="0.35433070866141736" top="0.98425196850393704" bottom="0.78740157480314965" header="0.19685039370078741" footer="0"/>
  <pageSetup paperSize="9" orientation="landscape" verticalDpi="300" r:id="rId1"/>
  <headerFooter alignWithMargins="0">
    <oddHeader>&amp;R2020 - Año del General Manuel Belgrano</oddHead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0"/>
  <sheetViews>
    <sheetView showGridLines="0" topLeftCell="A40" zoomScale="75" workbookViewId="0">
      <selection sqref="A1:J48"/>
    </sheetView>
  </sheetViews>
  <sheetFormatPr baseColWidth="10" defaultColWidth="11.3828125" defaultRowHeight="12.9" x14ac:dyDescent="0.35"/>
  <cols>
    <col min="1" max="1" width="38" style="378" customWidth="1"/>
    <col min="2" max="7" width="10.53515625" style="378" customWidth="1"/>
    <col min="8" max="9" width="10.53515625" style="432" customWidth="1"/>
    <col min="10" max="16384" width="11.3828125" style="378"/>
  </cols>
  <sheetData>
    <row r="1" spans="1:9" x14ac:dyDescent="0.35">
      <c r="A1" s="375" t="s">
        <v>267</v>
      </c>
      <c r="B1" s="376"/>
      <c r="C1" s="376"/>
      <c r="D1" s="376"/>
      <c r="E1" s="376"/>
      <c r="F1" s="376"/>
      <c r="G1" s="376"/>
      <c r="H1" s="377"/>
      <c r="I1" s="377"/>
    </row>
    <row r="2" spans="1:9" x14ac:dyDescent="0.35">
      <c r="A2" s="375" t="s">
        <v>201</v>
      </c>
      <c r="B2" s="376"/>
      <c r="C2" s="376"/>
      <c r="D2" s="376"/>
      <c r="E2" s="376"/>
      <c r="F2" s="376"/>
      <c r="G2" s="376"/>
      <c r="H2" s="377"/>
      <c r="I2" s="377"/>
    </row>
    <row r="3" spans="1:9" x14ac:dyDescent="0.35">
      <c r="A3" s="479" t="s">
        <v>262</v>
      </c>
      <c r="B3" s="377"/>
      <c r="C3" s="377"/>
      <c r="D3" s="377"/>
      <c r="E3" s="377"/>
      <c r="F3" s="377"/>
      <c r="G3" s="377"/>
      <c r="H3" s="377"/>
      <c r="I3" s="377"/>
    </row>
    <row r="4" spans="1:9" s="380" customFormat="1" x14ac:dyDescent="0.35">
      <c r="A4" s="480" t="s">
        <v>202</v>
      </c>
      <c r="B4" s="379"/>
      <c r="C4" s="379"/>
      <c r="D4" s="379"/>
      <c r="E4" s="379"/>
      <c r="F4" s="379"/>
      <c r="G4" s="379"/>
      <c r="H4" s="379"/>
      <c r="I4" s="379"/>
    </row>
    <row r="5" spans="1:9" x14ac:dyDescent="0.35">
      <c r="A5" s="375" t="s">
        <v>203</v>
      </c>
      <c r="B5" s="376"/>
      <c r="C5" s="376"/>
      <c r="D5" s="376"/>
      <c r="E5" s="376"/>
      <c r="F5" s="376"/>
      <c r="G5" s="376"/>
      <c r="H5" s="377"/>
      <c r="I5" s="377"/>
    </row>
    <row r="6" spans="1:9" x14ac:dyDescent="0.35">
      <c r="A6" s="381" t="s">
        <v>193</v>
      </c>
      <c r="B6" s="376"/>
      <c r="C6" s="376"/>
      <c r="D6" s="376"/>
      <c r="E6" s="376"/>
      <c r="F6" s="376"/>
      <c r="G6" s="376"/>
      <c r="H6" s="377"/>
      <c r="I6" s="377"/>
    </row>
    <row r="7" spans="1:9" x14ac:dyDescent="0.35">
      <c r="A7" s="381" t="s">
        <v>194</v>
      </c>
      <c r="B7" s="376"/>
      <c r="C7" s="376"/>
      <c r="D7" s="376"/>
      <c r="E7" s="376"/>
      <c r="F7" s="376"/>
      <c r="G7" s="376"/>
      <c r="H7" s="377"/>
      <c r="I7" s="377"/>
    </row>
    <row r="8" spans="1:9" x14ac:dyDescent="0.35">
      <c r="A8" s="381" t="s">
        <v>195</v>
      </c>
      <c r="B8" s="376"/>
      <c r="C8" s="376"/>
      <c r="D8" s="376"/>
      <c r="E8" s="376"/>
      <c r="F8" s="376"/>
      <c r="G8" s="376"/>
      <c r="H8" s="377"/>
      <c r="I8" s="377"/>
    </row>
    <row r="9" spans="1:9" ht="13.3" thickBot="1" x14ac:dyDescent="0.4">
      <c r="A9" s="375"/>
      <c r="B9" s="376"/>
      <c r="C9" s="376"/>
      <c r="D9" s="376"/>
      <c r="E9" s="376"/>
      <c r="F9" s="376"/>
      <c r="G9" s="376"/>
      <c r="H9" s="377"/>
      <c r="I9" s="377"/>
    </row>
    <row r="10" spans="1:9" ht="13.3" thickBot="1" x14ac:dyDescent="0.4">
      <c r="A10" s="382" t="s">
        <v>204</v>
      </c>
      <c r="B10" s="383" t="s">
        <v>285</v>
      </c>
      <c r="C10" s="384"/>
      <c r="D10" s="383" t="s">
        <v>286</v>
      </c>
      <c r="E10" s="384"/>
      <c r="F10" s="383" t="s">
        <v>287</v>
      </c>
      <c r="G10" s="384"/>
      <c r="H10" s="385" t="s">
        <v>288</v>
      </c>
      <c r="I10" s="386"/>
    </row>
    <row r="11" spans="1:9" s="393" customFormat="1" ht="13.3" thickBot="1" x14ac:dyDescent="0.4">
      <c r="A11" s="387"/>
      <c r="B11" s="388" t="s">
        <v>205</v>
      </c>
      <c r="C11" s="389" t="s">
        <v>109</v>
      </c>
      <c r="D11" s="390" t="s">
        <v>205</v>
      </c>
      <c r="E11" s="389" t="s">
        <v>109</v>
      </c>
      <c r="F11" s="390" t="s">
        <v>205</v>
      </c>
      <c r="G11" s="389" t="s">
        <v>109</v>
      </c>
      <c r="H11" s="391" t="s">
        <v>205</v>
      </c>
      <c r="I11" s="392" t="s">
        <v>109</v>
      </c>
    </row>
    <row r="12" spans="1:9" s="393" customFormat="1" x14ac:dyDescent="0.35">
      <c r="A12" s="394" t="s">
        <v>206</v>
      </c>
      <c r="B12" s="395"/>
      <c r="C12" s="396"/>
      <c r="D12" s="397"/>
      <c r="E12" s="396"/>
      <c r="F12" s="397"/>
      <c r="G12" s="396"/>
      <c r="H12" s="397"/>
      <c r="I12" s="396"/>
    </row>
    <row r="13" spans="1:9" x14ac:dyDescent="0.35">
      <c r="A13" s="398" t="s">
        <v>207</v>
      </c>
      <c r="B13" s="399"/>
      <c r="C13" s="399"/>
      <c r="D13" s="399"/>
      <c r="E13" s="399"/>
      <c r="F13" s="399"/>
      <c r="G13" s="399"/>
      <c r="H13" s="400"/>
      <c r="I13" s="401"/>
    </row>
    <row r="14" spans="1:9" x14ac:dyDescent="0.35">
      <c r="A14" s="402" t="s">
        <v>208</v>
      </c>
      <c r="B14" s="399"/>
      <c r="C14" s="399"/>
      <c r="D14" s="399"/>
      <c r="E14" s="399"/>
      <c r="F14" s="399"/>
      <c r="G14" s="399"/>
      <c r="H14" s="400"/>
      <c r="I14" s="401"/>
    </row>
    <row r="15" spans="1:9" x14ac:dyDescent="0.35">
      <c r="A15" s="402" t="s">
        <v>209</v>
      </c>
      <c r="B15" s="399"/>
      <c r="C15" s="399"/>
      <c r="D15" s="399"/>
      <c r="E15" s="399"/>
      <c r="F15" s="399"/>
      <c r="G15" s="399"/>
      <c r="H15" s="400"/>
      <c r="I15" s="401"/>
    </row>
    <row r="16" spans="1:9" x14ac:dyDescent="0.35">
      <c r="A16" s="398" t="s">
        <v>210</v>
      </c>
      <c r="B16" s="399"/>
      <c r="C16" s="399"/>
      <c r="D16" s="399"/>
      <c r="E16" s="399"/>
      <c r="F16" s="399"/>
      <c r="G16" s="399"/>
      <c r="H16" s="400"/>
      <c r="I16" s="401"/>
    </row>
    <row r="17" spans="1:9" x14ac:dyDescent="0.35">
      <c r="A17" s="402" t="s">
        <v>211</v>
      </c>
      <c r="B17" s="399"/>
      <c r="C17" s="399"/>
      <c r="D17" s="399"/>
      <c r="E17" s="399"/>
      <c r="F17" s="399"/>
      <c r="G17" s="399"/>
      <c r="H17" s="400"/>
      <c r="I17" s="401"/>
    </row>
    <row r="18" spans="1:9" x14ac:dyDescent="0.35">
      <c r="A18" s="402" t="s">
        <v>212</v>
      </c>
      <c r="B18" s="399"/>
      <c r="C18" s="399"/>
      <c r="D18" s="399"/>
      <c r="E18" s="399"/>
      <c r="F18" s="399"/>
      <c r="G18" s="399"/>
      <c r="H18" s="400"/>
      <c r="I18" s="401"/>
    </row>
    <row r="19" spans="1:9" x14ac:dyDescent="0.35">
      <c r="A19" s="402" t="s">
        <v>213</v>
      </c>
      <c r="B19" s="399"/>
      <c r="C19" s="399"/>
      <c r="D19" s="399"/>
      <c r="E19" s="399"/>
      <c r="F19" s="399"/>
      <c r="G19" s="399"/>
      <c r="H19" s="400"/>
      <c r="I19" s="401"/>
    </row>
    <row r="20" spans="1:9" x14ac:dyDescent="0.35">
      <c r="A20" s="402" t="s">
        <v>214</v>
      </c>
      <c r="B20" s="399"/>
      <c r="C20" s="399"/>
      <c r="D20" s="399"/>
      <c r="E20" s="399"/>
      <c r="F20" s="399"/>
      <c r="G20" s="399"/>
      <c r="H20" s="400"/>
      <c r="I20" s="401"/>
    </row>
    <row r="21" spans="1:9" x14ac:dyDescent="0.35">
      <c r="A21" s="402" t="s">
        <v>215</v>
      </c>
      <c r="B21" s="399"/>
      <c r="C21" s="399"/>
      <c r="D21" s="399"/>
      <c r="E21" s="399"/>
      <c r="F21" s="399"/>
      <c r="G21" s="399"/>
      <c r="H21" s="400"/>
      <c r="I21" s="401"/>
    </row>
    <row r="22" spans="1:9" x14ac:dyDescent="0.35">
      <c r="A22" s="402" t="s">
        <v>216</v>
      </c>
      <c r="B22" s="399"/>
      <c r="C22" s="399"/>
      <c r="D22" s="399"/>
      <c r="E22" s="399"/>
      <c r="F22" s="399"/>
      <c r="G22" s="399"/>
      <c r="H22" s="400"/>
      <c r="I22" s="401"/>
    </row>
    <row r="23" spans="1:9" x14ac:dyDescent="0.35">
      <c r="A23" s="398" t="s">
        <v>217</v>
      </c>
      <c r="B23" s="399"/>
      <c r="C23" s="399"/>
      <c r="D23" s="399"/>
      <c r="E23" s="399"/>
      <c r="F23" s="399"/>
      <c r="G23" s="399"/>
      <c r="H23" s="400"/>
      <c r="I23" s="401"/>
    </row>
    <row r="24" spans="1:9" x14ac:dyDescent="0.35">
      <c r="A24" s="402" t="s">
        <v>218</v>
      </c>
      <c r="B24" s="399"/>
      <c r="C24" s="399"/>
      <c r="D24" s="399"/>
      <c r="E24" s="399"/>
      <c r="F24" s="399"/>
      <c r="G24" s="399"/>
      <c r="H24" s="400"/>
      <c r="I24" s="401"/>
    </row>
    <row r="25" spans="1:9" x14ac:dyDescent="0.35">
      <c r="A25" s="402" t="s">
        <v>219</v>
      </c>
      <c r="B25" s="399"/>
      <c r="C25" s="399"/>
      <c r="D25" s="399"/>
      <c r="E25" s="399"/>
      <c r="F25" s="399"/>
      <c r="G25" s="399"/>
      <c r="H25" s="400"/>
      <c r="I25" s="401"/>
    </row>
    <row r="26" spans="1:9" x14ac:dyDescent="0.35">
      <c r="A26" s="402" t="s">
        <v>220</v>
      </c>
      <c r="B26" s="399"/>
      <c r="C26" s="399"/>
      <c r="D26" s="399"/>
      <c r="E26" s="399"/>
      <c r="F26" s="399"/>
      <c r="G26" s="399"/>
      <c r="H26" s="400"/>
      <c r="I26" s="401"/>
    </row>
    <row r="27" spans="1:9" x14ac:dyDescent="0.35">
      <c r="A27" s="398" t="s">
        <v>221</v>
      </c>
      <c r="B27" s="399"/>
      <c r="C27" s="399"/>
      <c r="D27" s="399"/>
      <c r="E27" s="399"/>
      <c r="F27" s="399"/>
      <c r="G27" s="399"/>
      <c r="H27" s="400"/>
      <c r="I27" s="401"/>
    </row>
    <row r="28" spans="1:9" x14ac:dyDescent="0.35">
      <c r="A28" s="403" t="s">
        <v>222</v>
      </c>
      <c r="B28" s="404"/>
      <c r="C28" s="404"/>
      <c r="D28" s="404"/>
      <c r="E28" s="404"/>
      <c r="F28" s="404"/>
      <c r="G28" s="404"/>
      <c r="H28" s="405"/>
      <c r="I28" s="406"/>
    </row>
    <row r="29" spans="1:9" x14ac:dyDescent="0.35">
      <c r="A29" s="407" t="s">
        <v>223</v>
      </c>
      <c r="B29" s="408"/>
      <c r="C29" s="408"/>
      <c r="D29" s="408"/>
      <c r="E29" s="408"/>
      <c r="F29" s="408"/>
      <c r="G29" s="408"/>
      <c r="H29" s="409"/>
      <c r="I29" s="410"/>
    </row>
    <row r="30" spans="1:9" x14ac:dyDescent="0.35">
      <c r="A30" s="411" t="s">
        <v>224</v>
      </c>
      <c r="B30" s="412"/>
      <c r="C30" s="412"/>
      <c r="D30" s="412"/>
      <c r="E30" s="412"/>
      <c r="F30" s="412"/>
      <c r="G30" s="412"/>
      <c r="H30" s="413"/>
      <c r="I30" s="414"/>
    </row>
    <row r="31" spans="1:9" x14ac:dyDescent="0.35">
      <c r="A31" s="403" t="s">
        <v>225</v>
      </c>
      <c r="B31" s="404"/>
      <c r="C31" s="404"/>
      <c r="D31" s="404"/>
      <c r="E31" s="404"/>
      <c r="F31" s="404"/>
      <c r="G31" s="404"/>
      <c r="H31" s="405"/>
      <c r="I31" s="406"/>
    </row>
    <row r="32" spans="1:9" x14ac:dyDescent="0.35">
      <c r="A32" s="407" t="s">
        <v>223</v>
      </c>
      <c r="B32" s="408"/>
      <c r="C32" s="408"/>
      <c r="D32" s="408"/>
      <c r="E32" s="408"/>
      <c r="F32" s="408"/>
      <c r="G32" s="408"/>
      <c r="H32" s="409"/>
      <c r="I32" s="410"/>
    </row>
    <row r="33" spans="1:9" x14ac:dyDescent="0.35">
      <c r="A33" s="411" t="s">
        <v>224</v>
      </c>
      <c r="B33" s="412"/>
      <c r="C33" s="412"/>
      <c r="D33" s="412"/>
      <c r="E33" s="412"/>
      <c r="F33" s="412"/>
      <c r="G33" s="412"/>
      <c r="H33" s="413"/>
      <c r="I33" s="414"/>
    </row>
    <row r="34" spans="1:9" x14ac:dyDescent="0.35">
      <c r="A34" s="403" t="s">
        <v>226</v>
      </c>
      <c r="B34" s="404"/>
      <c r="C34" s="404"/>
      <c r="D34" s="404"/>
      <c r="E34" s="404"/>
      <c r="F34" s="404"/>
      <c r="G34" s="404"/>
      <c r="H34" s="405"/>
      <c r="I34" s="406"/>
    </row>
    <row r="35" spans="1:9" x14ac:dyDescent="0.35">
      <c r="A35" s="407" t="s">
        <v>223</v>
      </c>
      <c r="B35" s="408"/>
      <c r="C35" s="408"/>
      <c r="D35" s="408"/>
      <c r="E35" s="408"/>
      <c r="F35" s="408"/>
      <c r="G35" s="408"/>
      <c r="H35" s="409"/>
      <c r="I35" s="410"/>
    </row>
    <row r="36" spans="1:9" x14ac:dyDescent="0.35">
      <c r="A36" s="411" t="s">
        <v>224</v>
      </c>
      <c r="B36" s="412"/>
      <c r="C36" s="412"/>
      <c r="D36" s="412"/>
      <c r="E36" s="412"/>
      <c r="F36" s="412"/>
      <c r="G36" s="412"/>
      <c r="H36" s="413"/>
      <c r="I36" s="414"/>
    </row>
    <row r="37" spans="1:9" x14ac:dyDescent="0.35">
      <c r="A37" s="403" t="s">
        <v>227</v>
      </c>
      <c r="B37" s="404"/>
      <c r="C37" s="404"/>
      <c r="D37" s="404"/>
      <c r="E37" s="404"/>
      <c r="F37" s="404"/>
      <c r="G37" s="404"/>
      <c r="H37" s="405"/>
      <c r="I37" s="406"/>
    </row>
    <row r="38" spans="1:9" x14ac:dyDescent="0.35">
      <c r="A38" s="407" t="s">
        <v>223</v>
      </c>
      <c r="B38" s="408"/>
      <c r="C38" s="408"/>
      <c r="D38" s="408"/>
      <c r="E38" s="408"/>
      <c r="F38" s="408"/>
      <c r="G38" s="408"/>
      <c r="H38" s="409"/>
      <c r="I38" s="410"/>
    </row>
    <row r="39" spans="1:9" x14ac:dyDescent="0.35">
      <c r="A39" s="411" t="s">
        <v>224</v>
      </c>
      <c r="B39" s="412"/>
      <c r="C39" s="412"/>
      <c r="D39" s="412"/>
      <c r="E39" s="412"/>
      <c r="F39" s="412"/>
      <c r="G39" s="412"/>
      <c r="H39" s="413"/>
      <c r="I39" s="414"/>
    </row>
    <row r="40" spans="1:9" x14ac:dyDescent="0.35">
      <c r="A40" s="398" t="s">
        <v>228</v>
      </c>
      <c r="B40" s="399"/>
      <c r="C40" s="415">
        <v>1</v>
      </c>
      <c r="D40" s="399"/>
      <c r="E40" s="415">
        <v>1</v>
      </c>
      <c r="F40" s="399"/>
      <c r="G40" s="415">
        <v>1</v>
      </c>
      <c r="H40" s="400"/>
      <c r="I40" s="416">
        <v>1</v>
      </c>
    </row>
    <row r="41" spans="1:9" x14ac:dyDescent="0.35">
      <c r="A41" s="398" t="s">
        <v>229</v>
      </c>
      <c r="B41" s="399"/>
      <c r="C41" s="399"/>
      <c r="D41" s="399"/>
      <c r="E41" s="399"/>
      <c r="F41" s="399"/>
      <c r="G41" s="399"/>
      <c r="H41" s="400"/>
      <c r="I41" s="401"/>
    </row>
    <row r="42" spans="1:9" ht="13.3" thickBot="1" x14ac:dyDescent="0.4">
      <c r="A42" s="403" t="s">
        <v>230</v>
      </c>
      <c r="B42" s="404"/>
      <c r="C42" s="404"/>
      <c r="D42" s="404"/>
      <c r="E42" s="404"/>
      <c r="F42" s="404"/>
      <c r="G42" s="404"/>
      <c r="H42" s="405"/>
      <c r="I42" s="406"/>
    </row>
    <row r="43" spans="1:9" x14ac:dyDescent="0.35">
      <c r="A43" s="417" t="s">
        <v>95</v>
      </c>
      <c r="B43" s="418"/>
      <c r="C43" s="418"/>
      <c r="D43" s="418"/>
      <c r="E43" s="418"/>
      <c r="F43" s="418"/>
      <c r="G43" s="418"/>
      <c r="H43" s="419"/>
      <c r="I43" s="420"/>
    </row>
    <row r="44" spans="1:9" x14ac:dyDescent="0.35">
      <c r="A44" s="421" t="s">
        <v>96</v>
      </c>
      <c r="B44" s="422"/>
      <c r="C44" s="422"/>
      <c r="D44" s="422"/>
      <c r="E44" s="422"/>
      <c r="F44" s="422"/>
      <c r="G44" s="422"/>
      <c r="H44" s="423"/>
      <c r="I44" s="424"/>
    </row>
    <row r="45" spans="1:9" ht="13.3" thickBot="1" x14ac:dyDescent="0.4">
      <c r="A45" s="425" t="s">
        <v>97</v>
      </c>
      <c r="B45" s="426"/>
      <c r="C45" s="426"/>
      <c r="D45" s="426"/>
      <c r="E45" s="426"/>
      <c r="F45" s="426"/>
      <c r="G45" s="426"/>
      <c r="H45" s="427"/>
      <c r="I45" s="428"/>
    </row>
    <row r="46" spans="1:9" x14ac:dyDescent="0.35">
      <c r="A46" s="486" t="s">
        <v>263</v>
      </c>
      <c r="B46" s="429"/>
      <c r="C46" s="430"/>
      <c r="D46" s="430"/>
      <c r="E46" s="430"/>
      <c r="F46" s="430"/>
      <c r="G46" s="430"/>
      <c r="H46" s="431"/>
      <c r="I46" s="431"/>
    </row>
    <row r="47" spans="1:9" x14ac:dyDescent="0.35">
      <c r="A47" s="430"/>
      <c r="B47" s="430"/>
      <c r="C47" s="430"/>
      <c r="D47" s="430"/>
      <c r="E47" s="430"/>
      <c r="F47" s="430"/>
      <c r="G47" s="430"/>
      <c r="H47" s="431"/>
      <c r="I47" s="431"/>
    </row>
    <row r="48" spans="1:9" x14ac:dyDescent="0.35">
      <c r="A48" s="430"/>
      <c r="B48" s="430"/>
      <c r="C48" s="430"/>
      <c r="D48" s="430"/>
      <c r="E48" s="430"/>
      <c r="F48" s="430"/>
      <c r="G48" s="430"/>
      <c r="H48" s="431"/>
      <c r="I48" s="431"/>
    </row>
    <row r="49" spans="1:9" x14ac:dyDescent="0.35">
      <c r="A49" s="430"/>
      <c r="B49" s="430"/>
      <c r="C49" s="430"/>
      <c r="D49" s="430"/>
      <c r="E49" s="430"/>
      <c r="F49" s="430"/>
      <c r="G49" s="430"/>
      <c r="H49" s="431"/>
      <c r="I49" s="431"/>
    </row>
    <row r="50" spans="1:9" x14ac:dyDescent="0.35">
      <c r="A50" s="430"/>
      <c r="B50" s="430"/>
      <c r="C50" s="430"/>
      <c r="D50" s="430"/>
      <c r="E50" s="430"/>
      <c r="F50" s="430"/>
      <c r="G50" s="430"/>
      <c r="H50" s="431"/>
      <c r="I50" s="431"/>
    </row>
  </sheetData>
  <phoneticPr fontId="17" type="noConversion"/>
  <printOptions horizontalCentered="1" verticalCentered="1"/>
  <pageMargins left="0.35433070866141736" right="0.35433070866141736" top="0.98425196850393704" bottom="0.78740157480314965" header="0.19685039370078741" footer="0"/>
  <pageSetup paperSize="9" scale="75" orientation="landscape" r:id="rId1"/>
  <headerFooter alignWithMargins="0">
    <oddHeader>&amp;R2020 - Año del General Manuel Belgrano</oddHead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8"/>
  <sheetViews>
    <sheetView showGridLines="0" topLeftCell="A52" zoomScale="75" workbookViewId="0">
      <selection sqref="A1:J55"/>
    </sheetView>
  </sheetViews>
  <sheetFormatPr baseColWidth="10" defaultColWidth="11.3828125" defaultRowHeight="12.9" x14ac:dyDescent="0.35"/>
  <cols>
    <col min="1" max="1" width="43.53515625" style="378" customWidth="1"/>
    <col min="2" max="7" width="10.53515625" style="378" customWidth="1"/>
    <col min="8" max="9" width="10.53515625" style="432" customWidth="1"/>
    <col min="10" max="16384" width="11.3828125" style="378"/>
  </cols>
  <sheetData>
    <row r="1" spans="1:9" x14ac:dyDescent="0.35">
      <c r="A1" s="375" t="s">
        <v>268</v>
      </c>
      <c r="B1" s="376"/>
      <c r="C1" s="376"/>
      <c r="D1" s="376"/>
      <c r="E1" s="376"/>
      <c r="F1" s="376"/>
      <c r="G1" s="376"/>
      <c r="H1" s="377"/>
      <c r="I1" s="377"/>
    </row>
    <row r="2" spans="1:9" ht="45.75" customHeight="1" x14ac:dyDescent="0.35">
      <c r="A2" s="574" t="s">
        <v>272</v>
      </c>
      <c r="B2" s="574"/>
      <c r="C2" s="574"/>
      <c r="D2" s="574"/>
      <c r="E2" s="574"/>
      <c r="F2" s="574"/>
      <c r="G2" s="574"/>
      <c r="H2" s="574"/>
      <c r="I2" s="574"/>
    </row>
    <row r="3" spans="1:9" x14ac:dyDescent="0.35">
      <c r="A3" s="479" t="s">
        <v>262</v>
      </c>
      <c r="B3" s="377"/>
      <c r="C3" s="377"/>
      <c r="D3" s="377"/>
      <c r="E3" s="377"/>
      <c r="F3" s="377"/>
      <c r="G3" s="377"/>
      <c r="H3" s="377"/>
      <c r="I3" s="377"/>
    </row>
    <row r="4" spans="1:9" s="380" customFormat="1" x14ac:dyDescent="0.35">
      <c r="A4" s="480" t="s">
        <v>202</v>
      </c>
      <c r="B4" s="379"/>
      <c r="C4" s="379"/>
      <c r="D4" s="379"/>
      <c r="E4" s="379"/>
      <c r="F4" s="379"/>
      <c r="G4" s="379"/>
      <c r="H4" s="379"/>
      <c r="I4" s="379"/>
    </row>
    <row r="5" spans="1:9" x14ac:dyDescent="0.35">
      <c r="A5" s="375" t="s">
        <v>203</v>
      </c>
      <c r="B5" s="376"/>
      <c r="C5" s="376"/>
      <c r="D5" s="376"/>
      <c r="E5" s="376"/>
      <c r="F5" s="376"/>
      <c r="G5" s="376"/>
      <c r="H5" s="377"/>
      <c r="I5" s="377"/>
    </row>
    <row r="6" spans="1:9" x14ac:dyDescent="0.35">
      <c r="A6" s="381" t="s">
        <v>193</v>
      </c>
      <c r="B6" s="376"/>
      <c r="C6" s="376"/>
      <c r="D6" s="376"/>
      <c r="E6" s="376"/>
      <c r="F6" s="376"/>
      <c r="G6" s="376"/>
      <c r="H6" s="377"/>
      <c r="I6" s="377"/>
    </row>
    <row r="7" spans="1:9" x14ac:dyDescent="0.35">
      <c r="A7" s="381" t="s">
        <v>194</v>
      </c>
      <c r="B7" s="376"/>
      <c r="C7" s="376"/>
      <c r="D7" s="376"/>
      <c r="E7" s="376"/>
      <c r="F7" s="376"/>
      <c r="G7" s="376"/>
      <c r="H7" s="377"/>
      <c r="I7" s="377"/>
    </row>
    <row r="8" spans="1:9" x14ac:dyDescent="0.35">
      <c r="A8" s="381" t="s">
        <v>195</v>
      </c>
      <c r="B8" s="376"/>
      <c r="C8" s="376"/>
      <c r="D8" s="376"/>
      <c r="E8" s="376"/>
      <c r="F8" s="376"/>
      <c r="G8" s="376"/>
      <c r="H8" s="377"/>
      <c r="I8" s="377"/>
    </row>
    <row r="9" spans="1:9" ht="13.3" thickBot="1" x14ac:dyDescent="0.4">
      <c r="A9" s="375"/>
      <c r="B9" s="376"/>
      <c r="C9" s="376"/>
      <c r="D9" s="376"/>
      <c r="E9" s="376"/>
      <c r="F9" s="376"/>
      <c r="G9" s="376"/>
      <c r="H9" s="377"/>
      <c r="I9" s="377"/>
    </row>
    <row r="10" spans="1:9" ht="13.3" thickBot="1" x14ac:dyDescent="0.4">
      <c r="A10" s="382" t="s">
        <v>204</v>
      </c>
      <c r="B10" s="383" t="s">
        <v>285</v>
      </c>
      <c r="C10" s="384"/>
      <c r="D10" s="383" t="s">
        <v>286</v>
      </c>
      <c r="E10" s="384"/>
      <c r="F10" s="383" t="s">
        <v>287</v>
      </c>
      <c r="G10" s="384"/>
      <c r="H10" s="385" t="s">
        <v>288</v>
      </c>
      <c r="I10" s="386"/>
    </row>
    <row r="11" spans="1:9" s="393" customFormat="1" ht="13.3" thickBot="1" x14ac:dyDescent="0.4">
      <c r="A11" s="387"/>
      <c r="B11" s="388" t="s">
        <v>205</v>
      </c>
      <c r="C11" s="389" t="s">
        <v>109</v>
      </c>
      <c r="D11" s="390" t="s">
        <v>205</v>
      </c>
      <c r="E11" s="389" t="s">
        <v>109</v>
      </c>
      <c r="F11" s="390" t="s">
        <v>205</v>
      </c>
      <c r="G11" s="389" t="s">
        <v>109</v>
      </c>
      <c r="H11" s="391" t="s">
        <v>205</v>
      </c>
      <c r="I11" s="392" t="s">
        <v>109</v>
      </c>
    </row>
    <row r="12" spans="1:9" s="393" customFormat="1" x14ac:dyDescent="0.35">
      <c r="A12" s="394" t="s">
        <v>206</v>
      </c>
      <c r="B12" s="395"/>
      <c r="C12" s="396"/>
      <c r="D12" s="397"/>
      <c r="E12" s="396"/>
      <c r="F12" s="397"/>
      <c r="G12" s="396"/>
      <c r="H12" s="397"/>
      <c r="I12" s="396"/>
    </row>
    <row r="13" spans="1:9" x14ac:dyDescent="0.35">
      <c r="A13" s="398" t="s">
        <v>207</v>
      </c>
      <c r="B13" s="399"/>
      <c r="C13" s="399"/>
      <c r="D13" s="399"/>
      <c r="E13" s="399"/>
      <c r="F13" s="399"/>
      <c r="G13" s="399"/>
      <c r="H13" s="400"/>
      <c r="I13" s="401"/>
    </row>
    <row r="14" spans="1:9" x14ac:dyDescent="0.35">
      <c r="A14" s="402" t="s">
        <v>269</v>
      </c>
      <c r="B14" s="399"/>
      <c r="C14" s="399"/>
      <c r="D14" s="399"/>
      <c r="E14" s="399"/>
      <c r="F14" s="399"/>
      <c r="G14" s="399"/>
      <c r="H14" s="400"/>
      <c r="I14" s="401"/>
    </row>
    <row r="15" spans="1:9" x14ac:dyDescent="0.35">
      <c r="A15" s="398" t="s">
        <v>210</v>
      </c>
      <c r="B15" s="399"/>
      <c r="C15" s="399"/>
      <c r="D15" s="399"/>
      <c r="E15" s="399"/>
      <c r="F15" s="399"/>
      <c r="G15" s="399"/>
      <c r="H15" s="400"/>
      <c r="I15" s="401"/>
    </row>
    <row r="16" spans="1:9" x14ac:dyDescent="0.35">
      <c r="A16" s="402" t="s">
        <v>270</v>
      </c>
      <c r="B16" s="399"/>
      <c r="C16" s="399"/>
      <c r="D16" s="399"/>
      <c r="E16" s="399"/>
      <c r="F16" s="399"/>
      <c r="G16" s="399"/>
      <c r="H16" s="400"/>
      <c r="I16" s="401"/>
    </row>
    <row r="17" spans="1:9" x14ac:dyDescent="0.35">
      <c r="A17" s="402" t="s">
        <v>213</v>
      </c>
      <c r="B17" s="399"/>
      <c r="C17" s="399"/>
      <c r="D17" s="399"/>
      <c r="E17" s="399"/>
      <c r="F17" s="399"/>
      <c r="G17" s="399"/>
      <c r="H17" s="400"/>
      <c r="I17" s="401"/>
    </row>
    <row r="18" spans="1:9" x14ac:dyDescent="0.35">
      <c r="A18" s="402" t="s">
        <v>214</v>
      </c>
      <c r="B18" s="399"/>
      <c r="C18" s="399"/>
      <c r="D18" s="399"/>
      <c r="E18" s="399"/>
      <c r="F18" s="399"/>
      <c r="G18" s="399"/>
      <c r="H18" s="400"/>
      <c r="I18" s="401"/>
    </row>
    <row r="19" spans="1:9" x14ac:dyDescent="0.35">
      <c r="A19" s="402" t="s">
        <v>215</v>
      </c>
      <c r="B19" s="399"/>
      <c r="C19" s="399"/>
      <c r="D19" s="399"/>
      <c r="E19" s="399"/>
      <c r="F19" s="399"/>
      <c r="G19" s="399"/>
      <c r="H19" s="400"/>
      <c r="I19" s="401"/>
    </row>
    <row r="20" spans="1:9" x14ac:dyDescent="0.35">
      <c r="A20" s="402" t="s">
        <v>216</v>
      </c>
      <c r="B20" s="399"/>
      <c r="C20" s="399"/>
      <c r="D20" s="399"/>
      <c r="E20" s="399"/>
      <c r="F20" s="399"/>
      <c r="G20" s="399"/>
      <c r="H20" s="400"/>
      <c r="I20" s="401"/>
    </row>
    <row r="21" spans="1:9" x14ac:dyDescent="0.35">
      <c r="A21" s="398" t="s">
        <v>217</v>
      </c>
      <c r="B21" s="399"/>
      <c r="C21" s="399"/>
      <c r="D21" s="399"/>
      <c r="E21" s="399"/>
      <c r="F21" s="399"/>
      <c r="G21" s="399"/>
      <c r="H21" s="400"/>
      <c r="I21" s="401"/>
    </row>
    <row r="22" spans="1:9" x14ac:dyDescent="0.35">
      <c r="A22" s="402" t="s">
        <v>218</v>
      </c>
      <c r="B22" s="399"/>
      <c r="C22" s="399"/>
      <c r="D22" s="399"/>
      <c r="E22" s="399"/>
      <c r="F22" s="399"/>
      <c r="G22" s="399"/>
      <c r="H22" s="400"/>
      <c r="I22" s="401"/>
    </row>
    <row r="23" spans="1:9" x14ac:dyDescent="0.35">
      <c r="A23" s="402" t="s">
        <v>219</v>
      </c>
      <c r="B23" s="399"/>
      <c r="C23" s="399"/>
      <c r="D23" s="399"/>
      <c r="E23" s="399"/>
      <c r="F23" s="399"/>
      <c r="G23" s="399"/>
      <c r="H23" s="400"/>
      <c r="I23" s="401"/>
    </row>
    <row r="24" spans="1:9" x14ac:dyDescent="0.35">
      <c r="A24" s="402" t="s">
        <v>220</v>
      </c>
      <c r="B24" s="399"/>
      <c r="C24" s="399"/>
      <c r="D24" s="399"/>
      <c r="E24" s="399"/>
      <c r="F24" s="399"/>
      <c r="G24" s="399"/>
      <c r="H24" s="400"/>
      <c r="I24" s="401"/>
    </row>
    <row r="25" spans="1:9" x14ac:dyDescent="0.35">
      <c r="A25" s="398" t="s">
        <v>221</v>
      </c>
      <c r="B25" s="399"/>
      <c r="C25" s="399"/>
      <c r="D25" s="399"/>
      <c r="E25" s="399"/>
      <c r="F25" s="399"/>
      <c r="G25" s="399"/>
      <c r="H25" s="400"/>
      <c r="I25" s="401"/>
    </row>
    <row r="26" spans="1:9" x14ac:dyDescent="0.35">
      <c r="A26" s="402" t="s">
        <v>271</v>
      </c>
      <c r="B26" s="399"/>
      <c r="C26" s="399"/>
      <c r="D26" s="399"/>
      <c r="E26" s="399"/>
      <c r="F26" s="399"/>
      <c r="G26" s="399"/>
      <c r="H26" s="400"/>
      <c r="I26" s="401"/>
    </row>
    <row r="27" spans="1:9" x14ac:dyDescent="0.35">
      <c r="A27" s="402" t="s">
        <v>162</v>
      </c>
      <c r="B27" s="399"/>
      <c r="C27" s="399"/>
      <c r="D27" s="399"/>
      <c r="E27" s="399"/>
      <c r="F27" s="399"/>
      <c r="G27" s="399"/>
      <c r="H27" s="400"/>
      <c r="I27" s="401"/>
    </row>
    <row r="28" spans="1:9" x14ac:dyDescent="0.35">
      <c r="A28" s="402" t="s">
        <v>58</v>
      </c>
      <c r="B28" s="399"/>
      <c r="C28" s="399"/>
      <c r="D28" s="399"/>
      <c r="E28" s="399"/>
      <c r="F28" s="399"/>
      <c r="G28" s="399"/>
      <c r="H28" s="400"/>
      <c r="I28" s="401"/>
    </row>
    <row r="29" spans="1:9" x14ac:dyDescent="0.35">
      <c r="A29" s="402" t="s">
        <v>276</v>
      </c>
      <c r="B29" s="399"/>
      <c r="C29" s="399"/>
      <c r="D29" s="399"/>
      <c r="E29" s="399"/>
      <c r="F29" s="399"/>
      <c r="G29" s="399"/>
      <c r="H29" s="400"/>
      <c r="I29" s="401"/>
    </row>
    <row r="30" spans="1:9" x14ac:dyDescent="0.35">
      <c r="A30" s="402" t="s">
        <v>60</v>
      </c>
      <c r="B30" s="399"/>
      <c r="C30" s="399"/>
      <c r="D30" s="399"/>
      <c r="E30" s="399"/>
      <c r="F30" s="399"/>
      <c r="G30" s="399"/>
      <c r="H30" s="400"/>
      <c r="I30" s="401"/>
    </row>
    <row r="31" spans="1:9" x14ac:dyDescent="0.35">
      <c r="A31" s="402" t="s">
        <v>61</v>
      </c>
      <c r="B31" s="399"/>
      <c r="C31" s="399"/>
      <c r="D31" s="399"/>
      <c r="E31" s="399"/>
      <c r="F31" s="399"/>
      <c r="G31" s="399"/>
      <c r="H31" s="400"/>
      <c r="I31" s="401"/>
    </row>
    <row r="32" spans="1:9" x14ac:dyDescent="0.35">
      <c r="A32" s="402" t="s">
        <v>62</v>
      </c>
      <c r="B32" s="399"/>
      <c r="C32" s="399"/>
      <c r="D32" s="399"/>
      <c r="E32" s="399"/>
      <c r="F32" s="399"/>
      <c r="G32" s="399"/>
      <c r="H32" s="400"/>
      <c r="I32" s="401"/>
    </row>
    <row r="33" spans="1:9" x14ac:dyDescent="0.35">
      <c r="A33" s="402" t="s">
        <v>277</v>
      </c>
      <c r="B33" s="399"/>
      <c r="C33" s="399"/>
      <c r="D33" s="399"/>
      <c r="E33" s="399"/>
      <c r="F33" s="399"/>
      <c r="G33" s="399"/>
      <c r="H33" s="400"/>
      <c r="I33" s="401"/>
    </row>
    <row r="34" spans="1:9" x14ac:dyDescent="0.35">
      <c r="A34" s="402" t="s">
        <v>64</v>
      </c>
      <c r="B34" s="399"/>
      <c r="C34" s="399"/>
      <c r="D34" s="399"/>
      <c r="E34" s="399"/>
      <c r="F34" s="399"/>
      <c r="G34" s="399"/>
      <c r="H34" s="400"/>
      <c r="I34" s="401"/>
    </row>
    <row r="35" spans="1:9" x14ac:dyDescent="0.35">
      <c r="A35" s="402" t="s">
        <v>65</v>
      </c>
      <c r="B35" s="399"/>
      <c r="C35" s="399"/>
      <c r="D35" s="399"/>
      <c r="E35" s="399"/>
      <c r="F35" s="399"/>
      <c r="G35" s="399"/>
      <c r="H35" s="400"/>
      <c r="I35" s="401"/>
    </row>
    <row r="36" spans="1:9" x14ac:dyDescent="0.35">
      <c r="A36" s="402" t="s">
        <v>99</v>
      </c>
      <c r="B36" s="399"/>
      <c r="C36" s="399"/>
      <c r="D36" s="399"/>
      <c r="E36" s="399"/>
      <c r="F36" s="399"/>
      <c r="G36" s="399"/>
      <c r="H36" s="400"/>
      <c r="I36" s="401"/>
    </row>
    <row r="37" spans="1:9" x14ac:dyDescent="0.35">
      <c r="A37" s="402" t="s">
        <v>84</v>
      </c>
      <c r="B37" s="399"/>
      <c r="C37" s="399"/>
      <c r="D37" s="399"/>
      <c r="E37" s="399"/>
      <c r="F37" s="399"/>
      <c r="G37" s="399"/>
      <c r="H37" s="400"/>
      <c r="I37" s="401"/>
    </row>
    <row r="38" spans="1:9" x14ac:dyDescent="0.35">
      <c r="A38" s="402" t="s">
        <v>278</v>
      </c>
      <c r="B38" s="399"/>
      <c r="C38" s="399"/>
      <c r="D38" s="399"/>
      <c r="E38" s="399"/>
      <c r="F38" s="399"/>
      <c r="G38" s="399"/>
      <c r="H38" s="400"/>
      <c r="I38" s="401"/>
    </row>
    <row r="39" spans="1:9" x14ac:dyDescent="0.35">
      <c r="A39" s="402" t="s">
        <v>67</v>
      </c>
      <c r="B39" s="399"/>
      <c r="C39" s="399"/>
      <c r="D39" s="399"/>
      <c r="E39" s="399"/>
      <c r="F39" s="399"/>
      <c r="G39" s="399"/>
      <c r="H39" s="400"/>
      <c r="I39" s="401"/>
    </row>
    <row r="40" spans="1:9" x14ac:dyDescent="0.35">
      <c r="A40" s="402" t="s">
        <v>68</v>
      </c>
      <c r="B40" s="399"/>
      <c r="C40" s="399"/>
      <c r="D40" s="399"/>
      <c r="E40" s="399"/>
      <c r="F40" s="399"/>
      <c r="G40" s="399"/>
      <c r="H40" s="400"/>
      <c r="I40" s="401"/>
    </row>
    <row r="41" spans="1:9" x14ac:dyDescent="0.35">
      <c r="A41" s="402" t="s">
        <v>69</v>
      </c>
      <c r="B41" s="399"/>
      <c r="C41" s="399"/>
      <c r="D41" s="399"/>
      <c r="E41" s="399"/>
      <c r="F41" s="399"/>
      <c r="G41" s="399"/>
      <c r="H41" s="400"/>
      <c r="I41" s="401"/>
    </row>
    <row r="42" spans="1:9" x14ac:dyDescent="0.35">
      <c r="A42" s="402" t="s">
        <v>70</v>
      </c>
      <c r="B42" s="399"/>
      <c r="C42" s="399"/>
      <c r="D42" s="399"/>
      <c r="E42" s="399"/>
      <c r="F42" s="399"/>
      <c r="G42" s="399"/>
      <c r="H42" s="400"/>
      <c r="I42" s="401"/>
    </row>
    <row r="43" spans="1:9" x14ac:dyDescent="0.35">
      <c r="A43" s="402" t="s">
        <v>71</v>
      </c>
      <c r="B43" s="399"/>
      <c r="C43" s="399"/>
      <c r="D43" s="399"/>
      <c r="E43" s="399"/>
      <c r="F43" s="399"/>
      <c r="G43" s="399"/>
      <c r="H43" s="400"/>
      <c r="I43" s="401"/>
    </row>
    <row r="44" spans="1:9" x14ac:dyDescent="0.35">
      <c r="A44" s="402" t="s">
        <v>100</v>
      </c>
      <c r="B44" s="399"/>
      <c r="C44" s="399"/>
      <c r="D44" s="399"/>
      <c r="E44" s="399"/>
      <c r="F44" s="399"/>
      <c r="G44" s="399"/>
      <c r="H44" s="400"/>
      <c r="I44" s="401"/>
    </row>
    <row r="45" spans="1:9" x14ac:dyDescent="0.35">
      <c r="A45" s="402" t="s">
        <v>72</v>
      </c>
      <c r="B45" s="399"/>
      <c r="C45" s="399"/>
      <c r="D45" s="399"/>
      <c r="E45" s="399"/>
      <c r="F45" s="399"/>
      <c r="G45" s="399"/>
      <c r="H45" s="400"/>
      <c r="I45" s="401"/>
    </row>
    <row r="46" spans="1:9" x14ac:dyDescent="0.35">
      <c r="A46" s="402" t="s">
        <v>101</v>
      </c>
      <c r="B46" s="399"/>
      <c r="C46" s="399"/>
      <c r="D46" s="399"/>
      <c r="E46" s="399"/>
      <c r="F46" s="399"/>
      <c r="G46" s="399"/>
      <c r="H46" s="400"/>
      <c r="I46" s="401"/>
    </row>
    <row r="47" spans="1:9" x14ac:dyDescent="0.35">
      <c r="A47" s="407" t="s">
        <v>73</v>
      </c>
      <c r="B47" s="408"/>
      <c r="C47" s="408"/>
      <c r="D47" s="408"/>
      <c r="E47" s="408"/>
      <c r="F47" s="408"/>
      <c r="G47" s="408"/>
      <c r="H47" s="409"/>
      <c r="I47" s="410"/>
    </row>
    <row r="48" spans="1:9" x14ac:dyDescent="0.35">
      <c r="A48" s="398" t="s">
        <v>228</v>
      </c>
      <c r="B48" s="399"/>
      <c r="C48" s="415">
        <v>1</v>
      </c>
      <c r="D48" s="399"/>
      <c r="E48" s="415">
        <v>1</v>
      </c>
      <c r="F48" s="399"/>
      <c r="G48" s="415">
        <v>1</v>
      </c>
      <c r="H48" s="400"/>
      <c r="I48" s="416">
        <v>1</v>
      </c>
    </row>
    <row r="49" spans="1:9" x14ac:dyDescent="0.35">
      <c r="A49" s="398" t="s">
        <v>229</v>
      </c>
      <c r="B49" s="399"/>
      <c r="C49" s="399"/>
      <c r="D49" s="399"/>
      <c r="E49" s="399"/>
      <c r="F49" s="399"/>
      <c r="G49" s="399"/>
      <c r="H49" s="400"/>
      <c r="I49" s="401"/>
    </row>
    <row r="50" spans="1:9" ht="13.3" thickBot="1" x14ac:dyDescent="0.4">
      <c r="A50" s="403" t="s">
        <v>230</v>
      </c>
      <c r="B50" s="404"/>
      <c r="C50" s="404"/>
      <c r="D50" s="404"/>
      <c r="E50" s="404"/>
      <c r="F50" s="404"/>
      <c r="G50" s="404"/>
      <c r="H50" s="405"/>
      <c r="I50" s="406"/>
    </row>
    <row r="51" spans="1:9" x14ac:dyDescent="0.35">
      <c r="A51" s="417" t="s">
        <v>95</v>
      </c>
      <c r="B51" s="418"/>
      <c r="C51" s="418"/>
      <c r="D51" s="418"/>
      <c r="E51" s="418"/>
      <c r="F51" s="418"/>
      <c r="G51" s="418"/>
      <c r="H51" s="419"/>
      <c r="I51" s="420"/>
    </row>
    <row r="52" spans="1:9" x14ac:dyDescent="0.35">
      <c r="A52" s="421" t="s">
        <v>96</v>
      </c>
      <c r="B52" s="422"/>
      <c r="C52" s="422"/>
      <c r="D52" s="422"/>
      <c r="E52" s="422"/>
      <c r="F52" s="422"/>
      <c r="G52" s="422"/>
      <c r="H52" s="423"/>
      <c r="I52" s="424"/>
    </row>
    <row r="53" spans="1:9" ht="13.3" thickBot="1" x14ac:dyDescent="0.4">
      <c r="A53" s="425" t="s">
        <v>97</v>
      </c>
      <c r="B53" s="426"/>
      <c r="C53" s="426"/>
      <c r="D53" s="426"/>
      <c r="E53" s="426"/>
      <c r="F53" s="426"/>
      <c r="G53" s="426"/>
      <c r="H53" s="427"/>
      <c r="I53" s="428"/>
    </row>
    <row r="54" spans="1:9" x14ac:dyDescent="0.35">
      <c r="A54" s="481" t="s">
        <v>263</v>
      </c>
      <c r="B54" s="429"/>
      <c r="C54" s="430"/>
      <c r="D54" s="430"/>
      <c r="E54" s="430"/>
      <c r="F54" s="430"/>
      <c r="G54" s="430"/>
      <c r="H54" s="431"/>
      <c r="I54" s="431"/>
    </row>
    <row r="55" spans="1:9" x14ac:dyDescent="0.35">
      <c r="A55" s="430"/>
      <c r="B55" s="430"/>
      <c r="C55" s="430"/>
      <c r="D55" s="430"/>
      <c r="E55" s="430"/>
      <c r="F55" s="430"/>
      <c r="G55" s="430"/>
      <c r="H55" s="431"/>
      <c r="I55" s="431"/>
    </row>
    <row r="56" spans="1:9" x14ac:dyDescent="0.35">
      <c r="A56" s="430"/>
      <c r="B56" s="430"/>
      <c r="C56" s="430"/>
      <c r="D56" s="430"/>
      <c r="E56" s="430"/>
      <c r="F56" s="430"/>
      <c r="G56" s="430"/>
      <c r="H56" s="431"/>
      <c r="I56" s="431"/>
    </row>
    <row r="57" spans="1:9" ht="9.75" customHeight="1" x14ac:dyDescent="0.35">
      <c r="A57" s="430"/>
      <c r="B57" s="430"/>
      <c r="C57" s="430"/>
      <c r="D57" s="430"/>
      <c r="E57" s="430"/>
      <c r="F57" s="430"/>
      <c r="G57" s="430"/>
      <c r="H57" s="431"/>
      <c r="I57" s="431"/>
    </row>
    <row r="58" spans="1:9" ht="9.75" customHeight="1" x14ac:dyDescent="0.35">
      <c r="A58" s="430"/>
      <c r="B58" s="430"/>
      <c r="C58" s="430"/>
      <c r="D58" s="430"/>
      <c r="E58" s="430"/>
      <c r="F58" s="430"/>
      <c r="G58" s="430"/>
      <c r="H58" s="431"/>
      <c r="I58" s="431"/>
    </row>
  </sheetData>
  <mergeCells count="1">
    <mergeCell ref="A2:I2"/>
  </mergeCells>
  <phoneticPr fontId="17" type="noConversion"/>
  <printOptions horizontalCentered="1" verticalCentered="1"/>
  <pageMargins left="0.35433070866141736" right="0.35433070866141736" top="0.98425196850393704" bottom="0.78740157480314965" header="0.19685039370078741" footer="0"/>
  <pageSetup paperSize="9" scale="63" orientation="landscape" r:id="rId1"/>
  <headerFooter alignWithMargins="0">
    <oddHeader>&amp;R2020 - Año del General Manuel Belgrano</oddHead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3"/>
  <sheetViews>
    <sheetView topLeftCell="A49" workbookViewId="0">
      <selection activeCell="B17" sqref="B17"/>
    </sheetView>
  </sheetViews>
  <sheetFormatPr baseColWidth="10" defaultColWidth="11.3828125" defaultRowHeight="12.45" x14ac:dyDescent="0.3"/>
  <cols>
    <col min="1" max="1" width="28.53515625" style="434" customWidth="1"/>
    <col min="2" max="2" width="17.15234375" style="434" customWidth="1"/>
    <col min="3" max="3" width="14.53515625" style="434" customWidth="1"/>
    <col min="4" max="4" width="14.84375" style="434" customWidth="1"/>
    <col min="5" max="5" width="13.84375" style="434" customWidth="1"/>
    <col min="6" max="6" width="4.23046875" style="434" customWidth="1"/>
    <col min="7" max="7" width="26.3828125" style="434" customWidth="1"/>
    <col min="8" max="11" width="13.84375" style="434" customWidth="1"/>
    <col min="12" max="16384" width="11.3828125" style="434"/>
  </cols>
  <sheetData>
    <row r="1" spans="1:11" x14ac:dyDescent="0.3">
      <c r="A1" s="593" t="s">
        <v>235</v>
      </c>
      <c r="B1" s="593"/>
      <c r="C1" s="593"/>
      <c r="D1" s="433"/>
      <c r="G1" s="593" t="s">
        <v>236</v>
      </c>
      <c r="H1" s="593"/>
      <c r="I1" s="593"/>
      <c r="J1" s="433"/>
    </row>
    <row r="2" spans="1:11" ht="30" customHeight="1" x14ac:dyDescent="0.3">
      <c r="A2" s="594" t="s">
        <v>258</v>
      </c>
      <c r="B2" s="594"/>
      <c r="C2" s="594"/>
      <c r="D2" s="594"/>
      <c r="E2" s="594"/>
      <c r="G2" s="594" t="s">
        <v>259</v>
      </c>
      <c r="H2" s="594"/>
      <c r="I2" s="594"/>
      <c r="J2" s="594"/>
      <c r="K2" s="594"/>
    </row>
    <row r="3" spans="1:11" x14ac:dyDescent="0.3">
      <c r="A3" s="595"/>
      <c r="B3" s="595"/>
      <c r="C3" s="595"/>
      <c r="D3" s="433"/>
      <c r="G3" s="595"/>
      <c r="H3" s="595"/>
      <c r="I3" s="595"/>
      <c r="J3" s="433"/>
    </row>
    <row r="4" spans="1:11" s="436" customFormat="1" x14ac:dyDescent="0.3">
      <c r="A4" s="435" t="s">
        <v>150</v>
      </c>
      <c r="B4" s="435"/>
      <c r="C4" s="435"/>
      <c r="D4" s="433"/>
      <c r="G4" s="435" t="s">
        <v>150</v>
      </c>
      <c r="H4" s="435"/>
      <c r="I4" s="435"/>
      <c r="J4" s="433"/>
    </row>
    <row r="5" spans="1:11" ht="12.9" thickBot="1" x14ac:dyDescent="0.35">
      <c r="E5" s="437"/>
      <c r="F5" s="437"/>
      <c r="K5" s="437"/>
    </row>
    <row r="6" spans="1:11" ht="12.9" thickBot="1" x14ac:dyDescent="0.35">
      <c r="A6" s="591" t="s">
        <v>52</v>
      </c>
      <c r="B6" s="438">
        <v>2017</v>
      </c>
      <c r="C6" s="438">
        <v>2018</v>
      </c>
      <c r="D6" s="439">
        <v>2019</v>
      </c>
      <c r="E6" s="439" t="s">
        <v>283</v>
      </c>
      <c r="F6" s="437"/>
      <c r="G6" s="591" t="s">
        <v>52</v>
      </c>
      <c r="H6" s="438">
        <v>2017</v>
      </c>
      <c r="I6" s="438">
        <v>2018</v>
      </c>
      <c r="J6" s="439">
        <v>2019</v>
      </c>
      <c r="K6" s="439" t="s">
        <v>289</v>
      </c>
    </row>
    <row r="7" spans="1:11" ht="25.5" customHeight="1" x14ac:dyDescent="0.3">
      <c r="A7" s="592"/>
      <c r="B7" s="591" t="s">
        <v>145</v>
      </c>
      <c r="C7" s="591" t="s">
        <v>145</v>
      </c>
      <c r="D7" s="591" t="s">
        <v>145</v>
      </c>
      <c r="E7" s="591" t="s">
        <v>145</v>
      </c>
      <c r="F7" s="437"/>
      <c r="G7" s="592"/>
      <c r="H7" s="591" t="s">
        <v>145</v>
      </c>
      <c r="I7" s="591" t="s">
        <v>145</v>
      </c>
      <c r="J7" s="591" t="s">
        <v>145</v>
      </c>
      <c r="K7" s="591" t="s">
        <v>145</v>
      </c>
    </row>
    <row r="8" spans="1:11" ht="12.9" thickBot="1" x14ac:dyDescent="0.35">
      <c r="A8" s="592"/>
      <c r="B8" s="592"/>
      <c r="C8" s="592"/>
      <c r="D8" s="592"/>
      <c r="E8" s="592"/>
      <c r="F8" s="437"/>
      <c r="G8" s="592"/>
      <c r="H8" s="592"/>
      <c r="I8" s="592"/>
      <c r="J8" s="592"/>
      <c r="K8" s="592"/>
    </row>
    <row r="9" spans="1:11" x14ac:dyDescent="0.3">
      <c r="A9" s="440" t="s">
        <v>231</v>
      </c>
      <c r="B9" s="441"/>
      <c r="C9" s="441"/>
      <c r="D9" s="441"/>
      <c r="E9" s="441"/>
      <c r="F9" s="437"/>
      <c r="G9" s="440" t="s">
        <v>231</v>
      </c>
      <c r="H9" s="441"/>
      <c r="I9" s="441"/>
      <c r="J9" s="441"/>
      <c r="K9" s="441"/>
    </row>
    <row r="10" spans="1:11" x14ac:dyDescent="0.3">
      <c r="A10" s="442"/>
      <c r="B10" s="443"/>
      <c r="C10" s="443"/>
      <c r="D10" s="443"/>
      <c r="E10" s="443"/>
      <c r="F10" s="437"/>
      <c r="G10" s="442"/>
      <c r="H10" s="443"/>
      <c r="I10" s="443"/>
      <c r="J10" s="443"/>
      <c r="K10" s="443"/>
    </row>
    <row r="11" spans="1:11" x14ac:dyDescent="0.3">
      <c r="A11" s="442"/>
      <c r="B11" s="443"/>
      <c r="C11" s="443"/>
      <c r="D11" s="443"/>
      <c r="E11" s="443"/>
      <c r="F11" s="437"/>
      <c r="G11" s="442"/>
      <c r="H11" s="443"/>
      <c r="I11" s="443"/>
      <c r="J11" s="443"/>
      <c r="K11" s="443"/>
    </row>
    <row r="12" spans="1:11" ht="12.9" thickBot="1" x14ac:dyDescent="0.35">
      <c r="A12" s="444"/>
      <c r="B12" s="445"/>
      <c r="C12" s="445"/>
      <c r="D12" s="445"/>
      <c r="E12" s="445"/>
      <c r="F12" s="437"/>
      <c r="G12" s="444"/>
      <c r="H12" s="445"/>
      <c r="I12" s="445"/>
      <c r="J12" s="445"/>
      <c r="K12" s="445"/>
    </row>
    <row r="13" spans="1:11" x14ac:dyDescent="0.3">
      <c r="A13" s="440" t="s">
        <v>232</v>
      </c>
      <c r="B13" s="441"/>
      <c r="C13" s="441"/>
      <c r="D13" s="441"/>
      <c r="E13" s="441"/>
      <c r="F13" s="437"/>
      <c r="G13" s="440" t="s">
        <v>232</v>
      </c>
      <c r="H13" s="441"/>
      <c r="I13" s="441"/>
      <c r="J13" s="441"/>
      <c r="K13" s="441"/>
    </row>
    <row r="14" spans="1:11" x14ac:dyDescent="0.3">
      <c r="A14" s="446"/>
      <c r="B14" s="447"/>
      <c r="C14" s="447"/>
      <c r="D14" s="447"/>
      <c r="E14" s="447"/>
      <c r="F14" s="437"/>
      <c r="G14" s="446"/>
      <c r="H14" s="447"/>
      <c r="I14" s="447"/>
      <c r="J14" s="447"/>
      <c r="K14" s="447"/>
    </row>
    <row r="15" spans="1:11" ht="12.9" thickBot="1" x14ac:dyDescent="0.35">
      <c r="A15" s="448"/>
      <c r="B15" s="449"/>
      <c r="C15" s="449"/>
      <c r="D15" s="449"/>
      <c r="E15" s="449"/>
      <c r="F15" s="437"/>
      <c r="G15" s="448"/>
      <c r="H15" s="449"/>
      <c r="I15" s="449"/>
      <c r="J15" s="449"/>
      <c r="K15" s="449"/>
    </row>
    <row r="16" spans="1:11" ht="12.9" thickBot="1" x14ac:dyDescent="0.35">
      <c r="A16" s="450" t="s">
        <v>233</v>
      </c>
      <c r="B16" s="451"/>
      <c r="C16" s="451"/>
      <c r="D16" s="451"/>
      <c r="E16" s="451"/>
      <c r="F16" s="437"/>
      <c r="G16" s="450" t="s">
        <v>233</v>
      </c>
      <c r="H16" s="451"/>
      <c r="I16" s="451"/>
      <c r="J16" s="451"/>
      <c r="K16" s="451"/>
    </row>
    <row r="17" spans="1:11" x14ac:dyDescent="0.3">
      <c r="A17" s="452"/>
      <c r="B17" s="453"/>
      <c r="C17" s="453"/>
      <c r="D17" s="453"/>
      <c r="E17" s="453"/>
      <c r="F17" s="437"/>
      <c r="G17" s="452"/>
      <c r="H17" s="453"/>
      <c r="I17" s="453"/>
      <c r="J17" s="453"/>
      <c r="K17" s="453"/>
    </row>
    <row r="18" spans="1:11" ht="26.25" customHeight="1" x14ac:dyDescent="0.3">
      <c r="A18" s="587" t="s">
        <v>234</v>
      </c>
      <c r="B18" s="587"/>
      <c r="C18" s="587"/>
      <c r="D18" s="587"/>
      <c r="E18" s="587"/>
      <c r="F18" s="454"/>
      <c r="G18" s="587" t="s">
        <v>234</v>
      </c>
      <c r="H18" s="587"/>
      <c r="I18" s="587"/>
      <c r="J18" s="587"/>
      <c r="K18" s="587"/>
    </row>
    <row r="19" spans="1:11" ht="39.75" customHeight="1" x14ac:dyDescent="0.3">
      <c r="A19" s="587" t="s">
        <v>158</v>
      </c>
      <c r="B19" s="587"/>
      <c r="C19" s="587"/>
      <c r="D19" s="587"/>
      <c r="E19" s="587"/>
      <c r="F19" s="454"/>
      <c r="G19" s="587" t="s">
        <v>158</v>
      </c>
      <c r="H19" s="587"/>
      <c r="I19" s="587"/>
      <c r="J19" s="587"/>
      <c r="K19" s="587"/>
    </row>
    <row r="20" spans="1:11" ht="12.75" customHeight="1" x14ac:dyDescent="0.3">
      <c r="A20" s="455"/>
      <c r="G20" s="455"/>
    </row>
    <row r="21" spans="1:11" ht="12.75" customHeight="1" thickBot="1" x14ac:dyDescent="0.35">
      <c r="A21" s="455"/>
      <c r="G21" s="455"/>
    </row>
    <row r="22" spans="1:11" ht="12.75" customHeight="1" thickBot="1" x14ac:dyDescent="0.35">
      <c r="A22" s="439" t="s">
        <v>52</v>
      </c>
      <c r="B22" s="588" t="s">
        <v>159</v>
      </c>
      <c r="C22" s="589"/>
      <c r="D22" s="589"/>
      <c r="E22" s="590"/>
      <c r="G22" s="439" t="s">
        <v>52</v>
      </c>
      <c r="H22" s="588" t="s">
        <v>159</v>
      </c>
      <c r="I22" s="589"/>
      <c r="J22" s="589"/>
      <c r="K22" s="590"/>
    </row>
    <row r="23" spans="1:11" ht="12.75" customHeight="1" x14ac:dyDescent="0.3">
      <c r="A23" s="575"/>
      <c r="B23" s="578"/>
      <c r="C23" s="579"/>
      <c r="D23" s="579"/>
      <c r="E23" s="580"/>
      <c r="G23" s="575"/>
      <c r="H23" s="578"/>
      <c r="I23" s="579"/>
      <c r="J23" s="579"/>
      <c r="K23" s="580"/>
    </row>
    <row r="24" spans="1:11" ht="12.75" customHeight="1" x14ac:dyDescent="0.3">
      <c r="A24" s="576"/>
      <c r="B24" s="581"/>
      <c r="C24" s="582"/>
      <c r="D24" s="582"/>
      <c r="E24" s="583"/>
      <c r="G24" s="576"/>
      <c r="H24" s="581"/>
      <c r="I24" s="582"/>
      <c r="J24" s="582"/>
      <c r="K24" s="583"/>
    </row>
    <row r="25" spans="1:11" ht="12.75" customHeight="1" x14ac:dyDescent="0.3">
      <c r="A25" s="576"/>
      <c r="B25" s="581"/>
      <c r="C25" s="582"/>
      <c r="D25" s="582"/>
      <c r="E25" s="583"/>
      <c r="G25" s="576"/>
      <c r="H25" s="581"/>
      <c r="I25" s="582"/>
      <c r="J25" s="582"/>
      <c r="K25" s="583"/>
    </row>
    <row r="26" spans="1:11" ht="12.75" customHeight="1" thickBot="1" x14ac:dyDescent="0.35">
      <c r="A26" s="577"/>
      <c r="B26" s="584"/>
      <c r="C26" s="585"/>
      <c r="D26" s="585"/>
      <c r="E26" s="586"/>
      <c r="G26" s="577"/>
      <c r="H26" s="584"/>
      <c r="I26" s="585"/>
      <c r="J26" s="585"/>
      <c r="K26" s="586"/>
    </row>
    <row r="27" spans="1:11" ht="12.75" customHeight="1" x14ac:dyDescent="0.3">
      <c r="A27" s="575"/>
      <c r="B27" s="578"/>
      <c r="C27" s="579"/>
      <c r="D27" s="579"/>
      <c r="E27" s="580"/>
      <c r="G27" s="575"/>
      <c r="H27" s="578"/>
      <c r="I27" s="579"/>
      <c r="J27" s="579"/>
      <c r="K27" s="580"/>
    </row>
    <row r="28" spans="1:11" ht="12.75" customHeight="1" x14ac:dyDescent="0.3">
      <c r="A28" s="576"/>
      <c r="B28" s="581"/>
      <c r="C28" s="582"/>
      <c r="D28" s="582"/>
      <c r="E28" s="583"/>
      <c r="G28" s="576"/>
      <c r="H28" s="581"/>
      <c r="I28" s="582"/>
      <c r="J28" s="582"/>
      <c r="K28" s="583"/>
    </row>
    <row r="29" spans="1:11" ht="12.75" customHeight="1" x14ac:dyDescent="0.3">
      <c r="A29" s="576"/>
      <c r="B29" s="581"/>
      <c r="C29" s="582"/>
      <c r="D29" s="582"/>
      <c r="E29" s="583"/>
      <c r="G29" s="576"/>
      <c r="H29" s="581"/>
      <c r="I29" s="582"/>
      <c r="J29" s="582"/>
      <c r="K29" s="583"/>
    </row>
    <row r="30" spans="1:11" ht="12.75" customHeight="1" thickBot="1" x14ac:dyDescent="0.35">
      <c r="A30" s="577"/>
      <c r="B30" s="584"/>
      <c r="C30" s="585"/>
      <c r="D30" s="585"/>
      <c r="E30" s="586"/>
      <c r="G30" s="577"/>
      <c r="H30" s="584"/>
      <c r="I30" s="585"/>
      <c r="J30" s="585"/>
      <c r="K30" s="586"/>
    </row>
    <row r="31" spans="1:11" ht="12.75" customHeight="1" x14ac:dyDescent="0.3">
      <c r="A31" s="455"/>
    </row>
    <row r="32" spans="1:11" x14ac:dyDescent="0.3">
      <c r="A32" s="456"/>
    </row>
    <row r="33" spans="1:11" x14ac:dyDescent="0.3">
      <c r="A33" s="593" t="s">
        <v>256</v>
      </c>
      <c r="B33" s="593"/>
      <c r="C33" s="593"/>
      <c r="D33" s="433"/>
      <c r="G33" s="593" t="s">
        <v>257</v>
      </c>
      <c r="H33" s="593"/>
      <c r="I33" s="593"/>
      <c r="J33" s="433"/>
    </row>
    <row r="34" spans="1:11" ht="28.5" customHeight="1" x14ac:dyDescent="0.3">
      <c r="A34" s="594" t="s">
        <v>260</v>
      </c>
      <c r="B34" s="594"/>
      <c r="C34" s="594"/>
      <c r="D34" s="594"/>
      <c r="E34" s="594"/>
      <c r="G34" s="594" t="s">
        <v>261</v>
      </c>
      <c r="H34" s="594"/>
      <c r="I34" s="594"/>
      <c r="J34" s="594"/>
      <c r="K34" s="594"/>
    </row>
    <row r="35" spans="1:11" x14ac:dyDescent="0.3">
      <c r="A35" s="595"/>
      <c r="B35" s="595"/>
      <c r="C35" s="595"/>
      <c r="D35" s="433"/>
      <c r="G35" s="595"/>
      <c r="H35" s="595"/>
      <c r="I35" s="595"/>
      <c r="J35" s="433"/>
    </row>
    <row r="36" spans="1:11" x14ac:dyDescent="0.3">
      <c r="A36" s="435" t="s">
        <v>150</v>
      </c>
      <c r="B36" s="435"/>
      <c r="C36" s="435"/>
      <c r="D36" s="433"/>
      <c r="E36" s="436"/>
      <c r="F36" s="436"/>
      <c r="G36" s="435" t="s">
        <v>150</v>
      </c>
      <c r="H36" s="435"/>
      <c r="I36" s="435"/>
      <c r="J36" s="433"/>
      <c r="K36" s="436"/>
    </row>
    <row r="37" spans="1:11" ht="12.9" thickBot="1" x14ac:dyDescent="0.35">
      <c r="E37" s="437"/>
      <c r="F37" s="437"/>
      <c r="K37" s="437"/>
    </row>
    <row r="38" spans="1:11" ht="12.9" thickBot="1" x14ac:dyDescent="0.35">
      <c r="A38" s="591" t="s">
        <v>52</v>
      </c>
      <c r="B38" s="438">
        <v>2017</v>
      </c>
      <c r="C38" s="438">
        <v>2018</v>
      </c>
      <c r="D38" s="439">
        <v>2019</v>
      </c>
      <c r="E38" s="439" t="s">
        <v>283</v>
      </c>
      <c r="F38" s="437"/>
      <c r="G38" s="591" t="s">
        <v>52</v>
      </c>
      <c r="H38" s="438">
        <v>2017</v>
      </c>
      <c r="I38" s="438">
        <v>2018</v>
      </c>
      <c r="J38" s="439">
        <v>2019</v>
      </c>
      <c r="K38" s="439" t="s">
        <v>283</v>
      </c>
    </row>
    <row r="39" spans="1:11" x14ac:dyDescent="0.3">
      <c r="A39" s="592"/>
      <c r="B39" s="591" t="s">
        <v>145</v>
      </c>
      <c r="C39" s="591" t="s">
        <v>145</v>
      </c>
      <c r="D39" s="591" t="s">
        <v>145</v>
      </c>
      <c r="E39" s="591" t="s">
        <v>145</v>
      </c>
      <c r="F39" s="437"/>
      <c r="G39" s="592"/>
      <c r="H39" s="591" t="s">
        <v>145</v>
      </c>
      <c r="I39" s="591" t="s">
        <v>145</v>
      </c>
      <c r="J39" s="591" t="s">
        <v>145</v>
      </c>
      <c r="K39" s="591" t="s">
        <v>145</v>
      </c>
    </row>
    <row r="40" spans="1:11" ht="12.9" thickBot="1" x14ac:dyDescent="0.35">
      <c r="A40" s="592"/>
      <c r="B40" s="592"/>
      <c r="C40" s="592"/>
      <c r="D40" s="592"/>
      <c r="E40" s="592"/>
      <c r="F40" s="437"/>
      <c r="G40" s="592"/>
      <c r="H40" s="592"/>
      <c r="I40" s="592"/>
      <c r="J40" s="592"/>
      <c r="K40" s="592"/>
    </row>
    <row r="41" spans="1:11" x14ac:dyDescent="0.3">
      <c r="A41" s="440" t="s">
        <v>231</v>
      </c>
      <c r="B41" s="441"/>
      <c r="C41" s="441"/>
      <c r="D41" s="441"/>
      <c r="E41" s="441"/>
      <c r="F41" s="437"/>
      <c r="G41" s="440" t="s">
        <v>231</v>
      </c>
      <c r="H41" s="441"/>
      <c r="I41" s="441"/>
      <c r="J41" s="441"/>
      <c r="K41" s="441"/>
    </row>
    <row r="42" spans="1:11" x14ac:dyDescent="0.3">
      <c r="A42" s="442"/>
      <c r="B42" s="443"/>
      <c r="C42" s="443"/>
      <c r="D42" s="443"/>
      <c r="E42" s="443"/>
      <c r="F42" s="437"/>
      <c r="G42" s="442"/>
      <c r="H42" s="443"/>
      <c r="I42" s="443"/>
      <c r="J42" s="443"/>
      <c r="K42" s="443"/>
    </row>
    <row r="43" spans="1:11" x14ac:dyDescent="0.3">
      <c r="A43" s="442"/>
      <c r="B43" s="443"/>
      <c r="C43" s="443"/>
      <c r="D43" s="443"/>
      <c r="E43" s="443"/>
      <c r="F43" s="437"/>
      <c r="G43" s="442"/>
      <c r="H43" s="443"/>
      <c r="I43" s="443"/>
      <c r="J43" s="443"/>
      <c r="K43" s="443"/>
    </row>
    <row r="44" spans="1:11" ht="12.9" thickBot="1" x14ac:dyDescent="0.35">
      <c r="A44" s="444"/>
      <c r="B44" s="445"/>
      <c r="C44" s="445"/>
      <c r="D44" s="445"/>
      <c r="E44" s="445"/>
      <c r="F44" s="437"/>
      <c r="G44" s="444"/>
      <c r="H44" s="445"/>
      <c r="I44" s="445"/>
      <c r="J44" s="445"/>
      <c r="K44" s="445"/>
    </row>
    <row r="45" spans="1:11" x14ac:dyDescent="0.3">
      <c r="A45" s="440" t="s">
        <v>232</v>
      </c>
      <c r="B45" s="441"/>
      <c r="C45" s="441"/>
      <c r="D45" s="441"/>
      <c r="E45" s="441"/>
      <c r="F45" s="437"/>
      <c r="G45" s="440" t="s">
        <v>232</v>
      </c>
      <c r="H45" s="441"/>
      <c r="I45" s="441"/>
      <c r="J45" s="441"/>
      <c r="K45" s="441"/>
    </row>
    <row r="46" spans="1:11" x14ac:dyDescent="0.3">
      <c r="A46" s="446"/>
      <c r="B46" s="447"/>
      <c r="C46" s="447"/>
      <c r="D46" s="447"/>
      <c r="E46" s="447"/>
      <c r="F46" s="437"/>
      <c r="G46" s="446"/>
      <c r="H46" s="447"/>
      <c r="I46" s="447"/>
      <c r="J46" s="447"/>
      <c r="K46" s="447"/>
    </row>
    <row r="47" spans="1:11" ht="12.9" thickBot="1" x14ac:dyDescent="0.35">
      <c r="A47" s="448"/>
      <c r="B47" s="449"/>
      <c r="C47" s="449"/>
      <c r="D47" s="449"/>
      <c r="E47" s="449"/>
      <c r="F47" s="437"/>
      <c r="G47" s="448"/>
      <c r="H47" s="449"/>
      <c r="I47" s="449"/>
      <c r="J47" s="449"/>
      <c r="K47" s="449"/>
    </row>
    <row r="48" spans="1:11" ht="12.9" thickBot="1" x14ac:dyDescent="0.35">
      <c r="A48" s="450" t="s">
        <v>233</v>
      </c>
      <c r="B48" s="451"/>
      <c r="C48" s="451"/>
      <c r="D48" s="451"/>
      <c r="E48" s="451"/>
      <c r="F48" s="437"/>
      <c r="G48" s="450" t="s">
        <v>233</v>
      </c>
      <c r="H48" s="451"/>
      <c r="I48" s="451"/>
      <c r="J48" s="451"/>
      <c r="K48" s="451"/>
    </row>
    <row r="49" spans="1:11" x14ac:dyDescent="0.3">
      <c r="A49" s="452"/>
      <c r="B49" s="453"/>
      <c r="C49" s="453"/>
      <c r="D49" s="453"/>
      <c r="E49" s="453"/>
      <c r="F49" s="437"/>
      <c r="G49" s="452"/>
      <c r="H49" s="453"/>
      <c r="I49" s="453"/>
      <c r="J49" s="453"/>
      <c r="K49" s="453"/>
    </row>
    <row r="50" spans="1:11" x14ac:dyDescent="0.3">
      <c r="A50" s="587" t="s">
        <v>234</v>
      </c>
      <c r="B50" s="587"/>
      <c r="C50" s="587"/>
      <c r="D50" s="587"/>
      <c r="E50" s="587"/>
      <c r="F50" s="454"/>
      <c r="G50" s="587" t="s">
        <v>234</v>
      </c>
      <c r="H50" s="587"/>
      <c r="I50" s="587"/>
      <c r="J50" s="587"/>
      <c r="K50" s="587"/>
    </row>
    <row r="51" spans="1:11" x14ac:dyDescent="0.3">
      <c r="A51" s="587" t="s">
        <v>158</v>
      </c>
      <c r="B51" s="587"/>
      <c r="C51" s="587"/>
      <c r="D51" s="587"/>
      <c r="E51" s="587"/>
      <c r="F51" s="454"/>
      <c r="G51" s="587" t="s">
        <v>158</v>
      </c>
      <c r="H51" s="587"/>
      <c r="I51" s="587"/>
      <c r="J51" s="587"/>
      <c r="K51" s="587"/>
    </row>
    <row r="52" spans="1:11" x14ac:dyDescent="0.3">
      <c r="A52" s="455"/>
      <c r="G52" s="455"/>
    </row>
    <row r="53" spans="1:11" ht="12.9" thickBot="1" x14ac:dyDescent="0.35">
      <c r="A53" s="455"/>
      <c r="G53" s="455"/>
    </row>
    <row r="54" spans="1:11" ht="12.9" thickBot="1" x14ac:dyDescent="0.35">
      <c r="A54" s="439" t="s">
        <v>52</v>
      </c>
      <c r="B54" s="588" t="s">
        <v>159</v>
      </c>
      <c r="C54" s="589"/>
      <c r="D54" s="589"/>
      <c r="E54" s="590"/>
      <c r="G54" s="439" t="s">
        <v>52</v>
      </c>
      <c r="H54" s="588" t="s">
        <v>159</v>
      </c>
      <c r="I54" s="589"/>
      <c r="J54" s="589"/>
      <c r="K54" s="590"/>
    </row>
    <row r="55" spans="1:11" x14ac:dyDescent="0.3">
      <c r="A55" s="575"/>
      <c r="B55" s="578"/>
      <c r="C55" s="579"/>
      <c r="D55" s="579"/>
      <c r="E55" s="580"/>
      <c r="G55" s="575"/>
      <c r="H55" s="578"/>
      <c r="I55" s="579"/>
      <c r="J55" s="579"/>
      <c r="K55" s="580"/>
    </row>
    <row r="56" spans="1:11" x14ac:dyDescent="0.3">
      <c r="A56" s="576"/>
      <c r="B56" s="581"/>
      <c r="C56" s="582"/>
      <c r="D56" s="582"/>
      <c r="E56" s="583"/>
      <c r="G56" s="576"/>
      <c r="H56" s="581"/>
      <c r="I56" s="582"/>
      <c r="J56" s="582"/>
      <c r="K56" s="583"/>
    </row>
    <row r="57" spans="1:11" x14ac:dyDescent="0.3">
      <c r="A57" s="576"/>
      <c r="B57" s="581"/>
      <c r="C57" s="582"/>
      <c r="D57" s="582"/>
      <c r="E57" s="583"/>
      <c r="G57" s="576"/>
      <c r="H57" s="581"/>
      <c r="I57" s="582"/>
      <c r="J57" s="582"/>
      <c r="K57" s="583"/>
    </row>
    <row r="58" spans="1:11" ht="12.9" thickBot="1" x14ac:dyDescent="0.35">
      <c r="A58" s="577"/>
      <c r="B58" s="584"/>
      <c r="C58" s="585"/>
      <c r="D58" s="585"/>
      <c r="E58" s="586"/>
      <c r="G58" s="577"/>
      <c r="H58" s="584"/>
      <c r="I58" s="585"/>
      <c r="J58" s="585"/>
      <c r="K58" s="586"/>
    </row>
    <row r="59" spans="1:11" x14ac:dyDescent="0.3">
      <c r="A59" s="575"/>
      <c r="B59" s="578"/>
      <c r="C59" s="579"/>
      <c r="D59" s="579"/>
      <c r="E59" s="580"/>
      <c r="G59" s="575"/>
      <c r="H59" s="578"/>
      <c r="I59" s="579"/>
      <c r="J59" s="579"/>
      <c r="K59" s="580"/>
    </row>
    <row r="60" spans="1:11" x14ac:dyDescent="0.3">
      <c r="A60" s="576"/>
      <c r="B60" s="581"/>
      <c r="C60" s="582"/>
      <c r="D60" s="582"/>
      <c r="E60" s="583"/>
      <c r="G60" s="576"/>
      <c r="H60" s="581"/>
      <c r="I60" s="582"/>
      <c r="J60" s="582"/>
      <c r="K60" s="583"/>
    </row>
    <row r="61" spans="1:11" x14ac:dyDescent="0.3">
      <c r="A61" s="576"/>
      <c r="B61" s="581"/>
      <c r="C61" s="582"/>
      <c r="D61" s="582"/>
      <c r="E61" s="583"/>
      <c r="G61" s="576"/>
      <c r="H61" s="581"/>
      <c r="I61" s="582"/>
      <c r="J61" s="582"/>
      <c r="K61" s="583"/>
    </row>
    <row r="62" spans="1:11" ht="12.9" thickBot="1" x14ac:dyDescent="0.35">
      <c r="A62" s="577"/>
      <c r="B62" s="584"/>
      <c r="C62" s="585"/>
      <c r="D62" s="585"/>
      <c r="E62" s="586"/>
      <c r="G62" s="577"/>
      <c r="H62" s="584"/>
      <c r="I62" s="585"/>
      <c r="J62" s="585"/>
      <c r="K62" s="586"/>
    </row>
    <row r="63" spans="1:11" x14ac:dyDescent="0.3">
      <c r="A63" s="455"/>
    </row>
  </sheetData>
  <mergeCells count="84">
    <mergeCell ref="H7:H8"/>
    <mergeCell ref="I7:I8"/>
    <mergeCell ref="A1:C1"/>
    <mergeCell ref="G1:I1"/>
    <mergeCell ref="A2:E2"/>
    <mergeCell ref="G2:K2"/>
    <mergeCell ref="A3:C3"/>
    <mergeCell ref="G3:I3"/>
    <mergeCell ref="J7:J8"/>
    <mergeCell ref="K7:K8"/>
    <mergeCell ref="A6:A8"/>
    <mergeCell ref="G6:G8"/>
    <mergeCell ref="B7:B8"/>
    <mergeCell ref="C7:C8"/>
    <mergeCell ref="D7:D8"/>
    <mergeCell ref="E7:E8"/>
    <mergeCell ref="A19:E19"/>
    <mergeCell ref="G19:K19"/>
    <mergeCell ref="B22:E22"/>
    <mergeCell ref="H22:K22"/>
    <mergeCell ref="A18:E18"/>
    <mergeCell ref="G18:K18"/>
    <mergeCell ref="A23:A26"/>
    <mergeCell ref="B23:E23"/>
    <mergeCell ref="G23:G26"/>
    <mergeCell ref="H23:K23"/>
    <mergeCell ref="B24:E24"/>
    <mergeCell ref="H24:K24"/>
    <mergeCell ref="B25:E25"/>
    <mergeCell ref="H25:K25"/>
    <mergeCell ref="B26:E26"/>
    <mergeCell ref="H26:K26"/>
    <mergeCell ref="B28:E28"/>
    <mergeCell ref="H28:K28"/>
    <mergeCell ref="A27:A30"/>
    <mergeCell ref="B27:E27"/>
    <mergeCell ref="G27:G30"/>
    <mergeCell ref="H27:K27"/>
    <mergeCell ref="B30:E30"/>
    <mergeCell ref="H30:K30"/>
    <mergeCell ref="B29:E29"/>
    <mergeCell ref="H29:K29"/>
    <mergeCell ref="A33:C33"/>
    <mergeCell ref="G33:I33"/>
    <mergeCell ref="H39:H40"/>
    <mergeCell ref="I39:I40"/>
    <mergeCell ref="A34:E34"/>
    <mergeCell ref="G34:K34"/>
    <mergeCell ref="A35:C35"/>
    <mergeCell ref="G35:I35"/>
    <mergeCell ref="A55:A58"/>
    <mergeCell ref="H58:K58"/>
    <mergeCell ref="J39:J40"/>
    <mergeCell ref="K39:K40"/>
    <mergeCell ref="A38:A40"/>
    <mergeCell ref="G38:G40"/>
    <mergeCell ref="B39:B40"/>
    <mergeCell ref="C39:C40"/>
    <mergeCell ref="D39:D40"/>
    <mergeCell ref="E39:E40"/>
    <mergeCell ref="A50:E50"/>
    <mergeCell ref="G50:K50"/>
    <mergeCell ref="A51:E51"/>
    <mergeCell ref="G51:K51"/>
    <mergeCell ref="B54:E54"/>
    <mergeCell ref="H54:K54"/>
    <mergeCell ref="B55:E55"/>
    <mergeCell ref="G55:G58"/>
    <mergeCell ref="H55:K55"/>
    <mergeCell ref="B56:E56"/>
    <mergeCell ref="H56:K56"/>
    <mergeCell ref="B58:E58"/>
    <mergeCell ref="B57:E57"/>
    <mergeCell ref="H57:K57"/>
    <mergeCell ref="A59:A62"/>
    <mergeCell ref="B59:E59"/>
    <mergeCell ref="G59:G62"/>
    <mergeCell ref="H59:K59"/>
    <mergeCell ref="B60:E60"/>
    <mergeCell ref="H60:K60"/>
    <mergeCell ref="B61:E61"/>
    <mergeCell ref="H61:K61"/>
    <mergeCell ref="B62:E62"/>
    <mergeCell ref="H62:K62"/>
  </mergeCells>
  <phoneticPr fontId="17" type="noConversion"/>
  <printOptions horizontalCentered="1" verticalCentered="1"/>
  <pageMargins left="0.35433070866141736" right="0.35433070866141736" top="0.98425196850393704" bottom="0.78740157480314965" header="0.19685039370078741" footer="0"/>
  <pageSetup paperSize="9" orientation="landscape" verticalDpi="300" r:id="rId1"/>
  <headerFooter alignWithMargins="0">
    <oddHeader>&amp;R2020 - Año del General Manuel Belgrano</oddHead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R67"/>
  <sheetViews>
    <sheetView showGridLines="0" topLeftCell="A49" zoomScale="75" workbookViewId="0">
      <selection activeCell="B17" sqref="B17"/>
    </sheetView>
  </sheetViews>
  <sheetFormatPr baseColWidth="10" defaultColWidth="11.3828125" defaultRowHeight="12.45" x14ac:dyDescent="0.3"/>
  <cols>
    <col min="1" max="1" width="4.15234375" style="434" customWidth="1"/>
    <col min="2" max="3" width="23.3046875" style="434" customWidth="1"/>
    <col min="4" max="4" width="7.53515625" style="434" customWidth="1"/>
    <col min="5" max="5" width="17.53515625" style="434" customWidth="1"/>
    <col min="6" max="16384" width="11.3828125" style="434"/>
  </cols>
  <sheetData>
    <row r="1" spans="2:5" s="455" customFormat="1" x14ac:dyDescent="0.3">
      <c r="B1" s="457" t="s">
        <v>238</v>
      </c>
      <c r="C1" s="457"/>
    </row>
    <row r="2" spans="2:5" s="455" customFormat="1" ht="24" customHeight="1" x14ac:dyDescent="0.3">
      <c r="B2" s="364" t="s">
        <v>239</v>
      </c>
      <c r="C2" s="457"/>
    </row>
    <row r="3" spans="2:5" s="455" customFormat="1" x14ac:dyDescent="0.3">
      <c r="B3" s="457"/>
      <c r="C3" s="457"/>
    </row>
    <row r="4" spans="2:5" s="455" customFormat="1" x14ac:dyDescent="0.3">
      <c r="B4" s="596" t="s">
        <v>183</v>
      </c>
      <c r="C4" s="596"/>
    </row>
    <row r="5" spans="2:5" s="455" customFormat="1" x14ac:dyDescent="0.3">
      <c r="B5" s="458"/>
      <c r="C5" s="458"/>
    </row>
    <row r="6" spans="2:5" s="455" customFormat="1" x14ac:dyDescent="0.3">
      <c r="B6" s="459"/>
      <c r="C6" s="459"/>
    </row>
    <row r="7" spans="2:5" s="455" customFormat="1" x14ac:dyDescent="0.3">
      <c r="B7" s="458"/>
      <c r="C7" s="458"/>
    </row>
    <row r="8" spans="2:5" ht="12.9" thickBot="1" x14ac:dyDescent="0.35">
      <c r="D8" s="437"/>
      <c r="E8" s="437"/>
    </row>
    <row r="9" spans="2:5" ht="12.75" customHeight="1" x14ac:dyDescent="0.3">
      <c r="B9" s="460" t="s">
        <v>8</v>
      </c>
      <c r="C9" s="591" t="s">
        <v>237</v>
      </c>
      <c r="D9" s="455"/>
    </row>
    <row r="10" spans="2:5" ht="26.25" customHeight="1" thickBot="1" x14ac:dyDescent="0.35">
      <c r="B10" s="461" t="s">
        <v>9</v>
      </c>
      <c r="C10" s="597"/>
      <c r="D10" s="455"/>
    </row>
    <row r="11" spans="2:5" x14ac:dyDescent="0.3">
      <c r="B11" s="462">
        <f>+'12Reventa (2)'!A9</f>
        <v>42736</v>
      </c>
      <c r="C11" s="441"/>
    </row>
    <row r="12" spans="2:5" x14ac:dyDescent="0.3">
      <c r="B12" s="463">
        <f>+'12Reventa (2)'!A10</f>
        <v>42767</v>
      </c>
      <c r="C12" s="447"/>
    </row>
    <row r="13" spans="2:5" x14ac:dyDescent="0.3">
      <c r="B13" s="463">
        <f>+'12Reventa (2)'!A11</f>
        <v>42795</v>
      </c>
      <c r="C13" s="447"/>
    </row>
    <row r="14" spans="2:5" x14ac:dyDescent="0.3">
      <c r="B14" s="463">
        <f>+'12Reventa (2)'!A12</f>
        <v>42826</v>
      </c>
      <c r="C14" s="447"/>
    </row>
    <row r="15" spans="2:5" x14ac:dyDescent="0.3">
      <c r="B15" s="463">
        <f>+'12Reventa (2)'!A13</f>
        <v>42856</v>
      </c>
      <c r="C15" s="464"/>
    </row>
    <row r="16" spans="2:5" x14ac:dyDescent="0.3">
      <c r="B16" s="463">
        <f>+'12Reventa (2)'!A14</f>
        <v>42887</v>
      </c>
      <c r="C16" s="447"/>
    </row>
    <row r="17" spans="2:3" x14ac:dyDescent="0.3">
      <c r="B17" s="463">
        <f>+'12Reventa (2)'!A15</f>
        <v>42917</v>
      </c>
      <c r="C17" s="464"/>
    </row>
    <row r="18" spans="2:3" x14ac:dyDescent="0.3">
      <c r="B18" s="463">
        <f>+'12Reventa (2)'!A16</f>
        <v>42948</v>
      </c>
      <c r="C18" s="464"/>
    </row>
    <row r="19" spans="2:3" x14ac:dyDescent="0.3">
      <c r="B19" s="463">
        <f>+'12Reventa (2)'!A17</f>
        <v>42979</v>
      </c>
      <c r="C19" s="464"/>
    </row>
    <row r="20" spans="2:3" x14ac:dyDescent="0.3">
      <c r="B20" s="463">
        <f>+'12Reventa (2)'!A18</f>
        <v>43009</v>
      </c>
      <c r="C20" s="464"/>
    </row>
    <row r="21" spans="2:3" x14ac:dyDescent="0.3">
      <c r="B21" s="463">
        <f>+'12Reventa (2)'!A19</f>
        <v>43040</v>
      </c>
      <c r="C21" s="464"/>
    </row>
    <row r="22" spans="2:3" ht="12.9" thickBot="1" x14ac:dyDescent="0.35">
      <c r="B22" s="465">
        <f>+'12Reventa (2)'!A20</f>
        <v>43070</v>
      </c>
      <c r="C22" s="466"/>
    </row>
    <row r="23" spans="2:3" x14ac:dyDescent="0.3">
      <c r="B23" s="462">
        <f>+'12Reventa (2)'!A21</f>
        <v>43101</v>
      </c>
      <c r="C23" s="467"/>
    </row>
    <row r="24" spans="2:3" x14ac:dyDescent="0.3">
      <c r="B24" s="463">
        <f>+'12Reventa (2)'!A22</f>
        <v>43132</v>
      </c>
      <c r="C24" s="464"/>
    </row>
    <row r="25" spans="2:3" x14ac:dyDescent="0.3">
      <c r="B25" s="463">
        <f>+'12Reventa (2)'!A23</f>
        <v>43160</v>
      </c>
      <c r="C25" s="464"/>
    </row>
    <row r="26" spans="2:3" x14ac:dyDescent="0.3">
      <c r="B26" s="463">
        <f>+'12Reventa (2)'!A24</f>
        <v>43191</v>
      </c>
      <c r="C26" s="464"/>
    </row>
    <row r="27" spans="2:3" x14ac:dyDescent="0.3">
      <c r="B27" s="463">
        <f>+'12Reventa (2)'!A25</f>
        <v>43221</v>
      </c>
      <c r="C27" s="464"/>
    </row>
    <row r="28" spans="2:3" x14ac:dyDescent="0.3">
      <c r="B28" s="463">
        <f>+'12Reventa (2)'!A26</f>
        <v>43252</v>
      </c>
      <c r="C28" s="464"/>
    </row>
    <row r="29" spans="2:3" x14ac:dyDescent="0.3">
      <c r="B29" s="463">
        <f>+'12Reventa (2)'!A27</f>
        <v>43282</v>
      </c>
      <c r="C29" s="464"/>
    </row>
    <row r="30" spans="2:3" x14ac:dyDescent="0.3">
      <c r="B30" s="463">
        <f>+'12Reventa (2)'!A28</f>
        <v>43313</v>
      </c>
      <c r="C30" s="464"/>
    </row>
    <row r="31" spans="2:3" x14ac:dyDescent="0.3">
      <c r="B31" s="463">
        <f>+'12Reventa (2)'!A29</f>
        <v>43344</v>
      </c>
      <c r="C31" s="464"/>
    </row>
    <row r="32" spans="2:3" x14ac:dyDescent="0.3">
      <c r="B32" s="463">
        <f>+'12Reventa (2)'!A30</f>
        <v>43374</v>
      </c>
      <c r="C32" s="464"/>
    </row>
    <row r="33" spans="2:3" x14ac:dyDescent="0.3">
      <c r="B33" s="463">
        <f>+'12Reventa (2)'!A31</f>
        <v>43405</v>
      </c>
      <c r="C33" s="464"/>
    </row>
    <row r="34" spans="2:3" ht="12.9" thickBot="1" x14ac:dyDescent="0.35">
      <c r="B34" s="465">
        <f>+'12Reventa (2)'!A32</f>
        <v>43435</v>
      </c>
      <c r="C34" s="466"/>
    </row>
    <row r="35" spans="2:3" x14ac:dyDescent="0.3">
      <c r="B35" s="462">
        <f>+'12Reventa (2)'!A33</f>
        <v>43466</v>
      </c>
      <c r="C35" s="467"/>
    </row>
    <row r="36" spans="2:3" x14ac:dyDescent="0.3">
      <c r="B36" s="463">
        <f>+'12Reventa (2)'!A34</f>
        <v>43497</v>
      </c>
      <c r="C36" s="464"/>
    </row>
    <row r="37" spans="2:3" x14ac:dyDescent="0.3">
      <c r="B37" s="463">
        <f>+'12Reventa (2)'!A35</f>
        <v>43525</v>
      </c>
      <c r="C37" s="464"/>
    </row>
    <row r="38" spans="2:3" x14ac:dyDescent="0.3">
      <c r="B38" s="463">
        <f>+'12Reventa (2)'!A36</f>
        <v>43556</v>
      </c>
      <c r="C38" s="464"/>
    </row>
    <row r="39" spans="2:3" x14ac:dyDescent="0.3">
      <c r="B39" s="463">
        <f>+'12Reventa (2)'!A37</f>
        <v>43586</v>
      </c>
      <c r="C39" s="464"/>
    </row>
    <row r="40" spans="2:3" x14ac:dyDescent="0.3">
      <c r="B40" s="463">
        <f>+'12Reventa (2)'!A38</f>
        <v>43617</v>
      </c>
      <c r="C40" s="464"/>
    </row>
    <row r="41" spans="2:3" x14ac:dyDescent="0.3">
      <c r="B41" s="463">
        <f>+'12Reventa (2)'!A39</f>
        <v>43647</v>
      </c>
      <c r="C41" s="464"/>
    </row>
    <row r="42" spans="2:3" x14ac:dyDescent="0.3">
      <c r="B42" s="463">
        <f>+'12Reventa (2)'!A40</f>
        <v>43678</v>
      </c>
      <c r="C42" s="464"/>
    </row>
    <row r="43" spans="2:3" x14ac:dyDescent="0.3">
      <c r="B43" s="463">
        <f>+'12Reventa (2)'!A41</f>
        <v>43709</v>
      </c>
      <c r="C43" s="464"/>
    </row>
    <row r="44" spans="2:3" x14ac:dyDescent="0.3">
      <c r="B44" s="463">
        <f>+'12Reventa (2)'!A42</f>
        <v>43739</v>
      </c>
      <c r="C44" s="464"/>
    </row>
    <row r="45" spans="2:3" x14ac:dyDescent="0.3">
      <c r="B45" s="463">
        <f>+'12Reventa (2)'!A43</f>
        <v>43770</v>
      </c>
      <c r="C45" s="464"/>
    </row>
    <row r="46" spans="2:3" ht="12.9" thickBot="1" x14ac:dyDescent="0.35">
      <c r="B46" s="465">
        <f>+'12Reventa (2)'!A44</f>
        <v>43800</v>
      </c>
      <c r="C46" s="466"/>
    </row>
    <row r="47" spans="2:3" x14ac:dyDescent="0.3">
      <c r="B47" s="462">
        <f>+'12Reventa (2)'!A45</f>
        <v>43831</v>
      </c>
      <c r="C47" s="467"/>
    </row>
    <row r="48" spans="2:3" x14ac:dyDescent="0.3">
      <c r="B48" s="463">
        <f>+'12Reventa (2)'!A46</f>
        <v>43862</v>
      </c>
      <c r="C48" s="464"/>
    </row>
    <row r="49" spans="1:44" x14ac:dyDescent="0.3">
      <c r="B49" s="463">
        <f>+'12Reventa (2)'!A47</f>
        <v>43891</v>
      </c>
      <c r="C49" s="464"/>
    </row>
    <row r="50" spans="1:44" x14ac:dyDescent="0.3">
      <c r="B50" s="463">
        <f>+'12Reventa (2)'!A48</f>
        <v>43922</v>
      </c>
      <c r="C50" s="464"/>
    </row>
    <row r="51" spans="1:44" x14ac:dyDescent="0.3">
      <c r="B51" s="463">
        <f>+'12Reventa (2)'!A49</f>
        <v>43952</v>
      </c>
      <c r="C51" s="464"/>
    </row>
    <row r="52" spans="1:44" x14ac:dyDescent="0.3">
      <c r="B52" s="463">
        <f>+'12Reventa (2)'!A50</f>
        <v>43983</v>
      </c>
      <c r="C52" s="464"/>
    </row>
    <row r="53" spans="1:44" x14ac:dyDescent="0.3">
      <c r="B53" s="463">
        <f>+'12Reventa (2)'!A51</f>
        <v>44013</v>
      </c>
      <c r="C53" s="464"/>
    </row>
    <row r="54" spans="1:44" x14ac:dyDescent="0.3">
      <c r="B54" s="463">
        <f>+'12Reventa (2)'!A52</f>
        <v>44044</v>
      </c>
      <c r="C54" s="464"/>
    </row>
    <row r="55" spans="1:44" x14ac:dyDescent="0.3">
      <c r="B55" s="463">
        <f>+'12Reventa (2)'!A53</f>
        <v>44075</v>
      </c>
      <c r="C55" s="464"/>
    </row>
    <row r="56" spans="1:44" x14ac:dyDescent="0.3">
      <c r="B56" s="463">
        <f>+'12Reventa (2)'!A54</f>
        <v>44105</v>
      </c>
      <c r="C56" s="464"/>
    </row>
    <row r="57" spans="1:44" x14ac:dyDescent="0.3">
      <c r="B57" s="463">
        <f>+'12Reventa (2)'!A55</f>
        <v>44136</v>
      </c>
      <c r="C57" s="464"/>
    </row>
    <row r="58" spans="1:44" ht="12.9" thickBot="1" x14ac:dyDescent="0.35">
      <c r="B58" s="468"/>
      <c r="C58" s="437"/>
      <c r="E58" s="437"/>
      <c r="F58" s="437"/>
      <c r="G58" s="437"/>
      <c r="H58" s="437"/>
      <c r="I58" s="437"/>
      <c r="J58" s="437"/>
      <c r="K58" s="437"/>
      <c r="L58" s="437"/>
      <c r="M58" s="437"/>
      <c r="N58" s="437"/>
      <c r="O58" s="437"/>
      <c r="P58" s="437"/>
      <c r="Q58" s="437"/>
      <c r="R58" s="437"/>
      <c r="S58" s="437"/>
      <c r="T58" s="437"/>
      <c r="U58" s="437"/>
      <c r="V58" s="437"/>
      <c r="W58" s="437"/>
      <c r="X58" s="437"/>
      <c r="Y58" s="437"/>
      <c r="Z58" s="437"/>
      <c r="AA58" s="437"/>
      <c r="AB58" s="437"/>
      <c r="AC58" s="437"/>
      <c r="AD58" s="437"/>
      <c r="AE58" s="437"/>
      <c r="AF58" s="437"/>
      <c r="AG58" s="437"/>
      <c r="AH58" s="437"/>
      <c r="AI58" s="437"/>
      <c r="AJ58" s="437"/>
      <c r="AK58" s="437"/>
      <c r="AL58" s="437"/>
      <c r="AM58" s="437"/>
      <c r="AN58" s="437"/>
      <c r="AO58" s="437"/>
      <c r="AP58" s="437"/>
      <c r="AQ58" s="437"/>
      <c r="AR58" s="437"/>
    </row>
    <row r="59" spans="1:44" x14ac:dyDescent="0.3">
      <c r="B59" s="165">
        <v>2015</v>
      </c>
      <c r="C59" s="467"/>
      <c r="D59" s="437"/>
    </row>
    <row r="60" spans="1:44" ht="12.9" thickBot="1" x14ac:dyDescent="0.35">
      <c r="B60" s="167">
        <v>2016</v>
      </c>
      <c r="C60" s="466"/>
    </row>
    <row r="61" spans="1:44" x14ac:dyDescent="0.3">
      <c r="B61" s="165">
        <v>2017</v>
      </c>
      <c r="C61" s="467"/>
      <c r="D61" s="437"/>
    </row>
    <row r="62" spans="1:44" x14ac:dyDescent="0.3">
      <c r="B62" s="166">
        <v>2018</v>
      </c>
      <c r="C62" s="464"/>
      <c r="D62" s="437"/>
    </row>
    <row r="63" spans="1:44" ht="12.9" thickBot="1" x14ac:dyDescent="0.35">
      <c r="B63" s="167">
        <v>2019</v>
      </c>
      <c r="C63" s="466"/>
    </row>
    <row r="64" spans="1:44" s="429" customFormat="1" ht="12.9" thickBot="1" x14ac:dyDescent="0.35">
      <c r="A64" s="469"/>
      <c r="B64" s="168"/>
      <c r="C64" s="470"/>
      <c r="D64" s="470"/>
      <c r="E64" s="471"/>
    </row>
    <row r="65" spans="2:6" s="429" customFormat="1" x14ac:dyDescent="0.3">
      <c r="B65" s="148" t="s">
        <v>282</v>
      </c>
      <c r="C65" s="472"/>
      <c r="D65" s="473"/>
      <c r="E65" s="470"/>
      <c r="F65" s="470"/>
    </row>
    <row r="66" spans="2:6" s="429" customFormat="1" ht="12.9" thickBot="1" x14ac:dyDescent="0.35">
      <c r="B66" s="154" t="s">
        <v>281</v>
      </c>
      <c r="C66" s="474"/>
      <c r="D66" s="473"/>
      <c r="E66" s="470"/>
      <c r="F66" s="470"/>
    </row>
    <row r="67" spans="2:6" ht="19.5" customHeight="1" x14ac:dyDescent="0.3">
      <c r="B67" s="468"/>
      <c r="C67" s="468"/>
      <c r="E67" s="455"/>
    </row>
  </sheetData>
  <sheetProtection formatCells="0" formatColumns="0" formatRows="0"/>
  <mergeCells count="2">
    <mergeCell ref="B4:C4"/>
    <mergeCell ref="C9:C10"/>
  </mergeCells>
  <phoneticPr fontId="17" type="noConversion"/>
  <printOptions horizontalCentered="1" verticalCentered="1" gridLinesSet="0"/>
  <pageMargins left="0.35433070866141736" right="0.35433070866141736" top="0.98425196850393704" bottom="0.78740157480314965" header="0.19685039370078741" footer="0"/>
  <pageSetup paperSize="9" scale="82" orientation="portrait" verticalDpi="300" r:id="rId1"/>
  <headerFooter alignWithMargins="0">
    <oddHeader>&amp;R2020 - Año del General Manuel Belgrano</oddHead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4">
    <pageSetUpPr fitToPage="1"/>
  </sheetPr>
  <dimension ref="A1:E31"/>
  <sheetViews>
    <sheetView tabSelected="1" workbookViewId="0">
      <selection activeCell="B17" sqref="B17"/>
    </sheetView>
  </sheetViews>
  <sheetFormatPr baseColWidth="10" defaultColWidth="11.3828125" defaultRowHeight="12.45" x14ac:dyDescent="0.3"/>
  <cols>
    <col min="1" max="1" width="26.3828125" style="434" customWidth="1"/>
    <col min="2" max="4" width="11.3828125" style="434"/>
    <col min="5" max="5" width="12.84375" style="434" bestFit="1" customWidth="1"/>
    <col min="6" max="16384" width="11.3828125" style="434"/>
  </cols>
  <sheetData>
    <row r="1" spans="1:5" x14ac:dyDescent="0.3">
      <c r="A1" s="593" t="s">
        <v>241</v>
      </c>
      <c r="B1" s="593"/>
      <c r="C1" s="593"/>
      <c r="D1" s="433"/>
    </row>
    <row r="2" spans="1:5" ht="36.75" customHeight="1" x14ac:dyDescent="0.3">
      <c r="A2" s="594" t="s">
        <v>240</v>
      </c>
      <c r="B2" s="594"/>
      <c r="C2" s="594"/>
      <c r="D2" s="594"/>
      <c r="E2" s="594"/>
    </row>
    <row r="3" spans="1:5" x14ac:dyDescent="0.3">
      <c r="A3" s="595"/>
      <c r="B3" s="595"/>
      <c r="C3" s="595"/>
      <c r="D3" s="433"/>
    </row>
    <row r="4" spans="1:5" s="436" customFormat="1" x14ac:dyDescent="0.3">
      <c r="A4" s="435" t="s">
        <v>150</v>
      </c>
      <c r="B4" s="435"/>
      <c r="C4" s="435"/>
      <c r="D4" s="433"/>
    </row>
    <row r="5" spans="1:5" ht="12.9" thickBot="1" x14ac:dyDescent="0.35">
      <c r="E5" s="437"/>
    </row>
    <row r="6" spans="1:5" ht="12.9" thickBot="1" x14ac:dyDescent="0.35">
      <c r="A6" s="591" t="s">
        <v>52</v>
      </c>
      <c r="B6" s="438">
        <v>2017</v>
      </c>
      <c r="C6" s="438">
        <v>2018</v>
      </c>
      <c r="D6" s="439">
        <v>2019</v>
      </c>
      <c r="E6" s="439" t="s">
        <v>283</v>
      </c>
    </row>
    <row r="7" spans="1:5" ht="25.5" customHeight="1" x14ac:dyDescent="0.3">
      <c r="A7" s="592"/>
      <c r="B7" s="591" t="s">
        <v>145</v>
      </c>
      <c r="C7" s="591" t="s">
        <v>145</v>
      </c>
      <c r="D7" s="591" t="s">
        <v>145</v>
      </c>
      <c r="E7" s="591" t="s">
        <v>145</v>
      </c>
    </row>
    <row r="8" spans="1:5" ht="12.9" thickBot="1" x14ac:dyDescent="0.35">
      <c r="A8" s="592"/>
      <c r="B8" s="592"/>
      <c r="C8" s="592"/>
      <c r="D8" s="592"/>
      <c r="E8" s="592"/>
    </row>
    <row r="9" spans="1:5" x14ac:dyDescent="0.3">
      <c r="A9" s="440" t="s">
        <v>231</v>
      </c>
      <c r="B9" s="441"/>
      <c r="C9" s="441"/>
      <c r="D9" s="441"/>
      <c r="E9" s="441"/>
    </row>
    <row r="10" spans="1:5" x14ac:dyDescent="0.3">
      <c r="A10" s="442"/>
      <c r="B10" s="443"/>
      <c r="C10" s="443"/>
      <c r="D10" s="443"/>
      <c r="E10" s="443"/>
    </row>
    <row r="11" spans="1:5" x14ac:dyDescent="0.3">
      <c r="A11" s="442"/>
      <c r="B11" s="443"/>
      <c r="C11" s="443"/>
      <c r="D11" s="443"/>
      <c r="E11" s="443"/>
    </row>
    <row r="12" spans="1:5" ht="12.9" thickBot="1" x14ac:dyDescent="0.35">
      <c r="A12" s="444"/>
      <c r="B12" s="445"/>
      <c r="C12" s="445"/>
      <c r="D12" s="445"/>
      <c r="E12" s="445"/>
    </row>
    <row r="13" spans="1:5" x14ac:dyDescent="0.3">
      <c r="A13" s="440" t="s">
        <v>232</v>
      </c>
      <c r="B13" s="441"/>
      <c r="C13" s="441"/>
      <c r="D13" s="441"/>
      <c r="E13" s="441"/>
    </row>
    <row r="14" spans="1:5" x14ac:dyDescent="0.3">
      <c r="A14" s="446"/>
      <c r="B14" s="447"/>
      <c r="C14" s="447"/>
      <c r="D14" s="447"/>
      <c r="E14" s="447"/>
    </row>
    <row r="15" spans="1:5" ht="12.9" thickBot="1" x14ac:dyDescent="0.35">
      <c r="A15" s="448"/>
      <c r="B15" s="449"/>
      <c r="C15" s="449"/>
      <c r="D15" s="449"/>
      <c r="E15" s="449"/>
    </row>
    <row r="16" spans="1:5" ht="12.9" thickBot="1" x14ac:dyDescent="0.35">
      <c r="A16" s="450" t="s">
        <v>233</v>
      </c>
      <c r="B16" s="451"/>
      <c r="C16" s="451"/>
      <c r="D16" s="451"/>
      <c r="E16" s="451"/>
    </row>
    <row r="17" spans="1:5" x14ac:dyDescent="0.3">
      <c r="A17" s="452"/>
      <c r="B17" s="453"/>
      <c r="C17" s="453"/>
      <c r="D17" s="453"/>
      <c r="E17" s="453"/>
    </row>
    <row r="18" spans="1:5" ht="26.25" customHeight="1" x14ac:dyDescent="0.3">
      <c r="A18" s="587" t="s">
        <v>234</v>
      </c>
      <c r="B18" s="587"/>
      <c r="C18" s="587"/>
      <c r="D18" s="587"/>
      <c r="E18" s="587"/>
    </row>
    <row r="19" spans="1:5" ht="39.75" customHeight="1" x14ac:dyDescent="0.3">
      <c r="A19" s="587" t="s">
        <v>158</v>
      </c>
      <c r="B19" s="587"/>
      <c r="C19" s="587"/>
      <c r="D19" s="587"/>
      <c r="E19" s="587"/>
    </row>
    <row r="20" spans="1:5" ht="12.75" customHeight="1" x14ac:dyDescent="0.3">
      <c r="A20" s="455"/>
    </row>
    <row r="21" spans="1:5" ht="12.75" customHeight="1" thickBot="1" x14ac:dyDescent="0.35">
      <c r="A21" s="455"/>
    </row>
    <row r="22" spans="1:5" ht="12.75" customHeight="1" thickBot="1" x14ac:dyDescent="0.35">
      <c r="A22" s="439" t="s">
        <v>52</v>
      </c>
      <c r="B22" s="588" t="s">
        <v>159</v>
      </c>
      <c r="C22" s="589"/>
      <c r="D22" s="589"/>
      <c r="E22" s="590"/>
    </row>
    <row r="23" spans="1:5" ht="12.75" customHeight="1" x14ac:dyDescent="0.3">
      <c r="A23" s="575"/>
      <c r="B23" s="578"/>
      <c r="C23" s="579"/>
      <c r="D23" s="579"/>
      <c r="E23" s="580"/>
    </row>
    <row r="24" spans="1:5" ht="12.75" customHeight="1" x14ac:dyDescent="0.3">
      <c r="A24" s="576"/>
      <c r="B24" s="581"/>
      <c r="C24" s="582"/>
      <c r="D24" s="582"/>
      <c r="E24" s="583"/>
    </row>
    <row r="25" spans="1:5" ht="12.75" customHeight="1" x14ac:dyDescent="0.3">
      <c r="A25" s="576"/>
      <c r="B25" s="581"/>
      <c r="C25" s="582"/>
      <c r="D25" s="582"/>
      <c r="E25" s="583"/>
    </row>
    <row r="26" spans="1:5" ht="12.75" customHeight="1" thickBot="1" x14ac:dyDescent="0.35">
      <c r="A26" s="577"/>
      <c r="B26" s="584"/>
      <c r="C26" s="585"/>
      <c r="D26" s="585"/>
      <c r="E26" s="586"/>
    </row>
    <row r="27" spans="1:5" ht="12.75" customHeight="1" x14ac:dyDescent="0.3">
      <c r="A27" s="575"/>
      <c r="B27" s="578"/>
      <c r="C27" s="579"/>
      <c r="D27" s="579"/>
      <c r="E27" s="580"/>
    </row>
    <row r="28" spans="1:5" ht="12.75" customHeight="1" x14ac:dyDescent="0.3">
      <c r="A28" s="576"/>
      <c r="B28" s="581"/>
      <c r="C28" s="582"/>
      <c r="D28" s="582"/>
      <c r="E28" s="583"/>
    </row>
    <row r="29" spans="1:5" ht="12.75" customHeight="1" x14ac:dyDescent="0.3">
      <c r="A29" s="576"/>
      <c r="B29" s="581"/>
      <c r="C29" s="582"/>
      <c r="D29" s="582"/>
      <c r="E29" s="583"/>
    </row>
    <row r="30" spans="1:5" ht="12.75" customHeight="1" thickBot="1" x14ac:dyDescent="0.35">
      <c r="A30" s="577"/>
      <c r="B30" s="584"/>
      <c r="C30" s="585"/>
      <c r="D30" s="585"/>
      <c r="E30" s="586"/>
    </row>
    <row r="31" spans="1:5" ht="12.75" customHeight="1" x14ac:dyDescent="0.3"/>
  </sheetData>
  <mergeCells count="21">
    <mergeCell ref="A18:E18"/>
    <mergeCell ref="A19:E19"/>
    <mergeCell ref="D7:D8"/>
    <mergeCell ref="C7:C8"/>
    <mergeCell ref="B23:E23"/>
    <mergeCell ref="A23:A26"/>
    <mergeCell ref="B24:E24"/>
    <mergeCell ref="A1:C1"/>
    <mergeCell ref="A2:E2"/>
    <mergeCell ref="A3:C3"/>
    <mergeCell ref="A6:A8"/>
    <mergeCell ref="B7:B8"/>
    <mergeCell ref="E7:E8"/>
    <mergeCell ref="A27:A30"/>
    <mergeCell ref="B27:E27"/>
    <mergeCell ref="B28:E28"/>
    <mergeCell ref="B29:E29"/>
    <mergeCell ref="B30:E30"/>
    <mergeCell ref="B22:E22"/>
    <mergeCell ref="B26:E26"/>
    <mergeCell ref="B25:E25"/>
  </mergeCells>
  <phoneticPr fontId="17" type="noConversion"/>
  <printOptions horizontalCentered="1" verticalCentered="1"/>
  <pageMargins left="0.35433070866141736" right="0.35433070866141736" top="0.98425196850393704" bottom="0.78740157480314965" header="0.19685039370078741" footer="0"/>
  <pageSetup paperSize="9" orientation="landscape" verticalDpi="300" r:id="rId1"/>
  <headerFooter alignWithMargins="0">
    <oddHeader>&amp;R2020 - Año del General Manuel Belgrano</oddHead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>
    <pageSetUpPr fitToPage="1"/>
  </sheetPr>
  <dimension ref="A1:B5"/>
  <sheetViews>
    <sheetView showGridLines="0" workbookViewId="0">
      <selection sqref="A1:B5"/>
    </sheetView>
  </sheetViews>
  <sheetFormatPr baseColWidth="10" defaultRowHeight="12.45" x14ac:dyDescent="0.3"/>
  <cols>
    <col min="1" max="1" width="16.3046875" customWidth="1"/>
    <col min="2" max="2" width="29.53515625" customWidth="1"/>
  </cols>
  <sheetData>
    <row r="1" spans="1:2" x14ac:dyDescent="0.3">
      <c r="A1" s="2" t="s">
        <v>86</v>
      </c>
      <c r="B1" s="3"/>
    </row>
    <row r="2" spans="1:2" ht="12.9" thickBot="1" x14ac:dyDescent="0.35">
      <c r="A2" s="2" t="s">
        <v>49</v>
      </c>
      <c r="B2" s="3"/>
    </row>
    <row r="3" spans="1:2" ht="12.9" x14ac:dyDescent="0.35">
      <c r="A3" s="4" t="s">
        <v>9</v>
      </c>
      <c r="B3" s="14" t="s">
        <v>50</v>
      </c>
    </row>
    <row r="4" spans="1:2" ht="12.9" thickBot="1" x14ac:dyDescent="0.35">
      <c r="A4" s="10"/>
      <c r="B4" s="8"/>
    </row>
    <row r="5" spans="1:2" ht="25.5" customHeight="1" thickBot="1" x14ac:dyDescent="0.35">
      <c r="A5" s="9" t="s">
        <v>10</v>
      </c>
      <c r="B5" s="13"/>
    </row>
  </sheetData>
  <phoneticPr fontId="0" type="noConversion"/>
  <printOptions horizontalCentered="1" verticalCentered="1"/>
  <pageMargins left="0.75" right="0.75" top="1" bottom="1" header="0.511811024" footer="0.511811024"/>
  <pageSetup paperSize="9" orientation="landscape" horizontalDpi="300" verticalDpi="30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/>
  <dimension ref="A2:D10"/>
  <sheetViews>
    <sheetView workbookViewId="0">
      <selection activeCell="F18" sqref="F18"/>
    </sheetView>
  </sheetViews>
  <sheetFormatPr baseColWidth="10" defaultRowHeight="12.45" x14ac:dyDescent="0.3"/>
  <cols>
    <col min="1" max="1" width="25.3828125" customWidth="1"/>
    <col min="2" max="2" width="15.84375" customWidth="1"/>
    <col min="3" max="3" width="16.3046875" customWidth="1"/>
    <col min="4" max="4" width="18.84375" customWidth="1"/>
  </cols>
  <sheetData>
    <row r="2" spans="1:4" x14ac:dyDescent="0.3">
      <c r="A2" s="598" t="s">
        <v>87</v>
      </c>
      <c r="B2" s="598"/>
      <c r="C2" s="598"/>
      <c r="D2" s="598"/>
    </row>
    <row r="3" spans="1:4" x14ac:dyDescent="0.3">
      <c r="A3" s="598" t="s">
        <v>88</v>
      </c>
      <c r="B3" s="598"/>
      <c r="C3" s="598"/>
      <c r="D3" s="598"/>
    </row>
    <row r="4" spans="1:4" x14ac:dyDescent="0.3">
      <c r="A4" s="599" t="s">
        <v>2</v>
      </c>
      <c r="B4" s="599"/>
      <c r="C4" s="599"/>
      <c r="D4" s="599"/>
    </row>
    <row r="5" spans="1:4" x14ac:dyDescent="0.3">
      <c r="A5" s="16"/>
      <c r="B5" s="16"/>
      <c r="C5" s="16"/>
      <c r="D5" s="16"/>
    </row>
    <row r="6" spans="1:4" s="15" customFormat="1" ht="24.75" customHeight="1" x14ac:dyDescent="0.3">
      <c r="A6" s="20" t="s">
        <v>30</v>
      </c>
      <c r="B6" s="21" t="s">
        <v>89</v>
      </c>
      <c r="C6" s="22" t="s">
        <v>90</v>
      </c>
      <c r="D6" s="23" t="s">
        <v>91</v>
      </c>
    </row>
    <row r="7" spans="1:4" x14ac:dyDescent="0.3">
      <c r="A7" s="17">
        <v>1996</v>
      </c>
      <c r="B7" s="18"/>
      <c r="C7" s="18"/>
      <c r="D7" s="19"/>
    </row>
    <row r="8" spans="1:4" x14ac:dyDescent="0.3">
      <c r="A8" s="11">
        <v>1997</v>
      </c>
      <c r="B8" s="1"/>
      <c r="C8" s="1"/>
      <c r="D8" s="5"/>
    </row>
    <row r="9" spans="1:4" x14ac:dyDescent="0.3">
      <c r="A9" s="11">
        <v>1998</v>
      </c>
      <c r="B9" s="1"/>
      <c r="C9" s="1"/>
      <c r="D9" s="5"/>
    </row>
    <row r="10" spans="1:4" ht="12.9" thickBot="1" x14ac:dyDescent="0.35">
      <c r="A10" s="12" t="s">
        <v>21</v>
      </c>
      <c r="B10" s="7"/>
      <c r="C10" s="7"/>
      <c r="D10" s="6"/>
    </row>
  </sheetData>
  <mergeCells count="3">
    <mergeCell ref="A3:D3"/>
    <mergeCell ref="A2:D2"/>
    <mergeCell ref="A4:D4"/>
  </mergeCells>
  <phoneticPr fontId="0" type="noConversion"/>
  <printOptions horizontalCentered="1" verticalCentered="1"/>
  <pageMargins left="0.75" right="0.75" top="1" bottom="1" header="0" footer="0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G42"/>
  <sheetViews>
    <sheetView showGridLines="0" zoomScale="75" workbookViewId="0">
      <selection sqref="A1:H43"/>
    </sheetView>
  </sheetViews>
  <sheetFormatPr baseColWidth="10" defaultColWidth="11.3828125" defaultRowHeight="12.45" x14ac:dyDescent="0.3"/>
  <cols>
    <col min="1" max="1" width="17.84375" style="50" customWidth="1"/>
    <col min="2" max="2" width="57.3046875" style="50" customWidth="1"/>
    <col min="3" max="3" width="25.53515625" style="50" customWidth="1"/>
    <col min="4" max="7" width="11.3046875" style="50" customWidth="1"/>
    <col min="8" max="16384" width="11.3828125" style="50"/>
  </cols>
  <sheetData>
    <row r="1" spans="1:7" x14ac:dyDescent="0.3">
      <c r="A1" s="116" t="s">
        <v>1</v>
      </c>
      <c r="B1" s="117"/>
      <c r="C1" s="117"/>
      <c r="D1" s="117"/>
      <c r="E1" s="117"/>
      <c r="F1" s="117"/>
      <c r="G1" s="117"/>
    </row>
    <row r="2" spans="1:7" x14ac:dyDescent="0.3">
      <c r="A2" s="332" t="s">
        <v>182</v>
      </c>
      <c r="B2" s="333"/>
      <c r="C2" s="333"/>
      <c r="D2" s="333"/>
      <c r="E2" s="333"/>
      <c r="F2" s="333"/>
      <c r="G2" s="333"/>
    </row>
    <row r="3" spans="1:7" x14ac:dyDescent="0.3">
      <c r="A3" s="332" t="s">
        <v>181</v>
      </c>
      <c r="B3" s="334"/>
      <c r="C3" s="333"/>
      <c r="D3" s="333"/>
      <c r="E3" s="333"/>
      <c r="F3" s="333"/>
      <c r="G3" s="333"/>
    </row>
    <row r="4" spans="1:7" hidden="1" x14ac:dyDescent="0.3">
      <c r="A4" s="116"/>
      <c r="B4" s="117"/>
      <c r="C4" s="117"/>
      <c r="D4" s="117"/>
      <c r="E4" s="117"/>
      <c r="F4" s="117"/>
      <c r="G4" s="117"/>
    </row>
    <row r="5" spans="1:7" hidden="1" x14ac:dyDescent="0.3">
      <c r="A5" s="116"/>
      <c r="B5" s="117"/>
      <c r="C5" s="117"/>
      <c r="D5" s="117"/>
      <c r="E5" s="117"/>
      <c r="F5" s="117"/>
      <c r="G5" s="117"/>
    </row>
    <row r="6" spans="1:7" x14ac:dyDescent="0.3">
      <c r="A6" s="116"/>
      <c r="B6" s="117"/>
      <c r="C6" s="117"/>
      <c r="D6" s="117"/>
      <c r="E6" s="117"/>
      <c r="F6" s="117"/>
      <c r="G6" s="117"/>
    </row>
    <row r="7" spans="1:7" x14ac:dyDescent="0.3">
      <c r="A7" s="116"/>
      <c r="B7" s="117"/>
      <c r="C7" s="117"/>
      <c r="D7" s="117"/>
      <c r="E7" s="117"/>
      <c r="F7" s="117"/>
      <c r="G7" s="117"/>
    </row>
    <row r="8" spans="1:7" ht="12.9" thickBot="1" x14ac:dyDescent="0.35">
      <c r="A8" s="117"/>
      <c r="B8" s="116"/>
      <c r="C8" s="117"/>
      <c r="D8" s="117"/>
      <c r="E8" s="117"/>
      <c r="F8" s="117"/>
      <c r="G8" s="117"/>
    </row>
    <row r="9" spans="1:7" ht="60.75" customHeight="1" thickBot="1" x14ac:dyDescent="0.35">
      <c r="A9" s="118" t="s">
        <v>3</v>
      </c>
      <c r="B9" s="350" t="s">
        <v>185</v>
      </c>
      <c r="C9" s="350" t="s">
        <v>186</v>
      </c>
      <c r="D9" s="330">
        <v>2017</v>
      </c>
      <c r="E9" s="330">
        <v>2018</v>
      </c>
      <c r="F9" s="330">
        <v>2019</v>
      </c>
      <c r="G9" s="331" t="s">
        <v>283</v>
      </c>
    </row>
    <row r="10" spans="1:7" x14ac:dyDescent="0.3">
      <c r="A10" s="351" t="s">
        <v>4</v>
      </c>
      <c r="B10" s="523"/>
      <c r="C10" s="522"/>
      <c r="D10" s="522" t="s">
        <v>109</v>
      </c>
      <c r="E10" s="512" t="s">
        <v>109</v>
      </c>
      <c r="F10" s="512" t="s">
        <v>109</v>
      </c>
      <c r="G10" s="519" t="s">
        <v>109</v>
      </c>
    </row>
    <row r="11" spans="1:7" x14ac:dyDescent="0.3">
      <c r="A11" s="352"/>
      <c r="B11" s="521"/>
      <c r="C11" s="516"/>
      <c r="D11" s="516"/>
      <c r="E11" s="513"/>
      <c r="F11" s="513"/>
      <c r="G11" s="520"/>
    </row>
    <row r="12" spans="1:7" x14ac:dyDescent="0.3">
      <c r="A12" s="352"/>
      <c r="B12" s="514"/>
      <c r="C12" s="516"/>
      <c r="D12" s="516" t="s">
        <v>109</v>
      </c>
      <c r="E12" s="513" t="s">
        <v>109</v>
      </c>
      <c r="F12" s="513" t="s">
        <v>109</v>
      </c>
      <c r="G12" s="520" t="s">
        <v>109</v>
      </c>
    </row>
    <row r="13" spans="1:7" x14ac:dyDescent="0.3">
      <c r="A13" s="352"/>
      <c r="B13" s="521"/>
      <c r="C13" s="516"/>
      <c r="D13" s="516"/>
      <c r="E13" s="513"/>
      <c r="F13" s="513"/>
      <c r="G13" s="520"/>
    </row>
    <row r="14" spans="1:7" x14ac:dyDescent="0.3">
      <c r="A14" s="352"/>
      <c r="B14" s="514"/>
      <c r="C14" s="516"/>
      <c r="D14" s="516" t="s">
        <v>109</v>
      </c>
      <c r="E14" s="513" t="s">
        <v>109</v>
      </c>
      <c r="F14" s="513" t="s">
        <v>109</v>
      </c>
      <c r="G14" s="520" t="s">
        <v>109</v>
      </c>
    </row>
    <row r="15" spans="1:7" ht="12.9" thickBot="1" x14ac:dyDescent="0.35">
      <c r="A15" s="353"/>
      <c r="B15" s="515"/>
      <c r="C15" s="517"/>
      <c r="D15" s="517"/>
      <c r="E15" s="518"/>
      <c r="F15" s="518"/>
      <c r="G15" s="524"/>
    </row>
    <row r="16" spans="1:7" x14ac:dyDescent="0.3">
      <c r="A16" s="351" t="s">
        <v>5</v>
      </c>
      <c r="B16" s="523"/>
      <c r="C16" s="522"/>
      <c r="D16" s="522" t="s">
        <v>109</v>
      </c>
      <c r="E16" s="512" t="s">
        <v>109</v>
      </c>
      <c r="F16" s="512" t="s">
        <v>109</v>
      </c>
      <c r="G16" s="519" t="s">
        <v>109</v>
      </c>
    </row>
    <row r="17" spans="1:7" x14ac:dyDescent="0.3">
      <c r="A17" s="352"/>
      <c r="B17" s="521"/>
      <c r="C17" s="516"/>
      <c r="D17" s="516"/>
      <c r="E17" s="513"/>
      <c r="F17" s="513"/>
      <c r="G17" s="520"/>
    </row>
    <row r="18" spans="1:7" x14ac:dyDescent="0.3">
      <c r="A18" s="352"/>
      <c r="B18" s="514"/>
      <c r="C18" s="516"/>
      <c r="D18" s="516" t="s">
        <v>109</v>
      </c>
      <c r="E18" s="513" t="s">
        <v>109</v>
      </c>
      <c r="F18" s="513" t="s">
        <v>109</v>
      </c>
      <c r="G18" s="520" t="s">
        <v>109</v>
      </c>
    </row>
    <row r="19" spans="1:7" x14ac:dyDescent="0.3">
      <c r="A19" s="352"/>
      <c r="B19" s="521"/>
      <c r="C19" s="516"/>
      <c r="D19" s="516"/>
      <c r="E19" s="513"/>
      <c r="F19" s="513"/>
      <c r="G19" s="520"/>
    </row>
    <row r="20" spans="1:7" x14ac:dyDescent="0.3">
      <c r="A20" s="352"/>
      <c r="B20" s="514"/>
      <c r="C20" s="516"/>
      <c r="D20" s="516" t="s">
        <v>109</v>
      </c>
      <c r="E20" s="513" t="s">
        <v>109</v>
      </c>
      <c r="F20" s="513" t="s">
        <v>109</v>
      </c>
      <c r="G20" s="520" t="s">
        <v>109</v>
      </c>
    </row>
    <row r="21" spans="1:7" ht="12.9" thickBot="1" x14ac:dyDescent="0.35">
      <c r="A21" s="353"/>
      <c r="B21" s="515"/>
      <c r="C21" s="517"/>
      <c r="D21" s="517"/>
      <c r="E21" s="518"/>
      <c r="F21" s="518"/>
      <c r="G21" s="524"/>
    </row>
    <row r="22" spans="1:7" x14ac:dyDescent="0.3">
      <c r="A22" s="351" t="s">
        <v>6</v>
      </c>
      <c r="B22" s="523"/>
      <c r="C22" s="522"/>
      <c r="D22" s="522" t="s">
        <v>109</v>
      </c>
      <c r="E22" s="512" t="s">
        <v>109</v>
      </c>
      <c r="F22" s="512" t="s">
        <v>109</v>
      </c>
      <c r="G22" s="519" t="s">
        <v>109</v>
      </c>
    </row>
    <row r="23" spans="1:7" x14ac:dyDescent="0.3">
      <c r="A23" s="352"/>
      <c r="B23" s="521"/>
      <c r="C23" s="516"/>
      <c r="D23" s="516"/>
      <c r="E23" s="513"/>
      <c r="F23" s="513"/>
      <c r="G23" s="520"/>
    </row>
    <row r="24" spans="1:7" x14ac:dyDescent="0.3">
      <c r="A24" s="352"/>
      <c r="B24" s="514"/>
      <c r="C24" s="516"/>
      <c r="D24" s="516" t="s">
        <v>109</v>
      </c>
      <c r="E24" s="513" t="s">
        <v>109</v>
      </c>
      <c r="F24" s="513" t="s">
        <v>109</v>
      </c>
      <c r="G24" s="520" t="s">
        <v>109</v>
      </c>
    </row>
    <row r="25" spans="1:7" x14ac:dyDescent="0.3">
      <c r="A25" s="352"/>
      <c r="B25" s="521"/>
      <c r="C25" s="516"/>
      <c r="D25" s="516"/>
      <c r="E25" s="513"/>
      <c r="F25" s="513"/>
      <c r="G25" s="520"/>
    </row>
    <row r="26" spans="1:7" x14ac:dyDescent="0.3">
      <c r="A26" s="352"/>
      <c r="B26" s="514"/>
      <c r="C26" s="516"/>
      <c r="D26" s="516" t="s">
        <v>109</v>
      </c>
      <c r="E26" s="513" t="s">
        <v>109</v>
      </c>
      <c r="F26" s="513" t="s">
        <v>109</v>
      </c>
      <c r="G26" s="520" t="s">
        <v>109</v>
      </c>
    </row>
    <row r="27" spans="1:7" ht="12.9" thickBot="1" x14ac:dyDescent="0.35">
      <c r="A27" s="353"/>
      <c r="B27" s="515"/>
      <c r="C27" s="517"/>
      <c r="D27" s="517"/>
      <c r="E27" s="518"/>
      <c r="F27" s="518"/>
      <c r="G27" s="524"/>
    </row>
    <row r="28" spans="1:7" x14ac:dyDescent="0.3">
      <c r="A28" s="351" t="s">
        <v>279</v>
      </c>
      <c r="B28" s="523"/>
      <c r="C28" s="522"/>
      <c r="D28" s="522" t="s">
        <v>109</v>
      </c>
      <c r="E28" s="512" t="s">
        <v>109</v>
      </c>
      <c r="F28" s="512" t="s">
        <v>109</v>
      </c>
      <c r="G28" s="519" t="s">
        <v>109</v>
      </c>
    </row>
    <row r="29" spans="1:7" x14ac:dyDescent="0.3">
      <c r="A29" s="352"/>
      <c r="B29" s="521"/>
      <c r="C29" s="516"/>
      <c r="D29" s="516"/>
      <c r="E29" s="513"/>
      <c r="F29" s="513"/>
      <c r="G29" s="520"/>
    </row>
    <row r="30" spans="1:7" x14ac:dyDescent="0.3">
      <c r="A30" s="352"/>
      <c r="B30" s="514"/>
      <c r="C30" s="516"/>
      <c r="D30" s="516" t="s">
        <v>109</v>
      </c>
      <c r="E30" s="513" t="s">
        <v>109</v>
      </c>
      <c r="F30" s="513" t="s">
        <v>109</v>
      </c>
      <c r="G30" s="520" t="s">
        <v>109</v>
      </c>
    </row>
    <row r="31" spans="1:7" x14ac:dyDescent="0.3">
      <c r="A31" s="352"/>
      <c r="B31" s="521"/>
      <c r="C31" s="516"/>
      <c r="D31" s="516"/>
      <c r="E31" s="513"/>
      <c r="F31" s="513"/>
      <c r="G31" s="520"/>
    </row>
    <row r="32" spans="1:7" x14ac:dyDescent="0.3">
      <c r="A32" s="352"/>
      <c r="B32" s="514"/>
      <c r="C32" s="516"/>
      <c r="D32" s="516" t="s">
        <v>109</v>
      </c>
      <c r="E32" s="513" t="s">
        <v>109</v>
      </c>
      <c r="F32" s="513" t="s">
        <v>109</v>
      </c>
      <c r="G32" s="520" t="s">
        <v>109</v>
      </c>
    </row>
    <row r="33" spans="1:7" ht="12.9" thickBot="1" x14ac:dyDescent="0.35">
      <c r="A33" s="353"/>
      <c r="B33" s="515"/>
      <c r="C33" s="517"/>
      <c r="D33" s="517"/>
      <c r="E33" s="518"/>
      <c r="F33" s="518"/>
      <c r="G33" s="524"/>
    </row>
    <row r="34" spans="1:7" x14ac:dyDescent="0.3">
      <c r="A34" s="351" t="s">
        <v>164</v>
      </c>
      <c r="B34" s="523"/>
      <c r="C34" s="522"/>
      <c r="D34" s="522" t="s">
        <v>109</v>
      </c>
      <c r="E34" s="512" t="s">
        <v>109</v>
      </c>
      <c r="F34" s="512" t="s">
        <v>109</v>
      </c>
      <c r="G34" s="519" t="s">
        <v>109</v>
      </c>
    </row>
    <row r="35" spans="1:7" x14ac:dyDescent="0.3">
      <c r="A35" s="352"/>
      <c r="B35" s="521"/>
      <c r="C35" s="516"/>
      <c r="D35" s="516"/>
      <c r="E35" s="513"/>
      <c r="F35" s="513"/>
      <c r="G35" s="520"/>
    </row>
    <row r="36" spans="1:7" x14ac:dyDescent="0.3">
      <c r="A36" s="352"/>
      <c r="B36" s="514"/>
      <c r="C36" s="516"/>
      <c r="D36" s="516" t="s">
        <v>109</v>
      </c>
      <c r="E36" s="513" t="s">
        <v>109</v>
      </c>
      <c r="F36" s="513" t="s">
        <v>109</v>
      </c>
      <c r="G36" s="520" t="s">
        <v>109</v>
      </c>
    </row>
    <row r="37" spans="1:7" x14ac:dyDescent="0.3">
      <c r="A37" s="352"/>
      <c r="B37" s="521"/>
      <c r="C37" s="516"/>
      <c r="D37" s="516"/>
      <c r="E37" s="513"/>
      <c r="F37" s="513"/>
      <c r="G37" s="520"/>
    </row>
    <row r="38" spans="1:7" x14ac:dyDescent="0.3">
      <c r="A38" s="352"/>
      <c r="B38" s="514"/>
      <c r="C38" s="516"/>
      <c r="D38" s="516" t="s">
        <v>109</v>
      </c>
      <c r="E38" s="513" t="s">
        <v>109</v>
      </c>
      <c r="F38" s="513" t="s">
        <v>109</v>
      </c>
      <c r="G38" s="520" t="s">
        <v>109</v>
      </c>
    </row>
    <row r="39" spans="1:7" ht="13.3" thickBot="1" x14ac:dyDescent="0.4">
      <c r="A39" s="354"/>
      <c r="B39" s="515"/>
      <c r="C39" s="517"/>
      <c r="D39" s="517"/>
      <c r="E39" s="518"/>
      <c r="F39" s="518"/>
      <c r="G39" s="524"/>
    </row>
    <row r="40" spans="1:7" ht="12.9" thickBot="1" x14ac:dyDescent="0.35">
      <c r="B40" s="121" t="s">
        <v>110</v>
      </c>
      <c r="C40" s="122"/>
      <c r="D40" s="122">
        <v>1</v>
      </c>
      <c r="E40" s="122">
        <v>1</v>
      </c>
      <c r="F40" s="122">
        <v>1</v>
      </c>
      <c r="G40" s="122">
        <v>1</v>
      </c>
    </row>
    <row r="42" spans="1:7" x14ac:dyDescent="0.3">
      <c r="A42" s="50" t="s">
        <v>151</v>
      </c>
    </row>
  </sheetData>
  <mergeCells count="90">
    <mergeCell ref="C38:C39"/>
    <mergeCell ref="G34:G35"/>
    <mergeCell ref="B36:B37"/>
    <mergeCell ref="D36:D37"/>
    <mergeCell ref="E36:E37"/>
    <mergeCell ref="F36:F37"/>
    <mergeCell ref="G38:G39"/>
    <mergeCell ref="B38:B39"/>
    <mergeCell ref="D38:D39"/>
    <mergeCell ref="F34:F35"/>
    <mergeCell ref="G36:G37"/>
    <mergeCell ref="B34:B35"/>
    <mergeCell ref="C32:C33"/>
    <mergeCell ref="C34:C35"/>
    <mergeCell ref="C36:C37"/>
    <mergeCell ref="B30:B31"/>
    <mergeCell ref="F30:F31"/>
    <mergeCell ref="C16:C17"/>
    <mergeCell ref="C20:C21"/>
    <mergeCell ref="C22:C23"/>
    <mergeCell ref="B32:B33"/>
    <mergeCell ref="G32:G33"/>
    <mergeCell ref="G28:G29"/>
    <mergeCell ref="G22:G23"/>
    <mergeCell ref="G24:G25"/>
    <mergeCell ref="F32:F33"/>
    <mergeCell ref="G26:G27"/>
    <mergeCell ref="E38:E39"/>
    <mergeCell ref="F38:F39"/>
    <mergeCell ref="C18:C19"/>
    <mergeCell ref="G30:G31"/>
    <mergeCell ref="D32:D33"/>
    <mergeCell ref="E32:E33"/>
    <mergeCell ref="D34:D35"/>
    <mergeCell ref="E34:E35"/>
    <mergeCell ref="C28:C29"/>
    <mergeCell ref="C30:C31"/>
    <mergeCell ref="D28:D29"/>
    <mergeCell ref="F28:F29"/>
    <mergeCell ref="E22:E23"/>
    <mergeCell ref="F22:F23"/>
    <mergeCell ref="D30:D31"/>
    <mergeCell ref="E30:E31"/>
    <mergeCell ref="B24:B25"/>
    <mergeCell ref="D24:D25"/>
    <mergeCell ref="E24:E25"/>
    <mergeCell ref="F24:F25"/>
    <mergeCell ref="B28:B29"/>
    <mergeCell ref="E28:E29"/>
    <mergeCell ref="B26:B27"/>
    <mergeCell ref="D26:D27"/>
    <mergeCell ref="E26:E27"/>
    <mergeCell ref="F26:F27"/>
    <mergeCell ref="G18:G19"/>
    <mergeCell ref="B20:B21"/>
    <mergeCell ref="D20:D21"/>
    <mergeCell ref="E20:E21"/>
    <mergeCell ref="F20:F21"/>
    <mergeCell ref="G20:G21"/>
    <mergeCell ref="B18:B19"/>
    <mergeCell ref="D18:D19"/>
    <mergeCell ref="E18:E19"/>
    <mergeCell ref="F18:F19"/>
    <mergeCell ref="B22:B23"/>
    <mergeCell ref="D22:D23"/>
    <mergeCell ref="C24:C25"/>
    <mergeCell ref="C26:C27"/>
    <mergeCell ref="G14:G15"/>
    <mergeCell ref="B16:B17"/>
    <mergeCell ref="D16:D17"/>
    <mergeCell ref="E16:E17"/>
    <mergeCell ref="F16:F17"/>
    <mergeCell ref="G16:G17"/>
    <mergeCell ref="G10:G11"/>
    <mergeCell ref="B12:B13"/>
    <mergeCell ref="D12:D13"/>
    <mergeCell ref="E12:E13"/>
    <mergeCell ref="F12:F13"/>
    <mergeCell ref="G12:G13"/>
    <mergeCell ref="C10:C11"/>
    <mergeCell ref="C12:C13"/>
    <mergeCell ref="B10:B11"/>
    <mergeCell ref="D10:D11"/>
    <mergeCell ref="E10:E11"/>
    <mergeCell ref="F10:F11"/>
    <mergeCell ref="B14:B15"/>
    <mergeCell ref="D14:D15"/>
    <mergeCell ref="E14:E15"/>
    <mergeCell ref="F14:F15"/>
    <mergeCell ref="C14:C15"/>
  </mergeCells>
  <phoneticPr fontId="0" type="noConversion"/>
  <printOptions horizontalCentered="1" verticalCentered="1" gridLinesSet="0"/>
  <pageMargins left="0.35433070866141736" right="0.35433070866141736" top="0.98425196850393704" bottom="0.78740157480314965" header="0.19685039370078741" footer="0"/>
  <pageSetup paperSize="9" scale="83" orientation="landscape" r:id="rId1"/>
  <headerFooter alignWithMargins="0">
    <oddHeader>&amp;R2020 - Año del General Manuel Belgrano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C17"/>
  <sheetViews>
    <sheetView workbookViewId="0">
      <selection sqref="A1:C20"/>
    </sheetView>
  </sheetViews>
  <sheetFormatPr baseColWidth="10" defaultColWidth="11.3828125" defaultRowHeight="12.45" x14ac:dyDescent="0.3"/>
  <cols>
    <col min="1" max="1" width="21.3046875" style="55" customWidth="1"/>
    <col min="2" max="2" width="24" style="55" customWidth="1"/>
    <col min="3" max="3" width="29.69140625" style="55" customWidth="1"/>
    <col min="4" max="16384" width="11.3828125" style="55"/>
  </cols>
  <sheetData>
    <row r="1" spans="1:3" x14ac:dyDescent="0.3">
      <c r="A1" s="126" t="s">
        <v>92</v>
      </c>
      <c r="B1" s="126"/>
      <c r="C1" s="126"/>
    </row>
    <row r="2" spans="1:3" x14ac:dyDescent="0.3">
      <c r="A2" s="126" t="s">
        <v>104</v>
      </c>
      <c r="B2" s="126"/>
      <c r="C2" s="126"/>
    </row>
    <row r="3" spans="1:3" x14ac:dyDescent="0.3">
      <c r="A3" s="525" t="str">
        <f>+'1.modelos'!A3</f>
        <v>calzado</v>
      </c>
      <c r="B3" s="525"/>
      <c r="C3" s="525"/>
    </row>
    <row r="4" spans="1:3" x14ac:dyDescent="0.3">
      <c r="A4" s="526" t="s">
        <v>183</v>
      </c>
      <c r="B4" s="526"/>
      <c r="C4" s="526"/>
    </row>
    <row r="5" spans="1:3" ht="12.9" thickBot="1" x14ac:dyDescent="0.35"/>
    <row r="6" spans="1:3" x14ac:dyDescent="0.3">
      <c r="A6" s="127" t="s">
        <v>11</v>
      </c>
      <c r="B6" s="128" t="s">
        <v>105</v>
      </c>
      <c r="C6" s="128" t="s">
        <v>106</v>
      </c>
    </row>
    <row r="7" spans="1:3" ht="12.9" thickBot="1" x14ac:dyDescent="0.35">
      <c r="A7" s="129"/>
      <c r="B7" s="130"/>
      <c r="C7" s="130" t="s">
        <v>107</v>
      </c>
    </row>
    <row r="8" spans="1:3" x14ac:dyDescent="0.3">
      <c r="A8" s="133">
        <f>'3.vol.'!C57</f>
        <v>2015</v>
      </c>
      <c r="B8" s="134"/>
      <c r="C8" s="135"/>
    </row>
    <row r="9" spans="1:3" x14ac:dyDescent="0.3">
      <c r="A9" s="133">
        <f>'3.vol.'!C58</f>
        <v>2016</v>
      </c>
      <c r="B9" s="134"/>
      <c r="C9" s="135"/>
    </row>
    <row r="10" spans="1:3" x14ac:dyDescent="0.3">
      <c r="A10" s="327">
        <f>'3.vol.'!C59</f>
        <v>2017</v>
      </c>
      <c r="B10" s="131"/>
      <c r="C10" s="132"/>
    </row>
    <row r="11" spans="1:3" x14ac:dyDescent="0.3">
      <c r="A11" s="133">
        <f>'3.vol.'!C60</f>
        <v>2018</v>
      </c>
      <c r="B11" s="134"/>
      <c r="C11" s="135"/>
    </row>
    <row r="12" spans="1:3" x14ac:dyDescent="0.3">
      <c r="A12" s="133">
        <f>'3.vol.'!C61</f>
        <v>2019</v>
      </c>
      <c r="B12" s="134"/>
      <c r="C12" s="135"/>
    </row>
    <row r="13" spans="1:3" x14ac:dyDescent="0.3">
      <c r="A13" s="335" t="str">
        <f>'3.vol.'!C62</f>
        <v>ene-nov 19</v>
      </c>
      <c r="B13" s="134"/>
      <c r="C13" s="135"/>
    </row>
    <row r="14" spans="1:3" ht="12.9" thickBot="1" x14ac:dyDescent="0.35">
      <c r="A14" s="336" t="str">
        <f>'3.vol.'!C63</f>
        <v>ene-nov 20</v>
      </c>
      <c r="B14" s="136"/>
      <c r="C14" s="137"/>
    </row>
    <row r="15" spans="1:3" ht="5.25" customHeight="1" x14ac:dyDescent="0.3"/>
    <row r="16" spans="1:3" ht="12.9" thickBot="1" x14ac:dyDescent="0.35">
      <c r="A16" s="138" t="s">
        <v>108</v>
      </c>
    </row>
    <row r="17" spans="1:3" ht="41.25" customHeight="1" thickBot="1" x14ac:dyDescent="0.35">
      <c r="A17" s="316"/>
      <c r="B17" s="317"/>
      <c r="C17" s="318"/>
    </row>
  </sheetData>
  <mergeCells count="2">
    <mergeCell ref="A3:C3"/>
    <mergeCell ref="A4:C4"/>
  </mergeCells>
  <phoneticPr fontId="0" type="noConversion"/>
  <printOptions horizontalCentered="1" verticalCentered="1"/>
  <pageMargins left="0.35433070866141736" right="0.35433070866141736" top="0.98425196850393704" bottom="0.78740157480314965" header="0.19685039370078741" footer="0"/>
  <pageSetup paperSize="9" orientation="landscape" r:id="rId1"/>
  <headerFooter alignWithMargins="0">
    <oddHeader>&amp;R2020 - Año del General Manuel Belgrano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indexed="22"/>
    <pageSetUpPr fitToPage="1"/>
  </sheetPr>
  <dimension ref="B1:P115"/>
  <sheetViews>
    <sheetView topLeftCell="A58" zoomScale="85" zoomScaleNormal="85" workbookViewId="0">
      <selection activeCell="B1" sqref="B1:N65"/>
    </sheetView>
  </sheetViews>
  <sheetFormatPr baseColWidth="10" defaultColWidth="13.69140625" defaultRowHeight="12.45" x14ac:dyDescent="0.3"/>
  <cols>
    <col min="1" max="1" width="1" style="55" customWidth="1"/>
    <col min="2" max="2" width="3" style="52" customWidth="1"/>
    <col min="3" max="3" width="12.69140625" style="55" customWidth="1"/>
    <col min="4" max="4" width="1.69140625" style="55" customWidth="1"/>
    <col min="5" max="5" width="13.69140625" style="55" customWidth="1"/>
    <col min="6" max="6" width="16" style="55" customWidth="1"/>
    <col min="7" max="7" width="13.69140625" style="55" customWidth="1"/>
    <col min="8" max="8" width="14.3046875" style="55" bestFit="1" customWidth="1"/>
    <col min="9" max="11" width="13.69140625" style="55" customWidth="1"/>
    <col min="12" max="12" width="13.53515625" style="55" customWidth="1"/>
    <col min="13" max="13" width="13.69140625" style="55" customWidth="1"/>
    <col min="14" max="14" width="1.69140625" style="69" customWidth="1"/>
    <col min="15" max="16" width="11.3828125" style="50" customWidth="1"/>
    <col min="17" max="16384" width="13.69140625" style="55"/>
  </cols>
  <sheetData>
    <row r="1" spans="3:16" x14ac:dyDescent="0.3">
      <c r="C1" s="528" t="s">
        <v>7</v>
      </c>
      <c r="D1" s="528"/>
      <c r="E1" s="528"/>
      <c r="F1" s="528"/>
      <c r="G1" s="528"/>
      <c r="H1" s="528"/>
      <c r="I1" s="528"/>
      <c r="J1" s="528"/>
      <c r="K1" s="528"/>
    </row>
    <row r="2" spans="3:16" x14ac:dyDescent="0.3">
      <c r="C2" s="528" t="s">
        <v>116</v>
      </c>
      <c r="D2" s="528"/>
      <c r="E2" s="528"/>
      <c r="F2" s="528"/>
      <c r="G2" s="528"/>
      <c r="H2" s="528"/>
      <c r="I2" s="528"/>
      <c r="J2" s="528"/>
      <c r="K2" s="528"/>
    </row>
    <row r="3" spans="3:16" x14ac:dyDescent="0.3">
      <c r="C3" s="527" t="str">
        <f>+'1.modelos'!A3</f>
        <v>calzado</v>
      </c>
      <c r="D3" s="527"/>
      <c r="E3" s="527"/>
      <c r="F3" s="527"/>
      <c r="G3" s="527"/>
      <c r="H3" s="527"/>
      <c r="I3" s="527"/>
      <c r="J3" s="527"/>
      <c r="K3" s="527"/>
      <c r="L3" s="341"/>
      <c r="M3" s="341"/>
      <c r="N3" s="341"/>
      <c r="O3" s="55"/>
      <c r="P3" s="55"/>
    </row>
    <row r="4" spans="3:16" x14ac:dyDescent="0.3">
      <c r="C4" s="527" t="s">
        <v>183</v>
      </c>
      <c r="D4" s="527"/>
      <c r="E4" s="527"/>
      <c r="F4" s="527"/>
      <c r="G4" s="527"/>
      <c r="H4" s="527"/>
      <c r="I4" s="527"/>
      <c r="J4" s="527"/>
      <c r="K4" s="527"/>
      <c r="L4" s="341"/>
      <c r="M4" s="341"/>
      <c r="N4" s="29"/>
      <c r="O4" s="55"/>
      <c r="P4" s="55"/>
    </row>
    <row r="5" spans="3:16" s="52" customFormat="1" ht="10.5" customHeight="1" thickBot="1" x14ac:dyDescent="0.35">
      <c r="C5" s="51"/>
      <c r="D5" s="51"/>
      <c r="E5" s="51"/>
      <c r="F5" s="51"/>
      <c r="G5" s="51"/>
      <c r="H5" s="51"/>
      <c r="I5" s="51"/>
      <c r="J5" s="51"/>
      <c r="K5" s="51"/>
      <c r="L5" s="51"/>
      <c r="N5" s="49"/>
    </row>
    <row r="6" spans="3:16" ht="50.15" thickBot="1" x14ac:dyDescent="0.35">
      <c r="C6" s="319" t="s">
        <v>112</v>
      </c>
      <c r="D6" s="25"/>
      <c r="E6" s="26" t="s">
        <v>18</v>
      </c>
      <c r="F6" s="27" t="s">
        <v>19</v>
      </c>
      <c r="G6" s="27" t="s">
        <v>120</v>
      </c>
      <c r="H6" s="27" t="s">
        <v>113</v>
      </c>
      <c r="I6" s="24" t="s">
        <v>114</v>
      </c>
      <c r="J6" s="27" t="s">
        <v>121</v>
      </c>
      <c r="K6" s="24" t="s">
        <v>115</v>
      </c>
      <c r="L6" s="52"/>
      <c r="M6" s="52"/>
      <c r="N6" s="28"/>
      <c r="O6" s="53"/>
    </row>
    <row r="7" spans="3:16" x14ac:dyDescent="0.3">
      <c r="C7" s="96">
        <v>42736</v>
      </c>
      <c r="D7" s="47"/>
      <c r="E7" s="30"/>
      <c r="F7" s="31"/>
      <c r="G7" s="31"/>
      <c r="H7" s="31"/>
      <c r="I7" s="32"/>
      <c r="J7" s="32"/>
      <c r="K7" s="32"/>
      <c r="L7" s="52"/>
      <c r="M7" s="52"/>
      <c r="N7" s="33"/>
      <c r="O7" s="53"/>
    </row>
    <row r="8" spans="3:16" x14ac:dyDescent="0.3">
      <c r="C8" s="97">
        <v>42767</v>
      </c>
      <c r="D8" s="47"/>
      <c r="E8" s="34"/>
      <c r="F8" s="35"/>
      <c r="G8" s="35"/>
      <c r="H8" s="35"/>
      <c r="I8" s="36"/>
      <c r="J8" s="36"/>
      <c r="K8" s="36"/>
      <c r="L8" s="52"/>
      <c r="M8" s="52"/>
      <c r="N8" s="33"/>
      <c r="O8" s="53"/>
    </row>
    <row r="9" spans="3:16" x14ac:dyDescent="0.3">
      <c r="C9" s="97">
        <v>42795</v>
      </c>
      <c r="D9" s="47"/>
      <c r="E9" s="34"/>
      <c r="F9" s="35"/>
      <c r="G9" s="35"/>
      <c r="H9" s="35"/>
      <c r="I9" s="36"/>
      <c r="J9" s="36"/>
      <c r="K9" s="36"/>
      <c r="L9" s="52"/>
      <c r="M9" s="52"/>
      <c r="N9" s="33"/>
      <c r="O9" s="53"/>
    </row>
    <row r="10" spans="3:16" x14ac:dyDescent="0.3">
      <c r="C10" s="97">
        <v>42826</v>
      </c>
      <c r="D10" s="47"/>
      <c r="E10" s="34"/>
      <c r="F10" s="35"/>
      <c r="G10" s="35"/>
      <c r="H10" s="35"/>
      <c r="I10" s="36"/>
      <c r="J10" s="36"/>
      <c r="K10" s="36"/>
      <c r="L10" s="52"/>
      <c r="M10" s="52"/>
      <c r="N10" s="33"/>
      <c r="O10" s="53"/>
    </row>
    <row r="11" spans="3:16" x14ac:dyDescent="0.3">
      <c r="C11" s="97">
        <v>42856</v>
      </c>
      <c r="D11" s="47"/>
      <c r="E11" s="34"/>
      <c r="F11" s="35"/>
      <c r="G11" s="35"/>
      <c r="H11" s="35"/>
      <c r="I11" s="36"/>
      <c r="J11" s="36"/>
      <c r="K11" s="36"/>
      <c r="N11" s="33"/>
    </row>
    <row r="12" spans="3:16" x14ac:dyDescent="0.3">
      <c r="C12" s="97">
        <v>42887</v>
      </c>
      <c r="D12" s="47"/>
      <c r="E12" s="34"/>
      <c r="F12" s="35"/>
      <c r="G12" s="35"/>
      <c r="H12" s="35"/>
      <c r="I12" s="36"/>
      <c r="J12" s="36"/>
      <c r="K12" s="36"/>
      <c r="N12" s="33"/>
    </row>
    <row r="13" spans="3:16" x14ac:dyDescent="0.3">
      <c r="C13" s="97">
        <v>42917</v>
      </c>
      <c r="D13" s="47"/>
      <c r="E13" s="34"/>
      <c r="F13" s="35"/>
      <c r="G13" s="35"/>
      <c r="H13" s="35"/>
      <c r="I13" s="36"/>
      <c r="J13" s="36"/>
      <c r="K13" s="36"/>
      <c r="N13" s="33"/>
    </row>
    <row r="14" spans="3:16" x14ac:dyDescent="0.3">
      <c r="C14" s="97">
        <v>42948</v>
      </c>
      <c r="D14" s="47"/>
      <c r="E14" s="34"/>
      <c r="F14" s="35"/>
      <c r="G14" s="35"/>
      <c r="H14" s="35"/>
      <c r="I14" s="36"/>
      <c r="J14" s="36"/>
      <c r="K14" s="36"/>
      <c r="N14" s="33"/>
    </row>
    <row r="15" spans="3:16" x14ac:dyDescent="0.3">
      <c r="C15" s="97">
        <v>42979</v>
      </c>
      <c r="D15" s="47"/>
      <c r="E15" s="34"/>
      <c r="F15" s="35"/>
      <c r="G15" s="35"/>
      <c r="H15" s="35"/>
      <c r="I15" s="36"/>
      <c r="J15" s="36"/>
      <c r="K15" s="36"/>
      <c r="N15" s="33"/>
    </row>
    <row r="16" spans="3:16" x14ac:dyDescent="0.3">
      <c r="C16" s="97">
        <v>43009</v>
      </c>
      <c r="D16" s="47"/>
      <c r="E16" s="34"/>
      <c r="F16" s="35"/>
      <c r="G16" s="35"/>
      <c r="H16" s="35"/>
      <c r="I16" s="36"/>
      <c r="J16" s="36"/>
      <c r="K16" s="36"/>
      <c r="N16" s="33"/>
    </row>
    <row r="17" spans="3:14" x14ac:dyDescent="0.3">
      <c r="C17" s="97">
        <v>43040</v>
      </c>
      <c r="D17" s="47"/>
      <c r="E17" s="34"/>
      <c r="F17" s="35"/>
      <c r="G17" s="35"/>
      <c r="H17" s="35"/>
      <c r="I17" s="36"/>
      <c r="J17" s="36"/>
      <c r="K17" s="36"/>
      <c r="N17" s="33"/>
    </row>
    <row r="18" spans="3:14" ht="12.9" thickBot="1" x14ac:dyDescent="0.35">
      <c r="C18" s="100">
        <v>43070</v>
      </c>
      <c r="D18" s="47"/>
      <c r="E18" s="37"/>
      <c r="F18" s="38"/>
      <c r="G18" s="38"/>
      <c r="H18" s="38"/>
      <c r="I18" s="39"/>
      <c r="J18" s="39"/>
      <c r="K18" s="39"/>
      <c r="N18" s="33"/>
    </row>
    <row r="19" spans="3:14" x14ac:dyDescent="0.3">
      <c r="C19" s="96">
        <v>43101</v>
      </c>
      <c r="D19" s="47"/>
      <c r="E19" s="40"/>
      <c r="F19" s="41"/>
      <c r="G19" s="41"/>
      <c r="H19" s="41"/>
      <c r="I19" s="42"/>
      <c r="J19" s="42"/>
      <c r="K19" s="42"/>
      <c r="N19" s="33"/>
    </row>
    <row r="20" spans="3:14" x14ac:dyDescent="0.3">
      <c r="C20" s="97">
        <v>43132</v>
      </c>
      <c r="D20" s="47"/>
      <c r="E20" s="34"/>
      <c r="F20" s="35"/>
      <c r="G20" s="35"/>
      <c r="H20" s="35"/>
      <c r="I20" s="36"/>
      <c r="J20" s="36"/>
      <c r="K20" s="36"/>
      <c r="N20" s="33"/>
    </row>
    <row r="21" spans="3:14" x14ac:dyDescent="0.3">
      <c r="C21" s="97">
        <v>43160</v>
      </c>
      <c r="D21" s="47"/>
      <c r="E21" s="34"/>
      <c r="F21" s="35"/>
      <c r="G21" s="35"/>
      <c r="H21" s="35"/>
      <c r="I21" s="36"/>
      <c r="J21" s="36"/>
      <c r="K21" s="36"/>
      <c r="N21" s="33"/>
    </row>
    <row r="22" spans="3:14" x14ac:dyDescent="0.3">
      <c r="C22" s="97">
        <v>43191</v>
      </c>
      <c r="D22" s="47"/>
      <c r="E22" s="34"/>
      <c r="F22" s="35"/>
      <c r="G22" s="35"/>
      <c r="H22" s="35"/>
      <c r="I22" s="36"/>
      <c r="J22" s="36"/>
      <c r="K22" s="36"/>
      <c r="N22" s="33"/>
    </row>
    <row r="23" spans="3:14" x14ac:dyDescent="0.3">
      <c r="C23" s="97">
        <v>43221</v>
      </c>
      <c r="D23" s="47"/>
      <c r="E23" s="34"/>
      <c r="F23" s="35"/>
      <c r="G23" s="35"/>
      <c r="H23" s="35"/>
      <c r="I23" s="36"/>
      <c r="J23" s="36"/>
      <c r="K23" s="36"/>
      <c r="N23" s="33"/>
    </row>
    <row r="24" spans="3:14" x14ac:dyDescent="0.3">
      <c r="C24" s="97">
        <v>43252</v>
      </c>
      <c r="D24" s="47"/>
      <c r="E24" s="34"/>
      <c r="F24" s="35"/>
      <c r="G24" s="35"/>
      <c r="H24" s="35"/>
      <c r="I24" s="36"/>
      <c r="J24" s="36"/>
      <c r="K24" s="36"/>
      <c r="N24" s="33"/>
    </row>
    <row r="25" spans="3:14" x14ac:dyDescent="0.3">
      <c r="C25" s="97">
        <v>43282</v>
      </c>
      <c r="D25" s="47"/>
      <c r="E25" s="34"/>
      <c r="F25" s="35"/>
      <c r="G25" s="35"/>
      <c r="H25" s="35"/>
      <c r="I25" s="36"/>
      <c r="J25" s="36"/>
      <c r="K25" s="36"/>
      <c r="N25" s="33"/>
    </row>
    <row r="26" spans="3:14" x14ac:dyDescent="0.3">
      <c r="C26" s="97">
        <v>43313</v>
      </c>
      <c r="D26" s="47"/>
      <c r="E26" s="34"/>
      <c r="F26" s="35"/>
      <c r="G26" s="35"/>
      <c r="H26" s="35"/>
      <c r="I26" s="36"/>
      <c r="J26" s="36"/>
      <c r="K26" s="36"/>
      <c r="N26" s="33"/>
    </row>
    <row r="27" spans="3:14" x14ac:dyDescent="0.3">
      <c r="C27" s="97">
        <v>43344</v>
      </c>
      <c r="D27" s="47"/>
      <c r="E27" s="34"/>
      <c r="F27" s="35"/>
      <c r="G27" s="35"/>
      <c r="H27" s="35"/>
      <c r="I27" s="36"/>
      <c r="J27" s="36"/>
      <c r="K27" s="36"/>
      <c r="N27" s="33"/>
    </row>
    <row r="28" spans="3:14" x14ac:dyDescent="0.3">
      <c r="C28" s="97">
        <v>43374</v>
      </c>
      <c r="D28" s="47"/>
      <c r="E28" s="34"/>
      <c r="F28" s="35"/>
      <c r="G28" s="35"/>
      <c r="H28" s="35"/>
      <c r="I28" s="36"/>
      <c r="J28" s="36"/>
      <c r="K28" s="36"/>
      <c r="N28" s="33"/>
    </row>
    <row r="29" spans="3:14" x14ac:dyDescent="0.3">
      <c r="C29" s="97">
        <v>43405</v>
      </c>
      <c r="D29" s="47"/>
      <c r="E29" s="34"/>
      <c r="F29" s="35"/>
      <c r="G29" s="35"/>
      <c r="H29" s="35"/>
      <c r="I29" s="36"/>
      <c r="J29" s="36"/>
      <c r="K29" s="36"/>
      <c r="N29" s="33"/>
    </row>
    <row r="30" spans="3:14" ht="12.9" thickBot="1" x14ac:dyDescent="0.35">
      <c r="C30" s="98">
        <v>43435</v>
      </c>
      <c r="D30" s="47"/>
      <c r="E30" s="43"/>
      <c r="F30" s="44"/>
      <c r="G30" s="44"/>
      <c r="H30" s="44"/>
      <c r="I30" s="45"/>
      <c r="J30" s="45"/>
      <c r="K30" s="45"/>
      <c r="N30" s="33"/>
    </row>
    <row r="31" spans="3:14" x14ac:dyDescent="0.3">
      <c r="C31" s="326">
        <v>43466</v>
      </c>
      <c r="D31" s="47"/>
      <c r="E31" s="30"/>
      <c r="F31" s="31"/>
      <c r="G31" s="31"/>
      <c r="H31" s="31"/>
      <c r="I31" s="32"/>
      <c r="J31" s="32"/>
      <c r="K31" s="32"/>
      <c r="N31" s="33"/>
    </row>
    <row r="32" spans="3:14" x14ac:dyDescent="0.3">
      <c r="C32" s="97">
        <v>43497</v>
      </c>
      <c r="D32" s="47"/>
      <c r="E32" s="34"/>
      <c r="F32" s="35"/>
      <c r="G32" s="35"/>
      <c r="H32" s="35"/>
      <c r="I32" s="36"/>
      <c r="J32" s="36"/>
      <c r="K32" s="36"/>
      <c r="N32" s="33"/>
    </row>
    <row r="33" spans="3:14" x14ac:dyDescent="0.3">
      <c r="C33" s="97">
        <v>43525</v>
      </c>
      <c r="D33" s="47"/>
      <c r="E33" s="34"/>
      <c r="F33" s="35"/>
      <c r="G33" s="35"/>
      <c r="H33" s="35"/>
      <c r="I33" s="36"/>
      <c r="J33" s="36"/>
      <c r="K33" s="36"/>
      <c r="N33" s="33"/>
    </row>
    <row r="34" spans="3:14" x14ac:dyDescent="0.3">
      <c r="C34" s="97">
        <v>43556</v>
      </c>
      <c r="D34" s="47"/>
      <c r="E34" s="34"/>
      <c r="F34" s="35"/>
      <c r="G34" s="35"/>
      <c r="H34" s="35"/>
      <c r="I34" s="36"/>
      <c r="J34" s="36"/>
      <c r="K34" s="36"/>
      <c r="N34" s="33"/>
    </row>
    <row r="35" spans="3:14" x14ac:dyDescent="0.3">
      <c r="C35" s="97">
        <v>43586</v>
      </c>
      <c r="D35" s="47"/>
      <c r="E35" s="34"/>
      <c r="F35" s="35"/>
      <c r="G35" s="35"/>
      <c r="H35" s="35"/>
      <c r="I35" s="36"/>
      <c r="J35" s="36"/>
      <c r="K35" s="36"/>
      <c r="N35" s="33"/>
    </row>
    <row r="36" spans="3:14" x14ac:dyDescent="0.3">
      <c r="C36" s="97">
        <v>43617</v>
      </c>
      <c r="D36" s="47"/>
      <c r="E36" s="34"/>
      <c r="F36" s="35"/>
      <c r="G36" s="35"/>
      <c r="H36" s="35"/>
      <c r="I36" s="36"/>
      <c r="J36" s="36"/>
      <c r="K36" s="36"/>
      <c r="N36" s="33"/>
    </row>
    <row r="37" spans="3:14" x14ac:dyDescent="0.3">
      <c r="C37" s="97">
        <v>43647</v>
      </c>
      <c r="D37" s="47"/>
      <c r="E37" s="34"/>
      <c r="F37" s="35"/>
      <c r="G37" s="35"/>
      <c r="H37" s="35"/>
      <c r="I37" s="36"/>
      <c r="J37" s="36"/>
      <c r="K37" s="36"/>
      <c r="N37" s="33"/>
    </row>
    <row r="38" spans="3:14" x14ac:dyDescent="0.3">
      <c r="C38" s="97">
        <v>43678</v>
      </c>
      <c r="D38" s="47"/>
      <c r="E38" s="34"/>
      <c r="F38" s="35"/>
      <c r="G38" s="35"/>
      <c r="H38" s="35"/>
      <c r="I38" s="36"/>
      <c r="J38" s="36"/>
      <c r="K38" s="36"/>
      <c r="N38" s="33"/>
    </row>
    <row r="39" spans="3:14" x14ac:dyDescent="0.3">
      <c r="C39" s="97">
        <v>43709</v>
      </c>
      <c r="D39" s="47"/>
      <c r="E39" s="34"/>
      <c r="F39" s="35"/>
      <c r="G39" s="35"/>
      <c r="H39" s="35"/>
      <c r="I39" s="36"/>
      <c r="J39" s="36"/>
      <c r="K39" s="36"/>
      <c r="N39" s="33"/>
    </row>
    <row r="40" spans="3:14" x14ac:dyDescent="0.3">
      <c r="C40" s="97">
        <v>43739</v>
      </c>
      <c r="D40" s="47"/>
      <c r="E40" s="34"/>
      <c r="F40" s="35"/>
      <c r="G40" s="35"/>
      <c r="H40" s="35"/>
      <c r="I40" s="36"/>
      <c r="J40" s="36"/>
      <c r="K40" s="36"/>
      <c r="N40" s="33"/>
    </row>
    <row r="41" spans="3:14" x14ac:dyDescent="0.3">
      <c r="C41" s="97">
        <v>43770</v>
      </c>
      <c r="D41" s="47"/>
      <c r="E41" s="34"/>
      <c r="F41" s="35"/>
      <c r="G41" s="35"/>
      <c r="H41" s="35"/>
      <c r="I41" s="36"/>
      <c r="J41" s="36"/>
      <c r="K41" s="36"/>
      <c r="N41" s="33"/>
    </row>
    <row r="42" spans="3:14" ht="12.9" thickBot="1" x14ac:dyDescent="0.35">
      <c r="C42" s="100">
        <v>43800</v>
      </c>
      <c r="D42" s="47"/>
      <c r="E42" s="43"/>
      <c r="F42" s="44"/>
      <c r="G42" s="44"/>
      <c r="H42" s="44"/>
      <c r="I42" s="45"/>
      <c r="J42" s="45"/>
      <c r="K42" s="45"/>
      <c r="N42" s="33"/>
    </row>
    <row r="43" spans="3:14" x14ac:dyDescent="0.3">
      <c r="C43" s="96">
        <v>43831</v>
      </c>
      <c r="D43" s="47"/>
      <c r="E43" s="30"/>
      <c r="F43" s="31"/>
      <c r="G43" s="31"/>
      <c r="H43" s="101"/>
      <c r="I43" s="32"/>
      <c r="J43" s="32"/>
      <c r="K43" s="32"/>
      <c r="N43" s="33"/>
    </row>
    <row r="44" spans="3:14" x14ac:dyDescent="0.3">
      <c r="C44" s="97">
        <v>43862</v>
      </c>
      <c r="D44" s="47"/>
      <c r="E44" s="34"/>
      <c r="F44" s="35"/>
      <c r="G44" s="35"/>
      <c r="H44" s="102"/>
      <c r="I44" s="36"/>
      <c r="J44" s="36"/>
      <c r="K44" s="36"/>
      <c r="N44" s="33"/>
    </row>
    <row r="45" spans="3:14" x14ac:dyDescent="0.3">
      <c r="C45" s="97">
        <v>43891</v>
      </c>
      <c r="D45" s="47"/>
      <c r="E45" s="34"/>
      <c r="F45" s="35"/>
      <c r="G45" s="35"/>
      <c r="H45" s="102"/>
      <c r="I45" s="36"/>
      <c r="J45" s="36"/>
      <c r="K45" s="36"/>
      <c r="N45" s="33"/>
    </row>
    <row r="46" spans="3:14" x14ac:dyDescent="0.3">
      <c r="C46" s="97">
        <v>43922</v>
      </c>
      <c r="D46" s="47"/>
      <c r="E46" s="34"/>
      <c r="F46" s="35"/>
      <c r="G46" s="35"/>
      <c r="H46" s="102"/>
      <c r="I46" s="36"/>
      <c r="J46" s="36"/>
      <c r="K46" s="36"/>
      <c r="N46" s="33"/>
    </row>
    <row r="47" spans="3:14" x14ac:dyDescent="0.3">
      <c r="C47" s="97">
        <v>43952</v>
      </c>
      <c r="D47" s="47"/>
      <c r="E47" s="34"/>
      <c r="F47" s="35"/>
      <c r="G47" s="35"/>
      <c r="H47" s="102"/>
      <c r="I47" s="36"/>
      <c r="J47" s="36"/>
      <c r="K47" s="36"/>
      <c r="N47" s="33"/>
    </row>
    <row r="48" spans="3:14" x14ac:dyDescent="0.3">
      <c r="C48" s="97">
        <v>43983</v>
      </c>
      <c r="D48" s="47"/>
      <c r="E48" s="34"/>
      <c r="F48" s="35"/>
      <c r="G48" s="35"/>
      <c r="H48" s="102"/>
      <c r="I48" s="36"/>
      <c r="J48" s="36"/>
      <c r="K48" s="36"/>
      <c r="N48" s="33"/>
    </row>
    <row r="49" spans="3:14" x14ac:dyDescent="0.3">
      <c r="C49" s="97">
        <v>44013</v>
      </c>
      <c r="D49" s="47"/>
      <c r="E49" s="34"/>
      <c r="F49" s="35"/>
      <c r="G49" s="35"/>
      <c r="H49" s="102"/>
      <c r="I49" s="36"/>
      <c r="J49" s="36"/>
      <c r="K49" s="36"/>
      <c r="N49" s="33"/>
    </row>
    <row r="50" spans="3:14" x14ac:dyDescent="0.3">
      <c r="C50" s="97">
        <v>44044</v>
      </c>
      <c r="D50" s="47"/>
      <c r="E50" s="34"/>
      <c r="F50" s="35"/>
      <c r="G50" s="35"/>
      <c r="H50" s="102"/>
      <c r="I50" s="36"/>
      <c r="J50" s="36"/>
      <c r="K50" s="36"/>
      <c r="N50" s="33"/>
    </row>
    <row r="51" spans="3:14" x14ac:dyDescent="0.3">
      <c r="C51" s="97">
        <v>44075</v>
      </c>
      <c r="D51" s="47"/>
      <c r="E51" s="34"/>
      <c r="F51" s="35"/>
      <c r="G51" s="35"/>
      <c r="H51" s="102"/>
      <c r="I51" s="36"/>
      <c r="J51" s="36"/>
      <c r="K51" s="36"/>
      <c r="N51" s="33"/>
    </row>
    <row r="52" spans="3:14" x14ac:dyDescent="0.3">
      <c r="C52" s="97">
        <v>44105</v>
      </c>
      <c r="D52" s="47"/>
      <c r="E52" s="34"/>
      <c r="F52" s="35"/>
      <c r="G52" s="35"/>
      <c r="H52" s="102"/>
      <c r="I52" s="36"/>
      <c r="J52" s="36"/>
      <c r="K52" s="36"/>
      <c r="N52" s="33"/>
    </row>
    <row r="53" spans="3:14" x14ac:dyDescent="0.3">
      <c r="C53" s="97">
        <v>44136</v>
      </c>
      <c r="D53" s="47"/>
      <c r="E53" s="34"/>
      <c r="F53" s="35"/>
      <c r="G53" s="35"/>
      <c r="H53" s="102"/>
      <c r="I53" s="36"/>
      <c r="J53" s="36"/>
      <c r="K53" s="36"/>
      <c r="N53" s="33"/>
    </row>
    <row r="54" spans="3:14" ht="12.9" hidden="1" thickBot="1" x14ac:dyDescent="0.35">
      <c r="C54" s="98">
        <v>44166</v>
      </c>
      <c r="D54" s="47"/>
      <c r="E54" s="37"/>
      <c r="F54" s="38"/>
      <c r="G54" s="38"/>
      <c r="H54" s="103"/>
      <c r="I54" s="39"/>
      <c r="J54" s="39"/>
      <c r="K54" s="39"/>
      <c r="N54" s="33"/>
    </row>
    <row r="55" spans="3:14" ht="12.9" thickBot="1" x14ac:dyDescent="0.35">
      <c r="C55" s="46"/>
      <c r="D55" s="47"/>
      <c r="E55" s="33"/>
      <c r="F55" s="33"/>
      <c r="G55" s="33"/>
      <c r="H55" s="33"/>
      <c r="I55" s="33"/>
      <c r="J55" s="33"/>
      <c r="K55" s="33"/>
      <c r="N55" s="33"/>
    </row>
    <row r="56" spans="3:14" ht="50.25" customHeight="1" thickBot="1" x14ac:dyDescent="0.35">
      <c r="C56" s="68" t="s">
        <v>9</v>
      </c>
      <c r="D56" s="70"/>
      <c r="E56" s="26" t="str">
        <f t="shared" ref="E56:K56" si="0">+E6</f>
        <v>Producción</v>
      </c>
      <c r="F56" s="27" t="str">
        <f t="shared" si="0"/>
        <v>Autoconsumo</v>
      </c>
      <c r="G56" s="27" t="str">
        <f t="shared" si="0"/>
        <v>Ventas de Producción Propia</v>
      </c>
      <c r="H56" s="71" t="str">
        <f t="shared" si="0"/>
        <v>Exportaciones</v>
      </c>
      <c r="I56" s="24" t="str">
        <f t="shared" si="0"/>
        <v>Producción Contratada a Terceros</v>
      </c>
      <c r="J56" s="24" t="str">
        <f t="shared" si="0"/>
        <v>Ventas de Producción Contratada a Terceros</v>
      </c>
      <c r="K56" s="57" t="str">
        <f t="shared" si="0"/>
        <v>Producción para Terceros</v>
      </c>
      <c r="L56" s="57" t="s">
        <v>163</v>
      </c>
      <c r="M56" s="57" t="s">
        <v>98</v>
      </c>
      <c r="N56" s="72"/>
    </row>
    <row r="57" spans="3:14" x14ac:dyDescent="0.3">
      <c r="C57" s="493">
        <v>2015</v>
      </c>
      <c r="D57" s="494"/>
      <c r="E57" s="495"/>
      <c r="F57" s="496"/>
      <c r="G57" s="496"/>
      <c r="H57" s="496"/>
      <c r="I57" s="497"/>
      <c r="J57" s="497"/>
      <c r="K57" s="497"/>
      <c r="L57" s="497"/>
      <c r="M57" s="498"/>
      <c r="N57" s="29"/>
    </row>
    <row r="58" spans="3:14" ht="12.9" thickBot="1" x14ac:dyDescent="0.35">
      <c r="C58" s="63">
        <v>2016</v>
      </c>
      <c r="D58" s="74"/>
      <c r="E58" s="81"/>
      <c r="F58" s="82"/>
      <c r="G58" s="82"/>
      <c r="H58" s="82"/>
      <c r="I58" s="64"/>
      <c r="J58" s="64"/>
      <c r="K58" s="64"/>
      <c r="L58" s="83"/>
      <c r="M58" s="84"/>
      <c r="N58" s="29"/>
    </row>
    <row r="59" spans="3:14" x14ac:dyDescent="0.3">
      <c r="C59" s="61">
        <v>2017</v>
      </c>
      <c r="D59" s="74"/>
      <c r="E59" s="75"/>
      <c r="F59" s="76"/>
      <c r="G59" s="76"/>
      <c r="H59" s="76"/>
      <c r="I59" s="60"/>
      <c r="J59" s="60"/>
      <c r="K59" s="60"/>
      <c r="L59" s="60"/>
      <c r="M59" s="77"/>
    </row>
    <row r="60" spans="3:14" x14ac:dyDescent="0.3">
      <c r="C60" s="61">
        <v>2018</v>
      </c>
      <c r="D60" s="74"/>
      <c r="E60" s="78"/>
      <c r="F60" s="79"/>
      <c r="G60" s="79"/>
      <c r="H60" s="79"/>
      <c r="I60" s="62"/>
      <c r="J60" s="62"/>
      <c r="K60" s="62"/>
      <c r="L60" s="62"/>
      <c r="M60" s="80"/>
    </row>
    <row r="61" spans="3:14" ht="12.9" thickBot="1" x14ac:dyDescent="0.35">
      <c r="C61" s="63">
        <v>2019</v>
      </c>
      <c r="D61" s="74"/>
      <c r="E61" s="81"/>
      <c r="F61" s="82"/>
      <c r="G61" s="82"/>
      <c r="H61" s="82"/>
      <c r="I61" s="64"/>
      <c r="J61" s="64"/>
      <c r="K61" s="64"/>
      <c r="L61" s="83"/>
      <c r="M61" s="84"/>
    </row>
    <row r="62" spans="3:14" x14ac:dyDescent="0.3">
      <c r="C62" s="337" t="s">
        <v>282</v>
      </c>
      <c r="D62" s="74"/>
      <c r="E62" s="85"/>
      <c r="F62" s="86"/>
      <c r="G62" s="86"/>
      <c r="H62" s="86"/>
      <c r="I62" s="65"/>
      <c r="J62" s="65"/>
      <c r="K62" s="65"/>
      <c r="L62" s="87"/>
      <c r="M62" s="88"/>
    </row>
    <row r="63" spans="3:14" ht="12.9" thickBot="1" x14ac:dyDescent="0.35">
      <c r="C63" s="338" t="s">
        <v>281</v>
      </c>
      <c r="D63" s="73"/>
      <c r="E63" s="89"/>
      <c r="F63" s="90"/>
      <c r="G63" s="90"/>
      <c r="H63" s="91"/>
      <c r="I63" s="66"/>
      <c r="J63" s="66"/>
      <c r="K63" s="66"/>
      <c r="L63" s="66"/>
      <c r="M63" s="92"/>
    </row>
    <row r="64" spans="3:14" x14ac:dyDescent="0.3">
      <c r="N64" s="49"/>
    </row>
    <row r="65" spans="11:14" x14ac:dyDescent="0.3">
      <c r="K65" s="94"/>
      <c r="L65" s="52"/>
      <c r="N65" s="49"/>
    </row>
    <row r="66" spans="11:14" x14ac:dyDescent="0.3">
      <c r="K66" s="94"/>
      <c r="N66" s="49"/>
    </row>
    <row r="67" spans="11:14" x14ac:dyDescent="0.3">
      <c r="K67" s="94"/>
      <c r="N67" s="49"/>
    </row>
    <row r="68" spans="11:14" x14ac:dyDescent="0.3">
      <c r="K68" s="94"/>
      <c r="N68" s="49"/>
    </row>
    <row r="69" spans="11:14" x14ac:dyDescent="0.3">
      <c r="K69" s="94"/>
      <c r="N69" s="49"/>
    </row>
    <row r="70" spans="11:14" x14ac:dyDescent="0.3">
      <c r="K70" s="94"/>
      <c r="N70" s="49"/>
    </row>
    <row r="71" spans="11:14" x14ac:dyDescent="0.3">
      <c r="N71" s="49"/>
    </row>
    <row r="72" spans="11:14" x14ac:dyDescent="0.3">
      <c r="N72" s="49"/>
    </row>
    <row r="73" spans="11:14" x14ac:dyDescent="0.3">
      <c r="N73" s="49"/>
    </row>
    <row r="74" spans="11:14" x14ac:dyDescent="0.3">
      <c r="N74" s="49"/>
    </row>
    <row r="75" spans="11:14" x14ac:dyDescent="0.3">
      <c r="N75" s="49"/>
    </row>
    <row r="76" spans="11:14" x14ac:dyDescent="0.3">
      <c r="N76" s="49"/>
    </row>
    <row r="77" spans="11:14" x14ac:dyDescent="0.3">
      <c r="N77" s="49"/>
    </row>
    <row r="78" spans="11:14" x14ac:dyDescent="0.3">
      <c r="N78" s="49"/>
    </row>
    <row r="79" spans="11:14" x14ac:dyDescent="0.3">
      <c r="N79" s="49"/>
    </row>
    <row r="80" spans="11:14" x14ac:dyDescent="0.3">
      <c r="N80" s="49"/>
    </row>
    <row r="81" spans="14:14" x14ac:dyDescent="0.3">
      <c r="N81" s="49"/>
    </row>
    <row r="82" spans="14:14" x14ac:dyDescent="0.3">
      <c r="N82" s="49"/>
    </row>
    <row r="83" spans="14:14" x14ac:dyDescent="0.3">
      <c r="N83" s="49"/>
    </row>
    <row r="84" spans="14:14" x14ac:dyDescent="0.3">
      <c r="N84" s="49"/>
    </row>
    <row r="85" spans="14:14" x14ac:dyDescent="0.3">
      <c r="N85" s="49"/>
    </row>
    <row r="86" spans="14:14" x14ac:dyDescent="0.3">
      <c r="N86" s="49"/>
    </row>
    <row r="87" spans="14:14" x14ac:dyDescent="0.3">
      <c r="N87" s="49"/>
    </row>
    <row r="88" spans="14:14" x14ac:dyDescent="0.3">
      <c r="N88" s="49"/>
    </row>
    <row r="89" spans="14:14" x14ac:dyDescent="0.3">
      <c r="N89" s="49"/>
    </row>
    <row r="90" spans="14:14" x14ac:dyDescent="0.3">
      <c r="N90" s="49"/>
    </row>
    <row r="91" spans="14:14" x14ac:dyDescent="0.3">
      <c r="N91" s="49"/>
    </row>
    <row r="92" spans="14:14" x14ac:dyDescent="0.3">
      <c r="N92" s="49"/>
    </row>
    <row r="93" spans="14:14" x14ac:dyDescent="0.3">
      <c r="N93" s="49"/>
    </row>
    <row r="94" spans="14:14" x14ac:dyDescent="0.3">
      <c r="N94" s="49"/>
    </row>
    <row r="95" spans="14:14" x14ac:dyDescent="0.3">
      <c r="N95" s="49"/>
    </row>
    <row r="96" spans="14:14" x14ac:dyDescent="0.3">
      <c r="N96" s="49"/>
    </row>
    <row r="97" spans="14:14" x14ac:dyDescent="0.3">
      <c r="N97" s="49"/>
    </row>
    <row r="98" spans="14:14" x14ac:dyDescent="0.3">
      <c r="N98" s="49"/>
    </row>
    <row r="99" spans="14:14" x14ac:dyDescent="0.3">
      <c r="N99" s="49"/>
    </row>
    <row r="100" spans="14:14" x14ac:dyDescent="0.3">
      <c r="N100" s="49"/>
    </row>
    <row r="101" spans="14:14" x14ac:dyDescent="0.3">
      <c r="N101" s="49"/>
    </row>
    <row r="102" spans="14:14" x14ac:dyDescent="0.3">
      <c r="N102" s="49"/>
    </row>
    <row r="103" spans="14:14" x14ac:dyDescent="0.3">
      <c r="N103" s="49"/>
    </row>
    <row r="104" spans="14:14" x14ac:dyDescent="0.3">
      <c r="N104" s="49"/>
    </row>
    <row r="105" spans="14:14" x14ac:dyDescent="0.3">
      <c r="N105" s="49"/>
    </row>
    <row r="106" spans="14:14" x14ac:dyDescent="0.3">
      <c r="N106" s="49"/>
    </row>
    <row r="107" spans="14:14" x14ac:dyDescent="0.3">
      <c r="N107" s="49"/>
    </row>
    <row r="108" spans="14:14" x14ac:dyDescent="0.3">
      <c r="N108" s="49"/>
    </row>
    <row r="109" spans="14:14" x14ac:dyDescent="0.3">
      <c r="N109" s="49"/>
    </row>
    <row r="110" spans="14:14" x14ac:dyDescent="0.3">
      <c r="N110" s="49"/>
    </row>
    <row r="111" spans="14:14" x14ac:dyDescent="0.3">
      <c r="N111" s="49"/>
    </row>
    <row r="112" spans="14:14" x14ac:dyDescent="0.3">
      <c r="N112" s="49"/>
    </row>
    <row r="113" spans="14:14" x14ac:dyDescent="0.3">
      <c r="N113" s="49"/>
    </row>
    <row r="114" spans="14:14" x14ac:dyDescent="0.3">
      <c r="N114" s="49"/>
    </row>
    <row r="115" spans="14:14" x14ac:dyDescent="0.3">
      <c r="N115" s="49"/>
    </row>
  </sheetData>
  <sheetProtection formatCells="0" formatColumns="0" formatRows="0"/>
  <protectedRanges>
    <protectedRange sqref="N7:N42 E59:N63 E7:K42" name="Rango2_1"/>
    <protectedRange sqref="E59:M63" name="Rango1_1"/>
  </protectedRanges>
  <mergeCells count="4">
    <mergeCell ref="C4:K4"/>
    <mergeCell ref="C1:K1"/>
    <mergeCell ref="C2:K2"/>
    <mergeCell ref="C3:K3"/>
  </mergeCells>
  <phoneticPr fontId="17" type="noConversion"/>
  <printOptions horizontalCentered="1" verticalCentered="1"/>
  <pageMargins left="0.35433070866141736" right="0.35433070866141736" top="0.98425196850393704" bottom="0.78740157480314965" header="0.19685039370078741" footer="0"/>
  <pageSetup paperSize="9" scale="67" orientation="portrait" r:id="rId1"/>
  <headerFooter alignWithMargins="0">
    <oddHeader>&amp;R2020 - Año del General Manuel Belgrano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pageSetUpPr fitToPage="1"/>
  </sheetPr>
  <dimension ref="A1:F64"/>
  <sheetViews>
    <sheetView topLeftCell="A13" workbookViewId="0">
      <selection sqref="A1:F64"/>
    </sheetView>
  </sheetViews>
  <sheetFormatPr baseColWidth="10" defaultColWidth="11.3828125" defaultRowHeight="12.45" x14ac:dyDescent="0.3"/>
  <cols>
    <col min="1" max="1" width="38.3046875" style="55" customWidth="1"/>
    <col min="2" max="2" width="3" style="50" customWidth="1"/>
    <col min="3" max="3" width="37.84375" style="55" customWidth="1"/>
    <col min="4" max="4" width="3.3828125" style="55" customWidth="1"/>
    <col min="5" max="5" width="37.84375" style="55" customWidth="1"/>
    <col min="6" max="6" width="2.15234375" style="55" customWidth="1"/>
    <col min="7" max="16384" width="11.3828125" style="50"/>
  </cols>
  <sheetData>
    <row r="1" spans="1:6" x14ac:dyDescent="0.3">
      <c r="A1" s="528" t="s">
        <v>168</v>
      </c>
      <c r="B1" s="528"/>
      <c r="C1" s="528"/>
      <c r="D1" s="528"/>
      <c r="E1" s="528"/>
      <c r="F1" s="50"/>
    </row>
    <row r="2" spans="1:6" x14ac:dyDescent="0.3">
      <c r="A2" s="528" t="s">
        <v>167</v>
      </c>
      <c r="B2" s="528"/>
      <c r="C2" s="528"/>
      <c r="D2" s="528"/>
      <c r="E2" s="528"/>
      <c r="F2" s="50"/>
    </row>
    <row r="3" spans="1:6" x14ac:dyDescent="0.3">
      <c r="A3" s="527" t="str">
        <f>+'3.vol.'!C3</f>
        <v>calzado</v>
      </c>
      <c r="B3" s="527"/>
      <c r="C3" s="527"/>
      <c r="D3" s="527"/>
      <c r="E3" s="527"/>
      <c r="F3" s="50"/>
    </row>
    <row r="4" spans="1:6" x14ac:dyDescent="0.3">
      <c r="A4" s="528" t="s">
        <v>111</v>
      </c>
      <c r="B4" s="528"/>
      <c r="C4" s="528"/>
      <c r="D4" s="528"/>
      <c r="E4" s="528"/>
      <c r="F4" s="50"/>
    </row>
    <row r="5" spans="1:6" ht="14.25" customHeight="1" thickBot="1" x14ac:dyDescent="0.35">
      <c r="A5" s="51"/>
      <c r="C5" s="52"/>
      <c r="D5" s="52"/>
      <c r="E5" s="52"/>
    </row>
    <row r="6" spans="1:6" ht="37.75" thickBot="1" x14ac:dyDescent="0.35">
      <c r="A6" s="319" t="s">
        <v>112</v>
      </c>
      <c r="C6" s="24" t="s">
        <v>141</v>
      </c>
      <c r="D6" s="28"/>
      <c r="E6" s="24" t="s">
        <v>142</v>
      </c>
    </row>
    <row r="7" spans="1:6" x14ac:dyDescent="0.3">
      <c r="A7" s="96">
        <f>'3.vol.'!C7</f>
        <v>42736</v>
      </c>
      <c r="C7" s="32"/>
      <c r="D7" s="33"/>
      <c r="E7" s="32"/>
    </row>
    <row r="8" spans="1:6" x14ac:dyDescent="0.3">
      <c r="A8" s="97">
        <f>'3.vol.'!C8</f>
        <v>42767</v>
      </c>
      <c r="C8" s="36"/>
      <c r="D8" s="33"/>
      <c r="E8" s="36"/>
    </row>
    <row r="9" spans="1:6" x14ac:dyDescent="0.3">
      <c r="A9" s="97">
        <f>'3.vol.'!C9</f>
        <v>42795</v>
      </c>
      <c r="C9" s="36"/>
      <c r="D9" s="33"/>
      <c r="E9" s="36"/>
    </row>
    <row r="10" spans="1:6" x14ac:dyDescent="0.3">
      <c r="A10" s="97">
        <f>'3.vol.'!C10</f>
        <v>42826</v>
      </c>
      <c r="C10" s="36"/>
      <c r="D10" s="33"/>
      <c r="E10" s="36"/>
    </row>
    <row r="11" spans="1:6" x14ac:dyDescent="0.3">
      <c r="A11" s="97">
        <f>'3.vol.'!C11</f>
        <v>42856</v>
      </c>
      <c r="C11" s="36"/>
      <c r="D11" s="33"/>
      <c r="E11" s="36"/>
    </row>
    <row r="12" spans="1:6" x14ac:dyDescent="0.3">
      <c r="A12" s="97">
        <f>'3.vol.'!C12</f>
        <v>42887</v>
      </c>
      <c r="C12" s="36"/>
      <c r="D12" s="33"/>
      <c r="E12" s="36"/>
    </row>
    <row r="13" spans="1:6" x14ac:dyDescent="0.3">
      <c r="A13" s="97">
        <f>'3.vol.'!C13</f>
        <v>42917</v>
      </c>
      <c r="C13" s="36"/>
      <c r="D13" s="33"/>
      <c r="E13" s="36"/>
    </row>
    <row r="14" spans="1:6" x14ac:dyDescent="0.3">
      <c r="A14" s="97">
        <f>'3.vol.'!C14</f>
        <v>42948</v>
      </c>
      <c r="C14" s="36"/>
      <c r="D14" s="33"/>
      <c r="E14" s="36"/>
    </row>
    <row r="15" spans="1:6" x14ac:dyDescent="0.3">
      <c r="A15" s="97">
        <f>'3.vol.'!C15</f>
        <v>42979</v>
      </c>
      <c r="C15" s="36"/>
      <c r="D15" s="33"/>
      <c r="E15" s="36"/>
    </row>
    <row r="16" spans="1:6" x14ac:dyDescent="0.3">
      <c r="A16" s="97">
        <f>'3.vol.'!C16</f>
        <v>43009</v>
      </c>
      <c r="C16" s="36"/>
      <c r="D16" s="33"/>
      <c r="E16" s="36"/>
    </row>
    <row r="17" spans="1:5" x14ac:dyDescent="0.3">
      <c r="A17" s="97">
        <f>'3.vol.'!C17</f>
        <v>43040</v>
      </c>
      <c r="C17" s="36"/>
      <c r="D17" s="33"/>
      <c r="E17" s="36"/>
    </row>
    <row r="18" spans="1:5" ht="12.9" thickBot="1" x14ac:dyDescent="0.35">
      <c r="A18" s="98">
        <f>'3.vol.'!C18</f>
        <v>43070</v>
      </c>
      <c r="C18" s="39"/>
      <c r="D18" s="33"/>
      <c r="E18" s="39"/>
    </row>
    <row r="19" spans="1:5" x14ac:dyDescent="0.3">
      <c r="A19" s="96">
        <f>'3.vol.'!C19</f>
        <v>43101</v>
      </c>
      <c r="C19" s="42"/>
      <c r="D19" s="33"/>
      <c r="E19" s="42"/>
    </row>
    <row r="20" spans="1:5" x14ac:dyDescent="0.3">
      <c r="A20" s="97">
        <f>'3.vol.'!C20</f>
        <v>43132</v>
      </c>
      <c r="C20" s="36"/>
      <c r="D20" s="33"/>
      <c r="E20" s="36"/>
    </row>
    <row r="21" spans="1:5" x14ac:dyDescent="0.3">
      <c r="A21" s="97">
        <f>'3.vol.'!C21</f>
        <v>43160</v>
      </c>
      <c r="C21" s="36"/>
      <c r="D21" s="33"/>
      <c r="E21" s="36"/>
    </row>
    <row r="22" spans="1:5" x14ac:dyDescent="0.3">
      <c r="A22" s="97">
        <f>'3.vol.'!C22</f>
        <v>43191</v>
      </c>
      <c r="C22" s="36"/>
      <c r="D22" s="33"/>
      <c r="E22" s="36"/>
    </row>
    <row r="23" spans="1:5" x14ac:dyDescent="0.3">
      <c r="A23" s="97">
        <f>'3.vol.'!C23</f>
        <v>43221</v>
      </c>
      <c r="C23" s="36"/>
      <c r="D23" s="33"/>
      <c r="E23" s="36"/>
    </row>
    <row r="24" spans="1:5" x14ac:dyDescent="0.3">
      <c r="A24" s="97">
        <f>'3.vol.'!C24</f>
        <v>43252</v>
      </c>
      <c r="C24" s="36"/>
      <c r="D24" s="33"/>
      <c r="E24" s="36"/>
    </row>
    <row r="25" spans="1:5" x14ac:dyDescent="0.3">
      <c r="A25" s="97">
        <f>'3.vol.'!C25</f>
        <v>43282</v>
      </c>
      <c r="C25" s="36"/>
      <c r="D25" s="33"/>
      <c r="E25" s="36"/>
    </row>
    <row r="26" spans="1:5" x14ac:dyDescent="0.3">
      <c r="A26" s="97">
        <f>'3.vol.'!C26</f>
        <v>43313</v>
      </c>
      <c r="C26" s="36"/>
      <c r="D26" s="33"/>
      <c r="E26" s="36"/>
    </row>
    <row r="27" spans="1:5" x14ac:dyDescent="0.3">
      <c r="A27" s="97">
        <f>'3.vol.'!C27</f>
        <v>43344</v>
      </c>
      <c r="C27" s="285"/>
      <c r="D27" s="296"/>
      <c r="E27" s="285"/>
    </row>
    <row r="28" spans="1:5" x14ac:dyDescent="0.3">
      <c r="A28" s="97">
        <f>'3.vol.'!C28</f>
        <v>43374</v>
      </c>
      <c r="C28" s="36"/>
      <c r="D28" s="33"/>
      <c r="E28" s="36"/>
    </row>
    <row r="29" spans="1:5" x14ac:dyDescent="0.3">
      <c r="A29" s="97">
        <f>'3.vol.'!C29</f>
        <v>43405</v>
      </c>
      <c r="C29" s="36"/>
      <c r="D29" s="33"/>
      <c r="E29" s="36"/>
    </row>
    <row r="30" spans="1:5" ht="12.9" thickBot="1" x14ac:dyDescent="0.35">
      <c r="A30" s="98">
        <f>'3.vol.'!C30</f>
        <v>43435</v>
      </c>
      <c r="C30" s="45"/>
      <c r="D30" s="33"/>
      <c r="E30" s="45"/>
    </row>
    <row r="31" spans="1:5" x14ac:dyDescent="0.3">
      <c r="A31" s="96">
        <f>'3.vol.'!C31</f>
        <v>43466</v>
      </c>
      <c r="C31" s="32"/>
      <c r="D31" s="33"/>
      <c r="E31" s="32"/>
    </row>
    <row r="32" spans="1:5" x14ac:dyDescent="0.3">
      <c r="A32" s="97">
        <f>'3.vol.'!C32</f>
        <v>43497</v>
      </c>
      <c r="C32" s="36"/>
      <c r="D32" s="33"/>
      <c r="E32" s="36"/>
    </row>
    <row r="33" spans="1:5" x14ac:dyDescent="0.3">
      <c r="A33" s="97">
        <f>'3.vol.'!C33</f>
        <v>43525</v>
      </c>
      <c r="C33" s="36"/>
      <c r="D33" s="33"/>
      <c r="E33" s="36"/>
    </row>
    <row r="34" spans="1:5" x14ac:dyDescent="0.3">
      <c r="A34" s="97">
        <f>'3.vol.'!C34</f>
        <v>43556</v>
      </c>
      <c r="C34" s="36"/>
      <c r="D34" s="33"/>
      <c r="E34" s="36"/>
    </row>
    <row r="35" spans="1:5" x14ac:dyDescent="0.3">
      <c r="A35" s="97">
        <f>'3.vol.'!C35</f>
        <v>43586</v>
      </c>
      <c r="C35" s="36"/>
      <c r="D35" s="33"/>
      <c r="E35" s="36"/>
    </row>
    <row r="36" spans="1:5" x14ac:dyDescent="0.3">
      <c r="A36" s="97">
        <f>'3.vol.'!C36</f>
        <v>43617</v>
      </c>
      <c r="C36" s="36"/>
      <c r="D36" s="33"/>
      <c r="E36" s="36"/>
    </row>
    <row r="37" spans="1:5" x14ac:dyDescent="0.3">
      <c r="A37" s="97">
        <f>'3.vol.'!C37</f>
        <v>43647</v>
      </c>
      <c r="C37" s="36"/>
      <c r="D37" s="33"/>
      <c r="E37" s="36"/>
    </row>
    <row r="38" spans="1:5" x14ac:dyDescent="0.3">
      <c r="A38" s="97">
        <f>'3.vol.'!C38</f>
        <v>43678</v>
      </c>
      <c r="C38" s="36"/>
      <c r="D38" s="33"/>
      <c r="E38" s="36"/>
    </row>
    <row r="39" spans="1:5" x14ac:dyDescent="0.3">
      <c r="A39" s="97">
        <f>'3.vol.'!C39</f>
        <v>43709</v>
      </c>
      <c r="C39" s="36"/>
      <c r="D39" s="33"/>
      <c r="E39" s="36"/>
    </row>
    <row r="40" spans="1:5" x14ac:dyDescent="0.3">
      <c r="A40" s="97">
        <f>'3.vol.'!C40</f>
        <v>43739</v>
      </c>
      <c r="C40" s="36"/>
      <c r="D40" s="33"/>
      <c r="E40" s="36"/>
    </row>
    <row r="41" spans="1:5" x14ac:dyDescent="0.3">
      <c r="A41" s="97">
        <f>'3.vol.'!C41</f>
        <v>43770</v>
      </c>
      <c r="C41" s="36"/>
      <c r="D41" s="33"/>
      <c r="E41" s="36"/>
    </row>
    <row r="42" spans="1:5" ht="12.9" thickBot="1" x14ac:dyDescent="0.35">
      <c r="A42" s="98">
        <f>'3.vol.'!C42</f>
        <v>43800</v>
      </c>
      <c r="C42" s="45"/>
      <c r="D42" s="33"/>
      <c r="E42" s="45"/>
    </row>
    <row r="43" spans="1:5" x14ac:dyDescent="0.3">
      <c r="A43" s="96">
        <f>'3.vol.'!C43</f>
        <v>43831</v>
      </c>
      <c r="C43" s="32"/>
      <c r="D43" s="33"/>
      <c r="E43" s="32"/>
    </row>
    <row r="44" spans="1:5" x14ac:dyDescent="0.3">
      <c r="A44" s="97">
        <f>'3.vol.'!C44</f>
        <v>43862</v>
      </c>
      <c r="C44" s="36"/>
      <c r="D44" s="33"/>
      <c r="E44" s="36"/>
    </row>
    <row r="45" spans="1:5" x14ac:dyDescent="0.3">
      <c r="A45" s="97">
        <f>'3.vol.'!C45</f>
        <v>43891</v>
      </c>
      <c r="C45" s="36"/>
      <c r="D45" s="33"/>
      <c r="E45" s="36"/>
    </row>
    <row r="46" spans="1:5" x14ac:dyDescent="0.3">
      <c r="A46" s="97">
        <f>'3.vol.'!C46</f>
        <v>43922</v>
      </c>
      <c r="C46" s="36"/>
      <c r="D46" s="33"/>
      <c r="E46" s="36"/>
    </row>
    <row r="47" spans="1:5" x14ac:dyDescent="0.3">
      <c r="A47" s="97">
        <f>'3.vol.'!C47</f>
        <v>43952</v>
      </c>
      <c r="C47" s="36"/>
      <c r="D47" s="33"/>
      <c r="E47" s="36"/>
    </row>
    <row r="48" spans="1:5" x14ac:dyDescent="0.3">
      <c r="A48" s="97">
        <f>'3.vol.'!C48</f>
        <v>43983</v>
      </c>
      <c r="C48" s="36"/>
      <c r="D48" s="33"/>
      <c r="E48" s="36"/>
    </row>
    <row r="49" spans="1:6" x14ac:dyDescent="0.3">
      <c r="A49" s="97">
        <f>'3.vol.'!C49</f>
        <v>44013</v>
      </c>
      <c r="C49" s="36"/>
      <c r="D49" s="33"/>
      <c r="E49" s="36"/>
    </row>
    <row r="50" spans="1:6" x14ac:dyDescent="0.3">
      <c r="A50" s="97">
        <f>'3.vol.'!C50</f>
        <v>44044</v>
      </c>
      <c r="C50" s="36"/>
      <c r="D50" s="33"/>
      <c r="E50" s="36"/>
    </row>
    <row r="51" spans="1:6" x14ac:dyDescent="0.3">
      <c r="A51" s="97">
        <f>'3.vol.'!C51</f>
        <v>44075</v>
      </c>
      <c r="C51" s="36"/>
      <c r="D51" s="33"/>
      <c r="E51" s="36"/>
    </row>
    <row r="52" spans="1:6" x14ac:dyDescent="0.3">
      <c r="A52" s="97">
        <f>'3.vol.'!C52</f>
        <v>44105</v>
      </c>
      <c r="C52" s="36"/>
      <c r="D52" s="33"/>
      <c r="E52" s="36"/>
    </row>
    <row r="53" spans="1:6" x14ac:dyDescent="0.3">
      <c r="A53" s="97">
        <f>'3.vol.'!C53</f>
        <v>44136</v>
      </c>
      <c r="C53" s="36"/>
      <c r="D53" s="33"/>
      <c r="E53" s="36"/>
    </row>
    <row r="54" spans="1:6" ht="12.9" hidden="1" thickBot="1" x14ac:dyDescent="0.35">
      <c r="A54" s="98">
        <f>'3.vol.'!C54</f>
        <v>44166</v>
      </c>
      <c r="C54" s="39"/>
      <c r="D54" s="33"/>
      <c r="E54" s="39"/>
    </row>
    <row r="55" spans="1:6" ht="18" customHeight="1" thickBot="1" x14ac:dyDescent="0.35">
      <c r="A55" s="46"/>
      <c r="C55" s="33"/>
      <c r="D55" s="33"/>
      <c r="E55" s="33"/>
      <c r="F55" s="58"/>
    </row>
    <row r="56" spans="1:6" ht="37.75" thickBot="1" x14ac:dyDescent="0.35">
      <c r="A56" s="56" t="s">
        <v>9</v>
      </c>
      <c r="C56" s="57" t="str">
        <f>+C6</f>
        <v>Ventas de Producción Propia
En pesos</v>
      </c>
      <c r="D56" s="297"/>
      <c r="E56" s="57" t="str">
        <f>+E6</f>
        <v>Ventas de Producción Encargada o Contratada a Terceros
En pesos</v>
      </c>
    </row>
    <row r="57" spans="1:6" x14ac:dyDescent="0.3">
      <c r="A57" s="61">
        <f>'3.vol.'!C57</f>
        <v>2015</v>
      </c>
      <c r="C57" s="62"/>
      <c r="D57" s="298"/>
      <c r="E57" s="62"/>
    </row>
    <row r="58" spans="1:6" ht="12.9" thickBot="1" x14ac:dyDescent="0.35">
      <c r="A58" s="61">
        <f>'3.vol.'!C58</f>
        <v>2016</v>
      </c>
      <c r="C58" s="64"/>
      <c r="D58" s="298"/>
      <c r="E58" s="64"/>
    </row>
    <row r="59" spans="1:6" x14ac:dyDescent="0.3">
      <c r="A59" s="59">
        <f>'3.vol.'!C59</f>
        <v>2017</v>
      </c>
      <c r="C59" s="60"/>
      <c r="D59" s="298"/>
      <c r="E59" s="60"/>
    </row>
    <row r="60" spans="1:6" x14ac:dyDescent="0.3">
      <c r="A60" s="61">
        <f>'3.vol.'!C60</f>
        <v>2018</v>
      </c>
      <c r="C60" s="62"/>
      <c r="D60" s="298"/>
      <c r="E60" s="62"/>
    </row>
    <row r="61" spans="1:6" ht="12.9" thickBot="1" x14ac:dyDescent="0.35">
      <c r="A61" s="63">
        <f>'3.vol.'!C61</f>
        <v>2019</v>
      </c>
      <c r="C61" s="64"/>
      <c r="D61" s="298"/>
      <c r="E61" s="64"/>
    </row>
    <row r="62" spans="1:6" x14ac:dyDescent="0.3">
      <c r="A62" s="337" t="str">
        <f>'3.vol.'!C62</f>
        <v>ene-nov 19</v>
      </c>
      <c r="C62" s="65"/>
      <c r="D62" s="298"/>
      <c r="E62" s="65"/>
    </row>
    <row r="63" spans="1:6" ht="12.9" thickBot="1" x14ac:dyDescent="0.35">
      <c r="A63" s="338" t="str">
        <f>'3.vol.'!C63</f>
        <v>ene-nov 20</v>
      </c>
      <c r="C63" s="66"/>
      <c r="D63" s="299"/>
      <c r="E63" s="66"/>
    </row>
    <row r="64" spans="1:6" ht="36" customHeight="1" x14ac:dyDescent="0.3"/>
  </sheetData>
  <sheetProtection formatCells="0" formatColumns="0" formatRows="0"/>
  <protectedRanges>
    <protectedRange sqref="C7:D54 C57:D63" name="Rango2_1_1"/>
    <protectedRange sqref="C57:D63" name="Rango1_1_1"/>
    <protectedRange sqref="E7:E54 E57:E63" name="Rango2_1_1_1"/>
    <protectedRange sqref="E57:E63" name="Rango1_1_1_1"/>
  </protectedRanges>
  <mergeCells count="4">
    <mergeCell ref="A1:E1"/>
    <mergeCell ref="A2:E2"/>
    <mergeCell ref="A3:E3"/>
    <mergeCell ref="A4:E4"/>
  </mergeCells>
  <phoneticPr fontId="17" type="noConversion"/>
  <printOptions horizontalCentered="1" verticalCentered="1"/>
  <pageMargins left="0.35433070866141736" right="0.35433070866141736" top="0.98425196850393704" bottom="0.78740157480314965" header="0.19685039370078741" footer="0"/>
  <pageSetup paperSize="9" scale="80" orientation="portrait" verticalDpi="300" r:id="rId1"/>
  <headerFooter alignWithMargins="0">
    <oddHeader>&amp;R2020 - Año del General Manuel Belgrano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pageSetUpPr fitToPage="1"/>
  </sheetPr>
  <dimension ref="A1:F64"/>
  <sheetViews>
    <sheetView workbookViewId="0">
      <selection sqref="A1:H65"/>
    </sheetView>
  </sheetViews>
  <sheetFormatPr baseColWidth="10" defaultColWidth="11.3828125" defaultRowHeight="12.45" x14ac:dyDescent="0.3"/>
  <cols>
    <col min="1" max="1" width="19.84375" style="55" customWidth="1"/>
    <col min="2" max="2" width="1.84375" style="50" customWidth="1"/>
    <col min="3" max="3" width="23" style="55" customWidth="1"/>
    <col min="4" max="16384" width="11.3828125" style="50"/>
  </cols>
  <sheetData>
    <row r="1" spans="1:6" x14ac:dyDescent="0.3">
      <c r="A1" s="528" t="s">
        <v>170</v>
      </c>
      <c r="B1" s="528"/>
      <c r="C1" s="528"/>
    </row>
    <row r="2" spans="1:6" x14ac:dyDescent="0.3">
      <c r="A2" s="528" t="s">
        <v>117</v>
      </c>
      <c r="B2" s="528"/>
      <c r="C2" s="528"/>
      <c r="F2" s="95" t="s">
        <v>124</v>
      </c>
    </row>
    <row r="3" spans="1:6" x14ac:dyDescent="0.3">
      <c r="A3" s="527" t="str">
        <f>+'1.modelos'!A3</f>
        <v>calzado</v>
      </c>
      <c r="B3" s="527"/>
      <c r="C3" s="527"/>
    </row>
    <row r="4" spans="1:6" x14ac:dyDescent="0.3">
      <c r="A4" s="529" t="s">
        <v>111</v>
      </c>
      <c r="B4" s="529"/>
      <c r="C4" s="529"/>
    </row>
    <row r="5" spans="1:6" x14ac:dyDescent="0.3">
      <c r="A5" s="51"/>
      <c r="B5" s="51"/>
      <c r="C5" s="51"/>
    </row>
    <row r="6" spans="1:6" ht="12.9" thickBot="1" x14ac:dyDescent="0.35">
      <c r="A6" s="51"/>
      <c r="C6" s="52"/>
    </row>
    <row r="7" spans="1:6" ht="12.9" thickBot="1" x14ac:dyDescent="0.35">
      <c r="A7" s="24" t="s">
        <v>112</v>
      </c>
      <c r="C7" s="24" t="s">
        <v>118</v>
      </c>
      <c r="F7" s="95" t="s">
        <v>122</v>
      </c>
    </row>
    <row r="8" spans="1:6" ht="12.9" thickBot="1" x14ac:dyDescent="0.35">
      <c r="A8" s="96">
        <f>+'4.RES PUB'!A7</f>
        <v>42736</v>
      </c>
      <c r="C8" s="32"/>
      <c r="F8" s="145"/>
    </row>
    <row r="9" spans="1:6" x14ac:dyDescent="0.3">
      <c r="A9" s="97">
        <f>+'4.RES PUB'!A8</f>
        <v>42767</v>
      </c>
      <c r="C9" s="36"/>
      <c r="F9" s="95"/>
    </row>
    <row r="10" spans="1:6" ht="12.9" thickBot="1" x14ac:dyDescent="0.35">
      <c r="A10" s="97">
        <f>+'4.RES PUB'!A9</f>
        <v>42795</v>
      </c>
      <c r="C10" s="36"/>
      <c r="F10" s="95" t="s">
        <v>123</v>
      </c>
    </row>
    <row r="11" spans="1:6" ht="12.9" thickBot="1" x14ac:dyDescent="0.35">
      <c r="A11" s="97">
        <f>+'4.RES PUB'!A10</f>
        <v>42826</v>
      </c>
      <c r="C11" s="36"/>
      <c r="F11" s="146"/>
    </row>
    <row r="12" spans="1:6" x14ac:dyDescent="0.3">
      <c r="A12" s="97">
        <f>+'4.RES PUB'!A11</f>
        <v>42856</v>
      </c>
      <c r="C12" s="36"/>
    </row>
    <row r="13" spans="1:6" x14ac:dyDescent="0.3">
      <c r="A13" s="97">
        <f>+'4.RES PUB'!A12</f>
        <v>42887</v>
      </c>
      <c r="C13" s="36"/>
    </row>
    <row r="14" spans="1:6" x14ac:dyDescent="0.3">
      <c r="A14" s="97">
        <f>+'4.RES PUB'!A13</f>
        <v>42917</v>
      </c>
      <c r="C14" s="36"/>
    </row>
    <row r="15" spans="1:6" x14ac:dyDescent="0.3">
      <c r="A15" s="97">
        <f>+'4.RES PUB'!A14</f>
        <v>42948</v>
      </c>
      <c r="C15" s="36"/>
    </row>
    <row r="16" spans="1:6" x14ac:dyDescent="0.3">
      <c r="A16" s="97">
        <f>+'4.RES PUB'!A15</f>
        <v>42979</v>
      </c>
      <c r="C16" s="36"/>
    </row>
    <row r="17" spans="1:3" x14ac:dyDescent="0.3">
      <c r="A17" s="97">
        <f>+'4.RES PUB'!A16</f>
        <v>43009</v>
      </c>
      <c r="C17" s="36"/>
    </row>
    <row r="18" spans="1:3" x14ac:dyDescent="0.3">
      <c r="A18" s="97">
        <f>+'4.RES PUB'!A17</f>
        <v>43040</v>
      </c>
      <c r="C18" s="36"/>
    </row>
    <row r="19" spans="1:3" ht="12.9" thickBot="1" x14ac:dyDescent="0.35">
      <c r="A19" s="98">
        <f>+'4.RES PUB'!A18</f>
        <v>43070</v>
      </c>
      <c r="C19" s="39"/>
    </row>
    <row r="20" spans="1:3" x14ac:dyDescent="0.3">
      <c r="A20" s="96">
        <f>+'4.RES PUB'!A19</f>
        <v>43101</v>
      </c>
      <c r="C20" s="42"/>
    </row>
    <row r="21" spans="1:3" x14ac:dyDescent="0.3">
      <c r="A21" s="97">
        <f>+'4.RES PUB'!A20</f>
        <v>43132</v>
      </c>
      <c r="C21" s="36"/>
    </row>
    <row r="22" spans="1:3" x14ac:dyDescent="0.3">
      <c r="A22" s="97">
        <f>+'4.RES PUB'!A21</f>
        <v>43160</v>
      </c>
      <c r="C22" s="36"/>
    </row>
    <row r="23" spans="1:3" x14ac:dyDescent="0.3">
      <c r="A23" s="97">
        <f>+'4.RES PUB'!A22</f>
        <v>43191</v>
      </c>
      <c r="C23" s="36"/>
    </row>
    <row r="24" spans="1:3" x14ac:dyDescent="0.3">
      <c r="A24" s="97">
        <f>+'4.RES PUB'!A23</f>
        <v>43221</v>
      </c>
      <c r="C24" s="36"/>
    </row>
    <row r="25" spans="1:3" x14ac:dyDescent="0.3">
      <c r="A25" s="97">
        <f>+'4.RES PUB'!A24</f>
        <v>43252</v>
      </c>
      <c r="C25" s="36"/>
    </row>
    <row r="26" spans="1:3" x14ac:dyDescent="0.3">
      <c r="A26" s="97">
        <f>+'4.RES PUB'!A25</f>
        <v>43282</v>
      </c>
      <c r="C26" s="36"/>
    </row>
    <row r="27" spans="1:3" x14ac:dyDescent="0.3">
      <c r="A27" s="97">
        <f>+'4.RES PUB'!A26</f>
        <v>43313</v>
      </c>
      <c r="C27" s="36"/>
    </row>
    <row r="28" spans="1:3" x14ac:dyDescent="0.3">
      <c r="A28" s="97">
        <f>+'4.RES PUB'!A27</f>
        <v>43344</v>
      </c>
      <c r="C28" s="36"/>
    </row>
    <row r="29" spans="1:3" x14ac:dyDescent="0.3">
      <c r="A29" s="97">
        <f>+'4.RES PUB'!A28</f>
        <v>43374</v>
      </c>
      <c r="C29" s="36"/>
    </row>
    <row r="30" spans="1:3" x14ac:dyDescent="0.3">
      <c r="A30" s="97">
        <f>+'4.RES PUB'!A29</f>
        <v>43405</v>
      </c>
      <c r="C30" s="36"/>
    </row>
    <row r="31" spans="1:3" ht="12.9" thickBot="1" x14ac:dyDescent="0.35">
      <c r="A31" s="98">
        <f>+'4.RES PUB'!A30</f>
        <v>43435</v>
      </c>
      <c r="C31" s="45"/>
    </row>
    <row r="32" spans="1:3" x14ac:dyDescent="0.3">
      <c r="A32" s="96">
        <f>+'4.RES PUB'!A31</f>
        <v>43466</v>
      </c>
      <c r="C32" s="32"/>
    </row>
    <row r="33" spans="1:3" x14ac:dyDescent="0.3">
      <c r="A33" s="97">
        <f>+'4.RES PUB'!A32</f>
        <v>43497</v>
      </c>
      <c r="C33" s="36"/>
    </row>
    <row r="34" spans="1:3" x14ac:dyDescent="0.3">
      <c r="A34" s="97">
        <f>+'4.RES PUB'!A33</f>
        <v>43525</v>
      </c>
      <c r="C34" s="36"/>
    </row>
    <row r="35" spans="1:3" x14ac:dyDescent="0.3">
      <c r="A35" s="97">
        <f>+'4.RES PUB'!A34</f>
        <v>43556</v>
      </c>
      <c r="C35" s="36"/>
    </row>
    <row r="36" spans="1:3" x14ac:dyDescent="0.3">
      <c r="A36" s="97">
        <f>+'4.RES PUB'!A35</f>
        <v>43586</v>
      </c>
      <c r="C36" s="36"/>
    </row>
    <row r="37" spans="1:3" x14ac:dyDescent="0.3">
      <c r="A37" s="97">
        <f>+'4.RES PUB'!A36</f>
        <v>43617</v>
      </c>
      <c r="C37" s="36"/>
    </row>
    <row r="38" spans="1:3" x14ac:dyDescent="0.3">
      <c r="A38" s="97">
        <f>+'4.RES PUB'!A37</f>
        <v>43647</v>
      </c>
      <c r="C38" s="36"/>
    </row>
    <row r="39" spans="1:3" x14ac:dyDescent="0.3">
      <c r="A39" s="97">
        <f>+'4.RES PUB'!A38</f>
        <v>43678</v>
      </c>
      <c r="C39" s="36"/>
    </row>
    <row r="40" spans="1:3" x14ac:dyDescent="0.3">
      <c r="A40" s="97">
        <f>+'4.RES PUB'!A39</f>
        <v>43709</v>
      </c>
      <c r="C40" s="36"/>
    </row>
    <row r="41" spans="1:3" x14ac:dyDescent="0.3">
      <c r="A41" s="97">
        <f>+'4.RES PUB'!A40</f>
        <v>43739</v>
      </c>
      <c r="C41" s="36"/>
    </row>
    <row r="42" spans="1:3" x14ac:dyDescent="0.3">
      <c r="A42" s="97">
        <f>+'4.RES PUB'!A41</f>
        <v>43770</v>
      </c>
      <c r="C42" s="36"/>
    </row>
    <row r="43" spans="1:3" ht="12.9" thickBot="1" x14ac:dyDescent="0.35">
      <c r="A43" s="100">
        <f>+'4.RES PUB'!A42</f>
        <v>43800</v>
      </c>
      <c r="C43" s="45"/>
    </row>
    <row r="44" spans="1:3" x14ac:dyDescent="0.3">
      <c r="A44" s="96">
        <f>+'4.RES PUB'!A43</f>
        <v>43831</v>
      </c>
      <c r="C44" s="32"/>
    </row>
    <row r="45" spans="1:3" x14ac:dyDescent="0.3">
      <c r="A45" s="97">
        <f>+'4.RES PUB'!A44</f>
        <v>43862</v>
      </c>
      <c r="C45" s="36"/>
    </row>
    <row r="46" spans="1:3" x14ac:dyDescent="0.3">
      <c r="A46" s="97">
        <f>+'4.RES PUB'!A45</f>
        <v>43891</v>
      </c>
      <c r="C46" s="36"/>
    </row>
    <row r="47" spans="1:3" x14ac:dyDescent="0.3">
      <c r="A47" s="97">
        <f>+'4.RES PUB'!A46</f>
        <v>43922</v>
      </c>
      <c r="C47" s="36"/>
    </row>
    <row r="48" spans="1:3" x14ac:dyDescent="0.3">
      <c r="A48" s="97">
        <f>+'4.RES PUB'!A47</f>
        <v>43952</v>
      </c>
      <c r="C48" s="36"/>
    </row>
    <row r="49" spans="1:3" x14ac:dyDescent="0.3">
      <c r="A49" s="97">
        <f>+'4.RES PUB'!A48</f>
        <v>43983</v>
      </c>
      <c r="C49" s="36"/>
    </row>
    <row r="50" spans="1:3" x14ac:dyDescent="0.3">
      <c r="A50" s="97">
        <f>+'4.RES PUB'!A49</f>
        <v>44013</v>
      </c>
      <c r="C50" s="36"/>
    </row>
    <row r="51" spans="1:3" x14ac:dyDescent="0.3">
      <c r="A51" s="97">
        <f>+'4.RES PUB'!A50</f>
        <v>44044</v>
      </c>
      <c r="C51" s="36"/>
    </row>
    <row r="52" spans="1:3" x14ac:dyDescent="0.3">
      <c r="A52" s="97">
        <f>+'4.RES PUB'!A51</f>
        <v>44075</v>
      </c>
      <c r="C52" s="36"/>
    </row>
    <row r="53" spans="1:3" x14ac:dyDescent="0.3">
      <c r="A53" s="97">
        <f>+'4.RES PUB'!A52</f>
        <v>44105</v>
      </c>
      <c r="C53" s="36"/>
    </row>
    <row r="54" spans="1:3" x14ac:dyDescent="0.3">
      <c r="A54" s="97">
        <f>+'4.RES PUB'!A53</f>
        <v>44136</v>
      </c>
      <c r="C54" s="36"/>
    </row>
    <row r="55" spans="1:3" ht="12.9" hidden="1" thickBot="1" x14ac:dyDescent="0.35">
      <c r="A55" s="98">
        <f>+'4.RES PUB'!A54</f>
        <v>44166</v>
      </c>
      <c r="C55" s="39"/>
    </row>
    <row r="56" spans="1:3" ht="12.9" thickBot="1" x14ac:dyDescent="0.35">
      <c r="A56" s="46"/>
      <c r="C56" s="33"/>
    </row>
    <row r="57" spans="1:3" ht="12.9" thickBot="1" x14ac:dyDescent="0.35">
      <c r="A57" s="56" t="s">
        <v>9</v>
      </c>
      <c r="C57" s="24" t="s">
        <v>118</v>
      </c>
    </row>
    <row r="58" spans="1:3" x14ac:dyDescent="0.3">
      <c r="A58" s="61">
        <f>+'3.vol.'!C57</f>
        <v>2015</v>
      </c>
      <c r="C58" s="62"/>
    </row>
    <row r="59" spans="1:3" ht="12.9" thickBot="1" x14ac:dyDescent="0.35">
      <c r="A59" s="61">
        <f>+'3.vol.'!C58</f>
        <v>2016</v>
      </c>
      <c r="C59" s="64"/>
    </row>
    <row r="60" spans="1:3" x14ac:dyDescent="0.3">
      <c r="A60" s="61">
        <f>+'3.vol.'!C59</f>
        <v>2017</v>
      </c>
      <c r="C60" s="60"/>
    </row>
    <row r="61" spans="1:3" x14ac:dyDescent="0.3">
      <c r="A61" s="61">
        <f>+'3.vol.'!C60</f>
        <v>2018</v>
      </c>
      <c r="C61" s="62"/>
    </row>
    <row r="62" spans="1:3" ht="12.9" thickBot="1" x14ac:dyDescent="0.35">
      <c r="A62" s="63">
        <f>+'3.vol.'!C61</f>
        <v>2019</v>
      </c>
      <c r="C62" s="64"/>
    </row>
    <row r="63" spans="1:3" x14ac:dyDescent="0.3">
      <c r="A63" s="339" t="str">
        <f>+'3.vol.'!C62</f>
        <v>ene-nov 19</v>
      </c>
      <c r="C63" s="65"/>
    </row>
    <row r="64" spans="1:3" ht="12.9" thickBot="1" x14ac:dyDescent="0.35">
      <c r="A64" s="340" t="str">
        <f>+'3.vol.'!C63</f>
        <v>ene-nov 20</v>
      </c>
      <c r="C64" s="66"/>
    </row>
  </sheetData>
  <sheetProtection formatCells="0" formatColumns="0" formatRows="0"/>
  <protectedRanges>
    <protectedRange sqref="C8:C50 C58:C64" name="Rango2_1"/>
    <protectedRange sqref="C58:C64" name="Rango1_1"/>
  </protectedRanges>
  <mergeCells count="4">
    <mergeCell ref="A1:C1"/>
    <mergeCell ref="A2:C2"/>
    <mergeCell ref="A3:C3"/>
    <mergeCell ref="A4:C4"/>
  </mergeCells>
  <phoneticPr fontId="17" type="noConversion"/>
  <printOptions horizontalCentered="1" verticalCentered="1"/>
  <pageMargins left="0.35433070866141736" right="0.35433070866141736" top="0.98425196850393704" bottom="0.78740157480314965" header="0.19685039370078741" footer="0"/>
  <pageSetup paperSize="9" scale="89" orientation="portrait" verticalDpi="300" r:id="rId1"/>
  <headerFooter alignWithMargins="0">
    <oddHeader>&amp;R2020 - Año del General Manuel Belgrano</odd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pageSetUpPr fitToPage="1"/>
  </sheetPr>
  <dimension ref="A1:I64"/>
  <sheetViews>
    <sheetView topLeftCell="A40" workbookViewId="0">
      <selection sqref="A1:G66"/>
    </sheetView>
  </sheetViews>
  <sheetFormatPr baseColWidth="10" defaultColWidth="11.3828125" defaultRowHeight="12.45" x14ac:dyDescent="0.3"/>
  <cols>
    <col min="1" max="1" width="38.3046875" style="55" customWidth="1"/>
    <col min="2" max="2" width="3" style="50" customWidth="1"/>
    <col min="3" max="3" width="38.3046875" style="67" customWidth="1"/>
    <col min="4" max="8" width="11.3828125" style="50"/>
    <col min="9" max="9" width="18.53515625" style="50" customWidth="1"/>
    <col min="10" max="16384" width="11.3828125" style="50"/>
  </cols>
  <sheetData>
    <row r="1" spans="1:9" x14ac:dyDescent="0.3">
      <c r="A1" s="528" t="s">
        <v>169</v>
      </c>
      <c r="B1" s="528"/>
      <c r="C1" s="528"/>
    </row>
    <row r="2" spans="1:9" x14ac:dyDescent="0.3">
      <c r="A2" s="528" t="s">
        <v>166</v>
      </c>
      <c r="B2" s="528"/>
      <c r="C2" s="528"/>
    </row>
    <row r="3" spans="1:9" ht="12.9" thickBot="1" x14ac:dyDescent="0.35">
      <c r="A3" s="527" t="str">
        <f>+'1.modelos'!A3</f>
        <v>calzado</v>
      </c>
      <c r="B3" s="527"/>
      <c r="C3" s="527"/>
      <c r="E3" s="99"/>
      <c r="F3" s="99"/>
    </row>
    <row r="4" spans="1:9" ht="12.9" thickBot="1" x14ac:dyDescent="0.35">
      <c r="A4" s="528" t="s">
        <v>111</v>
      </c>
      <c r="B4" s="528"/>
      <c r="C4" s="528"/>
      <c r="E4" s="530" t="s">
        <v>128</v>
      </c>
      <c r="F4" s="531"/>
      <c r="I4" s="93" t="s">
        <v>119</v>
      </c>
    </row>
    <row r="5" spans="1:9" ht="12.9" thickBot="1" x14ac:dyDescent="0.35">
      <c r="A5" s="51"/>
      <c r="C5" s="54"/>
      <c r="I5" s="93" t="s">
        <v>140</v>
      </c>
    </row>
    <row r="6" spans="1:9" ht="60" customHeight="1" thickBot="1" x14ac:dyDescent="0.35">
      <c r="A6" s="24" t="s">
        <v>112</v>
      </c>
      <c r="C6" s="24" t="s">
        <v>134</v>
      </c>
      <c r="F6" s="95"/>
      <c r="I6" s="24" t="s">
        <v>134</v>
      </c>
    </row>
    <row r="7" spans="1:9" x14ac:dyDescent="0.3">
      <c r="A7" s="96">
        <f>+'3.vol.'!C7</f>
        <v>42736</v>
      </c>
      <c r="C7" s="288" t="str">
        <f t="shared" ref="C7:C53" si="0">+I7</f>
        <v/>
      </c>
      <c r="E7" s="95" t="s">
        <v>125</v>
      </c>
      <c r="I7" s="283" t="str">
        <f>IF('[4]4.conf'!C7&gt;0,('[4]4.conf'!C7/'[4]4.conf'!$F$10)*100,"")</f>
        <v/>
      </c>
    </row>
    <row r="8" spans="1:9" x14ac:dyDescent="0.3">
      <c r="A8" s="97">
        <f>+'3.vol.'!C8</f>
        <v>42767</v>
      </c>
      <c r="C8" s="286" t="str">
        <f t="shared" si="0"/>
        <v/>
      </c>
      <c r="E8" s="95" t="s">
        <v>126</v>
      </c>
      <c r="I8" s="281" t="str">
        <f>IF('[4]4.conf'!C8&gt;0,('[4]4.conf'!C8/'[4]4.conf'!$F$10)*100,"")</f>
        <v/>
      </c>
    </row>
    <row r="9" spans="1:9" x14ac:dyDescent="0.3">
      <c r="A9" s="97">
        <f>+'3.vol.'!C9</f>
        <v>42795</v>
      </c>
      <c r="C9" s="286" t="str">
        <f t="shared" si="0"/>
        <v/>
      </c>
      <c r="E9" s="95" t="s">
        <v>127</v>
      </c>
      <c r="I9" s="281" t="str">
        <f>IF('[4]4.conf'!C9&gt;0,('[4]4.conf'!C9/'[4]4.conf'!$F$10)*100,"")</f>
        <v/>
      </c>
    </row>
    <row r="10" spans="1:9" x14ac:dyDescent="0.3">
      <c r="A10" s="97">
        <f>+'3.vol.'!C10</f>
        <v>42826</v>
      </c>
      <c r="C10" s="286" t="str">
        <f t="shared" si="0"/>
        <v/>
      </c>
      <c r="E10" s="95" t="s">
        <v>179</v>
      </c>
      <c r="I10" s="281" t="str">
        <f>IF('[4]4.conf'!C10&gt;0,('[4]4.conf'!C10/'[4]4.conf'!$F$10)*100,"")</f>
        <v/>
      </c>
    </row>
    <row r="11" spans="1:9" x14ac:dyDescent="0.3">
      <c r="A11" s="97">
        <f>+'3.vol.'!C11</f>
        <v>42856</v>
      </c>
      <c r="C11" s="286" t="str">
        <f t="shared" si="0"/>
        <v/>
      </c>
      <c r="I11" s="281" t="str">
        <f>IF('[4]4.conf'!C11&gt;0,('[4]4.conf'!C11/'[4]4.conf'!$F$10)*100,"")</f>
        <v/>
      </c>
    </row>
    <row r="12" spans="1:9" x14ac:dyDescent="0.3">
      <c r="A12" s="97">
        <f>+'3.vol.'!C12</f>
        <v>42887</v>
      </c>
      <c r="C12" s="286" t="str">
        <f t="shared" si="0"/>
        <v/>
      </c>
      <c r="I12" s="281" t="str">
        <f>IF('[4]4.conf'!C12&gt;0,('[4]4.conf'!C12/'[4]4.conf'!$F$10)*100,"")</f>
        <v/>
      </c>
    </row>
    <row r="13" spans="1:9" x14ac:dyDescent="0.3">
      <c r="A13" s="97">
        <f>+'3.vol.'!C13</f>
        <v>42917</v>
      </c>
      <c r="C13" s="286" t="str">
        <f t="shared" si="0"/>
        <v/>
      </c>
      <c r="I13" s="281" t="str">
        <f>IF('[4]4.conf'!C13&gt;0,('[4]4.conf'!C13/'[4]4.conf'!$F$10)*100,"")</f>
        <v/>
      </c>
    </row>
    <row r="14" spans="1:9" x14ac:dyDescent="0.3">
      <c r="A14" s="97">
        <f>+'3.vol.'!C14</f>
        <v>42948</v>
      </c>
      <c r="C14" s="286" t="str">
        <f t="shared" si="0"/>
        <v/>
      </c>
      <c r="I14" s="281" t="str">
        <f>IF('[4]4.conf'!C14&gt;0,('[4]4.conf'!C14/'[4]4.conf'!$F$10)*100,"")</f>
        <v/>
      </c>
    </row>
    <row r="15" spans="1:9" x14ac:dyDescent="0.3">
      <c r="A15" s="97">
        <f>+'3.vol.'!C15</f>
        <v>42979</v>
      </c>
      <c r="C15" s="286" t="str">
        <f t="shared" si="0"/>
        <v/>
      </c>
      <c r="I15" s="281" t="str">
        <f>IF('[4]4.conf'!C15&gt;0,('[4]4.conf'!C15/'[4]4.conf'!$F$10)*100,"")</f>
        <v/>
      </c>
    </row>
    <row r="16" spans="1:9" x14ac:dyDescent="0.3">
      <c r="A16" s="97">
        <f>+'3.vol.'!C16</f>
        <v>43009</v>
      </c>
      <c r="C16" s="286" t="str">
        <f t="shared" si="0"/>
        <v/>
      </c>
      <c r="I16" s="281" t="str">
        <f>IF('[4]4.conf'!C16&gt;0,('[4]4.conf'!C16/'[4]4.conf'!$F$10)*100,"")</f>
        <v/>
      </c>
    </row>
    <row r="17" spans="1:9" x14ac:dyDescent="0.3">
      <c r="A17" s="97">
        <f>+'3.vol.'!C17</f>
        <v>43040</v>
      </c>
      <c r="C17" s="286" t="str">
        <f t="shared" si="0"/>
        <v/>
      </c>
      <c r="I17" s="281" t="str">
        <f>IF('[4]4.conf'!C17&gt;0,('[4]4.conf'!C17/'[4]4.conf'!$F$10)*100,"")</f>
        <v/>
      </c>
    </row>
    <row r="18" spans="1:9" ht="12.9" thickBot="1" x14ac:dyDescent="0.35">
      <c r="A18" s="98">
        <f>+'3.vol.'!C18</f>
        <v>43070</v>
      </c>
      <c r="C18" s="287" t="str">
        <f t="shared" si="0"/>
        <v/>
      </c>
      <c r="I18" s="282" t="str">
        <f>IF('[4]4.conf'!C18&gt;0,('[4]4.conf'!C18/'[4]4.conf'!$F$10)*100,"")</f>
        <v/>
      </c>
    </row>
    <row r="19" spans="1:9" x14ac:dyDescent="0.3">
      <c r="A19" s="96">
        <f>+'3.vol.'!C19</f>
        <v>43101</v>
      </c>
      <c r="C19" s="288" t="str">
        <f t="shared" si="0"/>
        <v/>
      </c>
      <c r="I19" s="283" t="str">
        <f>IF('[4]4.conf'!C19&gt;0,('[4]4.conf'!C19/'[4]4.conf'!$F$10)*100,"")</f>
        <v/>
      </c>
    </row>
    <row r="20" spans="1:9" x14ac:dyDescent="0.3">
      <c r="A20" s="97">
        <f>+'3.vol.'!C20</f>
        <v>43132</v>
      </c>
      <c r="C20" s="286" t="str">
        <f t="shared" si="0"/>
        <v/>
      </c>
      <c r="I20" s="281" t="str">
        <f>IF('[4]4.conf'!C20&gt;0,('[4]4.conf'!C20/'[4]4.conf'!$F$10)*100,"")</f>
        <v/>
      </c>
    </row>
    <row r="21" spans="1:9" x14ac:dyDescent="0.3">
      <c r="A21" s="97">
        <f>+'3.vol.'!C21</f>
        <v>43160</v>
      </c>
      <c r="C21" s="286" t="str">
        <f t="shared" si="0"/>
        <v/>
      </c>
      <c r="I21" s="281" t="str">
        <f>IF('[4]4.conf'!C21&gt;0,('[4]4.conf'!C21/'[4]4.conf'!$F$10)*100,"")</f>
        <v/>
      </c>
    </row>
    <row r="22" spans="1:9" x14ac:dyDescent="0.3">
      <c r="A22" s="97">
        <f>+'3.vol.'!C22</f>
        <v>43191</v>
      </c>
      <c r="C22" s="286" t="str">
        <f t="shared" si="0"/>
        <v/>
      </c>
      <c r="I22" s="281" t="str">
        <f>IF('[4]4.conf'!C22&gt;0,('[4]4.conf'!C22/'[4]4.conf'!$F$10)*100,"")</f>
        <v/>
      </c>
    </row>
    <row r="23" spans="1:9" x14ac:dyDescent="0.3">
      <c r="A23" s="97">
        <f>+'3.vol.'!C23</f>
        <v>43221</v>
      </c>
      <c r="C23" s="286" t="str">
        <f t="shared" si="0"/>
        <v/>
      </c>
      <c r="I23" s="281" t="str">
        <f>IF('[4]4.conf'!C23&gt;0,('[4]4.conf'!C23/'[4]4.conf'!$F$10)*100,"")</f>
        <v/>
      </c>
    </row>
    <row r="24" spans="1:9" x14ac:dyDescent="0.3">
      <c r="A24" s="97">
        <f>+'3.vol.'!C24</f>
        <v>43252</v>
      </c>
      <c r="C24" s="286" t="str">
        <f t="shared" si="0"/>
        <v/>
      </c>
      <c r="I24" s="281" t="str">
        <f>IF('[4]4.conf'!C24&gt;0,('[4]4.conf'!C24/'[4]4.conf'!$F$10)*100,"")</f>
        <v/>
      </c>
    </row>
    <row r="25" spans="1:9" x14ac:dyDescent="0.3">
      <c r="A25" s="97">
        <f>+'3.vol.'!C25</f>
        <v>43282</v>
      </c>
      <c r="C25" s="286" t="str">
        <f t="shared" si="0"/>
        <v/>
      </c>
      <c r="I25" s="281" t="str">
        <f>IF('[4]4.conf'!C25&gt;0,('[4]4.conf'!C25/'[4]4.conf'!$F$10)*100,"")</f>
        <v/>
      </c>
    </row>
    <row r="26" spans="1:9" x14ac:dyDescent="0.3">
      <c r="A26" s="97">
        <f>+'3.vol.'!C26</f>
        <v>43313</v>
      </c>
      <c r="C26" s="286" t="str">
        <f t="shared" si="0"/>
        <v/>
      </c>
      <c r="I26" s="281" t="str">
        <f>IF('[4]4.conf'!C26&gt;0,('[4]4.conf'!C26/'[4]4.conf'!$F$10)*100,"")</f>
        <v/>
      </c>
    </row>
    <row r="27" spans="1:9" x14ac:dyDescent="0.3">
      <c r="A27" s="97">
        <f>+'3.vol.'!C27</f>
        <v>43344</v>
      </c>
      <c r="C27" s="286" t="str">
        <f t="shared" si="0"/>
        <v/>
      </c>
      <c r="I27" s="281" t="str">
        <f>IF('[4]4.conf'!C27&gt;0,('[4]4.conf'!C27/'[4]4.conf'!$F$10)*100,"")</f>
        <v/>
      </c>
    </row>
    <row r="28" spans="1:9" x14ac:dyDescent="0.3">
      <c r="A28" s="97">
        <f>+'3.vol.'!C28</f>
        <v>43374</v>
      </c>
      <c r="C28" s="286" t="str">
        <f t="shared" si="0"/>
        <v/>
      </c>
      <c r="I28" s="281" t="str">
        <f>IF('[4]4.conf'!C28&gt;0,('[4]4.conf'!C28/'[4]4.conf'!$F$10)*100,"")</f>
        <v/>
      </c>
    </row>
    <row r="29" spans="1:9" x14ac:dyDescent="0.3">
      <c r="A29" s="97">
        <f>+'3.vol.'!C29</f>
        <v>43405</v>
      </c>
      <c r="C29" s="286" t="str">
        <f t="shared" si="0"/>
        <v/>
      </c>
      <c r="I29" s="281" t="str">
        <f>IF('[4]4.conf'!C29&gt;0,('[4]4.conf'!C29/'[4]4.conf'!$F$10)*100,"")</f>
        <v/>
      </c>
    </row>
    <row r="30" spans="1:9" ht="12.9" thickBot="1" x14ac:dyDescent="0.35">
      <c r="A30" s="98">
        <f>+'3.vol.'!C30</f>
        <v>43435</v>
      </c>
      <c r="C30" s="289" t="str">
        <f t="shared" si="0"/>
        <v/>
      </c>
      <c r="I30" s="284" t="str">
        <f>IF('[4]4.conf'!C30&gt;0,('[4]4.conf'!C30/'[4]4.conf'!$F$10)*100,"")</f>
        <v/>
      </c>
    </row>
    <row r="31" spans="1:9" x14ac:dyDescent="0.3">
      <c r="A31" s="96">
        <f>+'3.vol.'!C31</f>
        <v>43466</v>
      </c>
      <c r="C31" s="290" t="str">
        <f t="shared" si="0"/>
        <v/>
      </c>
      <c r="I31" s="280" t="str">
        <f>IF('[4]4.conf'!C31&gt;0,('[4]4.conf'!C31/'[4]4.conf'!$F$10)*100,"")</f>
        <v/>
      </c>
    </row>
    <row r="32" spans="1:9" x14ac:dyDescent="0.3">
      <c r="A32" s="97">
        <f>+'3.vol.'!C32</f>
        <v>43497</v>
      </c>
      <c r="C32" s="286" t="str">
        <f t="shared" si="0"/>
        <v/>
      </c>
      <c r="I32" s="281" t="str">
        <f>IF('[4]4.conf'!C32&gt;0,('[4]4.conf'!C32/'[4]4.conf'!$F$10)*100,"")</f>
        <v/>
      </c>
    </row>
    <row r="33" spans="1:9" x14ac:dyDescent="0.3">
      <c r="A33" s="97">
        <f>+'3.vol.'!C33</f>
        <v>43525</v>
      </c>
      <c r="C33" s="286" t="str">
        <f t="shared" si="0"/>
        <v/>
      </c>
      <c r="I33" s="281" t="str">
        <f>IF('[4]4.conf'!C33&gt;0,('[4]4.conf'!C33/'[4]4.conf'!$F$10)*100,"")</f>
        <v/>
      </c>
    </row>
    <row r="34" spans="1:9" x14ac:dyDescent="0.3">
      <c r="A34" s="97">
        <f>+'3.vol.'!C34</f>
        <v>43556</v>
      </c>
      <c r="C34" s="286" t="str">
        <f t="shared" si="0"/>
        <v/>
      </c>
      <c r="I34" s="281" t="str">
        <f>IF('[4]4.conf'!C34&gt;0,('[4]4.conf'!C34/'[4]4.conf'!$F$10)*100,"")</f>
        <v/>
      </c>
    </row>
    <row r="35" spans="1:9" x14ac:dyDescent="0.3">
      <c r="A35" s="97">
        <f>+'3.vol.'!C35</f>
        <v>43586</v>
      </c>
      <c r="C35" s="286" t="str">
        <f t="shared" si="0"/>
        <v/>
      </c>
      <c r="I35" s="281" t="str">
        <f>IF('[4]4.conf'!C35&gt;0,('[4]4.conf'!C35/'[4]4.conf'!$F$10)*100,"")</f>
        <v/>
      </c>
    </row>
    <row r="36" spans="1:9" x14ac:dyDescent="0.3">
      <c r="A36" s="97">
        <f>+'3.vol.'!C36</f>
        <v>43617</v>
      </c>
      <c r="C36" s="286" t="str">
        <f t="shared" si="0"/>
        <v/>
      </c>
      <c r="I36" s="281" t="str">
        <f>IF('[4]4.conf'!C36&gt;0,('[4]4.conf'!C36/'[4]4.conf'!$F$10)*100,"")</f>
        <v/>
      </c>
    </row>
    <row r="37" spans="1:9" x14ac:dyDescent="0.3">
      <c r="A37" s="97">
        <f>+'3.vol.'!C37</f>
        <v>43647</v>
      </c>
      <c r="C37" s="286" t="str">
        <f t="shared" si="0"/>
        <v/>
      </c>
      <c r="I37" s="281" t="str">
        <f>IF('[4]4.conf'!C37&gt;0,('[4]4.conf'!C37/'[4]4.conf'!$F$10)*100,"")</f>
        <v/>
      </c>
    </row>
    <row r="38" spans="1:9" x14ac:dyDescent="0.3">
      <c r="A38" s="97">
        <f>+'3.vol.'!C38</f>
        <v>43678</v>
      </c>
      <c r="C38" s="286" t="str">
        <f t="shared" si="0"/>
        <v/>
      </c>
      <c r="I38" s="281" t="str">
        <f>IF('[4]4.conf'!C38&gt;0,('[4]4.conf'!C38/'[4]4.conf'!$F$10)*100,"")</f>
        <v/>
      </c>
    </row>
    <row r="39" spans="1:9" x14ac:dyDescent="0.3">
      <c r="A39" s="97">
        <f>+'3.vol.'!C39</f>
        <v>43709</v>
      </c>
      <c r="C39" s="286" t="str">
        <f t="shared" si="0"/>
        <v/>
      </c>
      <c r="I39" s="281" t="str">
        <f>IF('[4]4.conf'!C39&gt;0,('[4]4.conf'!C39/'[4]4.conf'!$F$10)*100,"")</f>
        <v/>
      </c>
    </row>
    <row r="40" spans="1:9" x14ac:dyDescent="0.3">
      <c r="A40" s="97">
        <f>+'3.vol.'!C40</f>
        <v>43739</v>
      </c>
      <c r="C40" s="286" t="str">
        <f t="shared" si="0"/>
        <v/>
      </c>
      <c r="I40" s="281" t="str">
        <f>IF('[4]4.conf'!C40&gt;0,('[4]4.conf'!C40/'[4]4.conf'!$F$10)*100,"")</f>
        <v/>
      </c>
    </row>
    <row r="41" spans="1:9" x14ac:dyDescent="0.3">
      <c r="A41" s="97">
        <f>+'3.vol.'!C41</f>
        <v>43770</v>
      </c>
      <c r="C41" s="286" t="str">
        <f t="shared" si="0"/>
        <v/>
      </c>
      <c r="I41" s="281" t="str">
        <f>IF('[4]4.conf'!C41&gt;0,('[4]4.conf'!C41/'[4]4.conf'!$F$10)*100,"")</f>
        <v/>
      </c>
    </row>
    <row r="42" spans="1:9" ht="12.9" thickBot="1" x14ac:dyDescent="0.35">
      <c r="A42" s="100">
        <f>+'3.vol.'!C42</f>
        <v>43800</v>
      </c>
      <c r="C42" s="289" t="str">
        <f t="shared" si="0"/>
        <v/>
      </c>
      <c r="I42" s="284" t="str">
        <f>IF('[4]4.conf'!C42&gt;0,('[4]4.conf'!C42/'[4]4.conf'!$F$10)*100,"")</f>
        <v/>
      </c>
    </row>
    <row r="43" spans="1:9" x14ac:dyDescent="0.3">
      <c r="A43" s="96">
        <f>+'3.vol.'!C43</f>
        <v>43831</v>
      </c>
      <c r="C43" s="290" t="str">
        <f t="shared" si="0"/>
        <v/>
      </c>
      <c r="I43" s="280" t="str">
        <f>IF('[4]4.conf'!C43&gt;0,('[4]4.conf'!C43/'[4]4.conf'!$F$10)*100,"")</f>
        <v/>
      </c>
    </row>
    <row r="44" spans="1:9" x14ac:dyDescent="0.3">
      <c r="A44" s="97">
        <f>+'3.vol.'!C44</f>
        <v>43862</v>
      </c>
      <c r="C44" s="286" t="str">
        <f t="shared" si="0"/>
        <v/>
      </c>
      <c r="I44" s="281" t="str">
        <f>IF('[4]4.conf'!C44&gt;0,('[4]4.conf'!C44/'[4]4.conf'!$F$10)*100,"")</f>
        <v/>
      </c>
    </row>
    <row r="45" spans="1:9" x14ac:dyDescent="0.3">
      <c r="A45" s="97">
        <f>+'3.vol.'!C45</f>
        <v>43891</v>
      </c>
      <c r="C45" s="286" t="str">
        <f t="shared" si="0"/>
        <v/>
      </c>
      <c r="I45" s="281" t="str">
        <f>IF('[4]4.conf'!C45&gt;0,('[4]4.conf'!C45/'[4]4.conf'!$F$10)*100,"")</f>
        <v/>
      </c>
    </row>
    <row r="46" spans="1:9" x14ac:dyDescent="0.3">
      <c r="A46" s="97">
        <f>+'3.vol.'!C46</f>
        <v>43922</v>
      </c>
      <c r="C46" s="286" t="str">
        <f t="shared" si="0"/>
        <v/>
      </c>
      <c r="I46" s="281" t="str">
        <f>IF('[4]4.conf'!C46&gt;0,('[4]4.conf'!C46/'[4]4.conf'!$F$10)*100,"")</f>
        <v/>
      </c>
    </row>
    <row r="47" spans="1:9" x14ac:dyDescent="0.3">
      <c r="A47" s="97">
        <f>+'3.vol.'!C47</f>
        <v>43952</v>
      </c>
      <c r="C47" s="286" t="str">
        <f t="shared" si="0"/>
        <v/>
      </c>
      <c r="I47" s="281" t="str">
        <f>IF('[4]4.conf'!C47&gt;0,('[4]4.conf'!C47/'[4]4.conf'!$F$10)*100,"")</f>
        <v/>
      </c>
    </row>
    <row r="48" spans="1:9" x14ac:dyDescent="0.3">
      <c r="A48" s="97">
        <f>+'3.vol.'!C48</f>
        <v>43983</v>
      </c>
      <c r="C48" s="286" t="str">
        <f t="shared" si="0"/>
        <v/>
      </c>
      <c r="I48" s="281" t="str">
        <f>IF('[4]4.conf'!C48&gt;0,('[4]4.conf'!C48/'[4]4.conf'!$F$10)*100,"")</f>
        <v/>
      </c>
    </row>
    <row r="49" spans="1:9" x14ac:dyDescent="0.3">
      <c r="A49" s="97">
        <f>+'3.vol.'!C49</f>
        <v>44013</v>
      </c>
      <c r="C49" s="286" t="str">
        <f t="shared" si="0"/>
        <v/>
      </c>
      <c r="I49" s="281" t="str">
        <f>IF('[4]4.conf'!C49&gt;0,('[4]4.conf'!C49/'[4]4.conf'!$F$10)*100,"")</f>
        <v/>
      </c>
    </row>
    <row r="50" spans="1:9" x14ac:dyDescent="0.3">
      <c r="A50" s="97">
        <f>+'3.vol.'!C50</f>
        <v>44044</v>
      </c>
      <c r="C50" s="286" t="str">
        <f t="shared" si="0"/>
        <v/>
      </c>
      <c r="I50" s="281" t="str">
        <f>IF('[4]4.conf'!C50&gt;0,('[4]4.conf'!C50/'[4]4.conf'!$F$10)*100,"")</f>
        <v/>
      </c>
    </row>
    <row r="51" spans="1:9" x14ac:dyDescent="0.3">
      <c r="A51" s="97">
        <f>+'3.vol.'!C51</f>
        <v>44075</v>
      </c>
      <c r="C51" s="286" t="str">
        <f t="shared" si="0"/>
        <v/>
      </c>
      <c r="I51" s="281" t="str">
        <f>IF('[4]4.conf'!C51&gt;0,('[4]4.conf'!C51/'[4]4.conf'!$F$10)*100,"")</f>
        <v/>
      </c>
    </row>
    <row r="52" spans="1:9" x14ac:dyDescent="0.3">
      <c r="A52" s="97">
        <f>+'3.vol.'!C52</f>
        <v>44105</v>
      </c>
      <c r="C52" s="286" t="str">
        <f t="shared" si="0"/>
        <v/>
      </c>
      <c r="I52" s="281" t="str">
        <f>IF('[4]4.conf'!C52&gt;0,('[4]4.conf'!C52/'[4]4.conf'!$F$10)*100,"")</f>
        <v/>
      </c>
    </row>
    <row r="53" spans="1:9" x14ac:dyDescent="0.3">
      <c r="A53" s="97">
        <f>+'3.vol.'!C53</f>
        <v>44136</v>
      </c>
      <c r="C53" s="286" t="str">
        <f t="shared" si="0"/>
        <v/>
      </c>
      <c r="I53" s="281" t="str">
        <f>IF('[4]4.conf'!C53&gt;0,('[4]4.conf'!C53/'[4]4.conf'!$F$10)*100,"")</f>
        <v/>
      </c>
    </row>
    <row r="54" spans="1:9" ht="12.9" hidden="1" thickBot="1" x14ac:dyDescent="0.35">
      <c r="A54" s="98">
        <f>+'3.vol.'!C54</f>
        <v>44166</v>
      </c>
      <c r="C54" s="287" t="e">
        <f>+#REF!</f>
        <v>#REF!</v>
      </c>
      <c r="I54" s="282" t="str">
        <f>IF('[4]4.conf'!C54&gt;0,('[4]4.conf'!C54/'[4]4.conf'!$F$10)*100,"")</f>
        <v/>
      </c>
    </row>
    <row r="55" spans="1:9" ht="12.9" thickBot="1" x14ac:dyDescent="0.35">
      <c r="A55" s="46"/>
      <c r="C55" s="48"/>
    </row>
    <row r="56" spans="1:9" ht="57.75" customHeight="1" thickBot="1" x14ac:dyDescent="0.35">
      <c r="A56" s="56" t="str">
        <f>+'3.vol.'!C56</f>
        <v>Año</v>
      </c>
      <c r="C56" s="24" t="str">
        <f>+C6</f>
        <v>EXPORTACIONES US$ FOB   RESÚMEN PÚBLICO</v>
      </c>
      <c r="I56" s="24" t="str">
        <f>+I6</f>
        <v>EXPORTACIONES US$ FOB   RESÚMEN PÚBLICO</v>
      </c>
    </row>
    <row r="57" spans="1:9" x14ac:dyDescent="0.3">
      <c r="A57" s="61">
        <f>+'3.vol.'!C57</f>
        <v>2015</v>
      </c>
      <c r="C57" s="292" t="str">
        <f t="shared" ref="C57:C63" si="1">+I57</f>
        <v/>
      </c>
      <c r="I57" s="487" t="str">
        <f>IF('[4]4.conf'!C57&gt;0,('[4]4.conf'!C57/'[4]4.conf'!$F$10)*100,"")</f>
        <v/>
      </c>
    </row>
    <row r="58" spans="1:9" ht="12.9" thickBot="1" x14ac:dyDescent="0.35">
      <c r="A58" s="61">
        <f>+'3.vol.'!C58</f>
        <v>2016</v>
      </c>
      <c r="C58" s="293" t="str">
        <f t="shared" si="1"/>
        <v/>
      </c>
      <c r="I58" s="488" t="str">
        <f>IF('[4]4.conf'!C58&gt;0,('[4]4.conf'!C58/'[4]4.conf'!$F$10)*100,"")</f>
        <v/>
      </c>
    </row>
    <row r="59" spans="1:9" ht="12.9" thickBot="1" x14ac:dyDescent="0.35">
      <c r="A59" s="61">
        <f>+'3.vol.'!C59</f>
        <v>2017</v>
      </c>
      <c r="C59" s="291" t="str">
        <f t="shared" si="1"/>
        <v/>
      </c>
      <c r="I59" s="489" t="str">
        <f>IF('[4]4.conf'!C59&gt;0,('[4]4.conf'!C59/'[4]4.conf'!$F$10)*100,"")</f>
        <v/>
      </c>
    </row>
    <row r="60" spans="1:9" x14ac:dyDescent="0.3">
      <c r="A60" s="61">
        <f>+'3.vol.'!C60</f>
        <v>2018</v>
      </c>
      <c r="C60" s="292" t="str">
        <f t="shared" si="1"/>
        <v/>
      </c>
      <c r="I60" s="487" t="str">
        <f>IF('[4]4.conf'!C60&gt;0,('[4]4.conf'!C60/'[4]4.conf'!$F$10)*100,"")</f>
        <v/>
      </c>
    </row>
    <row r="61" spans="1:9" ht="12.9" thickBot="1" x14ac:dyDescent="0.35">
      <c r="A61" s="63">
        <f>+'3.vol.'!C61</f>
        <v>2019</v>
      </c>
      <c r="C61" s="293" t="str">
        <f t="shared" si="1"/>
        <v/>
      </c>
      <c r="I61" s="488" t="str">
        <f>IF('[4]4.conf'!C61&gt;0,('[4]4.conf'!C61/'[4]4.conf'!$F$10)*100,"")</f>
        <v/>
      </c>
    </row>
    <row r="62" spans="1:9" ht="12.9" thickBot="1" x14ac:dyDescent="0.35">
      <c r="A62" s="339" t="str">
        <f>+'3.vol.'!C62</f>
        <v>ene-nov 19</v>
      </c>
      <c r="C62" s="294" t="str">
        <f t="shared" si="1"/>
        <v/>
      </c>
      <c r="I62" s="489" t="str">
        <f>IF('[4]4.conf'!C62&gt;0,('[4]4.conf'!C62/'[4]4.conf'!$F$10)*100,"")</f>
        <v/>
      </c>
    </row>
    <row r="63" spans="1:9" ht="12.9" thickBot="1" x14ac:dyDescent="0.35">
      <c r="A63" s="340" t="str">
        <f>+'3.vol.'!C63</f>
        <v>ene-nov 20</v>
      </c>
      <c r="C63" s="295" t="str">
        <f t="shared" si="1"/>
        <v/>
      </c>
      <c r="I63" s="490" t="str">
        <f>IF('[4]4.conf'!C63&gt;0,('[4]4.conf'!C63/'[4]4.conf'!$F$10)*100,"")</f>
        <v/>
      </c>
    </row>
    <row r="64" spans="1:9" ht="12.9" thickBot="1" x14ac:dyDescent="0.35">
      <c r="I64" s="491" t="str">
        <f>IF('[4]4.conf'!C64&gt;0,('[4]4.conf'!C64/'[4]4.conf'!$F$10)*100,"")</f>
        <v/>
      </c>
    </row>
  </sheetData>
  <sheetProtection formatCells="0" formatColumns="0" formatRows="0"/>
  <protectedRanges>
    <protectedRange sqref="C7:C54 C57:C63" name="Rango2_1"/>
    <protectedRange sqref="C57:C63" name="Rango1_1"/>
  </protectedRanges>
  <mergeCells count="5">
    <mergeCell ref="E4:F4"/>
    <mergeCell ref="A1:C1"/>
    <mergeCell ref="A2:C2"/>
    <mergeCell ref="A3:C3"/>
    <mergeCell ref="A4:C4"/>
  </mergeCells>
  <phoneticPr fontId="17" type="noConversion"/>
  <printOptions horizontalCentered="1" verticalCentered="1"/>
  <pageMargins left="0.35433070866141736" right="0.35433070866141736" top="0.98425196850393704" bottom="0.78740157480314965" header="0.19685039370078741" footer="0"/>
  <pageSetup paperSize="9" scale="78" orientation="portrait" verticalDpi="300" r:id="rId1"/>
  <headerFooter alignWithMargins="0">
    <oddHeader>&amp;R2020 - Año del General Manuel Belgrano</oddHead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B15"/>
  <sheetViews>
    <sheetView showGridLines="0" workbookViewId="0">
      <selection sqref="A1:C14"/>
    </sheetView>
  </sheetViews>
  <sheetFormatPr baseColWidth="10" defaultColWidth="11.3828125" defaultRowHeight="12.45" x14ac:dyDescent="0.3"/>
  <cols>
    <col min="1" max="1" width="20.53515625" style="50" customWidth="1"/>
    <col min="2" max="2" width="36.53515625" style="50" customWidth="1"/>
    <col min="3" max="3" width="19" style="50" customWidth="1"/>
    <col min="4" max="16384" width="11.3828125" style="50"/>
  </cols>
  <sheetData>
    <row r="1" spans="1:2" s="139" customFormat="1" x14ac:dyDescent="0.3">
      <c r="A1" s="116" t="s">
        <v>132</v>
      </c>
      <c r="B1" s="116"/>
    </row>
    <row r="2" spans="1:2" s="139" customFormat="1" x14ac:dyDescent="0.3">
      <c r="A2" s="116" t="s">
        <v>103</v>
      </c>
      <c r="B2" s="116"/>
    </row>
    <row r="3" spans="1:2" x14ac:dyDescent="0.3">
      <c r="A3" s="342" t="str">
        <f>+'1.modelos'!A3</f>
        <v>calzado</v>
      </c>
      <c r="B3" s="332"/>
    </row>
    <row r="4" spans="1:2" ht="12.9" thickBot="1" x14ac:dyDescent="0.35"/>
    <row r="5" spans="1:2" ht="12.9" thickBot="1" x14ac:dyDescent="0.35">
      <c r="A5" s="121" t="s">
        <v>11</v>
      </c>
      <c r="B5" s="343" t="s">
        <v>184</v>
      </c>
    </row>
    <row r="6" spans="1:2" x14ac:dyDescent="0.3">
      <c r="A6" s="133">
        <f>'3.vol.'!C57</f>
        <v>2015</v>
      </c>
      <c r="B6" s="141"/>
    </row>
    <row r="7" spans="1:2" ht="12.9" thickBot="1" x14ac:dyDescent="0.35">
      <c r="A7" s="142">
        <f>'3.vol.'!C58</f>
        <v>2016</v>
      </c>
      <c r="B7" s="143"/>
    </row>
    <row r="8" spans="1:2" x14ac:dyDescent="0.3">
      <c r="A8" s="345">
        <f>'3.vol.'!C59</f>
        <v>2017</v>
      </c>
      <c r="B8" s="140"/>
    </row>
    <row r="9" spans="1:2" x14ac:dyDescent="0.3">
      <c r="A9" s="133">
        <f>'3.vol.'!C60</f>
        <v>2018</v>
      </c>
      <c r="B9" s="141"/>
    </row>
    <row r="10" spans="1:2" ht="12.9" thickBot="1" x14ac:dyDescent="0.35">
      <c r="A10" s="346">
        <f>'3.vol.'!C61</f>
        <v>2019</v>
      </c>
      <c r="B10" s="143"/>
    </row>
    <row r="11" spans="1:2" x14ac:dyDescent="0.3">
      <c r="A11" s="344" t="str">
        <f>'3.vol.'!C62</f>
        <v>ene-nov 19</v>
      </c>
      <c r="B11" s="140"/>
    </row>
    <row r="12" spans="1:2" ht="12.9" thickBot="1" x14ac:dyDescent="0.35">
      <c r="A12" s="336" t="str">
        <f>'3.vol.'!C63</f>
        <v>ene-nov 20</v>
      </c>
      <c r="B12" s="144"/>
    </row>
    <row r="13" spans="1:2" x14ac:dyDescent="0.3">
      <c r="A13" s="138"/>
    </row>
    <row r="15" spans="1:2" ht="8.25" customHeight="1" x14ac:dyDescent="0.3"/>
  </sheetData>
  <sheetProtection formatCells="0" formatColumns="0" formatRows="0"/>
  <phoneticPr fontId="0" type="noConversion"/>
  <printOptions horizontalCentered="1" verticalCentered="1" gridLinesSet="0"/>
  <pageMargins left="0.35433070866141736" right="0.35433070866141736" top="0.98425196850393704" bottom="0.78740157480314965" header="0.19685039370078741" footer="0"/>
  <pageSetup paperSize="9" orientation="landscape" verticalDpi="300" r:id="rId1"/>
  <headerFooter alignWithMargins="0">
    <oddHeader>&amp;R2020 - Año del General Manuel Belgrano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29</vt:i4>
      </vt:variant>
      <vt:variant>
        <vt:lpstr>Rangos con nombre</vt:lpstr>
      </vt:variant>
      <vt:variant>
        <vt:i4>28</vt:i4>
      </vt:variant>
    </vt:vector>
  </HeadingPairs>
  <TitlesOfParts>
    <vt:vector size="57" baseType="lpstr">
      <vt:lpstr>parámetros e instrucciones</vt:lpstr>
      <vt:lpstr>anexo</vt:lpstr>
      <vt:lpstr>1.modelos</vt:lpstr>
      <vt:lpstr>2. prod.  nac.</vt:lpstr>
      <vt:lpstr>3.vol.</vt:lpstr>
      <vt:lpstr>4.$</vt:lpstr>
      <vt:lpstr>4.conf</vt:lpstr>
      <vt:lpstr>4.RES PUB</vt:lpstr>
      <vt:lpstr>5capprod</vt:lpstr>
      <vt:lpstr>Ejemplo</vt:lpstr>
      <vt:lpstr>6-empleo </vt:lpstr>
      <vt:lpstr>7.costos totales </vt:lpstr>
      <vt:lpstr>7.costos totales  (2)</vt:lpstr>
      <vt:lpstr>8.a.... Costos</vt:lpstr>
      <vt:lpstr>9.adicional costos</vt:lpstr>
      <vt:lpstr>-10.-precios</vt:lpstr>
      <vt:lpstr>11- impo </vt:lpstr>
      <vt:lpstr>11- impo  (2)</vt:lpstr>
      <vt:lpstr>12Reventa</vt:lpstr>
      <vt:lpstr>12Reventa (2)</vt:lpstr>
      <vt:lpstr>13 existencias</vt:lpstr>
      <vt:lpstr>13 existencias (2)</vt:lpstr>
      <vt:lpstr>14-costos (2)</vt:lpstr>
      <vt:lpstr>14-costos (3)</vt:lpstr>
      <vt:lpstr>15a y 15.b-costos totales </vt:lpstr>
      <vt:lpstr>16- compras internas</vt:lpstr>
      <vt:lpstr>17-costos totales compras </vt:lpstr>
      <vt:lpstr>11-Máx. Prod.</vt:lpstr>
      <vt:lpstr>14-horas trabajadas</vt:lpstr>
      <vt:lpstr>'1.modelos'!Área_de_impresión</vt:lpstr>
      <vt:lpstr>'-10.-precios'!Área_de_impresión</vt:lpstr>
      <vt:lpstr>'11- impo '!Área_de_impresión</vt:lpstr>
      <vt:lpstr>'11- impo  (2)'!Área_de_impresión</vt:lpstr>
      <vt:lpstr>'11-Máx. Prod.'!Área_de_impresión</vt:lpstr>
      <vt:lpstr>'12Reventa'!Área_de_impresión</vt:lpstr>
      <vt:lpstr>'12Reventa (2)'!Área_de_impresión</vt:lpstr>
      <vt:lpstr>'13 existencias'!Área_de_impresión</vt:lpstr>
      <vt:lpstr>'13 existencias (2)'!Área_de_impresión</vt:lpstr>
      <vt:lpstr>'14-costos (2)'!Área_de_impresión</vt:lpstr>
      <vt:lpstr>'14-costos (3)'!Área_de_impresión</vt:lpstr>
      <vt:lpstr>'14-horas trabajadas'!Área_de_impresión</vt:lpstr>
      <vt:lpstr>'15a y 15.b-costos totales '!Área_de_impresión</vt:lpstr>
      <vt:lpstr>'16- compras internas'!Área_de_impresión</vt:lpstr>
      <vt:lpstr>'2. prod.  nac.'!Área_de_impresión</vt:lpstr>
      <vt:lpstr>'3.vol.'!Área_de_impresión</vt:lpstr>
      <vt:lpstr>'4.$'!Área_de_impresión</vt:lpstr>
      <vt:lpstr>'4.conf'!Área_de_impresión</vt:lpstr>
      <vt:lpstr>'4.RES PUB'!Área_de_impresión</vt:lpstr>
      <vt:lpstr>'5capprod'!Área_de_impresión</vt:lpstr>
      <vt:lpstr>'6-empleo '!Área_de_impresión</vt:lpstr>
      <vt:lpstr>'7.costos totales '!Área_de_impresión</vt:lpstr>
      <vt:lpstr>'7.costos totales  (2)'!Área_de_impresión</vt:lpstr>
      <vt:lpstr>'8.a.... Costos'!Área_de_impresión</vt:lpstr>
      <vt:lpstr>'9.adicional costos'!Área_de_impresión</vt:lpstr>
      <vt:lpstr>anexo!Área_de_impresión</vt:lpstr>
      <vt:lpstr>Ejemplo!Área_de_impresión</vt:lpstr>
      <vt:lpstr>'parámetros e instrucciones'!Área_de_impresión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Dario Duarte</dc:creator>
  <cp:lastModifiedBy>Maria Emilia Ayala</cp:lastModifiedBy>
  <cp:lastPrinted>2020-12-18T20:38:38Z</cp:lastPrinted>
  <dcterms:created xsi:type="dcterms:W3CDTF">1996-10-10T17:31:07Z</dcterms:created>
  <dcterms:modified xsi:type="dcterms:W3CDTF">2020-12-21T15:21:46Z</dcterms:modified>
</cp:coreProperties>
</file>