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nmartino\Desktop\cnce\anteojos de sol\"/>
    </mc:Choice>
  </mc:AlternateContent>
  <bookViews>
    <workbookView xWindow="0" yWindow="0" windowWidth="28800" windowHeight="12330" tabRatio="684" firstSheet="11" activeTab="28"/>
  </bookViews>
  <sheets>
    <sheet name="parámetros e instrucciones" sheetId="48" r:id="rId1"/>
    <sheet name="anexo" sheetId="1" r:id="rId2"/>
    <sheet name="1,1a.vol.armazones " sheetId="69" r:id="rId3"/>
    <sheet name="1.1.b.vol.armazones" sheetId="45" r:id="rId4"/>
    <sheet name="1,2a.vol.armazones  (2)" sheetId="70" r:id="rId5"/>
    <sheet name="1.2.b.vol.armazones (2)" sheetId="71" r:id="rId6"/>
    <sheet name="Ejemplo" sheetId="33" r:id="rId7"/>
    <sheet name="2capprod" sheetId="32" r:id="rId8"/>
    <sheet name="3" sheetId="52" r:id="rId9"/>
    <sheet name="4" sheetId="34" r:id="rId10"/>
    <sheet name="5.1.a" sheetId="38" r:id="rId11"/>
    <sheet name="5.1.b" sheetId="72" r:id="rId12"/>
    <sheet name="5.2.a" sheetId="73" r:id="rId13"/>
    <sheet name="5.2.b" sheetId="77" r:id="rId14"/>
    <sheet name="6" sheetId="78" r:id="rId15"/>
    <sheet name="7.1.a." sheetId="79" r:id="rId16"/>
    <sheet name="7.1.b." sheetId="80" r:id="rId17"/>
    <sheet name="7.2.a" sheetId="87" r:id="rId18"/>
    <sheet name="7.2.b." sheetId="81" r:id="rId19"/>
    <sheet name="8.1.a" sheetId="82" r:id="rId20"/>
    <sheet name="8.1.b" sheetId="83" r:id="rId21"/>
    <sheet name="8.2.a" sheetId="84" r:id="rId22"/>
    <sheet name="8.2.b" sheetId="85" r:id="rId23"/>
    <sheet name="9.1" sheetId="40" r:id="rId24"/>
    <sheet name="9.2" sheetId="75" r:id="rId25"/>
    <sheet name="10,1" sheetId="41" r:id="rId26"/>
    <sheet name="10,2" sheetId="76" r:id="rId27"/>
    <sheet name="11" sheetId="42" r:id="rId28"/>
    <sheet name="12" sheetId="43" r:id="rId29"/>
    <sheet name="11-Máx. Prod." sheetId="14" state="hidden" r:id="rId30"/>
    <sheet name="14-horas trabajadas" sheetId="23" state="hidden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al">[1]PARAMETROS!$C$5</definedName>
    <definedName name="año1">'[2]0a_Parámetros'!$H$7</definedName>
    <definedName name="_xlnm.Print_Area" localSheetId="2">'1,1a.vol.armazones '!$B$1:$N$62</definedName>
    <definedName name="_xlnm.Print_Area" localSheetId="4">'1,2a.vol.armazones  (2)'!$C$1:$N$62</definedName>
    <definedName name="_xlnm.Print_Area" localSheetId="3">'1.1.b.vol.armazones'!$B$1:$M$63</definedName>
    <definedName name="_xlnm.Print_Area" localSheetId="5">'1.2.b.vol.armazones (2)'!$B$1:$M$63</definedName>
    <definedName name="_xlnm.Print_Area" localSheetId="25">'10,1'!$A$1:$I$64</definedName>
    <definedName name="_xlnm.Print_Area" localSheetId="26">'10,2'!$A$1:$I$64</definedName>
    <definedName name="_xlnm.Print_Area" localSheetId="27">'11'!$A$1:$F$48</definedName>
    <definedName name="_xlnm.Print_Area" localSheetId="29">'11-Máx. Prod.'!$A$1:$B$5</definedName>
    <definedName name="_xlnm.Print_Area" localSheetId="28">'12'!$A$1:$E$64</definedName>
    <definedName name="_xlnm.Print_Area" localSheetId="30">'14-horas trabajadas'!$A$1:$D$10</definedName>
    <definedName name="_xlnm.Print_Area" localSheetId="7">'2capprod'!$A$1:$C$15</definedName>
    <definedName name="_xlnm.Print_Area" localSheetId="8">'3'!$A$1:$I$63</definedName>
    <definedName name="_xlnm.Print_Area" localSheetId="9">'4'!$A$1:$O$16</definedName>
    <definedName name="_xlnm.Print_Area" localSheetId="10">'5.1.a'!$A$1:$F$65</definedName>
    <definedName name="_xlnm.Print_Area" localSheetId="11">'5.1.b'!$B$1:$F$66</definedName>
    <definedName name="_xlnm.Print_Area" localSheetId="12">'5.2.a'!$B$1:$F$64</definedName>
    <definedName name="_xlnm.Print_Area" localSheetId="13">'5.2.b'!$B$1:$F$64</definedName>
    <definedName name="_xlnm.Print_Area" localSheetId="14">'6'!$A$1:$J$60</definedName>
    <definedName name="_xlnm.Print_Area" localSheetId="15">'7.1.a.'!$A$2:$J$83</definedName>
    <definedName name="_xlnm.Print_Area" localSheetId="16">'7.1.b.'!$A$2:$I$82</definedName>
    <definedName name="_xlnm.Print_Area" localSheetId="17">'7.2.a'!$A$2:$I$82</definedName>
    <definedName name="_xlnm.Print_Area" localSheetId="18">'7.2.b.'!$A$2:$I$82</definedName>
    <definedName name="_xlnm.Print_Area" localSheetId="22">'8.2.b'!$A$1:$G$45</definedName>
    <definedName name="_xlnm.Print_Area" localSheetId="23">'9.1'!$A$1:$E$78</definedName>
    <definedName name="_xlnm.Print_Area" localSheetId="24">'9.2'!$A$1:$E$65</definedName>
    <definedName name="_xlnm.Print_Area" localSheetId="1">anexo!$C$10</definedName>
    <definedName name="_xlnm.Print_Area" localSheetId="6">Ejemplo!$A$1:$G$43</definedName>
  </definedNames>
  <calcPr calcId="162913"/>
</workbook>
</file>

<file path=xl/calcChain.xml><?xml version="1.0" encoding="utf-8"?>
<calcChain xmlns="http://schemas.openxmlformats.org/spreadsheetml/2006/main">
  <c r="F25" i="85" l="1"/>
  <c r="E25" i="85"/>
  <c r="D25" i="85"/>
  <c r="C25" i="85"/>
  <c r="F25" i="84"/>
  <c r="E25" i="84"/>
  <c r="D25" i="84"/>
  <c r="C25" i="84"/>
  <c r="F25" i="83"/>
  <c r="E25" i="83"/>
  <c r="D25" i="83"/>
  <c r="C25" i="83"/>
  <c r="F25" i="82"/>
  <c r="E25" i="82"/>
  <c r="D25" i="82"/>
  <c r="C25" i="82"/>
  <c r="H86" i="81"/>
  <c r="F86" i="81"/>
  <c r="D86" i="81"/>
  <c r="B86" i="81"/>
  <c r="H85" i="81"/>
  <c r="F85" i="81"/>
  <c r="D85" i="81"/>
  <c r="B85" i="81"/>
  <c r="H86" i="87"/>
  <c r="F86" i="87"/>
  <c r="D86" i="87"/>
  <c r="B86" i="87"/>
  <c r="H85" i="87"/>
  <c r="F85" i="87"/>
  <c r="D85" i="87"/>
  <c r="B85" i="87"/>
  <c r="H86" i="80"/>
  <c r="F86" i="80"/>
  <c r="D86" i="80"/>
  <c r="B86" i="80"/>
  <c r="H85" i="80"/>
  <c r="F85" i="80"/>
  <c r="D85" i="80"/>
  <c r="B85" i="80"/>
  <c r="H86" i="79"/>
  <c r="F86" i="79"/>
  <c r="D86" i="79"/>
  <c r="B86" i="79"/>
  <c r="H85" i="79"/>
  <c r="F85" i="79"/>
  <c r="D85" i="79"/>
  <c r="B85" i="79"/>
  <c r="E67" i="78"/>
  <c r="D67" i="78"/>
  <c r="B67" i="78"/>
  <c r="E65" i="78"/>
  <c r="B65" i="78"/>
  <c r="D65" i="78" s="1"/>
  <c r="D73" i="77"/>
  <c r="C73" i="77"/>
  <c r="B73" i="77"/>
  <c r="D72" i="77"/>
  <c r="C72" i="77"/>
  <c r="B72" i="77"/>
  <c r="D71" i="77"/>
  <c r="C71" i="77"/>
  <c r="B71" i="77"/>
  <c r="D70" i="77"/>
  <c r="C70" i="77"/>
  <c r="B70" i="77"/>
  <c r="D69" i="77"/>
  <c r="C69" i="77"/>
  <c r="B69" i="77"/>
  <c r="B53" i="77"/>
  <c r="B52" i="77"/>
  <c r="B51" i="77"/>
  <c r="B50" i="77"/>
  <c r="B49" i="77"/>
  <c r="B48" i="77"/>
  <c r="B47" i="77"/>
  <c r="B46" i="77"/>
  <c r="B45" i="77"/>
  <c r="B44" i="77"/>
  <c r="B43" i="77"/>
  <c r="B42" i="77"/>
  <c r="B41" i="77"/>
  <c r="B40" i="77"/>
  <c r="B39" i="77"/>
  <c r="B38" i="77"/>
  <c r="B37" i="77"/>
  <c r="B36" i="77"/>
  <c r="B35" i="77"/>
  <c r="B34" i="77"/>
  <c r="B33" i="77"/>
  <c r="B32" i="77"/>
  <c r="B31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I75" i="76"/>
  <c r="H75" i="76"/>
  <c r="G75" i="76"/>
  <c r="F75" i="76"/>
  <c r="E75" i="76"/>
  <c r="D75" i="76"/>
  <c r="C75" i="76"/>
  <c r="B75" i="76"/>
  <c r="A75" i="76"/>
  <c r="I74" i="76"/>
  <c r="H74" i="76"/>
  <c r="G74" i="76"/>
  <c r="F74" i="76"/>
  <c r="E74" i="76"/>
  <c r="D74" i="76"/>
  <c r="C74" i="76"/>
  <c r="B74" i="76"/>
  <c r="A74" i="76"/>
  <c r="I73" i="76"/>
  <c r="H73" i="76"/>
  <c r="G73" i="76"/>
  <c r="F73" i="76"/>
  <c r="E73" i="76"/>
  <c r="D73" i="76"/>
  <c r="C73" i="76"/>
  <c r="B73" i="76"/>
  <c r="I72" i="76"/>
  <c r="H72" i="76"/>
  <c r="G72" i="76"/>
  <c r="F72" i="76"/>
  <c r="E72" i="76"/>
  <c r="D72" i="76"/>
  <c r="C72" i="76"/>
  <c r="B72" i="76"/>
  <c r="I71" i="76"/>
  <c r="H71" i="76"/>
  <c r="G71" i="76"/>
  <c r="F71" i="76"/>
  <c r="E71" i="76"/>
  <c r="D71" i="76"/>
  <c r="C71" i="76"/>
  <c r="B71" i="76"/>
  <c r="D74" i="75"/>
  <c r="C74" i="75"/>
  <c r="A74" i="75"/>
  <c r="D73" i="75"/>
  <c r="C73" i="75"/>
  <c r="A73" i="75"/>
  <c r="D72" i="75"/>
  <c r="C72" i="75"/>
  <c r="D71" i="75"/>
  <c r="C71" i="75"/>
  <c r="D70" i="75"/>
  <c r="C70" i="75"/>
  <c r="A59" i="75"/>
  <c r="A72" i="75" s="1"/>
  <c r="A58" i="75"/>
  <c r="A71" i="75"/>
  <c r="A57" i="75"/>
  <c r="A70" i="75" s="1"/>
  <c r="D73" i="73"/>
  <c r="C73" i="73"/>
  <c r="B73" i="73"/>
  <c r="D72" i="73"/>
  <c r="C72" i="73"/>
  <c r="D71" i="73"/>
  <c r="C71" i="73"/>
  <c r="B71" i="73"/>
  <c r="D70" i="73"/>
  <c r="C70" i="73"/>
  <c r="B70" i="73"/>
  <c r="D69" i="73"/>
  <c r="C69" i="73"/>
  <c r="B69" i="73"/>
  <c r="B72" i="73"/>
  <c r="B53" i="73"/>
  <c r="B52" i="73"/>
  <c r="B51" i="73"/>
  <c r="B50" i="73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D73" i="72"/>
  <c r="C73" i="72"/>
  <c r="B73" i="72"/>
  <c r="D72" i="72"/>
  <c r="C72" i="72"/>
  <c r="D71" i="72"/>
  <c r="C71" i="72"/>
  <c r="B71" i="72"/>
  <c r="D70" i="72"/>
  <c r="C70" i="72"/>
  <c r="B70" i="72"/>
  <c r="D69" i="72"/>
  <c r="C69" i="72"/>
  <c r="B69" i="72"/>
  <c r="B72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D54" i="52"/>
  <c r="H7" i="52"/>
  <c r="H54" i="52" s="1"/>
  <c r="L71" i="71"/>
  <c r="K71" i="71"/>
  <c r="J71" i="71"/>
  <c r="I71" i="71"/>
  <c r="H71" i="71"/>
  <c r="G71" i="71"/>
  <c r="F71" i="71"/>
  <c r="E71" i="71"/>
  <c r="C71" i="71"/>
  <c r="L70" i="71"/>
  <c r="K70" i="71"/>
  <c r="J70" i="71"/>
  <c r="I70" i="71"/>
  <c r="H70" i="71"/>
  <c r="G70" i="71"/>
  <c r="F70" i="71"/>
  <c r="E70" i="71"/>
  <c r="C70" i="71"/>
  <c r="L69" i="71"/>
  <c r="K69" i="71"/>
  <c r="J69" i="71"/>
  <c r="I69" i="71"/>
  <c r="H69" i="71"/>
  <c r="G69" i="71"/>
  <c r="F69" i="71"/>
  <c r="E69" i="71"/>
  <c r="C69" i="71"/>
  <c r="L68" i="71"/>
  <c r="K68" i="71"/>
  <c r="J68" i="71"/>
  <c r="I68" i="71"/>
  <c r="H68" i="71"/>
  <c r="G68" i="71"/>
  <c r="F68" i="71"/>
  <c r="E68" i="71"/>
  <c r="C68" i="71"/>
  <c r="L67" i="71"/>
  <c r="K67" i="71"/>
  <c r="J67" i="71"/>
  <c r="I67" i="71"/>
  <c r="H67" i="71"/>
  <c r="G67" i="71"/>
  <c r="F67" i="71"/>
  <c r="E67" i="71"/>
  <c r="C67" i="71"/>
  <c r="K53" i="71"/>
  <c r="K66" i="71"/>
  <c r="J53" i="71"/>
  <c r="J66" i="71" s="1"/>
  <c r="I53" i="71"/>
  <c r="I66" i="71"/>
  <c r="H53" i="71"/>
  <c r="H66" i="71" s="1"/>
  <c r="G53" i="71"/>
  <c r="G66" i="71"/>
  <c r="F53" i="71"/>
  <c r="F66" i="71" s="1"/>
  <c r="E53" i="71"/>
  <c r="E66" i="71"/>
  <c r="P7" i="71"/>
  <c r="P8" i="71" s="1"/>
  <c r="P9" i="71" s="1"/>
  <c r="P10" i="71" s="1"/>
  <c r="P11" i="71" s="1"/>
  <c r="P12" i="71" s="1"/>
  <c r="P13" i="71" s="1"/>
  <c r="P14" i="71" s="1"/>
  <c r="P15" i="71" s="1"/>
  <c r="P16" i="71" s="1"/>
  <c r="P17" i="71" s="1"/>
  <c r="P18" i="71" s="1"/>
  <c r="P19" i="71" s="1"/>
  <c r="P20" i="71" s="1"/>
  <c r="P21" i="71" s="1"/>
  <c r="P22" i="71" s="1"/>
  <c r="P23" i="71" s="1"/>
  <c r="P24" i="71" s="1"/>
  <c r="P25" i="71" s="1"/>
  <c r="P26" i="71" s="1"/>
  <c r="P27" i="71" s="1"/>
  <c r="P28" i="71" s="1"/>
  <c r="P29" i="71" s="1"/>
  <c r="P30" i="71" s="1"/>
  <c r="P31" i="71" s="1"/>
  <c r="P32" i="71" s="1"/>
  <c r="P33" i="71" s="1"/>
  <c r="P34" i="71" s="1"/>
  <c r="P35" i="71" s="1"/>
  <c r="P36" i="71" s="1"/>
  <c r="P37" i="71" s="1"/>
  <c r="P38" i="71" s="1"/>
  <c r="P39" i="71" s="1"/>
  <c r="P40" i="71" s="1"/>
  <c r="P41" i="71" s="1"/>
  <c r="P42" i="71" s="1"/>
  <c r="P43" i="71" s="1"/>
  <c r="P44" i="71" s="1"/>
  <c r="P45" i="71" s="1"/>
  <c r="P46" i="71" s="1"/>
  <c r="P47" i="71" s="1"/>
  <c r="P48" i="71" s="1"/>
  <c r="P49" i="71" s="1"/>
  <c r="P50" i="71" s="1"/>
  <c r="P51" i="71" s="1"/>
  <c r="M71" i="70"/>
  <c r="K71" i="70"/>
  <c r="J71" i="70"/>
  <c r="I71" i="70"/>
  <c r="H71" i="70"/>
  <c r="G71" i="70"/>
  <c r="F71" i="70"/>
  <c r="E71" i="70"/>
  <c r="C71" i="70"/>
  <c r="M70" i="70"/>
  <c r="K70" i="70"/>
  <c r="J70" i="70"/>
  <c r="I70" i="70"/>
  <c r="H70" i="70"/>
  <c r="G70" i="70"/>
  <c r="F70" i="70"/>
  <c r="E70" i="70"/>
  <c r="C70" i="70"/>
  <c r="M69" i="70"/>
  <c r="K69" i="70"/>
  <c r="J69" i="70"/>
  <c r="I69" i="70"/>
  <c r="H69" i="70"/>
  <c r="G69" i="70"/>
  <c r="F69" i="70"/>
  <c r="E69" i="70"/>
  <c r="C69" i="70"/>
  <c r="M68" i="70"/>
  <c r="K68" i="70"/>
  <c r="J68" i="70"/>
  <c r="I68" i="70"/>
  <c r="H68" i="70"/>
  <c r="G68" i="70"/>
  <c r="F68" i="70"/>
  <c r="E68" i="70"/>
  <c r="C68" i="70"/>
  <c r="M67" i="70"/>
  <c r="K67" i="70"/>
  <c r="J67" i="70"/>
  <c r="I67" i="70"/>
  <c r="H67" i="70"/>
  <c r="G67" i="70"/>
  <c r="F67" i="70"/>
  <c r="E67" i="70"/>
  <c r="C67" i="70"/>
  <c r="L53" i="70"/>
  <c r="K53" i="70"/>
  <c r="K66" i="70" s="1"/>
  <c r="J53" i="70"/>
  <c r="J66" i="70" s="1"/>
  <c r="I53" i="70"/>
  <c r="I66" i="70" s="1"/>
  <c r="H53" i="70"/>
  <c r="H66" i="70" s="1"/>
  <c r="G53" i="70"/>
  <c r="G66" i="70" s="1"/>
  <c r="F53" i="70"/>
  <c r="F66" i="70" s="1"/>
  <c r="E53" i="70"/>
  <c r="E66" i="70" s="1"/>
  <c r="Q7" i="70"/>
  <c r="Q8" i="70" s="1"/>
  <c r="Q9" i="70" s="1"/>
  <c r="Q10" i="70" s="1"/>
  <c r="Q11" i="70" s="1"/>
  <c r="Q12" i="70" s="1"/>
  <c r="Q13" i="70" s="1"/>
  <c r="Q14" i="70" s="1"/>
  <c r="Q15" i="70" s="1"/>
  <c r="Q16" i="70" s="1"/>
  <c r="Q17" i="70" s="1"/>
  <c r="Q18" i="70" s="1"/>
  <c r="Q19" i="70" s="1"/>
  <c r="Q20" i="70" s="1"/>
  <c r="Q21" i="70" s="1"/>
  <c r="Q22" i="70" s="1"/>
  <c r="Q23" i="70" s="1"/>
  <c r="Q24" i="70" s="1"/>
  <c r="Q25" i="70" s="1"/>
  <c r="Q26" i="70" s="1"/>
  <c r="Q27" i="70" s="1"/>
  <c r="Q28" i="70" s="1"/>
  <c r="Q29" i="70" s="1"/>
  <c r="Q30" i="70" s="1"/>
  <c r="Q31" i="70" s="1"/>
  <c r="Q32" i="70" s="1"/>
  <c r="Q33" i="70" s="1"/>
  <c r="Q34" i="70" s="1"/>
  <c r="Q35" i="70" s="1"/>
  <c r="Q36" i="70" s="1"/>
  <c r="Q37" i="70" s="1"/>
  <c r="Q38" i="70" s="1"/>
  <c r="Q39" i="70" s="1"/>
  <c r="Q40" i="70" s="1"/>
  <c r="Q41" i="70" s="1"/>
  <c r="Q42" i="70" s="1"/>
  <c r="Q43" i="70" s="1"/>
  <c r="Q44" i="70" s="1"/>
  <c r="Q45" i="70" s="1"/>
  <c r="Q46" i="70" s="1"/>
  <c r="Q47" i="70" s="1"/>
  <c r="Q48" i="70" s="1"/>
  <c r="Q49" i="70" s="1"/>
  <c r="Q50" i="70" s="1"/>
  <c r="Q51" i="70" s="1"/>
  <c r="L53" i="69"/>
  <c r="M71" i="69"/>
  <c r="K71" i="69"/>
  <c r="J71" i="69"/>
  <c r="I71" i="69"/>
  <c r="H71" i="69"/>
  <c r="G71" i="69"/>
  <c r="F71" i="69"/>
  <c r="E71" i="69"/>
  <c r="C71" i="69"/>
  <c r="M70" i="69"/>
  <c r="K70" i="69"/>
  <c r="J70" i="69"/>
  <c r="I70" i="69"/>
  <c r="H70" i="69"/>
  <c r="G70" i="69"/>
  <c r="F70" i="69"/>
  <c r="E70" i="69"/>
  <c r="C70" i="69"/>
  <c r="M69" i="69"/>
  <c r="K69" i="69"/>
  <c r="J69" i="69"/>
  <c r="I69" i="69"/>
  <c r="H69" i="69"/>
  <c r="G69" i="69"/>
  <c r="F69" i="69"/>
  <c r="E69" i="69"/>
  <c r="C69" i="69"/>
  <c r="M68" i="69"/>
  <c r="K68" i="69"/>
  <c r="J68" i="69"/>
  <c r="I68" i="69"/>
  <c r="H68" i="69"/>
  <c r="G68" i="69"/>
  <c r="F68" i="69"/>
  <c r="E68" i="69"/>
  <c r="C68" i="69"/>
  <c r="M67" i="69"/>
  <c r="K67" i="69"/>
  <c r="J67" i="69"/>
  <c r="I67" i="69"/>
  <c r="H67" i="69"/>
  <c r="G67" i="69"/>
  <c r="F67" i="69"/>
  <c r="E67" i="69"/>
  <c r="C67" i="69"/>
  <c r="K53" i="69"/>
  <c r="K66" i="69" s="1"/>
  <c r="J53" i="69"/>
  <c r="J66" i="69"/>
  <c r="I53" i="69"/>
  <c r="I66" i="69" s="1"/>
  <c r="H53" i="69"/>
  <c r="H66" i="69"/>
  <c r="G53" i="69"/>
  <c r="G66" i="69" s="1"/>
  <c r="F53" i="69"/>
  <c r="F66" i="69"/>
  <c r="E53" i="69"/>
  <c r="E66" i="69" s="1"/>
  <c r="Q7" i="69"/>
  <c r="Q8" i="69"/>
  <c r="Q9" i="69" s="1"/>
  <c r="Q10" i="69" s="1"/>
  <c r="Q11" i="69" s="1"/>
  <c r="Q12" i="69" s="1"/>
  <c r="Q13" i="69" s="1"/>
  <c r="Q14" i="69" s="1"/>
  <c r="Q15" i="69" s="1"/>
  <c r="Q16" i="69" s="1"/>
  <c r="Q17" i="69" s="1"/>
  <c r="Q18" i="69" s="1"/>
  <c r="Q19" i="69" s="1"/>
  <c r="Q20" i="69" s="1"/>
  <c r="Q21" i="69" s="1"/>
  <c r="Q22" i="69" s="1"/>
  <c r="Q23" i="69" s="1"/>
  <c r="Q24" i="69" s="1"/>
  <c r="Q25" i="69" s="1"/>
  <c r="Q26" i="69" s="1"/>
  <c r="Q27" i="69" s="1"/>
  <c r="Q28" i="69" s="1"/>
  <c r="Q29" i="69" s="1"/>
  <c r="Q30" i="69" s="1"/>
  <c r="Q31" i="69" s="1"/>
  <c r="Q32" i="69" s="1"/>
  <c r="Q33" i="69" s="1"/>
  <c r="Q34" i="69" s="1"/>
  <c r="Q35" i="69" s="1"/>
  <c r="Q36" i="69" s="1"/>
  <c r="Q37" i="69" s="1"/>
  <c r="Q38" i="69" s="1"/>
  <c r="Q39" i="69" s="1"/>
  <c r="Q40" i="69" s="1"/>
  <c r="Q41" i="69" s="1"/>
  <c r="Q42" i="69" s="1"/>
  <c r="Q43" i="69" s="1"/>
  <c r="Q44" i="69" s="1"/>
  <c r="Q45" i="69" s="1"/>
  <c r="Q46" i="69" s="1"/>
  <c r="Q47" i="69" s="1"/>
  <c r="Q48" i="69" s="1"/>
  <c r="Q49" i="69" s="1"/>
  <c r="Q50" i="69" s="1"/>
  <c r="Q51" i="69" s="1"/>
  <c r="I73" i="52"/>
  <c r="G73" i="52"/>
  <c r="I72" i="52"/>
  <c r="G72" i="52"/>
  <c r="I71" i="52"/>
  <c r="G71" i="52"/>
  <c r="I70" i="52"/>
  <c r="G70" i="52"/>
  <c r="I69" i="52"/>
  <c r="G69" i="52"/>
  <c r="I54" i="52"/>
  <c r="I68" i="52" s="1"/>
  <c r="G54" i="52"/>
  <c r="G68" i="52" s="1"/>
  <c r="B14" i="34"/>
  <c r="B13" i="34"/>
  <c r="A62" i="52"/>
  <c r="A61" i="52"/>
  <c r="A60" i="52"/>
  <c r="A59" i="52"/>
  <c r="A58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E73" i="52"/>
  <c r="C73" i="52"/>
  <c r="E72" i="52"/>
  <c r="C72" i="52"/>
  <c r="E71" i="52"/>
  <c r="C71" i="52"/>
  <c r="E70" i="52"/>
  <c r="C70" i="52"/>
  <c r="E69" i="52"/>
  <c r="C69" i="52"/>
  <c r="E54" i="52"/>
  <c r="E68" i="52" s="1"/>
  <c r="C54" i="52"/>
  <c r="C68" i="52" s="1"/>
  <c r="F16" i="33"/>
  <c r="A59" i="40"/>
  <c r="A60" i="76"/>
  <c r="A73" i="76"/>
  <c r="A58" i="40"/>
  <c r="C71" i="45"/>
  <c r="C70" i="45"/>
  <c r="C69" i="45"/>
  <c r="C68" i="45"/>
  <c r="C67" i="45"/>
  <c r="B26" i="42"/>
  <c r="B25" i="42"/>
  <c r="B24" i="42"/>
  <c r="B23" i="42"/>
  <c r="B22" i="42"/>
  <c r="A26" i="42"/>
  <c r="A25" i="42"/>
  <c r="B21" i="42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L69" i="45"/>
  <c r="K69" i="45"/>
  <c r="J69" i="45"/>
  <c r="I69" i="45"/>
  <c r="H69" i="45"/>
  <c r="G69" i="45"/>
  <c r="F69" i="45"/>
  <c r="E69" i="45"/>
  <c r="L68" i="45"/>
  <c r="K68" i="45"/>
  <c r="J68" i="45"/>
  <c r="I68" i="45"/>
  <c r="H68" i="45"/>
  <c r="G68" i="45"/>
  <c r="F68" i="45"/>
  <c r="E68" i="45"/>
  <c r="L67" i="45"/>
  <c r="K67" i="45"/>
  <c r="J67" i="45"/>
  <c r="I67" i="45"/>
  <c r="H67" i="45"/>
  <c r="G67" i="45"/>
  <c r="F67" i="45"/>
  <c r="E67" i="45"/>
  <c r="K53" i="45"/>
  <c r="K66" i="45"/>
  <c r="J53" i="45"/>
  <c r="J66" i="45"/>
  <c r="I53" i="45"/>
  <c r="I66" i="45"/>
  <c r="H53" i="45"/>
  <c r="H66" i="45"/>
  <c r="G53" i="45"/>
  <c r="G66" i="45"/>
  <c r="F53" i="45"/>
  <c r="F66" i="45"/>
  <c r="E53" i="45"/>
  <c r="E66" i="45"/>
  <c r="P7" i="45"/>
  <c r="P8" i="45"/>
  <c r="P9" i="45" s="1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47" i="45" s="1"/>
  <c r="P48" i="45" s="1"/>
  <c r="P49" i="45" s="1"/>
  <c r="P50" i="45" s="1"/>
  <c r="P51" i="45" s="1"/>
  <c r="B21" i="32"/>
  <c r="I75" i="41"/>
  <c r="B75" i="41"/>
  <c r="C75" i="41"/>
  <c r="D74" i="43"/>
  <c r="C74" i="43"/>
  <c r="D73" i="43"/>
  <c r="C73" i="43"/>
  <c r="D72" i="43"/>
  <c r="C72" i="43"/>
  <c r="D71" i="43"/>
  <c r="C71" i="43"/>
  <c r="D70" i="43"/>
  <c r="C70" i="43"/>
  <c r="B50" i="38"/>
  <c r="B51" i="38"/>
  <c r="B52" i="38"/>
  <c r="A51" i="75"/>
  <c r="B53" i="38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69" i="38"/>
  <c r="D70" i="38"/>
  <c r="D71" i="38"/>
  <c r="D72" i="38"/>
  <c r="D73" i="38"/>
  <c r="C73" i="38"/>
  <c r="C72" i="38"/>
  <c r="C71" i="38"/>
  <c r="C70" i="38"/>
  <c r="C69" i="38"/>
  <c r="A24" i="32"/>
  <c r="A23" i="32"/>
  <c r="B47" i="38"/>
  <c r="A46" i="40" s="1"/>
  <c r="A47" i="76" s="1"/>
  <c r="A46" i="75"/>
  <c r="B22" i="32"/>
  <c r="B23" i="32"/>
  <c r="B24" i="32"/>
  <c r="B20" i="32"/>
  <c r="B49" i="38"/>
  <c r="A48" i="75"/>
  <c r="B48" i="38"/>
  <c r="A47" i="75"/>
  <c r="B46" i="38"/>
  <c r="A45" i="75"/>
  <c r="B45" i="38"/>
  <c r="A44" i="75"/>
  <c r="B44" i="38"/>
  <c r="A43" i="75"/>
  <c r="B43" i="38"/>
  <c r="A42" i="75"/>
  <c r="B42" i="38"/>
  <c r="A41" i="75"/>
  <c r="B41" i="38"/>
  <c r="A40" i="75"/>
  <c r="B40" i="38"/>
  <c r="A39" i="75"/>
  <c r="B39" i="38"/>
  <c r="A38" i="75"/>
  <c r="B38" i="38"/>
  <c r="A37" i="75"/>
  <c r="B37" i="38"/>
  <c r="A36" i="75"/>
  <c r="B36" i="38"/>
  <c r="A35" i="75"/>
  <c r="B35" i="38"/>
  <c r="A34" i="75"/>
  <c r="B34" i="38"/>
  <c r="A33" i="75"/>
  <c r="B33" i="38"/>
  <c r="A32" i="75"/>
  <c r="B32" i="38"/>
  <c r="A31" i="75"/>
  <c r="B31" i="38"/>
  <c r="A30" i="75"/>
  <c r="B30" i="38"/>
  <c r="A29" i="75"/>
  <c r="B29" i="38"/>
  <c r="A28" i="75"/>
  <c r="B28" i="38"/>
  <c r="A27" i="75"/>
  <c r="B27" i="38"/>
  <c r="A26" i="75"/>
  <c r="B26" i="38"/>
  <c r="A25" i="75"/>
  <c r="B25" i="38"/>
  <c r="A24" i="75"/>
  <c r="B24" i="38"/>
  <c r="A23" i="75"/>
  <c r="B23" i="38"/>
  <c r="A22" i="75"/>
  <c r="B22" i="38"/>
  <c r="A21" i="75"/>
  <c r="B21" i="38"/>
  <c r="A20" i="75"/>
  <c r="B20" i="38"/>
  <c r="A19" i="75"/>
  <c r="B19" i="38"/>
  <c r="A18" i="75"/>
  <c r="B18" i="38"/>
  <c r="A17" i="75"/>
  <c r="B17" i="38"/>
  <c r="A16" i="75"/>
  <c r="B16" i="38"/>
  <c r="A15" i="75"/>
  <c r="B15" i="38"/>
  <c r="A14" i="75"/>
  <c r="B14" i="38"/>
  <c r="A13" i="75"/>
  <c r="B13" i="38"/>
  <c r="A12" i="75"/>
  <c r="B12" i="38"/>
  <c r="A11" i="75"/>
  <c r="B11" i="38"/>
  <c r="A10" i="75"/>
  <c r="B10" i="38"/>
  <c r="A9" i="75"/>
  <c r="B9" i="38"/>
  <c r="A8" i="75"/>
  <c r="A57" i="40"/>
  <c r="A58" i="76"/>
  <c r="A71" i="76" s="1"/>
  <c r="B69" i="38"/>
  <c r="B71" i="38"/>
  <c r="A71" i="40"/>
  <c r="A59" i="43"/>
  <c r="A72" i="43"/>
  <c r="A72" i="40"/>
  <c r="A58" i="43"/>
  <c r="A71" i="43" s="1"/>
  <c r="B70" i="38"/>
  <c r="A60" i="41"/>
  <c r="A73" i="41"/>
  <c r="B73" i="38"/>
  <c r="B72" i="38"/>
  <c r="A74" i="41"/>
  <c r="A61" i="43"/>
  <c r="A73" i="43" s="1"/>
  <c r="A73" i="40"/>
  <c r="A62" i="43"/>
  <c r="A74" i="43"/>
  <c r="A74" i="40"/>
  <c r="A75" i="41"/>
  <c r="A70" i="40"/>
  <c r="A57" i="43"/>
  <c r="A70" i="43" s="1"/>
  <c r="A58" i="41"/>
  <c r="A71" i="41" s="1"/>
  <c r="A8" i="40"/>
  <c r="A9" i="76" s="1"/>
  <c r="A9" i="40"/>
  <c r="A10" i="40"/>
  <c r="A11" i="41"/>
  <c r="A11" i="43" s="1"/>
  <c r="A11" i="40"/>
  <c r="A12" i="76" s="1"/>
  <c r="A12" i="40"/>
  <c r="A13" i="76"/>
  <c r="A13" i="40"/>
  <c r="A14" i="40"/>
  <c r="A15" i="41" s="1"/>
  <c r="A15" i="43" s="1"/>
  <c r="A15" i="40"/>
  <c r="A16" i="40"/>
  <c r="A17" i="40"/>
  <c r="A18" i="40"/>
  <c r="A19" i="41"/>
  <c r="A19" i="43" s="1"/>
  <c r="A19" i="40"/>
  <c r="A20" i="40"/>
  <c r="A21" i="76"/>
  <c r="A21" i="40"/>
  <c r="A22" i="40"/>
  <c r="A23" i="41" s="1"/>
  <c r="A23" i="43" s="1"/>
  <c r="A23" i="40"/>
  <c r="A24" i="40"/>
  <c r="A25" i="76" s="1"/>
  <c r="A25" i="40"/>
  <c r="A26" i="40"/>
  <c r="A27" i="41"/>
  <c r="A27" i="43" s="1"/>
  <c r="A27" i="40"/>
  <c r="A28" i="76" s="1"/>
  <c r="A28" i="40"/>
  <c r="A29" i="76"/>
  <c r="A29" i="40"/>
  <c r="A30" i="40"/>
  <c r="A31" i="41" s="1"/>
  <c r="A31" i="43" s="1"/>
  <c r="A31" i="40"/>
  <c r="A32" i="40"/>
  <c r="A33" i="40"/>
  <c r="A34" i="40"/>
  <c r="A35" i="41"/>
  <c r="A35" i="43" s="1"/>
  <c r="A35" i="40"/>
  <c r="A36" i="40"/>
  <c r="A37" i="76"/>
  <c r="A37" i="40"/>
  <c r="A38" i="40"/>
  <c r="A39" i="41" s="1"/>
  <c r="A39" i="43" s="1"/>
  <c r="A39" i="40"/>
  <c r="A40" i="40"/>
  <c r="A41" i="76" s="1"/>
  <c r="A41" i="40"/>
  <c r="A42" i="40"/>
  <c r="A43" i="41"/>
  <c r="A43" i="43" s="1"/>
  <c r="A43" i="40"/>
  <c r="A44" i="76" s="1"/>
  <c r="A44" i="40"/>
  <c r="A45" i="76"/>
  <c r="A45" i="40"/>
  <c r="A47" i="40"/>
  <c r="A48" i="41" s="1"/>
  <c r="A47" i="43" s="1"/>
  <c r="A48" i="40"/>
  <c r="A52" i="75"/>
  <c r="A52" i="40"/>
  <c r="A53" i="76" s="1"/>
  <c r="A51" i="40"/>
  <c r="A50" i="40"/>
  <c r="A50" i="75"/>
  <c r="A53" i="41"/>
  <c r="A52" i="43" s="1"/>
  <c r="A45" i="41"/>
  <c r="A45" i="43"/>
  <c r="A43" i="76"/>
  <c r="A41" i="41"/>
  <c r="A41" i="43" s="1"/>
  <c r="A39" i="76"/>
  <c r="A37" i="41"/>
  <c r="A37" i="43"/>
  <c r="A35" i="76"/>
  <c r="A31" i="76"/>
  <c r="A29" i="41"/>
  <c r="A29" i="43"/>
  <c r="A27" i="76"/>
  <c r="A25" i="41"/>
  <c r="A25" i="43" s="1"/>
  <c r="A23" i="76"/>
  <c r="A21" i="41"/>
  <c r="A21" i="43"/>
  <c r="A19" i="76"/>
  <c r="A15" i="76"/>
  <c r="A13" i="41"/>
  <c r="A13" i="43"/>
  <c r="A11" i="76"/>
  <c r="A9" i="41"/>
  <c r="A9" i="43" s="1"/>
  <c r="A51" i="76"/>
  <c r="A51" i="41"/>
  <c r="A50" i="43"/>
  <c r="A49" i="76"/>
  <c r="A49" i="41"/>
  <c r="A48" i="43" s="1"/>
  <c r="A46" i="76"/>
  <c r="A46" i="41"/>
  <c r="A46" i="43"/>
  <c r="A40" i="76"/>
  <c r="A40" i="41"/>
  <c r="A40" i="43" s="1"/>
  <c r="A38" i="76"/>
  <c r="A38" i="41"/>
  <c r="A38" i="43"/>
  <c r="A36" i="76"/>
  <c r="A36" i="41"/>
  <c r="A36" i="43" s="1"/>
  <c r="A34" i="76"/>
  <c r="A34" i="41"/>
  <c r="A34" i="43"/>
  <c r="A32" i="76"/>
  <c r="A32" i="41"/>
  <c r="A32" i="43" s="1"/>
  <c r="A30" i="76"/>
  <c r="A30" i="41"/>
  <c r="A30" i="43"/>
  <c r="A24" i="76"/>
  <c r="A24" i="41"/>
  <c r="A24" i="43" s="1"/>
  <c r="A22" i="76"/>
  <c r="A22" i="41"/>
  <c r="A22" i="43"/>
  <c r="A20" i="76"/>
  <c r="A20" i="41"/>
  <c r="A20" i="43" s="1"/>
  <c r="A18" i="76"/>
  <c r="A18" i="41"/>
  <c r="A18" i="43"/>
  <c r="A16" i="76"/>
  <c r="A16" i="41"/>
  <c r="A16" i="43" s="1"/>
  <c r="A14" i="76"/>
  <c r="A14" i="41"/>
  <c r="A14" i="43"/>
  <c r="A12" i="41"/>
  <c r="A12" i="43" s="1"/>
  <c r="A59" i="76"/>
  <c r="A72" i="76"/>
  <c r="A59" i="41"/>
  <c r="A72" i="41"/>
  <c r="A28" i="41" l="1"/>
  <c r="A28" i="43" s="1"/>
  <c r="A48" i="76"/>
  <c r="A47" i="41"/>
  <c r="A10" i="76"/>
  <c r="A10" i="41"/>
  <c r="A10" i="43" s="1"/>
  <c r="A49" i="75"/>
  <c r="A49" i="40"/>
  <c r="A44" i="41"/>
  <c r="A44" i="43" s="1"/>
  <c r="A52" i="41"/>
  <c r="A51" i="43" s="1"/>
  <c r="A52" i="76"/>
  <c r="A42" i="76"/>
  <c r="A42" i="41"/>
  <c r="A42" i="43" s="1"/>
  <c r="A33" i="76"/>
  <c r="A33" i="41"/>
  <c r="A33" i="43" s="1"/>
  <c r="A26" i="76"/>
  <c r="A26" i="41"/>
  <c r="A26" i="43" s="1"/>
  <c r="A17" i="76"/>
  <c r="A17" i="41"/>
  <c r="A17" i="43" s="1"/>
  <c r="B22" i="33"/>
  <c r="E22" i="33"/>
  <c r="C22" i="33"/>
  <c r="D22" i="33"/>
  <c r="A50" i="76" l="1"/>
  <c r="A50" i="41"/>
  <c r="A49" i="43" s="1"/>
</calcChain>
</file>

<file path=xl/sharedStrings.xml><?xml version="1.0" encoding="utf-8"?>
<sst xmlns="http://schemas.openxmlformats.org/spreadsheetml/2006/main" count="869" uniqueCount="261">
  <si>
    <t>ANEXO ESTADÍSTICO</t>
  </si>
  <si>
    <t>Producto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</si>
  <si>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</si>
  <si>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</si>
  <si>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</si>
  <si>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</si>
  <si>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</si>
  <si>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</si>
  <si>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</si>
  <si>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</si>
  <si>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</si>
  <si>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</si>
  <si>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</si>
  <si>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</si>
  <si>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</si>
  <si>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</si>
  <si>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</si>
  <si>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</si>
  <si>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</si>
  <si>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</si>
  <si>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</si>
  <si>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</si>
  <si>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</si>
  <si>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</si>
  <si>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</si>
  <si>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</si>
  <si>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</si>
  <si>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</si>
  <si>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</si>
  <si>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</si>
  <si>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</si>
  <si>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</si>
  <si>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</si>
  <si>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</si>
  <si>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</si>
  <si>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</si>
  <si>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</si>
  <si>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</si>
  <si>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</si>
  <si>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</si>
  <si>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</si>
  <si>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</si>
  <si>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</si>
  <si>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</si>
  <si>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</si>
  <si>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</si>
  <si>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</si>
  <si>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</si>
  <si>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</si>
  <si>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</si>
  <si>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</si>
  <si>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</si>
  <si>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</si>
  <si>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</si>
  <si>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</si>
  <si>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</si>
  <si>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</si>
  <si>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</si>
  <si>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</si>
  <si>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</si>
  <si>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</si>
  <si>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</si>
  <si>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</si>
  <si>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</si>
  <si>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</si>
  <si>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</si>
  <si>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</si>
  <si>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</si>
  <si>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</si>
  <si>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</si>
  <si>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</si>
  <si>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Diferencias de Inventario</t>
  </si>
  <si>
    <t xml:space="preserve">Capacidad máxima de producción de </t>
  </si>
  <si>
    <t>PERÍODO</t>
  </si>
  <si>
    <t>Exportaciones</t>
  </si>
  <si>
    <t>Producción Contratada a Terceros</t>
  </si>
  <si>
    <t>Producción para Terceros</t>
  </si>
  <si>
    <t>US$ FOB</t>
  </si>
  <si>
    <t>CONTROL CNCE</t>
  </si>
  <si>
    <t>CONTROLES CNCE</t>
  </si>
  <si>
    <t>Ventas de Producción Propia</t>
  </si>
  <si>
    <t>Ventas de Producción Contratada a Terceros</t>
  </si>
  <si>
    <t>Cantidad de Empleados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</si>
  <si>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</si>
  <si>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</si>
  <si>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</si>
  <si>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</si>
  <si>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</si>
  <si>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</si>
  <si>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</si>
  <si>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</si>
  <si>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</si>
  <si>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</si>
  <si>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</si>
  <si>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</si>
  <si>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</si>
  <si>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</si>
  <si>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</si>
  <si>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</si>
  <si>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Existencias al cierre de cada período</t>
  </si>
  <si>
    <t>ene-xxx 06</t>
  </si>
  <si>
    <t>Ventas de</t>
  </si>
  <si>
    <t>ene-xxx05</t>
  </si>
  <si>
    <t>Origenes no objeto de medidas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</si>
  <si>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</si>
  <si>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</si>
  <si>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</si>
  <si>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</si>
  <si>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</si>
  <si>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Anteojos</t>
  </si>
  <si>
    <t>En unidades</t>
  </si>
  <si>
    <t>Armazones</t>
  </si>
  <si>
    <t>Anteojos de Sol</t>
  </si>
  <si>
    <r>
      <t xml:space="preserve">En </t>
    </r>
    <r>
      <rPr>
        <b/>
        <i/>
        <sz val="10"/>
        <rFont val="Arial"/>
        <family val="2"/>
      </rPr>
      <t>unidades</t>
    </r>
  </si>
  <si>
    <t>En Pesos</t>
  </si>
  <si>
    <t>Masa Salarial (en pesos)</t>
  </si>
  <si>
    <t>en pesos por unidad</t>
  </si>
  <si>
    <t>CHINA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</si>
  <si>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</si>
  <si>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SEMITERMINADOS</t>
  </si>
  <si>
    <t>Producción, Ventas, Exportaciones y Existencias de</t>
  </si>
  <si>
    <t>Cuadro Nº 1.1.a</t>
  </si>
  <si>
    <t xml:space="preserve">Armazones </t>
  </si>
  <si>
    <t>Armazones subcontratada a terceros</t>
  </si>
  <si>
    <t>Cuadro Nº 1.1.b</t>
  </si>
  <si>
    <t>Ventas de producción para terceros</t>
  </si>
  <si>
    <t>ene-sep 16</t>
  </si>
  <si>
    <t>ene-sep 17</t>
  </si>
  <si>
    <t>Cuadro Nº 1.2.a</t>
  </si>
  <si>
    <t>Anteojos de sol</t>
  </si>
  <si>
    <t>Cuadro Nº 1.2.b</t>
  </si>
  <si>
    <t>Anteojos de Sol subcontratada a terceros</t>
  </si>
  <si>
    <t>Ventas de Producción para Terceros                  En pesos</t>
  </si>
  <si>
    <t>Cuadro Nº 4</t>
  </si>
  <si>
    <t>Produccion</t>
  </si>
  <si>
    <t>Posicionamiento de Marca</t>
  </si>
  <si>
    <t>Diseño  y Desarrollo</t>
  </si>
  <si>
    <t>Administración y Comercialización</t>
  </si>
  <si>
    <t>ARMAZONES</t>
  </si>
  <si>
    <t>ene-sep 2016</t>
  </si>
  <si>
    <t>ene-sep 2017</t>
  </si>
  <si>
    <t>ANTEOJOS DE SOL</t>
  </si>
  <si>
    <t>ENE-SEP 2016</t>
  </si>
  <si>
    <t>ENE-SEP 2017</t>
  </si>
  <si>
    <t>ARMAZONES importados de todos los orígenes</t>
  </si>
  <si>
    <t>ANTEOJOS DE SOL importados de todos los orígenes</t>
  </si>
  <si>
    <t xml:space="preserve">PRODUCTOS </t>
  </si>
  <si>
    <t xml:space="preserve">Profesionales </t>
  </si>
  <si>
    <t>No Profesionales</t>
  </si>
  <si>
    <t>Otros</t>
  </si>
  <si>
    <t>Cantidad de empleados y masa salarial de Anteojos</t>
  </si>
  <si>
    <t>Cuadro Nº 5.1.a</t>
  </si>
  <si>
    <t>Cuadro Nº 5.1.b</t>
  </si>
  <si>
    <t>ARMAZONES línea de precio más alto</t>
  </si>
  <si>
    <t>ARMAZONES línea de precio más bajo</t>
  </si>
  <si>
    <t>Cuadro Nº 5.2.a</t>
  </si>
  <si>
    <t>ANTEOJOS DE SOL línea de precio más bajo</t>
  </si>
  <si>
    <t>ANTEOJOS DE SOL línea de precio más alto</t>
  </si>
  <si>
    <t>Cuadro Nº 12</t>
  </si>
  <si>
    <t>en unidades</t>
  </si>
  <si>
    <t>Cuadro N°9.1</t>
  </si>
  <si>
    <t>Cuadro N° 9.2</t>
  </si>
  <si>
    <t>Cuadro N° 10.1</t>
  </si>
  <si>
    <t>Cuadro N° 10.2</t>
  </si>
  <si>
    <t>Cuadro N° 11.1</t>
  </si>
  <si>
    <t>Cuadro N° 11.2</t>
  </si>
  <si>
    <t>Cuadro Nº 5.2.b</t>
  </si>
  <si>
    <t>Cuadro N° 6</t>
  </si>
  <si>
    <t>Costos Totales del conjunto de todos los</t>
  </si>
  <si>
    <t>(vendidos al mercado interno)</t>
  </si>
  <si>
    <t>en pesos</t>
  </si>
  <si>
    <t>Concepto</t>
  </si>
  <si>
    <t xml:space="preserve">TOTAL </t>
  </si>
  <si>
    <t>Insumos Nacionales</t>
  </si>
  <si>
    <t>Comprados</t>
  </si>
  <si>
    <t>Subcontratados locales</t>
  </si>
  <si>
    <t>Insumos Importados</t>
  </si>
  <si>
    <t>Subcontratados en el exterior</t>
  </si>
  <si>
    <t>Mano de Obra Directa (*)</t>
  </si>
  <si>
    <t>Fabricación</t>
  </si>
  <si>
    <t>Posicionamiento de marca</t>
  </si>
  <si>
    <t>Diseño</t>
  </si>
  <si>
    <t>Otros Costos Variables de Fabricación (*)</t>
  </si>
  <si>
    <t>Otros Costos Fijos de Fabricación (*)</t>
  </si>
  <si>
    <t>Matricería</t>
  </si>
  <si>
    <t>Prototipos y maquetas</t>
  </si>
  <si>
    <t>Gastos Variables de Comercialización (*)</t>
  </si>
  <si>
    <t>Gastos Fijos de Comercialización (*)</t>
  </si>
  <si>
    <t>Costos Fijos de Fabricación (*)</t>
  </si>
  <si>
    <t>Gastos Adm., Comerc., etc.(*)</t>
  </si>
  <si>
    <t>TOTAL</t>
  </si>
  <si>
    <t>Beneficio Fiscal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</si>
  <si>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</si>
  <si>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</si>
  <si>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</si>
  <si>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total</t>
  </si>
  <si>
    <t>unitario</t>
  </si>
  <si>
    <t>(diferencias entre totales y parciales)</t>
  </si>
  <si>
    <t>Cuadro N° 7.1.a</t>
  </si>
  <si>
    <r>
      <t>Estructura de costos de</t>
    </r>
    <r>
      <rPr>
        <b/>
        <sz val="10"/>
        <rFont val="Arial"/>
      </rPr>
      <t xml:space="preserve"> </t>
    </r>
  </si>
  <si>
    <t>Línea más barata</t>
  </si>
  <si>
    <t>en pesos por unidad de medida</t>
  </si>
  <si>
    <t>promedio ene-sep 2016</t>
  </si>
  <si>
    <t xml:space="preserve">Valor </t>
  </si>
  <si>
    <t>Part.</t>
  </si>
  <si>
    <t>unidad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</si>
  <si>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</si>
  <si>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</si>
  <si>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</si>
  <si>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</si>
  <si>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</si>
  <si>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</si>
  <si>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</si>
  <si>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</si>
  <si>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</si>
  <si>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</si>
  <si>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</si>
  <si>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Gastos Variables de Comercialización</t>
  </si>
  <si>
    <t>Licencias</t>
  </si>
  <si>
    <t>Fletes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</si>
  <si>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</si>
  <si>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</si>
  <si>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</si>
  <si>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</si>
  <si>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</si>
  <si>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</si>
  <si>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Financieros - Por CAPITAL DE TRABAJO</t>
  </si>
  <si>
    <t>Administrativos</t>
  </si>
  <si>
    <t>Costos fijos de comercialización</t>
  </si>
  <si>
    <t>Costo Medio Unitario (CMU)</t>
  </si>
  <si>
    <t>Precio de Venta</t>
  </si>
  <si>
    <t>CANAL MAYORISTA</t>
  </si>
  <si>
    <t>CANAL MINORISTA</t>
  </si>
  <si>
    <t>OTROS</t>
  </si>
  <si>
    <t>*Cuando se expresa el precio del insumo, aclarar a qué unidad de medida está referida (ej. $/Kg; $/m, etc)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</si>
  <si>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</si>
  <si>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Indique la/s forma/s de asignación de los costos comunes entre los distintos productos (por ej. comunes de fabricación, administrativos, comerciales, etc.)</t>
  </si>
  <si>
    <t>CONTROLES CNCE (muestran diferencias entre totales y parciales)</t>
  </si>
  <si>
    <t>COSTO TOTAl</t>
  </si>
  <si>
    <t>Cuadro N° 7.1.b</t>
  </si>
  <si>
    <t>Línea más cara</t>
  </si>
  <si>
    <t>Cuadro N° 7.2.a</t>
  </si>
  <si>
    <t>Cuadro N° 7.2.b</t>
  </si>
  <si>
    <t>Cuadro N° 8.1.a</t>
  </si>
  <si>
    <t xml:space="preserve">Información adicional sobre la Estructura de Costos de </t>
  </si>
  <si>
    <t xml:space="preserve">Línea más barata </t>
  </si>
  <si>
    <t>unidad de medida del insumo</t>
  </si>
  <si>
    <t>promedio ene-sep 2017</t>
  </si>
  <si>
    <t>posición NCM</t>
  </si>
  <si>
    <r>
      <t xml:space="preserve">cantidad por </t>
    </r>
    <r>
      <rPr>
        <i/>
        <sz val="10"/>
        <rFont val="Arial"/>
        <family val="2"/>
      </rPr>
      <t xml:space="preserve">unidad </t>
    </r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</si>
  <si>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</si>
  <si>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</si>
  <si>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</si>
  <si>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</si>
  <si>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</si>
  <si>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</si>
  <si>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</si>
  <si>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</si>
  <si>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Cuadro N° 8.1.b</t>
  </si>
  <si>
    <t>Cuadro N° 8.2.a</t>
  </si>
  <si>
    <t>Cuadro N° 8.2.b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</si>
</sst>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21" fillId="0" borderId="2" applyBorder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6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0" fillId="0" borderId="0" xfId="3" quotePrefix="1" applyNumberFormat="1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6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" fontId="17" fillId="0" borderId="11" xfId="0" applyNumberFormat="1" applyFont="1" applyFill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4" fontId="16" fillId="5" borderId="21" xfId="0" applyNumberFormat="1" applyFont="1" applyFill="1" applyBorder="1" applyAlignment="1" applyProtection="1">
      <alignment horizontal="center"/>
    </xf>
    <xf numFmtId="4" fontId="16" fillId="5" borderId="22" xfId="0" applyNumberFormat="1" applyFont="1" applyFill="1" applyBorder="1" applyAlignment="1" applyProtection="1">
      <alignment horizontal="center"/>
    </xf>
    <xf numFmtId="4" fontId="16" fillId="5" borderId="34" xfId="0" applyNumberFormat="1" applyFont="1" applyFill="1" applyBorder="1" applyAlignment="1" applyProtection="1">
      <alignment horizontal="center"/>
    </xf>
    <xf numFmtId="4" fontId="16" fillId="5" borderId="2" xfId="0" applyNumberFormat="1" applyFont="1" applyFill="1" applyBorder="1" applyAlignment="1" applyProtection="1">
      <alignment horizontal="center"/>
    </xf>
    <xf numFmtId="4" fontId="16" fillId="5" borderId="23" xfId="0" applyNumberFormat="1" applyFont="1" applyFill="1" applyBorder="1" applyAlignment="1" applyProtection="1">
      <alignment horizontal="center"/>
    </xf>
    <xf numFmtId="4" fontId="16" fillId="5" borderId="3" xfId="0" applyNumberFormat="1" applyFont="1" applyFill="1" applyBorder="1" applyAlignment="1" applyProtection="1">
      <alignment horizontal="center"/>
    </xf>
    <xf numFmtId="4" fontId="16" fillId="5" borderId="35" xfId="0" applyNumberFormat="1" applyFont="1" applyFill="1" applyBorder="1" applyAlignment="1" applyProtection="1">
      <alignment horizontal="center"/>
    </xf>
    <xf numFmtId="4" fontId="16" fillId="5" borderId="11" xfId="0" applyNumberFormat="1" applyFont="1" applyFill="1" applyBorder="1" applyAlignment="1" applyProtection="1">
      <alignment horizontal="center"/>
    </xf>
    <xf numFmtId="4" fontId="16" fillId="5" borderId="26" xfId="0" applyNumberFormat="1" applyFont="1" applyFill="1" applyBorder="1" applyAlignment="1" applyProtection="1">
      <alignment horizontal="center"/>
    </xf>
    <xf numFmtId="4" fontId="16" fillId="5" borderId="27" xfId="0" applyNumberFormat="1" applyFont="1" applyFill="1" applyBorder="1" applyAlignment="1" applyProtection="1">
      <alignment horizontal="center"/>
    </xf>
    <xf numFmtId="4" fontId="16" fillId="5" borderId="36" xfId="0" applyNumberFormat="1" applyFont="1" applyFill="1" applyBorder="1" applyAlignment="1" applyProtection="1">
      <alignment horizontal="center"/>
    </xf>
    <xf numFmtId="4" fontId="16" fillId="5" borderId="12" xfId="0" applyNumberFormat="1" applyFont="1" applyFill="1" applyBorder="1" applyAlignment="1" applyProtection="1">
      <alignment horizontal="center"/>
    </xf>
    <xf numFmtId="4" fontId="16" fillId="5" borderId="28" xfId="0" applyNumberFormat="1" applyFont="1" applyFill="1" applyBorder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/>
    </xf>
    <xf numFmtId="4" fontId="16" fillId="5" borderId="31" xfId="0" applyNumberFormat="1" applyFont="1" applyFill="1" applyBorder="1" applyAlignment="1" applyProtection="1">
      <alignment horizontal="center"/>
    </xf>
    <xf numFmtId="4" fontId="16" fillId="5" borderId="18" xfId="0" applyNumberFormat="1" applyFont="1" applyFill="1" applyBorder="1" applyAlignment="1" applyProtection="1">
      <alignment horizontal="center"/>
    </xf>
    <xf numFmtId="4" fontId="16" fillId="5" borderId="29" xfId="0" applyNumberFormat="1" applyFont="1" applyFill="1" applyBorder="1" applyAlignment="1" applyProtection="1">
      <alignment horizontal="center"/>
    </xf>
    <xf numFmtId="4" fontId="16" fillId="5" borderId="14" xfId="0" applyNumberFormat="1" applyFont="1" applyFill="1" applyBorder="1" applyAlignment="1" applyProtection="1">
      <alignment horizontal="center"/>
    </xf>
    <xf numFmtId="4" fontId="16" fillId="5" borderId="24" xfId="0" applyNumberFormat="1" applyFont="1" applyFill="1" applyBorder="1" applyAlignment="1" applyProtection="1">
      <alignment horizontal="center"/>
    </xf>
    <xf numFmtId="4" fontId="16" fillId="5" borderId="7" xfId="0" quotePrefix="1" applyNumberFormat="1" applyFont="1" applyFill="1" applyBorder="1" applyAlignment="1" applyProtection="1">
      <alignment horizontal="center"/>
    </xf>
    <xf numFmtId="4" fontId="16" fillId="5" borderId="36" xfId="0" quotePrefix="1" applyNumberFormat="1" applyFont="1" applyFill="1" applyBorder="1" applyAlignment="1" applyProtection="1">
      <alignment horizontal="center"/>
    </xf>
    <xf numFmtId="4" fontId="16" fillId="5" borderId="12" xfId="0" quotePrefix="1" applyNumberFormat="1" applyFont="1" applyFill="1" applyBorder="1" applyAlignment="1" applyProtection="1">
      <alignment horizontal="center"/>
    </xf>
    <xf numFmtId="4" fontId="16" fillId="5" borderId="2" xfId="3" quotePrefix="1" applyNumberFormat="1" applyFont="1" applyFill="1" applyBorder="1" applyAlignment="1" applyProtection="1">
      <alignment horizontal="right"/>
    </xf>
    <xf numFmtId="4" fontId="16" fillId="5" borderId="11" xfId="3" quotePrefix="1" applyNumberFormat="1" applyFont="1" applyFill="1" applyBorder="1" applyAlignment="1" applyProtection="1">
      <alignment horizontal="right"/>
    </xf>
    <xf numFmtId="4" fontId="16" fillId="5" borderId="12" xfId="3" quotePrefix="1" applyNumberFormat="1" applyFont="1" applyFill="1" applyBorder="1" applyAlignment="1" applyProtection="1">
      <alignment horizontal="right"/>
    </xf>
    <xf numFmtId="4" fontId="16" fillId="5" borderId="15" xfId="3" quotePrefix="1" applyNumberFormat="1" applyFont="1" applyFill="1" applyBorder="1" applyAlignment="1" applyProtection="1">
      <alignment horizontal="right"/>
    </xf>
    <xf numFmtId="4" fontId="16" fillId="5" borderId="28" xfId="3" quotePrefix="1" applyNumberFormat="1" applyFont="1" applyFill="1" applyBorder="1" applyAlignment="1" applyProtection="1">
      <alignment horizontal="right"/>
    </xf>
    <xf numFmtId="1" fontId="17" fillId="5" borderId="2" xfId="0" applyNumberFormat="1" applyFont="1" applyFill="1" applyBorder="1" applyAlignment="1" applyProtection="1">
      <alignment horizontal="center"/>
    </xf>
    <xf numFmtId="1" fontId="17" fillId="5" borderId="11" xfId="0" applyNumberFormat="1" applyFont="1" applyFill="1" applyBorder="1" applyAlignment="1" applyProtection="1">
      <alignment horizontal="center"/>
    </xf>
    <xf numFmtId="1" fontId="17" fillId="5" borderId="12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7" fillId="0" borderId="37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17" fillId="0" borderId="32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5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left"/>
      <protection locked="0"/>
    </xf>
    <xf numFmtId="0" fontId="4" fillId="0" borderId="50" xfId="0" applyFont="1" applyFill="1" applyBorder="1" applyAlignment="1" applyProtection="1">
      <alignment horizontal="centerContinuous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13" fillId="0" borderId="42" xfId="0" applyFont="1" applyFill="1" applyBorder="1" applyAlignment="1" applyProtection="1">
      <alignment horizontal="centerContinuous"/>
      <protection locked="0"/>
    </xf>
    <xf numFmtId="0" fontId="13" fillId="0" borderId="43" xfId="0" applyFont="1" applyFill="1" applyBorder="1" applyAlignment="1" applyProtection="1">
      <alignment horizontal="centerContinuous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0" fontId="4" fillId="0" borderId="53" xfId="0" applyFont="1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Continuous"/>
      <protection locked="0"/>
    </xf>
    <xf numFmtId="0" fontId="13" fillId="0" borderId="11" xfId="0" applyFont="1" applyFill="1" applyBorder="1" applyAlignment="1" applyProtection="1">
      <alignment horizontal="centerContinuous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50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0" fontId="15" fillId="0" borderId="54" xfId="0" applyFont="1" applyFill="1" applyBorder="1" applyAlignment="1" applyProtection="1">
      <alignment horizontal="center"/>
      <protection locked="0"/>
    </xf>
    <xf numFmtId="1" fontId="4" fillId="0" borderId="35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Protection="1">
      <protection locked="0"/>
    </xf>
    <xf numFmtId="0" fontId="10" fillId="0" borderId="54" xfId="0" applyFont="1" applyFill="1" applyBorder="1" applyProtection="1"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10" fillId="0" borderId="28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0" fontId="0" fillId="2" borderId="59" xfId="0" applyFill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7" fontId="4" fillId="2" borderId="2" xfId="0" applyNumberFormat="1" applyFont="1" applyFill="1" applyBorder="1" applyAlignment="1" applyProtection="1">
      <alignment horizontal="center"/>
      <protection locked="0"/>
    </xf>
    <xf numFmtId="17" fontId="4" fillId="2" borderId="12" xfId="0" applyNumberFormat="1" applyFont="1" applyFill="1" applyBorder="1" applyAlignment="1" applyProtection="1">
      <alignment horizontal="center"/>
      <protection locked="0"/>
    </xf>
    <xf numFmtId="14" fontId="4" fillId="2" borderId="15" xfId="0" applyNumberFormat="1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62" xfId="0" applyFont="1" applyFill="1" applyBorder="1" applyAlignment="1" applyProtection="1">
      <alignment horizontal="center" vertical="center" wrapText="1"/>
      <protection locked="0"/>
    </xf>
    <xf numFmtId="0" fontId="0" fillId="2" borderId="62" xfId="0" applyFill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63" xfId="0" applyBorder="1" applyProtection="1"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64" xfId="0" applyFont="1" applyFill="1" applyBorder="1" applyAlignment="1" applyProtection="1">
      <alignment horizontal="center" vertical="center" wrapText="1"/>
      <protection locked="0"/>
    </xf>
    <xf numFmtId="0" fontId="0" fillId="2" borderId="64" xfId="0" applyFill="1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4" fillId="2" borderId="67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3" fontId="10" fillId="0" borderId="7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3" fontId="10" fillId="0" borderId="47" xfId="3" quotePrefix="1" applyNumberFormat="1" applyFont="1" applyFill="1" applyBorder="1" applyAlignment="1" applyProtection="1">
      <alignment horizontal="right"/>
      <protection locked="0"/>
    </xf>
    <xf numFmtId="3" fontId="10" fillId="0" borderId="62" xfId="3" quotePrefix="1" applyNumberFormat="1" applyFont="1" applyFill="1" applyBorder="1" applyAlignment="1" applyProtection="1">
      <alignment horizontal="right"/>
      <protection locked="0"/>
    </xf>
    <xf numFmtId="3" fontId="10" fillId="0" borderId="48" xfId="3" quotePrefix="1" applyNumberFormat="1" applyFont="1" applyFill="1" applyBorder="1" applyAlignment="1" applyProtection="1">
      <alignment horizontal="right"/>
      <protection locked="0"/>
    </xf>
    <xf numFmtId="3" fontId="10" fillId="0" borderId="63" xfId="3" quotePrefix="1" applyNumberFormat="1" applyFont="1" applyFill="1" applyBorder="1" applyAlignment="1" applyProtection="1">
      <alignment horizontal="right"/>
      <protection locked="0"/>
    </xf>
    <xf numFmtId="3" fontId="10" fillId="0" borderId="68" xfId="3" quotePrefix="1" applyNumberFormat="1" applyFont="1" applyFill="1" applyBorder="1" applyAlignment="1" applyProtection="1">
      <alignment horizontal="right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3" fontId="10" fillId="0" borderId="47" xfId="0" applyNumberFormat="1" applyFont="1" applyBorder="1" applyAlignment="1" applyProtection="1">
      <alignment horizontal="center"/>
      <protection locked="0"/>
    </xf>
    <xf numFmtId="3" fontId="10" fillId="0" borderId="62" xfId="0" applyNumberFormat="1" applyFont="1" applyBorder="1" applyAlignment="1" applyProtection="1">
      <alignment horizontal="center"/>
      <protection locked="0"/>
    </xf>
    <xf numFmtId="3" fontId="10" fillId="0" borderId="68" xfId="0" applyNumberFormat="1" applyFont="1" applyBorder="1" applyAlignment="1" applyProtection="1">
      <alignment horizontal="center"/>
      <protection locked="0"/>
    </xf>
    <xf numFmtId="3" fontId="10" fillId="0" borderId="69" xfId="0" applyNumberFormat="1" applyFont="1" applyBorder="1" applyAlignment="1" applyProtection="1">
      <alignment horizontal="center"/>
      <protection locked="0"/>
    </xf>
    <xf numFmtId="3" fontId="10" fillId="0" borderId="48" xfId="0" quotePrefix="1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0" borderId="24" xfId="0" quotePrefix="1" applyFont="1" applyFill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Protection="1">
      <protection locked="0"/>
    </xf>
    <xf numFmtId="0" fontId="3" fillId="0" borderId="70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35" xfId="0" applyFont="1" applyBorder="1" applyProtection="1"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2" fontId="17" fillId="5" borderId="8" xfId="0" applyNumberFormat="1" applyFont="1" applyFill="1" applyBorder="1" applyAlignment="1" applyProtection="1">
      <alignment horizontal="right"/>
    </xf>
    <xf numFmtId="2" fontId="17" fillId="5" borderId="9" xfId="0" applyNumberFormat="1" applyFont="1" applyFill="1" applyBorder="1" applyAlignment="1" applyProtection="1">
      <alignment horizontal="right"/>
    </xf>
    <xf numFmtId="0" fontId="21" fillId="0" borderId="0" xfId="4" applyBorder="1" applyProtection="1">
      <protection locked="0"/>
    </xf>
    <xf numFmtId="0" fontId="13" fillId="0" borderId="0" xfId="4" applyFont="1" applyFill="1" applyBorder="1" applyAlignment="1" applyProtection="1">
      <alignment horizontal="left"/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Fill="1" applyBorder="1" applyAlignment="1" applyProtection="1">
      <alignment horizontal="center"/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21" fillId="0" borderId="22" xfId="4" applyBorder="1" applyAlignment="1" applyProtection="1">
      <alignment horizontal="center"/>
      <protection locked="0"/>
    </xf>
    <xf numFmtId="9" fontId="21" fillId="0" borderId="33" xfId="6" applyBorder="1" applyAlignment="1" applyProtection="1">
      <alignment horizontal="center"/>
      <protection locked="0"/>
    </xf>
    <xf numFmtId="0" fontId="21" fillId="0" borderId="16" xfId="4" applyBorder="1" applyAlignment="1" applyProtection="1">
      <alignment horizontal="center"/>
      <protection locked="0"/>
    </xf>
    <xf numFmtId="9" fontId="21" fillId="0" borderId="17" xfId="6" applyBorder="1" applyAlignment="1" applyProtection="1">
      <alignment horizontal="center"/>
      <protection locked="0"/>
    </xf>
    <xf numFmtId="0" fontId="1" fillId="0" borderId="15" xfId="4" applyFont="1" applyBorder="1" applyAlignment="1" applyProtection="1">
      <alignment horizontal="left"/>
      <protection locked="0"/>
    </xf>
    <xf numFmtId="0" fontId="1" fillId="0" borderId="11" xfId="4" applyFont="1" applyBorder="1" applyProtection="1">
      <protection locked="0"/>
    </xf>
    <xf numFmtId="0" fontId="21" fillId="0" borderId="3" xfId="4" applyBorder="1" applyAlignment="1" applyProtection="1">
      <alignment horizontal="center"/>
      <protection locked="0"/>
    </xf>
    <xf numFmtId="9" fontId="21" fillId="0" borderId="5" xfId="6" applyBorder="1" applyAlignment="1" applyProtection="1">
      <alignment horizontal="center"/>
      <protection locked="0"/>
    </xf>
    <xf numFmtId="0" fontId="3" fillId="0" borderId="11" xfId="4" applyFont="1" applyBorder="1" applyAlignment="1" applyProtection="1">
      <alignment horizontal="center"/>
      <protection locked="0"/>
    </xf>
    <xf numFmtId="0" fontId="1" fillId="0" borderId="12" xfId="4" applyFont="1" applyBorder="1" applyProtection="1">
      <protection locked="0"/>
    </xf>
    <xf numFmtId="0" fontId="21" fillId="0" borderId="7" xfId="4" applyBorder="1" applyAlignment="1" applyProtection="1">
      <alignment horizontal="center"/>
      <protection locked="0"/>
    </xf>
    <xf numFmtId="9" fontId="21" fillId="0" borderId="6" xfId="6" applyBorder="1" applyAlignment="1" applyProtection="1">
      <alignment horizontal="center"/>
      <protection locked="0"/>
    </xf>
    <xf numFmtId="0" fontId="21" fillId="0" borderId="0" xfId="4" applyBorder="1" applyAlignment="1" applyProtection="1">
      <alignment horizontal="center"/>
      <protection locked="0"/>
    </xf>
    <xf numFmtId="9" fontId="21" fillId="0" borderId="0" xfId="6" applyAlignment="1" applyProtection="1">
      <alignment horizontal="center"/>
      <protection locked="0"/>
    </xf>
    <xf numFmtId="0" fontId="3" fillId="0" borderId="15" xfId="4" applyFont="1" applyBorder="1" applyAlignment="1" applyProtection="1">
      <alignment horizontal="center"/>
      <protection locked="0"/>
    </xf>
    <xf numFmtId="0" fontId="3" fillId="0" borderId="12" xfId="4" applyFont="1" applyBorder="1" applyAlignment="1" applyProtection="1">
      <alignment horizontal="center"/>
      <protection locked="0"/>
    </xf>
    <xf numFmtId="0" fontId="21" fillId="0" borderId="21" xfId="4" applyBorder="1" applyAlignment="1" applyProtection="1">
      <alignment horizontal="center"/>
      <protection locked="0"/>
    </xf>
    <xf numFmtId="0" fontId="21" fillId="0" borderId="23" xfId="4" applyBorder="1" applyAlignment="1" applyProtection="1">
      <alignment horizontal="center"/>
      <protection locked="0"/>
    </xf>
    <xf numFmtId="0" fontId="21" fillId="0" borderId="25" xfId="4" applyBorder="1" applyAlignment="1" applyProtection="1">
      <alignment horizontal="center"/>
      <protection locked="0"/>
    </xf>
    <xf numFmtId="0" fontId="21" fillId="0" borderId="24" xfId="4" applyBorder="1" applyAlignment="1" applyProtection="1">
      <alignment horizontal="center"/>
      <protection locked="0"/>
    </xf>
    <xf numFmtId="9" fontId="21" fillId="0" borderId="0" xfId="6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8" xfId="4" applyFont="1" applyBorder="1" applyAlignment="1" applyProtection="1">
      <alignment horizontal="center"/>
      <protection locked="0"/>
    </xf>
    <xf numFmtId="0" fontId="21" fillId="0" borderId="26" xfId="4" applyBorder="1" applyAlignment="1" applyProtection="1">
      <alignment horizontal="center"/>
      <protection locked="0"/>
    </xf>
    <xf numFmtId="9" fontId="21" fillId="0" borderId="44" xfId="6" applyBorder="1" applyAlignment="1" applyProtection="1">
      <alignment horizontal="center"/>
      <protection locked="0"/>
    </xf>
    <xf numFmtId="0" fontId="21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4" fillId="0" borderId="11" xfId="4" applyFont="1" applyBorder="1" applyAlignment="1" applyProtection="1">
      <alignment horizontal="left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21" fillId="0" borderId="20" xfId="4" applyBorder="1" applyAlignment="1" applyProtection="1">
      <alignment horizontal="center"/>
      <protection locked="0"/>
    </xf>
    <xf numFmtId="9" fontId="21" fillId="0" borderId="13" xfId="6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3" fillId="0" borderId="71" xfId="0" applyFont="1" applyFill="1" applyBorder="1" applyProtection="1">
      <protection locked="0"/>
    </xf>
    <xf numFmtId="0" fontId="24" fillId="0" borderId="72" xfId="0" applyFont="1" applyBorder="1" applyProtection="1">
      <protection locked="0"/>
    </xf>
    <xf numFmtId="0" fontId="24" fillId="0" borderId="73" xfId="0" applyFont="1" applyBorder="1" applyProtection="1">
      <protection locked="0"/>
    </xf>
    <xf numFmtId="0" fontId="24" fillId="0" borderId="74" xfId="0" applyFont="1" applyBorder="1" applyProtection="1">
      <protection locked="0"/>
    </xf>
    <xf numFmtId="0" fontId="23" fillId="0" borderId="75" xfId="0" applyFont="1" applyFill="1" applyBorder="1" applyProtection="1">
      <protection locked="0"/>
    </xf>
    <xf numFmtId="0" fontId="24" fillId="0" borderId="76" xfId="0" applyFont="1" applyBorder="1" applyProtection="1">
      <protection locked="0"/>
    </xf>
    <xf numFmtId="0" fontId="24" fillId="0" borderId="77" xfId="0" applyFont="1" applyBorder="1" applyProtection="1">
      <protection locked="0"/>
    </xf>
    <xf numFmtId="0" fontId="24" fillId="0" borderId="78" xfId="0" applyFont="1" applyBorder="1" applyProtection="1">
      <protection locked="0"/>
    </xf>
    <xf numFmtId="0" fontId="23" fillId="0" borderId="79" xfId="0" applyFont="1" applyFill="1" applyBorder="1" applyProtection="1">
      <protection locked="0"/>
    </xf>
    <xf numFmtId="0" fontId="24" fillId="0" borderId="80" xfId="0" applyFont="1" applyBorder="1" applyProtection="1">
      <protection locked="0"/>
    </xf>
    <xf numFmtId="0" fontId="24" fillId="0" borderId="81" xfId="0" applyFont="1" applyBorder="1" applyProtection="1">
      <protection locked="0"/>
    </xf>
    <xf numFmtId="0" fontId="24" fillId="0" borderId="82" xfId="0" applyFont="1" applyBorder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1" fillId="0" borderId="0" xfId="4" applyFont="1" applyBorder="1" applyProtection="1">
      <protection locked="0"/>
    </xf>
    <xf numFmtId="0" fontId="3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1" fontId="17" fillId="0" borderId="9" xfId="0" applyNumberFormat="1" applyFont="1" applyFill="1" applyBorder="1" applyAlignment="1" applyProtection="1">
      <alignment horizontal="center"/>
      <protection locked="0"/>
    </xf>
    <xf numFmtId="2" fontId="17" fillId="5" borderId="9" xfId="0" applyNumberFormat="1" applyFont="1" applyFill="1" applyBorder="1" applyAlignment="1" applyProtection="1">
      <alignment horizontal="center"/>
    </xf>
    <xf numFmtId="0" fontId="21" fillId="0" borderId="0" xfId="4" applyBorder="1" applyProtection="1"/>
    <xf numFmtId="0" fontId="1" fillId="0" borderId="37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4" applyFont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 wrapText="1"/>
    </xf>
    <xf numFmtId="0" fontId="21" fillId="0" borderId="2" xfId="4" applyBorder="1" applyProtection="1">
      <protection locked="0"/>
    </xf>
    <xf numFmtId="0" fontId="21" fillId="0" borderId="11" xfId="4" applyBorder="1" applyProtection="1">
      <protection locked="0"/>
    </xf>
    <xf numFmtId="0" fontId="21" fillId="0" borderId="12" xfId="4" applyBorder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4" fillId="0" borderId="3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8" fillId="0" borderId="0" xfId="0" applyFont="1" applyProtection="1">
      <protection locked="0"/>
    </xf>
    <xf numFmtId="0" fontId="17" fillId="0" borderId="32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3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6" fillId="0" borderId="32" xfId="4" applyFont="1" applyBorder="1" applyAlignment="1" applyProtection="1">
      <alignment horizontal="center" vertical="center" wrapText="1"/>
      <protection locked="0"/>
    </xf>
    <xf numFmtId="0" fontId="26" fillId="0" borderId="42" xfId="4" applyFont="1" applyBorder="1" applyAlignment="1" applyProtection="1">
      <alignment horizontal="center" vertical="center" wrapText="1"/>
      <protection locked="0"/>
    </xf>
    <xf numFmtId="0" fontId="26" fillId="0" borderId="43" xfId="4" applyFont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3" xfId="4" applyFont="1" applyFill="1" applyBorder="1" applyAlignment="1" applyProtection="1">
      <alignment horizontal="center"/>
      <protection locked="0"/>
    </xf>
    <xf numFmtId="0" fontId="8" fillId="0" borderId="32" xfId="4" applyFont="1" applyFill="1" applyBorder="1" applyAlignment="1" applyProtection="1">
      <alignment horizontal="center"/>
      <protection locked="0"/>
    </xf>
    <xf numFmtId="0" fontId="8" fillId="0" borderId="43" xfId="4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  <cellStyle name="Porcentaje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7" sqref="B17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8" t="s">
        <v>87</v>
      </c>
      <c r="B3" s="139"/>
      <c r="C3" s="139"/>
      <c r="D3" s="139"/>
      <c r="E3" s="140"/>
    </row>
    <row r="4" spans="1:8" ht="15" customHeight="1" thickBot="1" x14ac:dyDescent="0.25">
      <c r="A4" s="141" t="s">
        <v>88</v>
      </c>
      <c r="B4" s="142"/>
      <c r="C4" s="142"/>
      <c r="D4" s="142"/>
      <c r="E4" s="143"/>
    </row>
    <row r="5" spans="1:8" ht="15" customHeight="1" thickBot="1" x14ac:dyDescent="0.25"/>
    <row r="6" spans="1:8" ht="15" customHeight="1" thickBot="1" x14ac:dyDescent="0.25">
      <c r="A6" s="144" t="s">
        <v>89</v>
      </c>
      <c r="B6" s="145"/>
      <c r="C6" s="145"/>
      <c r="D6" s="145"/>
      <c r="E6" s="146"/>
    </row>
    <row r="7" spans="1:8" ht="15" customHeight="1" thickBot="1" x14ac:dyDescent="0.25"/>
    <row r="8" spans="1:8" ht="15" customHeight="1" thickBot="1" x14ac:dyDescent="0.25">
      <c r="A8" s="144" t="s">
        <v>90</v>
      </c>
      <c r="B8" s="145"/>
      <c r="C8" s="145"/>
      <c r="D8" s="145"/>
      <c r="E8" s="145"/>
      <c r="F8" s="145"/>
      <c r="G8" s="145"/>
      <c r="H8" s="146"/>
    </row>
    <row r="9" spans="1:8" ht="15" customHeight="1" thickBot="1" x14ac:dyDescent="0.25"/>
    <row r="10" spans="1:8" ht="41.25" customHeight="1" thickBot="1" x14ac:dyDescent="0.25">
      <c r="A10" s="494" t="s">
        <v>96</v>
      </c>
      <c r="B10" s="495"/>
      <c r="C10" s="495"/>
      <c r="D10" s="495"/>
      <c r="E10" s="495"/>
      <c r="F10" s="495"/>
      <c r="G10" s="495"/>
      <c r="H10" s="49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P14"/>
  <sheetViews>
    <sheetView showGridLines="0" zoomScale="80" zoomScaleNormal="80" workbookViewId="0">
      <selection activeCell="B2" sqref="B2:P2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15" width="22.42578125" style="49" customWidth="1"/>
    <col min="16" max="16" width="18.7109375" style="49" customWidth="1"/>
    <col min="17" max="16384" width="11.42578125" style="49"/>
  </cols>
  <sheetData>
    <row r="1" spans="2:16" x14ac:dyDescent="0.2">
      <c r="B1" s="497" t="s">
        <v>133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2:16" x14ac:dyDescent="0.2">
      <c r="B2" s="497" t="s">
        <v>150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2:16" ht="13.5" thickBot="1" x14ac:dyDescent="0.25">
      <c r="B3" s="149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2:16" ht="13.5" thickBot="1" x14ac:dyDescent="0.25">
      <c r="B4" s="510" t="s">
        <v>6</v>
      </c>
      <c r="C4" s="512" t="s">
        <v>82</v>
      </c>
      <c r="D4" s="513"/>
      <c r="E4" s="513"/>
      <c r="F4" s="513"/>
      <c r="G4" s="513"/>
      <c r="H4" s="513"/>
      <c r="I4" s="515"/>
      <c r="J4" s="512" t="s">
        <v>115</v>
      </c>
      <c r="K4" s="513"/>
      <c r="L4" s="513"/>
      <c r="M4" s="513"/>
      <c r="N4" s="513"/>
      <c r="O4" s="513"/>
      <c r="P4" s="515"/>
    </row>
    <row r="5" spans="2:16" ht="31.5" customHeight="1" thickBot="1" x14ac:dyDescent="0.25">
      <c r="B5" s="511"/>
      <c r="C5" s="508" t="s">
        <v>134</v>
      </c>
      <c r="D5" s="508" t="s">
        <v>137</v>
      </c>
      <c r="E5" s="512" t="s">
        <v>136</v>
      </c>
      <c r="F5" s="513"/>
      <c r="G5" s="512" t="s">
        <v>135</v>
      </c>
      <c r="H5" s="516"/>
      <c r="I5" s="508" t="s">
        <v>149</v>
      </c>
      <c r="J5" s="517" t="s">
        <v>134</v>
      </c>
      <c r="K5" s="517" t="s">
        <v>137</v>
      </c>
      <c r="L5" s="518" t="s">
        <v>136</v>
      </c>
      <c r="M5" s="519"/>
      <c r="N5" s="518" t="s">
        <v>135</v>
      </c>
      <c r="O5" s="520"/>
      <c r="P5" s="510" t="s">
        <v>149</v>
      </c>
    </row>
    <row r="6" spans="2:16" ht="40.5" customHeight="1" thickBot="1" x14ac:dyDescent="0.25">
      <c r="B6" s="511"/>
      <c r="C6" s="509"/>
      <c r="D6" s="509"/>
      <c r="E6" s="238" t="s">
        <v>147</v>
      </c>
      <c r="F6" s="238" t="s">
        <v>148</v>
      </c>
      <c r="G6" s="237" t="s">
        <v>147</v>
      </c>
      <c r="H6" s="238" t="s">
        <v>148</v>
      </c>
      <c r="I6" s="509" t="s">
        <v>149</v>
      </c>
      <c r="J6" s="509"/>
      <c r="K6" s="509"/>
      <c r="L6" s="238" t="s">
        <v>147</v>
      </c>
      <c r="M6" s="238" t="s">
        <v>148</v>
      </c>
      <c r="N6" s="237" t="s">
        <v>147</v>
      </c>
      <c r="O6" s="238" t="s">
        <v>148</v>
      </c>
      <c r="P6" s="514"/>
    </row>
    <row r="7" spans="2:16" ht="19.5" customHeight="1" x14ac:dyDescent="0.2">
      <c r="B7" s="246">
        <v>2011</v>
      </c>
      <c r="C7" s="251"/>
      <c r="D7" s="338"/>
      <c r="E7" s="338"/>
      <c r="F7" s="252"/>
      <c r="G7" s="347"/>
      <c r="H7" s="253"/>
      <c r="I7" s="352"/>
      <c r="J7" s="251"/>
      <c r="K7" s="338"/>
      <c r="L7" s="338"/>
      <c r="M7" s="252"/>
      <c r="N7" s="347"/>
      <c r="O7" s="253"/>
      <c r="P7" s="253"/>
    </row>
    <row r="8" spans="2:16" ht="19.5" customHeight="1" x14ac:dyDescent="0.2">
      <c r="B8" s="247">
        <v>2012</v>
      </c>
      <c r="C8" s="254"/>
      <c r="D8" s="339"/>
      <c r="E8" s="339"/>
      <c r="F8" s="245"/>
      <c r="G8" s="348"/>
      <c r="H8" s="255"/>
      <c r="I8" s="353"/>
      <c r="J8" s="254"/>
      <c r="K8" s="339"/>
      <c r="L8" s="339"/>
      <c r="M8" s="245"/>
      <c r="N8" s="348"/>
      <c r="O8" s="255"/>
      <c r="P8" s="255"/>
    </row>
    <row r="9" spans="2:16" ht="19.5" customHeight="1" x14ac:dyDescent="0.2">
      <c r="B9" s="247">
        <v>2013</v>
      </c>
      <c r="C9" s="254"/>
      <c r="D9" s="339"/>
      <c r="E9" s="339"/>
      <c r="F9" s="245"/>
      <c r="G9" s="348"/>
      <c r="H9" s="255"/>
      <c r="I9" s="353"/>
      <c r="J9" s="254"/>
      <c r="K9" s="339"/>
      <c r="L9" s="339"/>
      <c r="M9" s="245"/>
      <c r="N9" s="348"/>
      <c r="O9" s="255"/>
      <c r="P9" s="255"/>
    </row>
    <row r="10" spans="2:16" ht="19.5" customHeight="1" x14ac:dyDescent="0.2">
      <c r="B10" s="248">
        <v>2014</v>
      </c>
      <c r="C10" s="239"/>
      <c r="D10" s="340"/>
      <c r="E10" s="340"/>
      <c r="F10" s="240"/>
      <c r="G10" s="349"/>
      <c r="H10" s="241"/>
      <c r="I10" s="354"/>
      <c r="J10" s="239"/>
      <c r="K10" s="340"/>
      <c r="L10" s="340"/>
      <c r="M10" s="240"/>
      <c r="N10" s="349"/>
      <c r="O10" s="241"/>
      <c r="P10" s="241"/>
    </row>
    <row r="11" spans="2:16" ht="19.5" customHeight="1" x14ac:dyDescent="0.2">
      <c r="B11" s="249">
        <v>2015</v>
      </c>
      <c r="C11" s="239"/>
      <c r="D11" s="340"/>
      <c r="E11" s="340"/>
      <c r="F11" s="240"/>
      <c r="G11" s="349"/>
      <c r="H11" s="241"/>
      <c r="I11" s="354"/>
      <c r="J11" s="239"/>
      <c r="K11" s="340"/>
      <c r="L11" s="340"/>
      <c r="M11" s="240"/>
      <c r="N11" s="349"/>
      <c r="O11" s="241"/>
      <c r="P11" s="241"/>
    </row>
    <row r="12" spans="2:16" ht="19.5" customHeight="1" thickBot="1" x14ac:dyDescent="0.25">
      <c r="B12" s="250">
        <v>2016</v>
      </c>
      <c r="C12" s="212"/>
      <c r="D12" s="341"/>
      <c r="E12" s="341"/>
      <c r="F12" s="230"/>
      <c r="G12" s="350"/>
      <c r="H12" s="151"/>
      <c r="I12" s="355"/>
      <c r="J12" s="212"/>
      <c r="K12" s="341"/>
      <c r="L12" s="341"/>
      <c r="M12" s="230"/>
      <c r="N12" s="350"/>
      <c r="O12" s="151"/>
      <c r="P12" s="151"/>
    </row>
    <row r="13" spans="2:16" ht="19.5" customHeight="1" x14ac:dyDescent="0.2">
      <c r="B13" s="336" t="str">
        <f>'1.1.b.vol.armazones'!C61</f>
        <v>ene-sep 16</v>
      </c>
      <c r="C13" s="242"/>
      <c r="D13" s="342"/>
      <c r="E13" s="342"/>
      <c r="F13" s="243"/>
      <c r="G13" s="351"/>
      <c r="H13" s="244"/>
      <c r="I13" s="356"/>
      <c r="J13" s="242"/>
      <c r="K13" s="342"/>
      <c r="L13" s="342"/>
      <c r="M13" s="243"/>
      <c r="N13" s="351"/>
      <c r="O13" s="244"/>
      <c r="P13" s="244"/>
    </row>
    <row r="14" spans="2:16" ht="19.5" customHeight="1" thickBot="1" x14ac:dyDescent="0.25">
      <c r="B14" s="337" t="str">
        <f>'1.1.b.vol.armazones'!C62</f>
        <v>ene-sep 17</v>
      </c>
      <c r="C14" s="212"/>
      <c r="D14" s="341"/>
      <c r="E14" s="341"/>
      <c r="F14" s="230"/>
      <c r="G14" s="350"/>
      <c r="H14" s="151"/>
      <c r="I14" s="355"/>
      <c r="J14" s="212"/>
      <c r="K14" s="341"/>
      <c r="L14" s="341"/>
      <c r="M14" s="230"/>
      <c r="N14" s="350"/>
      <c r="O14" s="151"/>
      <c r="P14" s="151"/>
    </row>
  </sheetData>
  <mergeCells count="15">
    <mergeCell ref="B1:P1"/>
    <mergeCell ref="B2:P2"/>
    <mergeCell ref="G5:H5"/>
    <mergeCell ref="J5:J6"/>
    <mergeCell ref="K5:K6"/>
    <mergeCell ref="L5:M5"/>
    <mergeCell ref="N5:O5"/>
    <mergeCell ref="I5:I6"/>
    <mergeCell ref="B4:B6"/>
    <mergeCell ref="C5:C6"/>
    <mergeCell ref="D5:D6"/>
    <mergeCell ref="E5:F5"/>
    <mergeCell ref="P5:P6"/>
    <mergeCell ref="C4:I4"/>
    <mergeCell ref="J4:P4"/>
  </mergeCells>
  <phoneticPr fontId="0" type="noConversion"/>
  <printOptions horizontalCentered="1" verticalCentered="1"/>
  <pageMargins left="0.32" right="0.37" top="0.65" bottom="0.56000000000000005" header="0" footer="0"/>
  <pageSetup paperSize="9" scale="45" orientation="landscape" horizontalDpi="1200" verticalDpi="1200" r:id="rId1"/>
  <headerFooter alignWithMargins="0">
    <oddHeader>&amp;R2017 –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G73"/>
  <sheetViews>
    <sheetView showGridLines="0" zoomScale="75" workbookViewId="0">
      <selection activeCell="A15" sqref="A15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9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57" customFormat="1" x14ac:dyDescent="0.2">
      <c r="B1" s="154" t="s">
        <v>151</v>
      </c>
      <c r="C1" s="149"/>
      <c r="D1" s="149"/>
      <c r="E1" s="149"/>
    </row>
    <row r="2" spans="2:7" s="157" customFormat="1" x14ac:dyDescent="0.2">
      <c r="B2" s="149" t="s">
        <v>48</v>
      </c>
      <c r="C2" s="149"/>
      <c r="D2" s="149"/>
      <c r="E2" s="149"/>
    </row>
    <row r="3" spans="2:7" s="258" customFormat="1" x14ac:dyDescent="0.2">
      <c r="B3" s="256" t="s">
        <v>154</v>
      </c>
      <c r="C3" s="256"/>
      <c r="D3" s="256"/>
      <c r="E3" s="256"/>
    </row>
    <row r="4" spans="2:7" s="258" customFormat="1" x14ac:dyDescent="0.2">
      <c r="B4" s="521" t="s">
        <v>116</v>
      </c>
      <c r="C4" s="521"/>
      <c r="D4" s="521"/>
      <c r="E4" s="521"/>
    </row>
    <row r="5" spans="2:7" s="261" customFormat="1" x14ac:dyDescent="0.2">
      <c r="B5" s="259"/>
      <c r="C5" s="259"/>
      <c r="D5" s="259"/>
      <c r="E5" s="259"/>
      <c r="F5" s="258"/>
      <c r="G5" s="260"/>
    </row>
    <row r="6" spans="2:7" ht="12.75" customHeight="1" thickBot="1" x14ac:dyDescent="0.25">
      <c r="C6" s="188"/>
      <c r="D6" s="188"/>
      <c r="E6" s="188"/>
      <c r="F6" s="174"/>
    </row>
    <row r="7" spans="2:7" ht="26.25" customHeight="1" x14ac:dyDescent="0.2">
      <c r="B7" s="202" t="s">
        <v>3</v>
      </c>
      <c r="C7" s="203" t="s">
        <v>49</v>
      </c>
      <c r="D7" s="155" t="s">
        <v>7</v>
      </c>
      <c r="E7" s="204" t="s">
        <v>50</v>
      </c>
      <c r="F7" s="56"/>
    </row>
    <row r="8" spans="2:7" ht="13.5" thickBot="1" x14ac:dyDescent="0.25">
      <c r="B8" s="189" t="s">
        <v>4</v>
      </c>
      <c r="C8" s="205" t="s">
        <v>51</v>
      </c>
      <c r="D8" s="158" t="s">
        <v>52</v>
      </c>
      <c r="E8" s="190" t="s">
        <v>53</v>
      </c>
      <c r="F8" s="56"/>
    </row>
    <row r="9" spans="2:7" x14ac:dyDescent="0.2">
      <c r="B9" s="159">
        <f>+'1.1.b.vol.armazones'!C7</f>
        <v>41640</v>
      </c>
      <c r="C9" s="160"/>
      <c r="D9" s="161"/>
      <c r="E9" s="162"/>
    </row>
    <row r="10" spans="2:7" x14ac:dyDescent="0.2">
      <c r="B10" s="163">
        <f>+'1.1.b.vol.armazones'!C8</f>
        <v>41671</v>
      </c>
      <c r="C10" s="164"/>
      <c r="D10" s="152"/>
      <c r="E10" s="153"/>
    </row>
    <row r="11" spans="2:7" x14ac:dyDescent="0.2">
      <c r="B11" s="163">
        <f>+'1.1.b.vol.armazones'!C9</f>
        <v>41699</v>
      </c>
      <c r="C11" s="164"/>
      <c r="D11" s="152"/>
      <c r="E11" s="153"/>
    </row>
    <row r="12" spans="2:7" x14ac:dyDescent="0.2">
      <c r="B12" s="163">
        <f>+'1.1.b.vol.armazones'!C10</f>
        <v>41730</v>
      </c>
      <c r="C12" s="164"/>
      <c r="D12" s="152"/>
      <c r="E12" s="153"/>
    </row>
    <row r="13" spans="2:7" x14ac:dyDescent="0.2">
      <c r="B13" s="163">
        <f>+'1.1.b.vol.armazones'!C11</f>
        <v>41760</v>
      </c>
      <c r="C13" s="152"/>
      <c r="D13" s="152"/>
      <c r="E13" s="153"/>
    </row>
    <row r="14" spans="2:7" x14ac:dyDescent="0.2">
      <c r="B14" s="163">
        <f>+'1.1.b.vol.armazones'!C12</f>
        <v>41791</v>
      </c>
      <c r="C14" s="164"/>
      <c r="D14" s="152"/>
      <c r="E14" s="153"/>
    </row>
    <row r="15" spans="2:7" x14ac:dyDescent="0.2">
      <c r="B15" s="163">
        <f>+'1.1.b.vol.armazones'!C13</f>
        <v>41821</v>
      </c>
      <c r="C15" s="152"/>
      <c r="D15" s="152"/>
      <c r="E15" s="153"/>
    </row>
    <row r="16" spans="2:7" x14ac:dyDescent="0.2">
      <c r="B16" s="163">
        <f>+'1.1.b.vol.armazones'!C14</f>
        <v>41852</v>
      </c>
      <c r="C16" s="152"/>
      <c r="D16" s="152"/>
      <c r="E16" s="153"/>
    </row>
    <row r="17" spans="2:5" x14ac:dyDescent="0.2">
      <c r="B17" s="163">
        <f>+'1.1.b.vol.armazones'!C15</f>
        <v>41883</v>
      </c>
      <c r="C17" s="152"/>
      <c r="D17" s="152"/>
      <c r="E17" s="153"/>
    </row>
    <row r="18" spans="2:5" x14ac:dyDescent="0.2">
      <c r="B18" s="163">
        <f>+'1.1.b.vol.armazones'!C16</f>
        <v>41913</v>
      </c>
      <c r="C18" s="152"/>
      <c r="D18" s="152"/>
      <c r="E18" s="153"/>
    </row>
    <row r="19" spans="2:5" x14ac:dyDescent="0.2">
      <c r="B19" s="163">
        <f>+'1.1.b.vol.armazones'!C17</f>
        <v>41944</v>
      </c>
      <c r="C19" s="152"/>
      <c r="D19" s="152"/>
      <c r="E19" s="153"/>
    </row>
    <row r="20" spans="2:5" ht="13.5" thickBot="1" x14ac:dyDescent="0.25">
      <c r="B20" s="165">
        <f>+'1.1.b.vol.armazones'!C18</f>
        <v>41974</v>
      </c>
      <c r="C20" s="166"/>
      <c r="D20" s="166"/>
      <c r="E20" s="167"/>
    </row>
    <row r="21" spans="2:5" x14ac:dyDescent="0.2">
      <c r="B21" s="159">
        <f>+'1.1.b.vol.armazones'!C19</f>
        <v>42005</v>
      </c>
      <c r="C21" s="161"/>
      <c r="D21" s="161"/>
      <c r="E21" s="153"/>
    </row>
    <row r="22" spans="2:5" x14ac:dyDescent="0.2">
      <c r="B22" s="163">
        <f>+'1.1.b.vol.armazones'!C20</f>
        <v>42036</v>
      </c>
      <c r="C22" s="152"/>
      <c r="D22" s="152"/>
      <c r="E22" s="168"/>
    </row>
    <row r="23" spans="2:5" x14ac:dyDescent="0.2">
      <c r="B23" s="163">
        <f>+'1.1.b.vol.armazones'!C21</f>
        <v>42064</v>
      </c>
      <c r="C23" s="152"/>
      <c r="D23" s="152"/>
      <c r="E23" s="153"/>
    </row>
    <row r="24" spans="2:5" x14ac:dyDescent="0.2">
      <c r="B24" s="163">
        <f>+'1.1.b.vol.armazones'!C22</f>
        <v>42095</v>
      </c>
      <c r="C24" s="152"/>
      <c r="D24" s="152"/>
      <c r="E24" s="153"/>
    </row>
    <row r="25" spans="2:5" x14ac:dyDescent="0.2">
      <c r="B25" s="163">
        <f>+'1.1.b.vol.armazones'!C23</f>
        <v>42125</v>
      </c>
      <c r="C25" s="152"/>
      <c r="D25" s="152"/>
      <c r="E25" s="153"/>
    </row>
    <row r="26" spans="2:5" x14ac:dyDescent="0.2">
      <c r="B26" s="163">
        <f>+'1.1.b.vol.armazones'!C24</f>
        <v>42156</v>
      </c>
      <c r="C26" s="152"/>
      <c r="D26" s="152"/>
      <c r="E26" s="153"/>
    </row>
    <row r="27" spans="2:5" x14ac:dyDescent="0.2">
      <c r="B27" s="163">
        <f>+'1.1.b.vol.armazones'!C25</f>
        <v>42186</v>
      </c>
      <c r="C27" s="152"/>
      <c r="D27" s="152"/>
      <c r="E27" s="153"/>
    </row>
    <row r="28" spans="2:5" x14ac:dyDescent="0.2">
      <c r="B28" s="163">
        <f>+'1.1.b.vol.armazones'!C26</f>
        <v>42217</v>
      </c>
      <c r="C28" s="152"/>
      <c r="D28" s="152"/>
      <c r="E28" s="153"/>
    </row>
    <row r="29" spans="2:5" x14ac:dyDescent="0.2">
      <c r="B29" s="163">
        <f>+'1.1.b.vol.armazones'!C27</f>
        <v>42248</v>
      </c>
      <c r="C29" s="152"/>
      <c r="D29" s="152"/>
      <c r="E29" s="153"/>
    </row>
    <row r="30" spans="2:5" x14ac:dyDescent="0.2">
      <c r="B30" s="163">
        <f>+'1.1.b.vol.armazones'!C28</f>
        <v>42278</v>
      </c>
      <c r="C30" s="152"/>
      <c r="D30" s="152"/>
      <c r="E30" s="153"/>
    </row>
    <row r="31" spans="2:5" x14ac:dyDescent="0.2">
      <c r="B31" s="163">
        <f>+'1.1.b.vol.armazones'!C29</f>
        <v>42309</v>
      </c>
      <c r="C31" s="152"/>
      <c r="D31" s="152"/>
      <c r="E31" s="153"/>
    </row>
    <row r="32" spans="2:5" ht="13.5" thickBot="1" x14ac:dyDescent="0.25">
      <c r="B32" s="165">
        <f>+'1.1.b.vol.armazones'!C30</f>
        <v>42339</v>
      </c>
      <c r="C32" s="166"/>
      <c r="D32" s="166"/>
      <c r="E32" s="169"/>
    </row>
    <row r="33" spans="2:5" x14ac:dyDescent="0.2">
      <c r="B33" s="159">
        <f>+'1.1.b.vol.armazones'!C31</f>
        <v>42370</v>
      </c>
      <c r="C33" s="161"/>
      <c r="D33" s="170"/>
      <c r="E33" s="160"/>
    </row>
    <row r="34" spans="2:5" x14ac:dyDescent="0.2">
      <c r="B34" s="163">
        <f>+'1.1.b.vol.armazones'!C32</f>
        <v>42401</v>
      </c>
      <c r="C34" s="152"/>
      <c r="D34" s="137"/>
      <c r="E34" s="164"/>
    </row>
    <row r="35" spans="2:5" x14ac:dyDescent="0.2">
      <c r="B35" s="163">
        <f>+'1.1.b.vol.armazones'!C33</f>
        <v>42430</v>
      </c>
      <c r="C35" s="152"/>
      <c r="D35" s="137"/>
      <c r="E35" s="164"/>
    </row>
    <row r="36" spans="2:5" x14ac:dyDescent="0.2">
      <c r="B36" s="163">
        <f>+'1.1.b.vol.armazones'!C34</f>
        <v>42461</v>
      </c>
      <c r="C36" s="152"/>
      <c r="D36" s="137"/>
      <c r="E36" s="164"/>
    </row>
    <row r="37" spans="2:5" x14ac:dyDescent="0.2">
      <c r="B37" s="163">
        <f>+'1.1.b.vol.armazones'!C35</f>
        <v>42491</v>
      </c>
      <c r="C37" s="152"/>
      <c r="D37" s="137"/>
      <c r="E37" s="164"/>
    </row>
    <row r="38" spans="2:5" x14ac:dyDescent="0.2">
      <c r="B38" s="163">
        <f>+'1.1.b.vol.armazones'!C36</f>
        <v>42522</v>
      </c>
      <c r="C38" s="152"/>
      <c r="D38" s="137"/>
      <c r="E38" s="164"/>
    </row>
    <row r="39" spans="2:5" x14ac:dyDescent="0.2">
      <c r="B39" s="163">
        <f>+'1.1.b.vol.armazones'!C37</f>
        <v>42552</v>
      </c>
      <c r="C39" s="152"/>
      <c r="D39" s="137"/>
      <c r="E39" s="164"/>
    </row>
    <row r="40" spans="2:5" x14ac:dyDescent="0.2">
      <c r="B40" s="163">
        <f>+'1.1.b.vol.armazones'!C38</f>
        <v>42583</v>
      </c>
      <c r="C40" s="152"/>
      <c r="D40" s="137"/>
      <c r="E40" s="164"/>
    </row>
    <row r="41" spans="2:5" x14ac:dyDescent="0.2">
      <c r="B41" s="163">
        <f>+'1.1.b.vol.armazones'!C39</f>
        <v>42614</v>
      </c>
      <c r="C41" s="152"/>
      <c r="D41" s="137"/>
      <c r="E41" s="164"/>
    </row>
    <row r="42" spans="2:5" x14ac:dyDescent="0.2">
      <c r="B42" s="163">
        <f>+'1.1.b.vol.armazones'!C40</f>
        <v>42644</v>
      </c>
      <c r="C42" s="152"/>
      <c r="D42" s="137"/>
      <c r="E42" s="164"/>
    </row>
    <row r="43" spans="2:5" x14ac:dyDescent="0.2">
      <c r="B43" s="163">
        <f>+'1.1.b.vol.armazones'!C41</f>
        <v>42675</v>
      </c>
      <c r="C43" s="152"/>
      <c r="D43" s="137"/>
      <c r="E43" s="164"/>
    </row>
    <row r="44" spans="2:5" ht="13.5" thickBot="1" x14ac:dyDescent="0.25">
      <c r="B44" s="206">
        <f>+'1.1.b.vol.armazones'!C42</f>
        <v>42705</v>
      </c>
      <c r="C44" s="207"/>
      <c r="D44" s="208"/>
      <c r="E44" s="201"/>
    </row>
    <row r="45" spans="2:5" x14ac:dyDescent="0.2">
      <c r="B45" s="159">
        <f>+'1.1.b.vol.armazones'!C43</f>
        <v>42736</v>
      </c>
      <c r="C45" s="161"/>
      <c r="D45" s="161"/>
      <c r="E45" s="160"/>
    </row>
    <row r="46" spans="2:5" x14ac:dyDescent="0.2">
      <c r="B46" s="163">
        <f>+'1.1.b.vol.armazones'!C44</f>
        <v>42767</v>
      </c>
      <c r="C46" s="152"/>
      <c r="D46" s="152"/>
      <c r="E46" s="164"/>
    </row>
    <row r="47" spans="2:5" x14ac:dyDescent="0.2">
      <c r="B47" s="163">
        <f>+'1.1.b.vol.armazones'!C45</f>
        <v>42795</v>
      </c>
      <c r="C47" s="152"/>
      <c r="D47" s="152"/>
      <c r="E47" s="164"/>
    </row>
    <row r="48" spans="2:5" x14ac:dyDescent="0.2">
      <c r="B48" s="163">
        <f>+'1.1.b.vol.armazones'!C46</f>
        <v>42826</v>
      </c>
      <c r="C48" s="152"/>
      <c r="D48" s="152"/>
      <c r="E48" s="164"/>
    </row>
    <row r="49" spans="2:6" x14ac:dyDescent="0.2">
      <c r="B49" s="163">
        <f>+'1.1.b.vol.armazones'!C47</f>
        <v>42856</v>
      </c>
      <c r="C49" s="152"/>
      <c r="D49" s="152"/>
      <c r="E49" s="164"/>
    </row>
    <row r="50" spans="2:6" x14ac:dyDescent="0.2">
      <c r="B50" s="163">
        <f>+'1.1.b.vol.armazones'!C48</f>
        <v>42887</v>
      </c>
      <c r="C50" s="152"/>
      <c r="D50" s="152"/>
      <c r="E50" s="164"/>
    </row>
    <row r="51" spans="2:6" x14ac:dyDescent="0.2">
      <c r="B51" s="163">
        <f>+'1.1.b.vol.armazones'!C49</f>
        <v>42917</v>
      </c>
      <c r="C51" s="152"/>
      <c r="D51" s="152"/>
      <c r="E51" s="164"/>
    </row>
    <row r="52" spans="2:6" x14ac:dyDescent="0.2">
      <c r="B52" s="163">
        <f>+'1.1.b.vol.armazones'!C50</f>
        <v>42948</v>
      </c>
      <c r="C52" s="152"/>
      <c r="D52" s="152"/>
      <c r="E52" s="164"/>
    </row>
    <row r="53" spans="2:6" x14ac:dyDescent="0.2">
      <c r="B53" s="163">
        <f>+'1.1.b.vol.armazones'!C51</f>
        <v>42979</v>
      </c>
      <c r="C53" s="152"/>
      <c r="D53" s="152"/>
      <c r="E53" s="164"/>
    </row>
    <row r="54" spans="2:6" ht="13.5" thickBot="1" x14ac:dyDescent="0.25">
      <c r="B54" s="179"/>
      <c r="C54" s="174"/>
      <c r="D54" s="174"/>
      <c r="E54" s="175"/>
    </row>
    <row r="55" spans="2:6" x14ac:dyDescent="0.2">
      <c r="B55" s="176">
        <v>2011</v>
      </c>
      <c r="C55" s="161"/>
      <c r="D55" s="161"/>
      <c r="E55" s="161"/>
    </row>
    <row r="56" spans="2:6" x14ac:dyDescent="0.2">
      <c r="B56" s="177">
        <v>2012</v>
      </c>
      <c r="C56" s="152"/>
      <c r="D56" s="152"/>
      <c r="E56" s="152"/>
    </row>
    <row r="57" spans="2:6" ht="13.5" thickBot="1" x14ac:dyDescent="0.25">
      <c r="B57" s="178">
        <v>2013</v>
      </c>
      <c r="C57" s="166"/>
      <c r="D57" s="166"/>
      <c r="E57" s="166"/>
    </row>
    <row r="58" spans="2:6" x14ac:dyDescent="0.2">
      <c r="B58" s="176">
        <v>2014</v>
      </c>
      <c r="C58" s="161"/>
      <c r="D58" s="161"/>
      <c r="E58" s="161"/>
      <c r="F58" s="174"/>
    </row>
    <row r="59" spans="2:6" x14ac:dyDescent="0.2">
      <c r="B59" s="177">
        <v>2015</v>
      </c>
      <c r="C59" s="152"/>
      <c r="D59" s="152"/>
      <c r="E59" s="152"/>
      <c r="F59" s="174"/>
    </row>
    <row r="60" spans="2:6" ht="13.5" thickBot="1" x14ac:dyDescent="0.25">
      <c r="B60" s="178">
        <v>2016</v>
      </c>
      <c r="C60" s="166"/>
      <c r="D60" s="166"/>
      <c r="E60" s="166"/>
    </row>
    <row r="61" spans="2:6" ht="13.5" thickBot="1" x14ac:dyDescent="0.25">
      <c r="B61" s="179"/>
      <c r="C61" s="174"/>
      <c r="D61" s="174"/>
      <c r="E61" s="174"/>
    </row>
    <row r="62" spans="2:6" x14ac:dyDescent="0.2">
      <c r="B62" s="357" t="s">
        <v>126</v>
      </c>
      <c r="C62" s="161"/>
      <c r="D62" s="161"/>
      <c r="E62" s="161"/>
    </row>
    <row r="63" spans="2:6" ht="13.5" thickBot="1" x14ac:dyDescent="0.25">
      <c r="B63" s="337" t="s">
        <v>127</v>
      </c>
      <c r="C63" s="166"/>
      <c r="D63" s="166"/>
      <c r="E63" s="166"/>
    </row>
    <row r="64" spans="2:6" x14ac:dyDescent="0.2">
      <c r="C64" s="49"/>
      <c r="D64" s="49"/>
    </row>
    <row r="65" spans="2:5" x14ac:dyDescent="0.2">
      <c r="B65" s="210"/>
      <c r="C65" s="49"/>
      <c r="D65" s="49"/>
    </row>
    <row r="66" spans="2:5" ht="15" hidden="1" customHeight="1" x14ac:dyDescent="0.2">
      <c r="B66" s="84" t="s">
        <v>91</v>
      </c>
      <c r="C66" s="85"/>
      <c r="D66" s="53"/>
      <c r="E66" s="53"/>
    </row>
    <row r="67" spans="2:5" ht="13.5" hidden="1" thickBot="1" x14ac:dyDescent="0.25">
      <c r="B67" s="53"/>
      <c r="C67" s="53"/>
      <c r="D67" s="53"/>
      <c r="E67" s="53"/>
    </row>
    <row r="68" spans="2:5" ht="13.5" hidden="1" thickBot="1" x14ac:dyDescent="0.25">
      <c r="B68" s="89" t="s">
        <v>4</v>
      </c>
      <c r="C68" s="91" t="s">
        <v>84</v>
      </c>
      <c r="D68" s="104" t="s">
        <v>85</v>
      </c>
    </row>
    <row r="69" spans="2:5" hidden="1" x14ac:dyDescent="0.2">
      <c r="B69" s="97">
        <f>+B58</f>
        <v>2014</v>
      </c>
      <c r="C69" s="107">
        <f>+C58-SUM(C9:C20)</f>
        <v>0</v>
      </c>
      <c r="D69" s="110">
        <f>+D58-SUM(D9:D20)</f>
        <v>0</v>
      </c>
    </row>
    <row r="70" spans="2:5" hidden="1" x14ac:dyDescent="0.2">
      <c r="B70" s="99">
        <f>+B59</f>
        <v>2015</v>
      </c>
      <c r="C70" s="111">
        <f>+C59-SUM(C21:C32)</f>
        <v>0</v>
      </c>
      <c r="D70" s="114">
        <f>+D59-SUM(D21:D32)</f>
        <v>0</v>
      </c>
    </row>
    <row r="71" spans="2:5" ht="13.5" hidden="1" thickBot="1" x14ac:dyDescent="0.25">
      <c r="B71" s="100">
        <f>+B60</f>
        <v>2016</v>
      </c>
      <c r="C71" s="115">
        <f>+C60-SUM(C33:C44)</f>
        <v>0</v>
      </c>
      <c r="D71" s="118">
        <f>+D60-SUM(D33:D44)</f>
        <v>0</v>
      </c>
    </row>
    <row r="72" spans="2:5" hidden="1" x14ac:dyDescent="0.2">
      <c r="B72" s="97" t="str">
        <f>+B62</f>
        <v>ene-sep 16</v>
      </c>
      <c r="C72" s="124">
        <f>+C62-(SUM(C33:INDEX(C33:C44,'parámetros e instrucciones'!$E$3)))</f>
        <v>0</v>
      </c>
      <c r="D72" s="124">
        <f>+D62-(SUM(D33:INDEX(D33:D44,'parámetros e instrucciones'!$E$3)))</f>
        <v>0</v>
      </c>
    </row>
    <row r="73" spans="2:5" ht="13.5" hidden="1" thickBot="1" x14ac:dyDescent="0.25">
      <c r="B73" s="100" t="str">
        <f>+B63</f>
        <v>ene-sep 17</v>
      </c>
      <c r="C73" s="128">
        <f>+C63-(SUM(C45:INDEX(C45:C53,'parámetros e instrucciones'!$E$3)))</f>
        <v>0</v>
      </c>
      <c r="D73" s="128">
        <f>+D63-(SUM(D45:INDEX(D45:D53,'parámetros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27" bottom="0.16" header="0" footer="0"/>
  <pageSetup paperSize="9" scale="67" orientation="landscape" horizontalDpi="1200" verticalDpi="1200" r:id="rId1"/>
  <headerFooter alignWithMargins="0">
    <oddHeader>&amp;R2017 –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B1:G73"/>
  <sheetViews>
    <sheetView showGridLines="0" zoomScale="75" workbookViewId="0">
      <selection activeCell="A13" sqref="A13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9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57" customFormat="1" x14ac:dyDescent="0.2">
      <c r="B1" s="154" t="s">
        <v>152</v>
      </c>
      <c r="C1" s="149"/>
      <c r="D1" s="149"/>
      <c r="E1" s="149"/>
    </row>
    <row r="2" spans="2:7" s="157" customFormat="1" x14ac:dyDescent="0.2">
      <c r="B2" s="149" t="s">
        <v>48</v>
      </c>
      <c r="C2" s="149"/>
      <c r="D2" s="149"/>
      <c r="E2" s="149"/>
    </row>
    <row r="3" spans="2:7" s="258" customFormat="1" x14ac:dyDescent="0.2">
      <c r="B3" s="256" t="s">
        <v>153</v>
      </c>
      <c r="C3" s="256"/>
      <c r="D3" s="256"/>
      <c r="E3" s="256"/>
    </row>
    <row r="4" spans="2:7" s="258" customFormat="1" x14ac:dyDescent="0.2">
      <c r="B4" s="521" t="s">
        <v>116</v>
      </c>
      <c r="C4" s="521"/>
      <c r="D4" s="521"/>
      <c r="E4" s="521"/>
    </row>
    <row r="5" spans="2:7" s="261" customFormat="1" x14ac:dyDescent="0.2">
      <c r="B5" s="259"/>
      <c r="C5" s="259"/>
      <c r="D5" s="259"/>
      <c r="E5" s="259"/>
      <c r="F5" s="258"/>
      <c r="G5" s="260"/>
    </row>
    <row r="6" spans="2:7" ht="12.75" customHeight="1" thickBot="1" x14ac:dyDescent="0.25">
      <c r="C6" s="188"/>
      <c r="D6" s="188"/>
      <c r="E6" s="188"/>
      <c r="F6" s="174"/>
    </row>
    <row r="7" spans="2:7" ht="26.25" customHeight="1" x14ac:dyDescent="0.2">
      <c r="B7" s="202" t="s">
        <v>3</v>
      </c>
      <c r="C7" s="203" t="s">
        <v>49</v>
      </c>
      <c r="D7" s="155" t="s">
        <v>7</v>
      </c>
      <c r="E7" s="204" t="s">
        <v>50</v>
      </c>
      <c r="F7" s="56"/>
    </row>
    <row r="8" spans="2:7" ht="13.5" thickBot="1" x14ac:dyDescent="0.25">
      <c r="B8" s="189" t="s">
        <v>4</v>
      </c>
      <c r="C8" s="205" t="s">
        <v>51</v>
      </c>
      <c r="D8" s="158" t="s">
        <v>52</v>
      </c>
      <c r="E8" s="190" t="s">
        <v>53</v>
      </c>
      <c r="F8" s="56"/>
    </row>
    <row r="9" spans="2:7" x14ac:dyDescent="0.2">
      <c r="B9" s="159">
        <f>+'1.1.b.vol.armazones'!C7</f>
        <v>41640</v>
      </c>
      <c r="C9" s="160"/>
      <c r="D9" s="161"/>
      <c r="E9" s="162"/>
    </row>
    <row r="10" spans="2:7" x14ac:dyDescent="0.2">
      <c r="B10" s="163">
        <f>+'1.1.b.vol.armazones'!C8</f>
        <v>41671</v>
      </c>
      <c r="C10" s="164"/>
      <c r="D10" s="152"/>
      <c r="E10" s="153"/>
    </row>
    <row r="11" spans="2:7" x14ac:dyDescent="0.2">
      <c r="B11" s="163">
        <f>+'1.1.b.vol.armazones'!C9</f>
        <v>41699</v>
      </c>
      <c r="C11" s="164"/>
      <c r="D11" s="152"/>
      <c r="E11" s="153"/>
    </row>
    <row r="12" spans="2:7" x14ac:dyDescent="0.2">
      <c r="B12" s="163">
        <f>+'1.1.b.vol.armazones'!C10</f>
        <v>41730</v>
      </c>
      <c r="C12" s="164"/>
      <c r="D12" s="152"/>
      <c r="E12" s="153"/>
    </row>
    <row r="13" spans="2:7" x14ac:dyDescent="0.2">
      <c r="B13" s="163">
        <f>+'1.1.b.vol.armazones'!C11</f>
        <v>41760</v>
      </c>
      <c r="C13" s="152"/>
      <c r="D13" s="152"/>
      <c r="E13" s="153"/>
    </row>
    <row r="14" spans="2:7" x14ac:dyDescent="0.2">
      <c r="B14" s="163">
        <f>+'1.1.b.vol.armazones'!C12</f>
        <v>41791</v>
      </c>
      <c r="C14" s="164"/>
      <c r="D14" s="152"/>
      <c r="E14" s="153"/>
    </row>
    <row r="15" spans="2:7" x14ac:dyDescent="0.2">
      <c r="B15" s="163">
        <f>+'1.1.b.vol.armazones'!C13</f>
        <v>41821</v>
      </c>
      <c r="C15" s="152"/>
      <c r="D15" s="152"/>
      <c r="E15" s="153"/>
    </row>
    <row r="16" spans="2:7" x14ac:dyDescent="0.2">
      <c r="B16" s="163">
        <f>+'1.1.b.vol.armazones'!C14</f>
        <v>41852</v>
      </c>
      <c r="C16" s="152"/>
      <c r="D16" s="152"/>
      <c r="E16" s="153"/>
    </row>
    <row r="17" spans="2:5" x14ac:dyDescent="0.2">
      <c r="B17" s="163">
        <f>+'1.1.b.vol.armazones'!C15</f>
        <v>41883</v>
      </c>
      <c r="C17" s="152"/>
      <c r="D17" s="152"/>
      <c r="E17" s="153"/>
    </row>
    <row r="18" spans="2:5" x14ac:dyDescent="0.2">
      <c r="B18" s="163">
        <f>+'1.1.b.vol.armazones'!C16</f>
        <v>41913</v>
      </c>
      <c r="C18" s="152"/>
      <c r="D18" s="152"/>
      <c r="E18" s="153"/>
    </row>
    <row r="19" spans="2:5" x14ac:dyDescent="0.2">
      <c r="B19" s="163">
        <f>+'1.1.b.vol.armazones'!C17</f>
        <v>41944</v>
      </c>
      <c r="C19" s="152"/>
      <c r="D19" s="152"/>
      <c r="E19" s="153"/>
    </row>
    <row r="20" spans="2:5" ht="13.5" thickBot="1" x14ac:dyDescent="0.25">
      <c r="B20" s="165">
        <f>+'1.1.b.vol.armazones'!C18</f>
        <v>41974</v>
      </c>
      <c r="C20" s="166"/>
      <c r="D20" s="166"/>
      <c r="E20" s="167"/>
    </row>
    <row r="21" spans="2:5" x14ac:dyDescent="0.2">
      <c r="B21" s="159">
        <f>+'1.1.b.vol.armazones'!C19</f>
        <v>42005</v>
      </c>
      <c r="C21" s="161"/>
      <c r="D21" s="161"/>
      <c r="E21" s="153"/>
    </row>
    <row r="22" spans="2:5" x14ac:dyDescent="0.2">
      <c r="B22" s="163">
        <f>+'1.1.b.vol.armazones'!C20</f>
        <v>42036</v>
      </c>
      <c r="C22" s="152"/>
      <c r="D22" s="152"/>
      <c r="E22" s="168"/>
    </row>
    <row r="23" spans="2:5" x14ac:dyDescent="0.2">
      <c r="B23" s="163">
        <f>+'1.1.b.vol.armazones'!C21</f>
        <v>42064</v>
      </c>
      <c r="C23" s="152"/>
      <c r="D23" s="152"/>
      <c r="E23" s="153"/>
    </row>
    <row r="24" spans="2:5" x14ac:dyDescent="0.2">
      <c r="B24" s="163">
        <f>+'1.1.b.vol.armazones'!C22</f>
        <v>42095</v>
      </c>
      <c r="C24" s="152"/>
      <c r="D24" s="152"/>
      <c r="E24" s="153"/>
    </row>
    <row r="25" spans="2:5" x14ac:dyDescent="0.2">
      <c r="B25" s="163">
        <f>+'1.1.b.vol.armazones'!C23</f>
        <v>42125</v>
      </c>
      <c r="C25" s="152"/>
      <c r="D25" s="152"/>
      <c r="E25" s="153"/>
    </row>
    <row r="26" spans="2:5" x14ac:dyDescent="0.2">
      <c r="B26" s="163">
        <f>+'1.1.b.vol.armazones'!C24</f>
        <v>42156</v>
      </c>
      <c r="C26" s="152"/>
      <c r="D26" s="152"/>
      <c r="E26" s="153"/>
    </row>
    <row r="27" spans="2:5" x14ac:dyDescent="0.2">
      <c r="B27" s="163">
        <f>+'1.1.b.vol.armazones'!C25</f>
        <v>42186</v>
      </c>
      <c r="C27" s="152"/>
      <c r="D27" s="152"/>
      <c r="E27" s="153"/>
    </row>
    <row r="28" spans="2:5" x14ac:dyDescent="0.2">
      <c r="B28" s="163">
        <f>+'1.1.b.vol.armazones'!C26</f>
        <v>42217</v>
      </c>
      <c r="C28" s="152"/>
      <c r="D28" s="152"/>
      <c r="E28" s="153"/>
    </row>
    <row r="29" spans="2:5" x14ac:dyDescent="0.2">
      <c r="B29" s="163">
        <f>+'1.1.b.vol.armazones'!C27</f>
        <v>42248</v>
      </c>
      <c r="C29" s="152"/>
      <c r="D29" s="152"/>
      <c r="E29" s="153"/>
    </row>
    <row r="30" spans="2:5" x14ac:dyDescent="0.2">
      <c r="B30" s="163">
        <f>+'1.1.b.vol.armazones'!C28</f>
        <v>42278</v>
      </c>
      <c r="C30" s="152"/>
      <c r="D30" s="152"/>
      <c r="E30" s="153"/>
    </row>
    <row r="31" spans="2:5" x14ac:dyDescent="0.2">
      <c r="B31" s="163">
        <f>+'1.1.b.vol.armazones'!C29</f>
        <v>42309</v>
      </c>
      <c r="C31" s="152"/>
      <c r="D31" s="152"/>
      <c r="E31" s="153"/>
    </row>
    <row r="32" spans="2:5" ht="13.5" thickBot="1" x14ac:dyDescent="0.25">
      <c r="B32" s="165">
        <f>+'1.1.b.vol.armazones'!C30</f>
        <v>42339</v>
      </c>
      <c r="C32" s="166"/>
      <c r="D32" s="166"/>
      <c r="E32" s="169"/>
    </row>
    <row r="33" spans="2:5" x14ac:dyDescent="0.2">
      <c r="B33" s="159">
        <f>+'1.1.b.vol.armazones'!C31</f>
        <v>42370</v>
      </c>
      <c r="C33" s="161"/>
      <c r="D33" s="170"/>
      <c r="E33" s="160"/>
    </row>
    <row r="34" spans="2:5" x14ac:dyDescent="0.2">
      <c r="B34" s="163">
        <f>+'1.1.b.vol.armazones'!C32</f>
        <v>42401</v>
      </c>
      <c r="C34" s="152"/>
      <c r="D34" s="137"/>
      <c r="E34" s="164"/>
    </row>
    <row r="35" spans="2:5" x14ac:dyDescent="0.2">
      <c r="B35" s="163">
        <f>+'1.1.b.vol.armazones'!C33</f>
        <v>42430</v>
      </c>
      <c r="C35" s="152"/>
      <c r="D35" s="137"/>
      <c r="E35" s="164"/>
    </row>
    <row r="36" spans="2:5" x14ac:dyDescent="0.2">
      <c r="B36" s="163">
        <f>+'1.1.b.vol.armazones'!C34</f>
        <v>42461</v>
      </c>
      <c r="C36" s="152"/>
      <c r="D36" s="137"/>
      <c r="E36" s="164"/>
    </row>
    <row r="37" spans="2:5" x14ac:dyDescent="0.2">
      <c r="B37" s="163">
        <f>+'1.1.b.vol.armazones'!C35</f>
        <v>42491</v>
      </c>
      <c r="C37" s="152"/>
      <c r="D37" s="137"/>
      <c r="E37" s="164"/>
    </row>
    <row r="38" spans="2:5" x14ac:dyDescent="0.2">
      <c r="B38" s="163">
        <f>+'1.1.b.vol.armazones'!C36</f>
        <v>42522</v>
      </c>
      <c r="C38" s="152"/>
      <c r="D38" s="137"/>
      <c r="E38" s="164"/>
    </row>
    <row r="39" spans="2:5" x14ac:dyDescent="0.2">
      <c r="B39" s="163">
        <f>+'1.1.b.vol.armazones'!C37</f>
        <v>42552</v>
      </c>
      <c r="C39" s="152"/>
      <c r="D39" s="137"/>
      <c r="E39" s="164"/>
    </row>
    <row r="40" spans="2:5" x14ac:dyDescent="0.2">
      <c r="B40" s="163">
        <f>+'1.1.b.vol.armazones'!C38</f>
        <v>42583</v>
      </c>
      <c r="C40" s="152"/>
      <c r="D40" s="137"/>
      <c r="E40" s="164"/>
    </row>
    <row r="41" spans="2:5" x14ac:dyDescent="0.2">
      <c r="B41" s="163">
        <f>+'1.1.b.vol.armazones'!C39</f>
        <v>42614</v>
      </c>
      <c r="C41" s="152"/>
      <c r="D41" s="137"/>
      <c r="E41" s="164"/>
    </row>
    <row r="42" spans="2:5" x14ac:dyDescent="0.2">
      <c r="B42" s="163">
        <f>+'1.1.b.vol.armazones'!C40</f>
        <v>42644</v>
      </c>
      <c r="C42" s="152"/>
      <c r="D42" s="137"/>
      <c r="E42" s="164"/>
    </row>
    <row r="43" spans="2:5" x14ac:dyDescent="0.2">
      <c r="B43" s="163">
        <f>+'1.1.b.vol.armazones'!C41</f>
        <v>42675</v>
      </c>
      <c r="C43" s="152"/>
      <c r="D43" s="137"/>
      <c r="E43" s="164"/>
    </row>
    <row r="44" spans="2:5" ht="13.5" thickBot="1" x14ac:dyDescent="0.25">
      <c r="B44" s="206">
        <f>+'1.1.b.vol.armazones'!C42</f>
        <v>42705</v>
      </c>
      <c r="C44" s="207"/>
      <c r="D44" s="208"/>
      <c r="E44" s="201"/>
    </row>
    <row r="45" spans="2:5" x14ac:dyDescent="0.2">
      <c r="B45" s="159">
        <f>+'1.1.b.vol.armazones'!C43</f>
        <v>42736</v>
      </c>
      <c r="C45" s="161"/>
      <c r="D45" s="161"/>
      <c r="E45" s="160"/>
    </row>
    <row r="46" spans="2:5" x14ac:dyDescent="0.2">
      <c r="B46" s="163">
        <f>+'1.1.b.vol.armazones'!C44</f>
        <v>42767</v>
      </c>
      <c r="C46" s="152"/>
      <c r="D46" s="152"/>
      <c r="E46" s="164"/>
    </row>
    <row r="47" spans="2:5" x14ac:dyDescent="0.2">
      <c r="B47" s="163">
        <f>+'1.1.b.vol.armazones'!C45</f>
        <v>42795</v>
      </c>
      <c r="C47" s="152"/>
      <c r="D47" s="152"/>
      <c r="E47" s="164"/>
    </row>
    <row r="48" spans="2:5" x14ac:dyDescent="0.2">
      <c r="B48" s="163">
        <f>+'1.1.b.vol.armazones'!C46</f>
        <v>42826</v>
      </c>
      <c r="C48" s="152"/>
      <c r="D48" s="152"/>
      <c r="E48" s="164"/>
    </row>
    <row r="49" spans="2:6" x14ac:dyDescent="0.2">
      <c r="B49" s="163">
        <f>+'1.1.b.vol.armazones'!C47</f>
        <v>42856</v>
      </c>
      <c r="C49" s="152"/>
      <c r="D49" s="152"/>
      <c r="E49" s="164"/>
    </row>
    <row r="50" spans="2:6" x14ac:dyDescent="0.2">
      <c r="B50" s="163">
        <f>+'1.1.b.vol.armazones'!C48</f>
        <v>42887</v>
      </c>
      <c r="C50" s="152"/>
      <c r="D50" s="152"/>
      <c r="E50" s="164"/>
    </row>
    <row r="51" spans="2:6" x14ac:dyDescent="0.2">
      <c r="B51" s="163">
        <f>+'1.1.b.vol.armazones'!C49</f>
        <v>42917</v>
      </c>
      <c r="C51" s="152"/>
      <c r="D51" s="152"/>
      <c r="E51" s="164"/>
    </row>
    <row r="52" spans="2:6" x14ac:dyDescent="0.2">
      <c r="B52" s="163">
        <f>+'1.1.b.vol.armazones'!C50</f>
        <v>42948</v>
      </c>
      <c r="C52" s="152"/>
      <c r="D52" s="152"/>
      <c r="E52" s="164"/>
    </row>
    <row r="53" spans="2:6" x14ac:dyDescent="0.2">
      <c r="B53" s="163">
        <f>+'1.1.b.vol.armazones'!C51</f>
        <v>42979</v>
      </c>
      <c r="C53" s="152"/>
      <c r="D53" s="152"/>
      <c r="E53" s="164"/>
    </row>
    <row r="54" spans="2:6" ht="13.5" thickBot="1" x14ac:dyDescent="0.25">
      <c r="B54" s="179"/>
      <c r="C54" s="174"/>
      <c r="D54" s="174"/>
      <c r="E54" s="175"/>
    </row>
    <row r="55" spans="2:6" x14ac:dyDescent="0.2">
      <c r="B55" s="176">
        <v>2011</v>
      </c>
      <c r="C55" s="161"/>
      <c r="D55" s="161"/>
      <c r="E55" s="161"/>
    </row>
    <row r="56" spans="2:6" x14ac:dyDescent="0.2">
      <c r="B56" s="177">
        <v>2012</v>
      </c>
      <c r="C56" s="152"/>
      <c r="D56" s="152"/>
      <c r="E56" s="152"/>
    </row>
    <row r="57" spans="2:6" ht="13.5" thickBot="1" x14ac:dyDescent="0.25">
      <c r="B57" s="178">
        <v>2013</v>
      </c>
      <c r="C57" s="166"/>
      <c r="D57" s="166"/>
      <c r="E57" s="166"/>
    </row>
    <row r="58" spans="2:6" x14ac:dyDescent="0.2">
      <c r="B58" s="176">
        <v>2014</v>
      </c>
      <c r="C58" s="161"/>
      <c r="D58" s="161"/>
      <c r="E58" s="161"/>
      <c r="F58" s="174"/>
    </row>
    <row r="59" spans="2:6" x14ac:dyDescent="0.2">
      <c r="B59" s="177">
        <v>2015</v>
      </c>
      <c r="C59" s="152"/>
      <c r="D59" s="152"/>
      <c r="E59" s="152"/>
      <c r="F59" s="174"/>
    </row>
    <row r="60" spans="2:6" ht="13.5" thickBot="1" x14ac:dyDescent="0.25">
      <c r="B60" s="178">
        <v>2016</v>
      </c>
      <c r="C60" s="166"/>
      <c r="D60" s="166"/>
      <c r="E60" s="166"/>
    </row>
    <row r="61" spans="2:6" ht="13.5" thickBot="1" x14ac:dyDescent="0.25">
      <c r="B61" s="179"/>
      <c r="C61" s="174"/>
      <c r="D61" s="174"/>
      <c r="E61" s="174"/>
    </row>
    <row r="62" spans="2:6" x14ac:dyDescent="0.2">
      <c r="B62" s="357" t="s">
        <v>126</v>
      </c>
      <c r="C62" s="161"/>
      <c r="D62" s="161"/>
      <c r="E62" s="161"/>
    </row>
    <row r="63" spans="2:6" ht="13.5" thickBot="1" x14ac:dyDescent="0.25">
      <c r="B63" s="337" t="s">
        <v>127</v>
      </c>
      <c r="C63" s="166"/>
      <c r="D63" s="166"/>
      <c r="E63" s="166"/>
    </row>
    <row r="64" spans="2:6" x14ac:dyDescent="0.2">
      <c r="C64" s="49"/>
      <c r="D64" s="49"/>
    </row>
    <row r="65" spans="2:5" x14ac:dyDescent="0.2">
      <c r="B65" s="210"/>
      <c r="C65" s="49"/>
      <c r="D65" s="49"/>
    </row>
    <row r="66" spans="2:5" ht="15" hidden="1" customHeight="1" x14ac:dyDescent="0.2">
      <c r="B66" s="84" t="s">
        <v>91</v>
      </c>
      <c r="C66" s="85"/>
      <c r="D66" s="53"/>
      <c r="E66" s="53"/>
    </row>
    <row r="67" spans="2:5" hidden="1" x14ac:dyDescent="0.2">
      <c r="B67" s="53"/>
      <c r="C67" s="53"/>
      <c r="D67" s="53"/>
      <c r="E67" s="53"/>
    </row>
    <row r="68" spans="2:5" ht="13.5" hidden="1" thickBot="1" x14ac:dyDescent="0.25">
      <c r="B68" s="89" t="s">
        <v>4</v>
      </c>
      <c r="C68" s="91" t="s">
        <v>84</v>
      </c>
      <c r="D68" s="104" t="s">
        <v>85</v>
      </c>
    </row>
    <row r="69" spans="2:5" hidden="1" x14ac:dyDescent="0.2">
      <c r="B69" s="97">
        <f>+B58</f>
        <v>2014</v>
      </c>
      <c r="C69" s="107">
        <f>+C58-SUM(C9:C20)</f>
        <v>0</v>
      </c>
      <c r="D69" s="110">
        <f>+D58-SUM(D9:D20)</f>
        <v>0</v>
      </c>
    </row>
    <row r="70" spans="2:5" hidden="1" x14ac:dyDescent="0.2">
      <c r="B70" s="99">
        <f>+B59</f>
        <v>2015</v>
      </c>
      <c r="C70" s="111">
        <f>+C59-SUM(C21:C32)</f>
        <v>0</v>
      </c>
      <c r="D70" s="114">
        <f>+D59-SUM(D21:D32)</f>
        <v>0</v>
      </c>
    </row>
    <row r="71" spans="2:5" ht="13.5" hidden="1" thickBot="1" x14ac:dyDescent="0.25">
      <c r="B71" s="100">
        <f>+B60</f>
        <v>2016</v>
      </c>
      <c r="C71" s="115">
        <f>+C60-SUM(C33:C44)</f>
        <v>0</v>
      </c>
      <c r="D71" s="118">
        <f>+D60-SUM(D33:D44)</f>
        <v>0</v>
      </c>
    </row>
    <row r="72" spans="2:5" hidden="1" x14ac:dyDescent="0.2">
      <c r="B72" s="97" t="str">
        <f>+B62</f>
        <v>ene-sep 16</v>
      </c>
      <c r="C72" s="124">
        <f>+C62-(SUM(C33:INDEX(C33:C44,'parámetros e instrucciones'!$E$3)))</f>
        <v>0</v>
      </c>
      <c r="D72" s="124">
        <f>+D62-(SUM(D33:INDEX(D33:D44,'parámetros e instrucciones'!$E$3)))</f>
        <v>0</v>
      </c>
    </row>
    <row r="73" spans="2:5" ht="13.5" hidden="1" thickBot="1" x14ac:dyDescent="0.25">
      <c r="B73" s="100" t="str">
        <f>+B63</f>
        <v>ene-sep 17</v>
      </c>
      <c r="C73" s="128">
        <f>+C63-(SUM(C45:INDEX(C45:C53,'parámetros e instrucciones'!$E$3)))</f>
        <v>0</v>
      </c>
      <c r="D73" s="128">
        <f>+D63-(SUM(D45:INDEX(D45:D53,'parámetros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27" bottom="0.19" header="0" footer="0"/>
  <pageSetup paperSize="9" scale="67" orientation="landscape" horizontalDpi="1200" verticalDpi="1200" r:id="rId1"/>
  <headerFooter alignWithMargins="0">
    <oddHeader>&amp;R2017 –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G73"/>
  <sheetViews>
    <sheetView showGridLines="0" zoomScale="75" workbookViewId="0">
      <selection activeCell="H10" sqref="H10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9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57" customFormat="1" x14ac:dyDescent="0.2">
      <c r="B1" s="154" t="s">
        <v>155</v>
      </c>
      <c r="C1" s="149"/>
      <c r="D1" s="149"/>
      <c r="E1" s="149"/>
    </row>
    <row r="2" spans="2:7" s="157" customFormat="1" x14ac:dyDescent="0.2">
      <c r="B2" s="149" t="s">
        <v>48</v>
      </c>
      <c r="C2" s="149"/>
      <c r="D2" s="149"/>
      <c r="E2" s="149"/>
    </row>
    <row r="3" spans="2:7" s="258" customFormat="1" x14ac:dyDescent="0.2">
      <c r="B3" s="256" t="s">
        <v>156</v>
      </c>
      <c r="C3" s="256"/>
      <c r="D3" s="256"/>
      <c r="E3" s="256"/>
    </row>
    <row r="4" spans="2:7" s="258" customFormat="1" x14ac:dyDescent="0.2">
      <c r="B4" s="521" t="s">
        <v>116</v>
      </c>
      <c r="C4" s="521"/>
      <c r="D4" s="521"/>
      <c r="E4" s="521"/>
    </row>
    <row r="5" spans="2:7" s="261" customFormat="1" x14ac:dyDescent="0.2">
      <c r="B5" s="259"/>
      <c r="C5" s="259"/>
      <c r="D5" s="259"/>
      <c r="E5" s="259"/>
      <c r="F5" s="258"/>
      <c r="G5" s="260"/>
    </row>
    <row r="6" spans="2:7" ht="12.75" customHeight="1" thickBot="1" x14ac:dyDescent="0.25">
      <c r="C6" s="188"/>
      <c r="D6" s="188"/>
      <c r="E6" s="188"/>
      <c r="F6" s="174"/>
    </row>
    <row r="7" spans="2:7" ht="26.25" customHeight="1" x14ac:dyDescent="0.2">
      <c r="B7" s="202" t="s">
        <v>3</v>
      </c>
      <c r="C7" s="203" t="s">
        <v>49</v>
      </c>
      <c r="D7" s="155" t="s">
        <v>7</v>
      </c>
      <c r="E7" s="204" t="s">
        <v>50</v>
      </c>
      <c r="F7" s="56"/>
    </row>
    <row r="8" spans="2:7" ht="13.5" thickBot="1" x14ac:dyDescent="0.25">
      <c r="B8" s="189" t="s">
        <v>4</v>
      </c>
      <c r="C8" s="205" t="s">
        <v>51</v>
      </c>
      <c r="D8" s="158" t="s">
        <v>52</v>
      </c>
      <c r="E8" s="190" t="s">
        <v>53</v>
      </c>
      <c r="F8" s="56"/>
    </row>
    <row r="9" spans="2:7" x14ac:dyDescent="0.2">
      <c r="B9" s="159">
        <f>+'1.1.b.vol.armazones'!C7</f>
        <v>41640</v>
      </c>
      <c r="C9" s="160"/>
      <c r="D9" s="161"/>
      <c r="E9" s="162"/>
    </row>
    <row r="10" spans="2:7" x14ac:dyDescent="0.2">
      <c r="B10" s="163">
        <f>+'1.1.b.vol.armazones'!C8</f>
        <v>41671</v>
      </c>
      <c r="C10" s="164"/>
      <c r="D10" s="152"/>
      <c r="E10" s="153"/>
    </row>
    <row r="11" spans="2:7" x14ac:dyDescent="0.2">
      <c r="B11" s="163">
        <f>+'1.1.b.vol.armazones'!C9</f>
        <v>41699</v>
      </c>
      <c r="C11" s="164"/>
      <c r="D11" s="152"/>
      <c r="E11" s="153"/>
    </row>
    <row r="12" spans="2:7" x14ac:dyDescent="0.2">
      <c r="B12" s="163">
        <f>+'1.1.b.vol.armazones'!C10</f>
        <v>41730</v>
      </c>
      <c r="C12" s="164"/>
      <c r="D12" s="152"/>
      <c r="E12" s="153"/>
    </row>
    <row r="13" spans="2:7" x14ac:dyDescent="0.2">
      <c r="B13" s="163">
        <f>+'1.1.b.vol.armazones'!C11</f>
        <v>41760</v>
      </c>
      <c r="C13" s="152"/>
      <c r="D13" s="152"/>
      <c r="E13" s="153"/>
    </row>
    <row r="14" spans="2:7" x14ac:dyDescent="0.2">
      <c r="B14" s="163">
        <f>+'1.1.b.vol.armazones'!C12</f>
        <v>41791</v>
      </c>
      <c r="C14" s="164"/>
      <c r="D14" s="152"/>
      <c r="E14" s="153"/>
    </row>
    <row r="15" spans="2:7" x14ac:dyDescent="0.2">
      <c r="B15" s="163">
        <f>+'1.1.b.vol.armazones'!C13</f>
        <v>41821</v>
      </c>
      <c r="C15" s="152"/>
      <c r="D15" s="152"/>
      <c r="E15" s="153"/>
    </row>
    <row r="16" spans="2:7" x14ac:dyDescent="0.2">
      <c r="B16" s="163">
        <f>+'1.1.b.vol.armazones'!C14</f>
        <v>41852</v>
      </c>
      <c r="C16" s="152"/>
      <c r="D16" s="152"/>
      <c r="E16" s="153"/>
    </row>
    <row r="17" spans="2:5" x14ac:dyDescent="0.2">
      <c r="B17" s="163">
        <f>+'1.1.b.vol.armazones'!C15</f>
        <v>41883</v>
      </c>
      <c r="C17" s="152"/>
      <c r="D17" s="152"/>
      <c r="E17" s="153"/>
    </row>
    <row r="18" spans="2:5" x14ac:dyDescent="0.2">
      <c r="B18" s="163">
        <f>+'1.1.b.vol.armazones'!C16</f>
        <v>41913</v>
      </c>
      <c r="C18" s="152"/>
      <c r="D18" s="152"/>
      <c r="E18" s="153"/>
    </row>
    <row r="19" spans="2:5" x14ac:dyDescent="0.2">
      <c r="B19" s="163">
        <f>+'1.1.b.vol.armazones'!C17</f>
        <v>41944</v>
      </c>
      <c r="C19" s="152"/>
      <c r="D19" s="152"/>
      <c r="E19" s="153"/>
    </row>
    <row r="20" spans="2:5" ht="13.5" thickBot="1" x14ac:dyDescent="0.25">
      <c r="B20" s="165">
        <f>+'1.1.b.vol.armazones'!C18</f>
        <v>41974</v>
      </c>
      <c r="C20" s="166"/>
      <c r="D20" s="166"/>
      <c r="E20" s="167"/>
    </row>
    <row r="21" spans="2:5" x14ac:dyDescent="0.2">
      <c r="B21" s="159">
        <f>+'1.1.b.vol.armazones'!C19</f>
        <v>42005</v>
      </c>
      <c r="C21" s="161"/>
      <c r="D21" s="161"/>
      <c r="E21" s="153"/>
    </row>
    <row r="22" spans="2:5" x14ac:dyDescent="0.2">
      <c r="B22" s="163">
        <f>+'1.1.b.vol.armazones'!C20</f>
        <v>42036</v>
      </c>
      <c r="C22" s="152"/>
      <c r="D22" s="152"/>
      <c r="E22" s="168"/>
    </row>
    <row r="23" spans="2:5" x14ac:dyDescent="0.2">
      <c r="B23" s="163">
        <f>+'1.1.b.vol.armazones'!C21</f>
        <v>42064</v>
      </c>
      <c r="C23" s="152"/>
      <c r="D23" s="152"/>
      <c r="E23" s="153"/>
    </row>
    <row r="24" spans="2:5" x14ac:dyDescent="0.2">
      <c r="B24" s="163">
        <f>+'1.1.b.vol.armazones'!C22</f>
        <v>42095</v>
      </c>
      <c r="C24" s="152"/>
      <c r="D24" s="152"/>
      <c r="E24" s="153"/>
    </row>
    <row r="25" spans="2:5" x14ac:dyDescent="0.2">
      <c r="B25" s="163">
        <f>+'1.1.b.vol.armazones'!C23</f>
        <v>42125</v>
      </c>
      <c r="C25" s="152"/>
      <c r="D25" s="152"/>
      <c r="E25" s="153"/>
    </row>
    <row r="26" spans="2:5" x14ac:dyDescent="0.2">
      <c r="B26" s="163">
        <f>+'1.1.b.vol.armazones'!C24</f>
        <v>42156</v>
      </c>
      <c r="C26" s="152"/>
      <c r="D26" s="152"/>
      <c r="E26" s="153"/>
    </row>
    <row r="27" spans="2:5" x14ac:dyDescent="0.2">
      <c r="B27" s="163">
        <f>+'1.1.b.vol.armazones'!C25</f>
        <v>42186</v>
      </c>
      <c r="C27" s="152"/>
      <c r="D27" s="152"/>
      <c r="E27" s="153"/>
    </row>
    <row r="28" spans="2:5" x14ac:dyDescent="0.2">
      <c r="B28" s="163">
        <f>+'1.1.b.vol.armazones'!C26</f>
        <v>42217</v>
      </c>
      <c r="C28" s="152"/>
      <c r="D28" s="152"/>
      <c r="E28" s="153"/>
    </row>
    <row r="29" spans="2:5" x14ac:dyDescent="0.2">
      <c r="B29" s="163">
        <f>+'1.1.b.vol.armazones'!C27</f>
        <v>42248</v>
      </c>
      <c r="C29" s="152"/>
      <c r="D29" s="152"/>
      <c r="E29" s="153"/>
    </row>
    <row r="30" spans="2:5" x14ac:dyDescent="0.2">
      <c r="B30" s="163">
        <f>+'1.1.b.vol.armazones'!C28</f>
        <v>42278</v>
      </c>
      <c r="C30" s="152"/>
      <c r="D30" s="152"/>
      <c r="E30" s="153"/>
    </row>
    <row r="31" spans="2:5" x14ac:dyDescent="0.2">
      <c r="B31" s="163">
        <f>+'1.1.b.vol.armazones'!C29</f>
        <v>42309</v>
      </c>
      <c r="C31" s="152"/>
      <c r="D31" s="152"/>
      <c r="E31" s="153"/>
    </row>
    <row r="32" spans="2:5" ht="13.5" thickBot="1" x14ac:dyDescent="0.25">
      <c r="B32" s="165">
        <f>+'1.1.b.vol.armazones'!C30</f>
        <v>42339</v>
      </c>
      <c r="C32" s="166"/>
      <c r="D32" s="166"/>
      <c r="E32" s="169"/>
    </row>
    <row r="33" spans="2:5" x14ac:dyDescent="0.2">
      <c r="B33" s="159">
        <f>+'1.1.b.vol.armazones'!C31</f>
        <v>42370</v>
      </c>
      <c r="C33" s="161"/>
      <c r="D33" s="170"/>
      <c r="E33" s="160"/>
    </row>
    <row r="34" spans="2:5" x14ac:dyDescent="0.2">
      <c r="B34" s="163">
        <f>+'1.1.b.vol.armazones'!C32</f>
        <v>42401</v>
      </c>
      <c r="C34" s="152"/>
      <c r="D34" s="137"/>
      <c r="E34" s="164"/>
    </row>
    <row r="35" spans="2:5" x14ac:dyDescent="0.2">
      <c r="B35" s="163">
        <f>+'1.1.b.vol.armazones'!C33</f>
        <v>42430</v>
      </c>
      <c r="C35" s="152"/>
      <c r="D35" s="137"/>
      <c r="E35" s="164"/>
    </row>
    <row r="36" spans="2:5" x14ac:dyDescent="0.2">
      <c r="B36" s="163">
        <f>+'1.1.b.vol.armazones'!C34</f>
        <v>42461</v>
      </c>
      <c r="C36" s="152"/>
      <c r="D36" s="137"/>
      <c r="E36" s="164"/>
    </row>
    <row r="37" spans="2:5" x14ac:dyDescent="0.2">
      <c r="B37" s="163">
        <f>+'1.1.b.vol.armazones'!C35</f>
        <v>42491</v>
      </c>
      <c r="C37" s="152"/>
      <c r="D37" s="137"/>
      <c r="E37" s="164"/>
    </row>
    <row r="38" spans="2:5" x14ac:dyDescent="0.2">
      <c r="B38" s="163">
        <f>+'1.1.b.vol.armazones'!C36</f>
        <v>42522</v>
      </c>
      <c r="C38" s="152"/>
      <c r="D38" s="137"/>
      <c r="E38" s="164"/>
    </row>
    <row r="39" spans="2:5" x14ac:dyDescent="0.2">
      <c r="B39" s="163">
        <f>+'1.1.b.vol.armazones'!C37</f>
        <v>42552</v>
      </c>
      <c r="C39" s="152"/>
      <c r="D39" s="137"/>
      <c r="E39" s="164"/>
    </row>
    <row r="40" spans="2:5" x14ac:dyDescent="0.2">
      <c r="B40" s="163">
        <f>+'1.1.b.vol.armazones'!C38</f>
        <v>42583</v>
      </c>
      <c r="C40" s="152"/>
      <c r="D40" s="137"/>
      <c r="E40" s="164"/>
    </row>
    <row r="41" spans="2:5" x14ac:dyDescent="0.2">
      <c r="B41" s="163">
        <f>+'1.1.b.vol.armazones'!C39</f>
        <v>42614</v>
      </c>
      <c r="C41" s="152"/>
      <c r="D41" s="137"/>
      <c r="E41" s="164"/>
    </row>
    <row r="42" spans="2:5" x14ac:dyDescent="0.2">
      <c r="B42" s="163">
        <f>+'1.1.b.vol.armazones'!C40</f>
        <v>42644</v>
      </c>
      <c r="C42" s="152"/>
      <c r="D42" s="137"/>
      <c r="E42" s="164"/>
    </row>
    <row r="43" spans="2:5" x14ac:dyDescent="0.2">
      <c r="B43" s="163">
        <f>+'1.1.b.vol.armazones'!C41</f>
        <v>42675</v>
      </c>
      <c r="C43" s="152"/>
      <c r="D43" s="137"/>
      <c r="E43" s="164"/>
    </row>
    <row r="44" spans="2:5" ht="13.5" thickBot="1" x14ac:dyDescent="0.25">
      <c r="B44" s="206">
        <f>+'1.1.b.vol.armazones'!C42</f>
        <v>42705</v>
      </c>
      <c r="C44" s="207"/>
      <c r="D44" s="208"/>
      <c r="E44" s="201"/>
    </row>
    <row r="45" spans="2:5" x14ac:dyDescent="0.2">
      <c r="B45" s="159">
        <f>+'1.1.b.vol.armazones'!C43</f>
        <v>42736</v>
      </c>
      <c r="C45" s="161"/>
      <c r="D45" s="161"/>
      <c r="E45" s="160"/>
    </row>
    <row r="46" spans="2:5" x14ac:dyDescent="0.2">
      <c r="B46" s="163">
        <f>+'1.1.b.vol.armazones'!C44</f>
        <v>42767</v>
      </c>
      <c r="C46" s="152"/>
      <c r="D46" s="152"/>
      <c r="E46" s="164"/>
    </row>
    <row r="47" spans="2:5" x14ac:dyDescent="0.2">
      <c r="B47" s="163">
        <f>+'1.1.b.vol.armazones'!C45</f>
        <v>42795</v>
      </c>
      <c r="C47" s="152"/>
      <c r="D47" s="152"/>
      <c r="E47" s="164"/>
    </row>
    <row r="48" spans="2:5" x14ac:dyDescent="0.2">
      <c r="B48" s="163">
        <f>+'1.1.b.vol.armazones'!C46</f>
        <v>42826</v>
      </c>
      <c r="C48" s="152"/>
      <c r="D48" s="152"/>
      <c r="E48" s="164"/>
    </row>
    <row r="49" spans="2:6" x14ac:dyDescent="0.2">
      <c r="B49" s="163">
        <f>+'1.1.b.vol.armazones'!C47</f>
        <v>42856</v>
      </c>
      <c r="C49" s="152"/>
      <c r="D49" s="152"/>
      <c r="E49" s="164"/>
    </row>
    <row r="50" spans="2:6" x14ac:dyDescent="0.2">
      <c r="B50" s="163">
        <f>+'1.1.b.vol.armazones'!C48</f>
        <v>42887</v>
      </c>
      <c r="C50" s="152"/>
      <c r="D50" s="152"/>
      <c r="E50" s="164"/>
    </row>
    <row r="51" spans="2:6" x14ac:dyDescent="0.2">
      <c r="B51" s="163">
        <f>+'1.1.b.vol.armazones'!C49</f>
        <v>42917</v>
      </c>
      <c r="C51" s="152"/>
      <c r="D51" s="152"/>
      <c r="E51" s="164"/>
    </row>
    <row r="52" spans="2:6" x14ac:dyDescent="0.2">
      <c r="B52" s="163">
        <f>+'1.1.b.vol.armazones'!C50</f>
        <v>42948</v>
      </c>
      <c r="C52" s="152"/>
      <c r="D52" s="152"/>
      <c r="E52" s="164"/>
    </row>
    <row r="53" spans="2:6" x14ac:dyDescent="0.2">
      <c r="B53" s="163">
        <f>+'1.1.b.vol.armazones'!C51</f>
        <v>42979</v>
      </c>
      <c r="C53" s="152"/>
      <c r="D53" s="152"/>
      <c r="E53" s="164"/>
    </row>
    <row r="54" spans="2:6" ht="13.5" thickBot="1" x14ac:dyDescent="0.25">
      <c r="B54" s="179"/>
      <c r="C54" s="174"/>
      <c r="D54" s="174"/>
      <c r="E54" s="175"/>
    </row>
    <row r="55" spans="2:6" x14ac:dyDescent="0.2">
      <c r="B55" s="176">
        <v>2011</v>
      </c>
      <c r="C55" s="161"/>
      <c r="D55" s="161"/>
      <c r="E55" s="161"/>
    </row>
    <row r="56" spans="2:6" x14ac:dyDescent="0.2">
      <c r="B56" s="177">
        <v>2012</v>
      </c>
      <c r="C56" s="152"/>
      <c r="D56" s="152"/>
      <c r="E56" s="152"/>
    </row>
    <row r="57" spans="2:6" ht="13.5" thickBot="1" x14ac:dyDescent="0.25">
      <c r="B57" s="178">
        <v>2013</v>
      </c>
      <c r="C57" s="166"/>
      <c r="D57" s="166"/>
      <c r="E57" s="166"/>
    </row>
    <row r="58" spans="2:6" x14ac:dyDescent="0.2">
      <c r="B58" s="176">
        <v>2014</v>
      </c>
      <c r="C58" s="161"/>
      <c r="D58" s="161"/>
      <c r="E58" s="161"/>
      <c r="F58" s="174"/>
    </row>
    <row r="59" spans="2:6" x14ac:dyDescent="0.2">
      <c r="B59" s="177">
        <v>2015</v>
      </c>
      <c r="C59" s="152"/>
      <c r="D59" s="152"/>
      <c r="E59" s="152"/>
      <c r="F59" s="174"/>
    </row>
    <row r="60" spans="2:6" ht="13.5" thickBot="1" x14ac:dyDescent="0.25">
      <c r="B60" s="178">
        <v>2016</v>
      </c>
      <c r="C60" s="166"/>
      <c r="D60" s="166"/>
      <c r="E60" s="166"/>
    </row>
    <row r="61" spans="2:6" ht="13.5" thickBot="1" x14ac:dyDescent="0.25">
      <c r="B61" s="179"/>
      <c r="C61" s="174"/>
      <c r="D61" s="174"/>
      <c r="E61" s="174"/>
    </row>
    <row r="62" spans="2:6" x14ac:dyDescent="0.2">
      <c r="B62" s="357" t="s">
        <v>126</v>
      </c>
      <c r="C62" s="161"/>
      <c r="D62" s="161"/>
      <c r="E62" s="161"/>
    </row>
    <row r="63" spans="2:6" ht="13.5" thickBot="1" x14ac:dyDescent="0.25">
      <c r="B63" s="337" t="s">
        <v>127</v>
      </c>
      <c r="C63" s="166"/>
      <c r="D63" s="166"/>
      <c r="E63" s="166"/>
    </row>
    <row r="64" spans="2:6" x14ac:dyDescent="0.2">
      <c r="C64" s="49"/>
      <c r="D64" s="49"/>
    </row>
    <row r="65" spans="2:5" x14ac:dyDescent="0.2">
      <c r="B65" s="210"/>
      <c r="C65" s="49"/>
      <c r="D65" s="49"/>
    </row>
    <row r="66" spans="2:5" ht="15" hidden="1" customHeight="1" x14ac:dyDescent="0.2">
      <c r="B66" s="84" t="s">
        <v>91</v>
      </c>
      <c r="C66" s="85"/>
      <c r="D66" s="53"/>
      <c r="E66" s="53"/>
    </row>
    <row r="67" spans="2:5" hidden="1" x14ac:dyDescent="0.2">
      <c r="B67" s="53"/>
      <c r="C67" s="53"/>
      <c r="D67" s="53"/>
      <c r="E67" s="53"/>
    </row>
    <row r="68" spans="2:5" ht="13.5" hidden="1" thickBot="1" x14ac:dyDescent="0.25">
      <c r="B68" s="89" t="s">
        <v>4</v>
      </c>
      <c r="C68" s="91" t="s">
        <v>84</v>
      </c>
      <c r="D68" s="104" t="s">
        <v>85</v>
      </c>
    </row>
    <row r="69" spans="2:5" hidden="1" x14ac:dyDescent="0.2">
      <c r="B69" s="97">
        <f>+B58</f>
        <v>2014</v>
      </c>
      <c r="C69" s="107">
        <f>+C58-SUM(C9:C20)</f>
        <v>0</v>
      </c>
      <c r="D69" s="110">
        <f>+D58-SUM(D9:D20)</f>
        <v>0</v>
      </c>
    </row>
    <row r="70" spans="2:5" hidden="1" x14ac:dyDescent="0.2">
      <c r="B70" s="99">
        <f>+B59</f>
        <v>2015</v>
      </c>
      <c r="C70" s="111">
        <f>+C59-SUM(C21:C32)</f>
        <v>0</v>
      </c>
      <c r="D70" s="114">
        <f>+D59-SUM(D21:D32)</f>
        <v>0</v>
      </c>
    </row>
    <row r="71" spans="2:5" ht="13.5" hidden="1" thickBot="1" x14ac:dyDescent="0.25">
      <c r="B71" s="100">
        <f>+B60</f>
        <v>2016</v>
      </c>
      <c r="C71" s="115">
        <f>+C60-SUM(C33:C44)</f>
        <v>0</v>
      </c>
      <c r="D71" s="118">
        <f>+D60-SUM(D33:D44)</f>
        <v>0</v>
      </c>
    </row>
    <row r="72" spans="2:5" hidden="1" x14ac:dyDescent="0.2">
      <c r="B72" s="97" t="str">
        <f>+B62</f>
        <v>ene-sep 16</v>
      </c>
      <c r="C72" s="124">
        <f>+C62-(SUM(C33:INDEX(C33:C44,'parámetros e instrucciones'!$E$3)))</f>
        <v>0</v>
      </c>
      <c r="D72" s="124">
        <f>+D62-(SUM(D33:INDEX(D33:D44,'parámetros e instrucciones'!$E$3)))</f>
        <v>0</v>
      </c>
    </row>
    <row r="73" spans="2:5" ht="13.5" hidden="1" thickBot="1" x14ac:dyDescent="0.25">
      <c r="B73" s="100" t="str">
        <f>+B63</f>
        <v>ene-sep 17</v>
      </c>
      <c r="C73" s="128">
        <f>+C63-(SUM(C45:INDEX(C45:C53,'parámetros e instrucciones'!$E$3)))</f>
        <v>0</v>
      </c>
      <c r="D73" s="128">
        <f>+D63-(SUM(D45:INDEX(D45:D53,'parámetros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3" bottom="0.16" header="0" footer="0"/>
  <pageSetup paperSize="9" scale="68" orientation="landscape" horizontalDpi="1200" verticalDpi="1200" r:id="rId1"/>
  <headerFooter alignWithMargins="0">
    <oddHeader>&amp;R2017 –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B1:G73"/>
  <sheetViews>
    <sheetView showGridLines="0" zoomScale="75" workbookViewId="0">
      <selection activeCell="G8" sqref="G8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09" customWidth="1"/>
    <col min="6" max="6" width="7.5703125" style="49" customWidth="1"/>
    <col min="7" max="7" width="17.5703125" style="49" customWidth="1"/>
    <col min="8" max="16384" width="11.42578125" style="49"/>
  </cols>
  <sheetData>
    <row r="1" spans="2:7" s="157" customFormat="1" x14ac:dyDescent="0.2">
      <c r="B1" s="154" t="s">
        <v>166</v>
      </c>
      <c r="C1" s="149"/>
      <c r="D1" s="149"/>
      <c r="E1" s="149"/>
    </row>
    <row r="2" spans="2:7" s="157" customFormat="1" x14ac:dyDescent="0.2">
      <c r="B2" s="149" t="s">
        <v>48</v>
      </c>
      <c r="C2" s="149"/>
      <c r="D2" s="149"/>
      <c r="E2" s="149"/>
    </row>
    <row r="3" spans="2:7" s="258" customFormat="1" x14ac:dyDescent="0.2">
      <c r="B3" s="256" t="s">
        <v>157</v>
      </c>
      <c r="C3" s="256"/>
      <c r="D3" s="256"/>
      <c r="E3" s="256"/>
    </row>
    <row r="4" spans="2:7" s="258" customFormat="1" x14ac:dyDescent="0.2">
      <c r="B4" s="521" t="s">
        <v>116</v>
      </c>
      <c r="C4" s="521"/>
      <c r="D4" s="521"/>
      <c r="E4" s="521"/>
    </row>
    <row r="5" spans="2:7" s="261" customFormat="1" x14ac:dyDescent="0.2">
      <c r="B5" s="259"/>
      <c r="C5" s="259"/>
      <c r="D5" s="259"/>
      <c r="E5" s="259"/>
      <c r="F5" s="258"/>
      <c r="G5" s="260"/>
    </row>
    <row r="6" spans="2:7" ht="12.75" customHeight="1" thickBot="1" x14ac:dyDescent="0.25">
      <c r="C6" s="188"/>
      <c r="D6" s="188"/>
      <c r="E6" s="188"/>
      <c r="F6" s="174"/>
    </row>
    <row r="7" spans="2:7" ht="26.25" customHeight="1" x14ac:dyDescent="0.2">
      <c r="B7" s="202" t="s">
        <v>3</v>
      </c>
      <c r="C7" s="203" t="s">
        <v>49</v>
      </c>
      <c r="D7" s="155" t="s">
        <v>7</v>
      </c>
      <c r="E7" s="204" t="s">
        <v>50</v>
      </c>
      <c r="F7" s="56"/>
    </row>
    <row r="8" spans="2:7" ht="13.5" thickBot="1" x14ac:dyDescent="0.25">
      <c r="B8" s="189" t="s">
        <v>4</v>
      </c>
      <c r="C8" s="205" t="s">
        <v>51</v>
      </c>
      <c r="D8" s="158" t="s">
        <v>52</v>
      </c>
      <c r="E8" s="190" t="s">
        <v>53</v>
      </c>
      <c r="F8" s="56"/>
    </row>
    <row r="9" spans="2:7" x14ac:dyDescent="0.2">
      <c r="B9" s="159">
        <f>+'1.1.b.vol.armazones'!C7</f>
        <v>41640</v>
      </c>
      <c r="C9" s="160"/>
      <c r="D9" s="161"/>
      <c r="E9" s="162"/>
    </row>
    <row r="10" spans="2:7" x14ac:dyDescent="0.2">
      <c r="B10" s="163">
        <f>+'1.1.b.vol.armazones'!C8</f>
        <v>41671</v>
      </c>
      <c r="C10" s="164"/>
      <c r="D10" s="152"/>
      <c r="E10" s="153"/>
    </row>
    <row r="11" spans="2:7" x14ac:dyDescent="0.2">
      <c r="B11" s="163">
        <f>+'1.1.b.vol.armazones'!C9</f>
        <v>41699</v>
      </c>
      <c r="C11" s="164"/>
      <c r="D11" s="152"/>
      <c r="E11" s="153"/>
    </row>
    <row r="12" spans="2:7" x14ac:dyDescent="0.2">
      <c r="B12" s="163">
        <f>+'1.1.b.vol.armazones'!C10</f>
        <v>41730</v>
      </c>
      <c r="C12" s="164"/>
      <c r="D12" s="152"/>
      <c r="E12" s="153"/>
    </row>
    <row r="13" spans="2:7" x14ac:dyDescent="0.2">
      <c r="B13" s="163">
        <f>+'1.1.b.vol.armazones'!C11</f>
        <v>41760</v>
      </c>
      <c r="C13" s="152"/>
      <c r="D13" s="152"/>
      <c r="E13" s="153"/>
    </row>
    <row r="14" spans="2:7" x14ac:dyDescent="0.2">
      <c r="B14" s="163">
        <f>+'1.1.b.vol.armazones'!C12</f>
        <v>41791</v>
      </c>
      <c r="C14" s="164"/>
      <c r="D14" s="152"/>
      <c r="E14" s="153"/>
    </row>
    <row r="15" spans="2:7" x14ac:dyDescent="0.2">
      <c r="B15" s="163">
        <f>+'1.1.b.vol.armazones'!C13</f>
        <v>41821</v>
      </c>
      <c r="C15" s="152"/>
      <c r="D15" s="152"/>
      <c r="E15" s="153"/>
    </row>
    <row r="16" spans="2:7" x14ac:dyDescent="0.2">
      <c r="B16" s="163">
        <f>+'1.1.b.vol.armazones'!C14</f>
        <v>41852</v>
      </c>
      <c r="C16" s="152"/>
      <c r="D16" s="152"/>
      <c r="E16" s="153"/>
    </row>
    <row r="17" spans="2:5" x14ac:dyDescent="0.2">
      <c r="B17" s="163">
        <f>+'1.1.b.vol.armazones'!C15</f>
        <v>41883</v>
      </c>
      <c r="C17" s="152"/>
      <c r="D17" s="152"/>
      <c r="E17" s="153"/>
    </row>
    <row r="18" spans="2:5" x14ac:dyDescent="0.2">
      <c r="B18" s="163">
        <f>+'1.1.b.vol.armazones'!C16</f>
        <v>41913</v>
      </c>
      <c r="C18" s="152"/>
      <c r="D18" s="152"/>
      <c r="E18" s="153"/>
    </row>
    <row r="19" spans="2:5" x14ac:dyDescent="0.2">
      <c r="B19" s="163">
        <f>+'1.1.b.vol.armazones'!C17</f>
        <v>41944</v>
      </c>
      <c r="C19" s="152"/>
      <c r="D19" s="152"/>
      <c r="E19" s="153"/>
    </row>
    <row r="20" spans="2:5" ht="13.5" thickBot="1" x14ac:dyDescent="0.25">
      <c r="B20" s="165">
        <f>+'1.1.b.vol.armazones'!C18</f>
        <v>41974</v>
      </c>
      <c r="C20" s="166"/>
      <c r="D20" s="166"/>
      <c r="E20" s="167"/>
    </row>
    <row r="21" spans="2:5" x14ac:dyDescent="0.2">
      <c r="B21" s="159">
        <f>+'1.1.b.vol.armazones'!C19</f>
        <v>42005</v>
      </c>
      <c r="C21" s="161"/>
      <c r="D21" s="161"/>
      <c r="E21" s="153"/>
    </row>
    <row r="22" spans="2:5" x14ac:dyDescent="0.2">
      <c r="B22" s="163">
        <f>+'1.1.b.vol.armazones'!C20</f>
        <v>42036</v>
      </c>
      <c r="C22" s="152"/>
      <c r="D22" s="152"/>
      <c r="E22" s="168"/>
    </row>
    <row r="23" spans="2:5" x14ac:dyDescent="0.2">
      <c r="B23" s="163">
        <f>+'1.1.b.vol.armazones'!C21</f>
        <v>42064</v>
      </c>
      <c r="C23" s="152"/>
      <c r="D23" s="152"/>
      <c r="E23" s="153"/>
    </row>
    <row r="24" spans="2:5" x14ac:dyDescent="0.2">
      <c r="B24" s="163">
        <f>+'1.1.b.vol.armazones'!C22</f>
        <v>42095</v>
      </c>
      <c r="C24" s="152"/>
      <c r="D24" s="152"/>
      <c r="E24" s="153"/>
    </row>
    <row r="25" spans="2:5" x14ac:dyDescent="0.2">
      <c r="B25" s="163">
        <f>+'1.1.b.vol.armazones'!C23</f>
        <v>42125</v>
      </c>
      <c r="C25" s="152"/>
      <c r="D25" s="152"/>
      <c r="E25" s="153"/>
    </row>
    <row r="26" spans="2:5" x14ac:dyDescent="0.2">
      <c r="B26" s="163">
        <f>+'1.1.b.vol.armazones'!C24</f>
        <v>42156</v>
      </c>
      <c r="C26" s="152"/>
      <c r="D26" s="152"/>
      <c r="E26" s="153"/>
    </row>
    <row r="27" spans="2:5" x14ac:dyDescent="0.2">
      <c r="B27" s="163">
        <f>+'1.1.b.vol.armazones'!C25</f>
        <v>42186</v>
      </c>
      <c r="C27" s="152"/>
      <c r="D27" s="152"/>
      <c r="E27" s="153"/>
    </row>
    <row r="28" spans="2:5" x14ac:dyDescent="0.2">
      <c r="B28" s="163">
        <f>+'1.1.b.vol.armazones'!C26</f>
        <v>42217</v>
      </c>
      <c r="C28" s="152"/>
      <c r="D28" s="152"/>
      <c r="E28" s="153"/>
    </row>
    <row r="29" spans="2:5" x14ac:dyDescent="0.2">
      <c r="B29" s="163">
        <f>+'1.1.b.vol.armazones'!C27</f>
        <v>42248</v>
      </c>
      <c r="C29" s="152"/>
      <c r="D29" s="152"/>
      <c r="E29" s="153"/>
    </row>
    <row r="30" spans="2:5" x14ac:dyDescent="0.2">
      <c r="B30" s="163">
        <f>+'1.1.b.vol.armazones'!C28</f>
        <v>42278</v>
      </c>
      <c r="C30" s="152"/>
      <c r="D30" s="152"/>
      <c r="E30" s="153"/>
    </row>
    <row r="31" spans="2:5" x14ac:dyDescent="0.2">
      <c r="B31" s="163">
        <f>+'1.1.b.vol.armazones'!C29</f>
        <v>42309</v>
      </c>
      <c r="C31" s="152"/>
      <c r="D31" s="152"/>
      <c r="E31" s="153"/>
    </row>
    <row r="32" spans="2:5" ht="13.5" thickBot="1" x14ac:dyDescent="0.25">
      <c r="B32" s="165">
        <f>+'1.1.b.vol.armazones'!C30</f>
        <v>42339</v>
      </c>
      <c r="C32" s="166"/>
      <c r="D32" s="166"/>
      <c r="E32" s="169"/>
    </row>
    <row r="33" spans="2:5" x14ac:dyDescent="0.2">
      <c r="B33" s="159">
        <f>+'1.1.b.vol.armazones'!C31</f>
        <v>42370</v>
      </c>
      <c r="C33" s="161"/>
      <c r="D33" s="170"/>
      <c r="E33" s="160"/>
    </row>
    <row r="34" spans="2:5" x14ac:dyDescent="0.2">
      <c r="B34" s="163">
        <f>+'1.1.b.vol.armazones'!C32</f>
        <v>42401</v>
      </c>
      <c r="C34" s="152"/>
      <c r="D34" s="137"/>
      <c r="E34" s="164"/>
    </row>
    <row r="35" spans="2:5" x14ac:dyDescent="0.2">
      <c r="B35" s="163">
        <f>+'1.1.b.vol.armazones'!C33</f>
        <v>42430</v>
      </c>
      <c r="C35" s="152"/>
      <c r="D35" s="137"/>
      <c r="E35" s="164"/>
    </row>
    <row r="36" spans="2:5" x14ac:dyDescent="0.2">
      <c r="B36" s="163">
        <f>+'1.1.b.vol.armazones'!C34</f>
        <v>42461</v>
      </c>
      <c r="C36" s="152"/>
      <c r="D36" s="137"/>
      <c r="E36" s="164"/>
    </row>
    <row r="37" spans="2:5" x14ac:dyDescent="0.2">
      <c r="B37" s="163">
        <f>+'1.1.b.vol.armazones'!C35</f>
        <v>42491</v>
      </c>
      <c r="C37" s="152"/>
      <c r="D37" s="137"/>
      <c r="E37" s="164"/>
    </row>
    <row r="38" spans="2:5" x14ac:dyDescent="0.2">
      <c r="B38" s="163">
        <f>+'1.1.b.vol.armazones'!C36</f>
        <v>42522</v>
      </c>
      <c r="C38" s="152"/>
      <c r="D38" s="137"/>
      <c r="E38" s="164"/>
    </row>
    <row r="39" spans="2:5" x14ac:dyDescent="0.2">
      <c r="B39" s="163">
        <f>+'1.1.b.vol.armazones'!C37</f>
        <v>42552</v>
      </c>
      <c r="C39" s="152"/>
      <c r="D39" s="137"/>
      <c r="E39" s="164"/>
    </row>
    <row r="40" spans="2:5" x14ac:dyDescent="0.2">
      <c r="B40" s="163">
        <f>+'1.1.b.vol.armazones'!C38</f>
        <v>42583</v>
      </c>
      <c r="C40" s="152"/>
      <c r="D40" s="137"/>
      <c r="E40" s="164"/>
    </row>
    <row r="41" spans="2:5" x14ac:dyDescent="0.2">
      <c r="B41" s="163">
        <f>+'1.1.b.vol.armazones'!C39</f>
        <v>42614</v>
      </c>
      <c r="C41" s="152"/>
      <c r="D41" s="137"/>
      <c r="E41" s="164"/>
    </row>
    <row r="42" spans="2:5" x14ac:dyDescent="0.2">
      <c r="B42" s="163">
        <f>+'1.1.b.vol.armazones'!C40</f>
        <v>42644</v>
      </c>
      <c r="C42" s="152"/>
      <c r="D42" s="137"/>
      <c r="E42" s="164"/>
    </row>
    <row r="43" spans="2:5" x14ac:dyDescent="0.2">
      <c r="B43" s="163">
        <f>+'1.1.b.vol.armazones'!C41</f>
        <v>42675</v>
      </c>
      <c r="C43" s="152"/>
      <c r="D43" s="137"/>
      <c r="E43" s="164"/>
    </row>
    <row r="44" spans="2:5" ht="13.5" thickBot="1" x14ac:dyDescent="0.25">
      <c r="B44" s="206">
        <f>+'1.1.b.vol.armazones'!C42</f>
        <v>42705</v>
      </c>
      <c r="C44" s="207"/>
      <c r="D44" s="208"/>
      <c r="E44" s="201"/>
    </row>
    <row r="45" spans="2:5" x14ac:dyDescent="0.2">
      <c r="B45" s="159">
        <f>+'1.1.b.vol.armazones'!C43</f>
        <v>42736</v>
      </c>
      <c r="C45" s="161"/>
      <c r="D45" s="161"/>
      <c r="E45" s="160"/>
    </row>
    <row r="46" spans="2:5" x14ac:dyDescent="0.2">
      <c r="B46" s="163">
        <f>+'1.1.b.vol.armazones'!C44</f>
        <v>42767</v>
      </c>
      <c r="C46" s="152"/>
      <c r="D46" s="152"/>
      <c r="E46" s="164"/>
    </row>
    <row r="47" spans="2:5" x14ac:dyDescent="0.2">
      <c r="B47" s="163">
        <f>+'1.1.b.vol.armazones'!C45</f>
        <v>42795</v>
      </c>
      <c r="C47" s="152"/>
      <c r="D47" s="152"/>
      <c r="E47" s="164"/>
    </row>
    <row r="48" spans="2:5" x14ac:dyDescent="0.2">
      <c r="B48" s="163">
        <f>+'1.1.b.vol.armazones'!C46</f>
        <v>42826</v>
      </c>
      <c r="C48" s="152"/>
      <c r="D48" s="152"/>
      <c r="E48" s="164"/>
    </row>
    <row r="49" spans="2:6" x14ac:dyDescent="0.2">
      <c r="B49" s="163">
        <f>+'1.1.b.vol.armazones'!C47</f>
        <v>42856</v>
      </c>
      <c r="C49" s="152"/>
      <c r="D49" s="152"/>
      <c r="E49" s="164"/>
    </row>
    <row r="50" spans="2:6" x14ac:dyDescent="0.2">
      <c r="B50" s="163">
        <f>+'1.1.b.vol.armazones'!C48</f>
        <v>42887</v>
      </c>
      <c r="C50" s="152"/>
      <c r="D50" s="152"/>
      <c r="E50" s="164"/>
    </row>
    <row r="51" spans="2:6" x14ac:dyDescent="0.2">
      <c r="B51" s="163">
        <f>+'1.1.b.vol.armazones'!C49</f>
        <v>42917</v>
      </c>
      <c r="C51" s="152"/>
      <c r="D51" s="152"/>
      <c r="E51" s="164"/>
    </row>
    <row r="52" spans="2:6" x14ac:dyDescent="0.2">
      <c r="B52" s="163">
        <f>+'1.1.b.vol.armazones'!C50</f>
        <v>42948</v>
      </c>
      <c r="C52" s="152"/>
      <c r="D52" s="152"/>
      <c r="E52" s="164"/>
    </row>
    <row r="53" spans="2:6" x14ac:dyDescent="0.2">
      <c r="B53" s="163">
        <f>+'1.1.b.vol.armazones'!C51</f>
        <v>42979</v>
      </c>
      <c r="C53" s="152"/>
      <c r="D53" s="152"/>
      <c r="E53" s="164"/>
    </row>
    <row r="54" spans="2:6" ht="13.5" thickBot="1" x14ac:dyDescent="0.25">
      <c r="B54" s="179"/>
      <c r="C54" s="174"/>
      <c r="D54" s="174"/>
      <c r="E54" s="175"/>
    </row>
    <row r="55" spans="2:6" x14ac:dyDescent="0.2">
      <c r="B55" s="176">
        <v>2011</v>
      </c>
      <c r="C55" s="161"/>
      <c r="D55" s="161"/>
      <c r="E55" s="161"/>
    </row>
    <row r="56" spans="2:6" x14ac:dyDescent="0.2">
      <c r="B56" s="177">
        <v>2012</v>
      </c>
      <c r="C56" s="152"/>
      <c r="D56" s="152"/>
      <c r="E56" s="152"/>
    </row>
    <row r="57" spans="2:6" ht="13.5" thickBot="1" x14ac:dyDescent="0.25">
      <c r="B57" s="178">
        <v>2013</v>
      </c>
      <c r="C57" s="166"/>
      <c r="D57" s="166"/>
      <c r="E57" s="166"/>
    </row>
    <row r="58" spans="2:6" x14ac:dyDescent="0.2">
      <c r="B58" s="176">
        <v>2014</v>
      </c>
      <c r="C58" s="161"/>
      <c r="D58" s="161"/>
      <c r="E58" s="161"/>
      <c r="F58" s="174"/>
    </row>
    <row r="59" spans="2:6" x14ac:dyDescent="0.2">
      <c r="B59" s="177">
        <v>2015</v>
      </c>
      <c r="C59" s="152"/>
      <c r="D59" s="152"/>
      <c r="E59" s="152"/>
      <c r="F59" s="174"/>
    </row>
    <row r="60" spans="2:6" ht="13.5" thickBot="1" x14ac:dyDescent="0.25">
      <c r="B60" s="178">
        <v>2016</v>
      </c>
      <c r="C60" s="166"/>
      <c r="D60" s="166"/>
      <c r="E60" s="166"/>
    </row>
    <row r="61" spans="2:6" ht="13.5" thickBot="1" x14ac:dyDescent="0.25">
      <c r="B61" s="179"/>
      <c r="C61" s="174"/>
      <c r="D61" s="174"/>
      <c r="E61" s="174"/>
    </row>
    <row r="62" spans="2:6" x14ac:dyDescent="0.2">
      <c r="B62" s="357" t="s">
        <v>126</v>
      </c>
      <c r="C62" s="161"/>
      <c r="D62" s="161"/>
      <c r="E62" s="161"/>
    </row>
    <row r="63" spans="2:6" ht="13.5" thickBot="1" x14ac:dyDescent="0.25">
      <c r="B63" s="337" t="s">
        <v>127</v>
      </c>
      <c r="C63" s="166"/>
      <c r="D63" s="166"/>
      <c r="E63" s="166"/>
    </row>
    <row r="64" spans="2:6" x14ac:dyDescent="0.2">
      <c r="C64" s="49"/>
      <c r="D64" s="49"/>
    </row>
    <row r="65" spans="2:5" x14ac:dyDescent="0.2">
      <c r="B65" s="210"/>
      <c r="C65" s="49"/>
      <c r="D65" s="49"/>
    </row>
    <row r="66" spans="2:5" ht="15" hidden="1" customHeight="1" x14ac:dyDescent="0.2">
      <c r="B66" s="84" t="s">
        <v>91</v>
      </c>
      <c r="C66" s="85"/>
      <c r="D66" s="53"/>
      <c r="E66" s="53"/>
    </row>
    <row r="67" spans="2:5" hidden="1" x14ac:dyDescent="0.2">
      <c r="B67" s="53"/>
      <c r="C67" s="53"/>
      <c r="D67" s="53"/>
      <c r="E67" s="53"/>
    </row>
    <row r="68" spans="2:5" ht="13.5" hidden="1" thickBot="1" x14ac:dyDescent="0.25">
      <c r="B68" s="89" t="s">
        <v>4</v>
      </c>
      <c r="C68" s="91" t="s">
        <v>84</v>
      </c>
      <c r="D68" s="104" t="s">
        <v>85</v>
      </c>
    </row>
    <row r="69" spans="2:5" hidden="1" x14ac:dyDescent="0.2">
      <c r="B69" s="97">
        <f>+B58</f>
        <v>2014</v>
      </c>
      <c r="C69" s="107">
        <f>+C58-SUM(C9:C20)</f>
        <v>0</v>
      </c>
      <c r="D69" s="110">
        <f>+D58-SUM(D9:D20)</f>
        <v>0</v>
      </c>
    </row>
    <row r="70" spans="2:5" hidden="1" x14ac:dyDescent="0.2">
      <c r="B70" s="99">
        <f>+B59</f>
        <v>2015</v>
      </c>
      <c r="C70" s="111">
        <f>+C59-SUM(C21:C32)</f>
        <v>0</v>
      </c>
      <c r="D70" s="114">
        <f>+D59-SUM(D21:D32)</f>
        <v>0</v>
      </c>
    </row>
    <row r="71" spans="2:5" ht="13.5" hidden="1" thickBot="1" x14ac:dyDescent="0.25">
      <c r="B71" s="100">
        <f>+B60</f>
        <v>2016</v>
      </c>
      <c r="C71" s="115">
        <f>+C60-SUM(C33:C44)</f>
        <v>0</v>
      </c>
      <c r="D71" s="118">
        <f>+D60-SUM(D33:D44)</f>
        <v>0</v>
      </c>
    </row>
    <row r="72" spans="2:5" hidden="1" x14ac:dyDescent="0.2">
      <c r="B72" s="97" t="str">
        <f>+B62</f>
        <v>ene-sep 16</v>
      </c>
      <c r="C72" s="124">
        <f>+C62-(SUM(C33:INDEX(C33:C44,'parámetros e instrucciones'!$E$3)))</f>
        <v>0</v>
      </c>
      <c r="D72" s="124">
        <f>+D62-(SUM(D33:INDEX(D33:D44,'parámetros e instrucciones'!$E$3)))</f>
        <v>0</v>
      </c>
    </row>
    <row r="73" spans="2:5" ht="13.5" hidden="1" thickBot="1" x14ac:dyDescent="0.25">
      <c r="B73" s="100" t="str">
        <f>+B63</f>
        <v>ene-sep 17</v>
      </c>
      <c r="C73" s="128">
        <f>+C63-(SUM(C45:INDEX(C45:C53,'parámetros e instrucciones'!$E$3)))</f>
        <v>0</v>
      </c>
      <c r="D73" s="128">
        <f>+D63-(SUM(D45:INDEX(D45:D53,'parámetros e instrucciones'!$E$3)))</f>
        <v>0</v>
      </c>
    </row>
  </sheetData>
  <sheetProtection formatCells="0" formatColumns="0" formatRows="0"/>
  <mergeCells count="1">
    <mergeCell ref="B4:E4"/>
  </mergeCells>
  <phoneticPr fontId="0" type="noConversion"/>
  <printOptions horizontalCentered="1" verticalCentered="1" gridLinesSet="0"/>
  <pageMargins left="0.3" right="0.48" top="0.27" bottom="0.16" header="0" footer="0"/>
  <pageSetup paperSize="9" scale="68" orientation="landscape" horizontalDpi="1200" verticalDpi="1200" r:id="rId1"/>
  <headerFooter alignWithMargins="0">
    <oddHeader>&amp;R2017 –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38" sqref="A38"/>
    </sheetView>
  </sheetViews>
  <sheetFormatPr baseColWidth="10" defaultRowHeight="12.75" x14ac:dyDescent="0.2"/>
  <cols>
    <col min="1" max="1" width="38.28515625" style="49" customWidth="1"/>
    <col min="2" max="3" width="13.85546875" style="49" customWidth="1"/>
    <col min="4" max="5" width="13.85546875" style="52" customWidth="1"/>
    <col min="6" max="16384" width="11.42578125" style="49"/>
  </cols>
  <sheetData>
    <row r="1" spans="1:5" x14ac:dyDescent="0.2">
      <c r="A1" s="522" t="s">
        <v>167</v>
      </c>
      <c r="B1" s="522"/>
      <c r="C1" s="522"/>
      <c r="D1" s="260"/>
    </row>
    <row r="2" spans="1:5" s="52" customFormat="1" x14ac:dyDescent="0.2">
      <c r="A2" s="523" t="s">
        <v>168</v>
      </c>
      <c r="B2" s="523"/>
      <c r="C2" s="523"/>
      <c r="D2" s="260"/>
    </row>
    <row r="3" spans="1:5" s="52" customFormat="1" x14ac:dyDescent="0.2">
      <c r="A3" s="524" t="s">
        <v>109</v>
      </c>
      <c r="B3" s="524"/>
      <c r="C3" s="524"/>
      <c r="D3" s="260"/>
    </row>
    <row r="4" spans="1:5" s="52" customFormat="1" x14ac:dyDescent="0.2">
      <c r="A4" s="383" t="s">
        <v>169</v>
      </c>
      <c r="B4" s="382"/>
      <c r="C4" s="382"/>
      <c r="D4" s="260"/>
    </row>
    <row r="5" spans="1:5" s="261" customFormat="1" x14ac:dyDescent="0.2">
      <c r="A5" s="384" t="s">
        <v>170</v>
      </c>
      <c r="B5" s="384"/>
      <c r="C5" s="384"/>
      <c r="D5" s="260"/>
    </row>
    <row r="6" spans="1:5" ht="22.5" customHeight="1" thickBot="1" x14ac:dyDescent="0.25"/>
    <row r="7" spans="1:5" ht="24.75" customHeight="1" thickBot="1" x14ac:dyDescent="0.25">
      <c r="A7" s="525" t="s">
        <v>171</v>
      </c>
      <c r="B7" s="385">
        <v>2014</v>
      </c>
      <c r="C7" s="385">
        <v>2015</v>
      </c>
      <c r="D7" s="385">
        <v>2016</v>
      </c>
      <c r="E7" s="386" t="s">
        <v>140</v>
      </c>
    </row>
    <row r="8" spans="1:5" ht="25.5" customHeight="1" x14ac:dyDescent="0.2">
      <c r="A8" s="526"/>
      <c r="B8" s="527" t="s">
        <v>172</v>
      </c>
      <c r="C8" s="527" t="s">
        <v>172</v>
      </c>
      <c r="D8" s="527" t="s">
        <v>172</v>
      </c>
      <c r="E8" s="527" t="s">
        <v>172</v>
      </c>
    </row>
    <row r="9" spans="1:5" ht="28.5" customHeight="1" thickBot="1" x14ac:dyDescent="0.25">
      <c r="A9" s="526"/>
      <c r="B9" s="528"/>
      <c r="C9" s="528"/>
      <c r="D9" s="528"/>
      <c r="E9" s="528"/>
    </row>
    <row r="10" spans="1:5" x14ac:dyDescent="0.2">
      <c r="A10" s="387" t="s">
        <v>173</v>
      </c>
      <c r="B10" s="160"/>
      <c r="C10" s="160"/>
      <c r="D10" s="160"/>
      <c r="E10" s="160"/>
    </row>
    <row r="11" spans="1:5" x14ac:dyDescent="0.2">
      <c r="A11" s="388" t="s">
        <v>174</v>
      </c>
      <c r="B11" s="389"/>
      <c r="C11" s="389"/>
      <c r="D11" s="389"/>
      <c r="E11" s="389"/>
    </row>
    <row r="12" spans="1:5" x14ac:dyDescent="0.2">
      <c r="A12" s="388" t="s">
        <v>175</v>
      </c>
      <c r="B12" s="389"/>
      <c r="C12" s="389"/>
      <c r="D12" s="389"/>
      <c r="E12" s="389"/>
    </row>
    <row r="13" spans="1:5" x14ac:dyDescent="0.2">
      <c r="A13" s="390" t="s">
        <v>176</v>
      </c>
      <c r="B13" s="164"/>
      <c r="C13" s="164"/>
      <c r="D13" s="164"/>
      <c r="E13" s="164"/>
    </row>
    <row r="14" spans="1:5" x14ac:dyDescent="0.2">
      <c r="A14" s="391" t="s">
        <v>174</v>
      </c>
      <c r="B14" s="164"/>
      <c r="C14" s="164"/>
      <c r="D14" s="164"/>
      <c r="E14" s="164"/>
    </row>
    <row r="15" spans="1:5" x14ac:dyDescent="0.2">
      <c r="A15" s="391" t="s">
        <v>177</v>
      </c>
      <c r="B15" s="164"/>
      <c r="C15" s="164"/>
      <c r="D15" s="164"/>
      <c r="E15" s="164"/>
    </row>
    <row r="16" spans="1:5" x14ac:dyDescent="0.2">
      <c r="A16" s="390" t="s">
        <v>178</v>
      </c>
      <c r="B16" s="164"/>
      <c r="C16" s="164"/>
      <c r="D16" s="164"/>
      <c r="E16" s="164"/>
    </row>
    <row r="17" spans="1:5" x14ac:dyDescent="0.2">
      <c r="A17" s="391" t="s">
        <v>179</v>
      </c>
      <c r="B17" s="164"/>
      <c r="C17" s="164"/>
      <c r="D17" s="164"/>
      <c r="E17" s="164"/>
    </row>
    <row r="18" spans="1:5" x14ac:dyDescent="0.2">
      <c r="A18" s="391" t="s">
        <v>180</v>
      </c>
      <c r="B18" s="164"/>
      <c r="C18" s="164"/>
      <c r="D18" s="164"/>
      <c r="E18" s="164"/>
    </row>
    <row r="19" spans="1:5" x14ac:dyDescent="0.2">
      <c r="A19" s="391" t="s">
        <v>181</v>
      </c>
      <c r="B19" s="164"/>
      <c r="C19" s="164"/>
      <c r="D19" s="164"/>
      <c r="E19" s="164"/>
    </row>
    <row r="20" spans="1:5" x14ac:dyDescent="0.2">
      <c r="A20" s="391" t="s">
        <v>149</v>
      </c>
      <c r="B20" s="164"/>
      <c r="C20" s="164"/>
      <c r="D20" s="164"/>
      <c r="E20" s="164"/>
    </row>
    <row r="21" spans="1:5" ht="12.75" customHeight="1" x14ac:dyDescent="0.2">
      <c r="A21" s="390" t="s">
        <v>182</v>
      </c>
      <c r="B21" s="164"/>
      <c r="C21" s="164"/>
      <c r="D21" s="164"/>
      <c r="E21" s="164"/>
    </row>
    <row r="22" spans="1:5" ht="12.75" customHeight="1" x14ac:dyDescent="0.2">
      <c r="A22" s="390" t="s">
        <v>183</v>
      </c>
      <c r="B22" s="164"/>
      <c r="C22" s="164"/>
      <c r="D22" s="164"/>
      <c r="E22" s="164"/>
    </row>
    <row r="23" spans="1:5" ht="12.75" customHeight="1" x14ac:dyDescent="0.2">
      <c r="A23" s="391" t="s">
        <v>184</v>
      </c>
      <c r="B23" s="164"/>
      <c r="C23" s="164"/>
      <c r="D23" s="164"/>
      <c r="E23" s="164"/>
    </row>
    <row r="24" spans="1:5" ht="12.75" customHeight="1" x14ac:dyDescent="0.2">
      <c r="A24" s="391" t="s">
        <v>185</v>
      </c>
      <c r="B24" s="164"/>
      <c r="C24" s="164"/>
      <c r="D24" s="164"/>
      <c r="E24" s="164"/>
    </row>
    <row r="25" spans="1:5" ht="12.75" customHeight="1" x14ac:dyDescent="0.2">
      <c r="A25" s="391" t="s">
        <v>149</v>
      </c>
      <c r="B25" s="164"/>
      <c r="C25" s="164"/>
      <c r="D25" s="164"/>
      <c r="E25" s="164"/>
    </row>
    <row r="26" spans="1:5" ht="12.75" customHeight="1" x14ac:dyDescent="0.2">
      <c r="A26" s="390" t="s">
        <v>186</v>
      </c>
      <c r="B26" s="164"/>
      <c r="C26" s="164"/>
      <c r="D26" s="164"/>
      <c r="E26" s="164"/>
    </row>
    <row r="27" spans="1:5" ht="12.75" customHeight="1" x14ac:dyDescent="0.2">
      <c r="A27" s="390" t="s">
        <v>187</v>
      </c>
      <c r="B27" s="164"/>
      <c r="C27" s="164"/>
      <c r="D27" s="164"/>
      <c r="E27" s="164"/>
    </row>
    <row r="28" spans="1:5" ht="12.75" customHeight="1" x14ac:dyDescent="0.2">
      <c r="A28" s="391" t="s">
        <v>180</v>
      </c>
      <c r="B28" s="164"/>
      <c r="C28" s="164"/>
      <c r="D28" s="164"/>
      <c r="E28" s="164"/>
    </row>
    <row r="29" spans="1:5" ht="12.75" customHeight="1" x14ac:dyDescent="0.2">
      <c r="A29" s="391" t="s">
        <v>149</v>
      </c>
      <c r="B29" s="164"/>
      <c r="C29" s="164"/>
      <c r="D29" s="164"/>
      <c r="E29" s="164"/>
    </row>
    <row r="30" spans="1:5" ht="12.75" customHeight="1" x14ac:dyDescent="0.2">
      <c r="A30" s="390" t="s">
        <v>188</v>
      </c>
      <c r="B30" s="164"/>
      <c r="C30" s="164"/>
      <c r="D30" s="164"/>
      <c r="E30" s="164"/>
    </row>
    <row r="31" spans="1:5" ht="12.75" customHeight="1" thickBot="1" x14ac:dyDescent="0.25">
      <c r="A31" s="392" t="s">
        <v>189</v>
      </c>
      <c r="B31" s="172"/>
      <c r="C31" s="172"/>
      <c r="D31" s="172"/>
      <c r="E31" s="172"/>
    </row>
    <row r="32" spans="1:5" ht="12.75" customHeight="1" thickBot="1" x14ac:dyDescent="0.25">
      <c r="A32" s="393" t="s">
        <v>190</v>
      </c>
      <c r="B32" s="394"/>
      <c r="C32" s="394"/>
      <c r="D32" s="394"/>
      <c r="E32" s="394"/>
    </row>
    <row r="33" spans="1:5" ht="12.75" customHeight="1" thickBot="1" x14ac:dyDescent="0.25">
      <c r="A33" s="70"/>
      <c r="B33" s="175"/>
      <c r="C33" s="175"/>
      <c r="D33" s="175"/>
      <c r="E33" s="175"/>
    </row>
    <row r="34" spans="1:5" ht="12.75" customHeight="1" thickBot="1" x14ac:dyDescent="0.25">
      <c r="A34" s="395" t="s">
        <v>191</v>
      </c>
      <c r="B34" s="394"/>
      <c r="C34" s="394"/>
      <c r="D34" s="394"/>
      <c r="E34" s="394"/>
    </row>
    <row r="35" spans="1:5" ht="12.75" customHeight="1" x14ac:dyDescent="0.2">
      <c r="A35" s="70"/>
      <c r="B35" s="174"/>
      <c r="D35" s="186"/>
      <c r="E35" s="174"/>
    </row>
    <row r="36" spans="1:5" ht="12.75" customHeight="1" x14ac:dyDescent="0.2">
      <c r="A36" s="529" t="s">
        <v>192</v>
      </c>
      <c r="B36" s="529"/>
      <c r="C36" s="529"/>
      <c r="D36" s="529"/>
      <c r="E36" s="529"/>
    </row>
    <row r="37" spans="1:5" ht="12.75" customHeight="1" x14ac:dyDescent="0.2">
      <c r="A37" s="493" t="s">
        <v>193</v>
      </c>
    </row>
    <row r="38" spans="1:5" ht="12.75" customHeight="1" x14ac:dyDescent="0.2">
      <c r="A38" s="56"/>
    </row>
    <row r="39" spans="1:5" ht="12.75" customHeight="1" thickBot="1" x14ac:dyDescent="0.25">
      <c r="A39" s="56"/>
    </row>
    <row r="40" spans="1:5" ht="12.75" customHeight="1" thickBot="1" x14ac:dyDescent="0.25">
      <c r="A40" s="396" t="s">
        <v>171</v>
      </c>
      <c r="B40" s="502" t="s">
        <v>194</v>
      </c>
      <c r="C40" s="503"/>
      <c r="D40" s="503"/>
      <c r="E40" s="504"/>
    </row>
    <row r="41" spans="1:5" ht="12.75" customHeight="1" x14ac:dyDescent="0.2">
      <c r="A41" s="530"/>
      <c r="B41" s="533"/>
      <c r="C41" s="534"/>
      <c r="D41" s="534"/>
      <c r="E41" s="535"/>
    </row>
    <row r="42" spans="1:5" ht="12.75" customHeight="1" x14ac:dyDescent="0.2">
      <c r="A42" s="531"/>
      <c r="B42" s="536"/>
      <c r="C42" s="537"/>
      <c r="D42" s="537"/>
      <c r="E42" s="538"/>
    </row>
    <row r="43" spans="1:5" ht="12.75" customHeight="1" x14ac:dyDescent="0.2">
      <c r="A43" s="531"/>
      <c r="B43" s="536"/>
      <c r="C43" s="537"/>
      <c r="D43" s="537"/>
      <c r="E43" s="538"/>
    </row>
    <row r="44" spans="1:5" ht="12.75" customHeight="1" thickBot="1" x14ac:dyDescent="0.25">
      <c r="A44" s="532"/>
      <c r="B44" s="539"/>
      <c r="C44" s="540"/>
      <c r="D44" s="540"/>
      <c r="E44" s="541"/>
    </row>
    <row r="45" spans="1:5" ht="12.75" customHeight="1" x14ac:dyDescent="0.2">
      <c r="A45" s="530"/>
      <c r="B45" s="533"/>
      <c r="C45" s="534"/>
      <c r="D45" s="534"/>
      <c r="E45" s="535"/>
    </row>
    <row r="46" spans="1:5" ht="12.75" customHeight="1" x14ac:dyDescent="0.2">
      <c r="A46" s="531"/>
      <c r="B46" s="536"/>
      <c r="C46" s="537"/>
      <c r="D46" s="537"/>
      <c r="E46" s="538"/>
    </row>
    <row r="47" spans="1:5" ht="12.75" customHeight="1" x14ac:dyDescent="0.2">
      <c r="A47" s="531"/>
      <c r="B47" s="536"/>
      <c r="C47" s="537"/>
      <c r="D47" s="537"/>
      <c r="E47" s="538"/>
    </row>
    <row r="48" spans="1:5" ht="13.5" thickBot="1" x14ac:dyDescent="0.25">
      <c r="A48" s="532"/>
      <c r="B48" s="539"/>
      <c r="C48" s="540"/>
      <c r="D48" s="540"/>
      <c r="E48" s="541"/>
    </row>
    <row r="49" spans="1:5" x14ac:dyDescent="0.2">
      <c r="A49" s="530"/>
      <c r="B49" s="533"/>
      <c r="C49" s="534"/>
      <c r="D49" s="534"/>
      <c r="E49" s="535"/>
    </row>
    <row r="50" spans="1:5" x14ac:dyDescent="0.2">
      <c r="A50" s="531"/>
      <c r="B50" s="536"/>
      <c r="C50" s="537"/>
      <c r="D50" s="537"/>
      <c r="E50" s="538"/>
    </row>
    <row r="51" spans="1:5" x14ac:dyDescent="0.2">
      <c r="A51" s="531"/>
      <c r="B51" s="536"/>
      <c r="C51" s="537"/>
      <c r="D51" s="537"/>
      <c r="E51" s="538"/>
    </row>
    <row r="52" spans="1:5" ht="13.5" thickBot="1" x14ac:dyDescent="0.25">
      <c r="A52" s="532"/>
      <c r="B52" s="539"/>
      <c r="C52" s="540"/>
      <c r="D52" s="540"/>
      <c r="E52" s="541"/>
    </row>
    <row r="53" spans="1:5" x14ac:dyDescent="0.2">
      <c r="A53" s="530"/>
      <c r="B53" s="533"/>
      <c r="C53" s="534"/>
      <c r="D53" s="534"/>
      <c r="E53" s="535"/>
    </row>
    <row r="54" spans="1:5" x14ac:dyDescent="0.2">
      <c r="A54" s="531"/>
      <c r="B54" s="536"/>
      <c r="C54" s="537"/>
      <c r="D54" s="537"/>
      <c r="E54" s="538"/>
    </row>
    <row r="55" spans="1:5" x14ac:dyDescent="0.2">
      <c r="A55" s="531"/>
      <c r="B55" s="536"/>
      <c r="C55" s="537"/>
      <c r="D55" s="537"/>
      <c r="E55" s="538"/>
    </row>
    <row r="56" spans="1:5" ht="13.5" thickBot="1" x14ac:dyDescent="0.25">
      <c r="A56" s="532"/>
      <c r="B56" s="539"/>
      <c r="C56" s="540"/>
      <c r="D56" s="540"/>
      <c r="E56" s="541"/>
    </row>
    <row r="57" spans="1:5" x14ac:dyDescent="0.2">
      <c r="A57" s="530"/>
      <c r="B57" s="533"/>
      <c r="C57" s="534"/>
      <c r="D57" s="534"/>
      <c r="E57" s="535"/>
    </row>
    <row r="58" spans="1:5" x14ac:dyDescent="0.2">
      <c r="A58" s="531"/>
      <c r="B58" s="536"/>
      <c r="C58" s="537"/>
      <c r="D58" s="537"/>
      <c r="E58" s="538"/>
    </row>
    <row r="59" spans="1:5" x14ac:dyDescent="0.2">
      <c r="A59" s="531"/>
      <c r="B59" s="536"/>
      <c r="C59" s="537"/>
      <c r="D59" s="537"/>
      <c r="E59" s="538"/>
    </row>
    <row r="60" spans="1:5" ht="13.5" thickBot="1" x14ac:dyDescent="0.25">
      <c r="A60" s="532"/>
      <c r="B60" s="539"/>
      <c r="C60" s="540"/>
      <c r="D60" s="540"/>
      <c r="E60" s="541"/>
    </row>
    <row r="61" spans="1:5" x14ac:dyDescent="0.2">
      <c r="A61" s="56"/>
    </row>
    <row r="62" spans="1:5" x14ac:dyDescent="0.2">
      <c r="A62" s="56"/>
    </row>
    <row r="64" spans="1:5" ht="13.5" thickBot="1" x14ac:dyDescent="0.25">
      <c r="A64" s="90"/>
    </row>
    <row r="65" spans="1:5" ht="13.5" thickBot="1" x14ac:dyDescent="0.25">
      <c r="B65" s="397">
        <f>+B7</f>
        <v>2014</v>
      </c>
      <c r="D65" s="397">
        <f>+B65</f>
        <v>2014</v>
      </c>
      <c r="E65" s="397">
        <f>+C7</f>
        <v>2015</v>
      </c>
    </row>
    <row r="66" spans="1:5" ht="13.5" thickBot="1" x14ac:dyDescent="0.25">
      <c r="B66" s="396" t="s">
        <v>195</v>
      </c>
      <c r="C66" s="229"/>
      <c r="D66" s="396" t="s">
        <v>196</v>
      </c>
      <c r="E66" s="396" t="s">
        <v>195</v>
      </c>
    </row>
    <row r="67" spans="1:5" ht="13.5" thickBot="1" x14ac:dyDescent="0.25">
      <c r="A67" s="90" t="s">
        <v>197</v>
      </c>
      <c r="B67" s="398">
        <f>+B32-SUM(B10:B31)</f>
        <v>0</v>
      </c>
      <c r="D67" s="399" t="e">
        <f>+#REF!-SUM(#REF!)</f>
        <v>#REF!</v>
      </c>
      <c r="E67" s="399">
        <f>+C32-SUM(C10:C31)</f>
        <v>0</v>
      </c>
    </row>
    <row r="68" spans="1:5" x14ac:dyDescent="0.2">
      <c r="A68" s="90"/>
    </row>
    <row r="69" spans="1:5" x14ac:dyDescent="0.2">
      <c r="A69" s="90"/>
    </row>
    <row r="70" spans="1:5" x14ac:dyDescent="0.2">
      <c r="A70" s="90"/>
    </row>
    <row r="71" spans="1:5" x14ac:dyDescent="0.2">
      <c r="A71" s="90"/>
    </row>
  </sheetData>
  <mergeCells count="35">
    <mergeCell ref="A53:A56"/>
    <mergeCell ref="B53:E53"/>
    <mergeCell ref="B54:E54"/>
    <mergeCell ref="B55:E55"/>
    <mergeCell ref="B56:E56"/>
    <mergeCell ref="A57:A60"/>
    <mergeCell ref="B57:E57"/>
    <mergeCell ref="B58:E58"/>
    <mergeCell ref="B59:E59"/>
    <mergeCell ref="B60:E60"/>
    <mergeCell ref="A45:A48"/>
    <mergeCell ref="B45:E45"/>
    <mergeCell ref="B46:E46"/>
    <mergeCell ref="B47:E47"/>
    <mergeCell ref="B48:E48"/>
    <mergeCell ref="A49:A52"/>
    <mergeCell ref="B49:E49"/>
    <mergeCell ref="B50:E50"/>
    <mergeCell ref="B51:E51"/>
    <mergeCell ref="B52:E52"/>
    <mergeCell ref="D8:D9"/>
    <mergeCell ref="E8:E9"/>
    <mergeCell ref="A36:E36"/>
    <mergeCell ref="B40:E40"/>
    <mergeCell ref="A41:A44"/>
    <mergeCell ref="B41:E41"/>
    <mergeCell ref="B42:E42"/>
    <mergeCell ref="B43:E43"/>
    <mergeCell ref="B44:E44"/>
    <mergeCell ref="A1:C1"/>
    <mergeCell ref="A2:C2"/>
    <mergeCell ref="A3:C3"/>
    <mergeCell ref="A7:A9"/>
    <mergeCell ref="B8:B9"/>
    <mergeCell ref="C8:C9"/>
  </mergeCells>
  <phoneticPr fontId="29" type="noConversion"/>
  <pageMargins left="0.31496062992125984" right="0.70866141732283472" top="0.74803149606299213" bottom="0.74803149606299213" header="0.31496062992125984" footer="0.31496062992125984"/>
  <pageSetup paperSize="9" scale="65" orientation="portrait" r:id="rId1"/>
  <headerFooter>
    <oddHeader>&amp;R2017-Año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opLeftCell="A46" workbookViewId="0">
      <selection activeCell="A78" sqref="A78:IV78"/>
    </sheetView>
  </sheetViews>
  <sheetFormatPr baseColWidth="10" defaultRowHeight="12.75" x14ac:dyDescent="0.2"/>
  <cols>
    <col min="1" max="1" width="38.28515625" style="400" customWidth="1"/>
    <col min="2" max="2" width="23.140625" style="400" customWidth="1"/>
    <col min="3" max="3" width="11.42578125" style="400"/>
    <col min="4" max="4" width="23.140625" style="400" customWidth="1"/>
    <col min="5" max="5" width="11.42578125" style="400"/>
    <col min="6" max="6" width="23.140625" style="400" customWidth="1"/>
    <col min="7" max="7" width="11.42578125" style="400"/>
    <col min="8" max="8" width="23.140625" style="400" customWidth="1"/>
    <col min="9" max="9" width="11.42578125" style="400"/>
    <col min="10" max="10" width="1.5703125" style="400" customWidth="1"/>
    <col min="11" max="16384" width="11.42578125" style="400"/>
  </cols>
  <sheetData>
    <row r="2" spans="1:9" x14ac:dyDescent="0.2">
      <c r="A2" s="381" t="s">
        <v>198</v>
      </c>
    </row>
    <row r="3" spans="1:9" x14ac:dyDescent="0.2">
      <c r="A3" s="381" t="s">
        <v>199</v>
      </c>
    </row>
    <row r="4" spans="1:9" x14ac:dyDescent="0.2">
      <c r="A4" s="401" t="s">
        <v>111</v>
      </c>
    </row>
    <row r="5" spans="1:9" x14ac:dyDescent="0.2">
      <c r="A5" s="402" t="s">
        <v>200</v>
      </c>
    </row>
    <row r="6" spans="1:9" s="404" customFormat="1" x14ac:dyDescent="0.2">
      <c r="A6" s="402" t="s">
        <v>201</v>
      </c>
      <c r="B6" s="403"/>
      <c r="C6" s="403"/>
    </row>
    <row r="7" spans="1:9" s="404" customFormat="1" ht="13.5" thickBot="1" x14ac:dyDescent="0.25">
      <c r="A7" s="402"/>
      <c r="B7" s="403"/>
      <c r="C7" s="403"/>
    </row>
    <row r="8" spans="1:9" ht="13.5" thickBot="1" x14ac:dyDescent="0.25">
      <c r="B8" s="547">
        <v>2014</v>
      </c>
      <c r="C8" s="548"/>
      <c r="D8" s="547">
        <v>2015</v>
      </c>
      <c r="E8" s="548"/>
      <c r="F8" s="547">
        <v>2016</v>
      </c>
      <c r="G8" s="548"/>
      <c r="H8" s="549" t="s">
        <v>202</v>
      </c>
      <c r="I8" s="550"/>
    </row>
    <row r="9" spans="1:9" x14ac:dyDescent="0.2">
      <c r="A9" s="405" t="s">
        <v>171</v>
      </c>
      <c r="B9" s="406" t="s">
        <v>203</v>
      </c>
      <c r="C9" s="406" t="s">
        <v>204</v>
      </c>
      <c r="D9" s="406" t="s">
        <v>203</v>
      </c>
      <c r="E9" s="406" t="s">
        <v>204</v>
      </c>
      <c r="F9" s="406" t="s">
        <v>203</v>
      </c>
      <c r="G9" s="406" t="s">
        <v>204</v>
      </c>
      <c r="H9" s="406" t="s">
        <v>203</v>
      </c>
      <c r="I9" s="406" t="s">
        <v>204</v>
      </c>
    </row>
    <row r="10" spans="1:9" ht="13.5" thickBot="1" x14ac:dyDescent="0.25">
      <c r="A10" s="407"/>
      <c r="B10" s="408" t="s">
        <v>205</v>
      </c>
      <c r="C10" s="409" t="s">
        <v>206</v>
      </c>
      <c r="D10" s="408" t="s">
        <v>205</v>
      </c>
      <c r="E10" s="409" t="s">
        <v>206</v>
      </c>
      <c r="F10" s="408" t="s">
        <v>205</v>
      </c>
      <c r="G10" s="409" t="s">
        <v>206</v>
      </c>
      <c r="H10" s="408" t="s">
        <v>205</v>
      </c>
      <c r="I10" s="409" t="s">
        <v>206</v>
      </c>
    </row>
    <row r="11" spans="1:9" ht="13.5" thickBot="1" x14ac:dyDescent="0.25">
      <c r="A11" s="410"/>
    </row>
    <row r="12" spans="1:9" x14ac:dyDescent="0.2">
      <c r="A12" s="411" t="s">
        <v>207</v>
      </c>
      <c r="B12" s="412"/>
      <c r="C12" s="413"/>
      <c r="D12" s="412"/>
      <c r="E12" s="413"/>
      <c r="F12" s="412"/>
      <c r="G12" s="413"/>
      <c r="H12" s="412"/>
      <c r="I12" s="413"/>
    </row>
    <row r="13" spans="1:9" x14ac:dyDescent="0.2">
      <c r="A13" s="388" t="s">
        <v>174</v>
      </c>
      <c r="B13" s="414"/>
      <c r="C13" s="415"/>
      <c r="D13" s="414"/>
      <c r="E13" s="415"/>
      <c r="F13" s="414"/>
      <c r="G13" s="415"/>
      <c r="H13" s="414"/>
      <c r="I13" s="415"/>
    </row>
    <row r="14" spans="1:9" x14ac:dyDescent="0.2">
      <c r="A14" s="388"/>
      <c r="B14" s="414"/>
      <c r="C14" s="415"/>
      <c r="D14" s="414"/>
      <c r="E14" s="415"/>
      <c r="F14" s="414"/>
      <c r="G14" s="415"/>
      <c r="H14" s="414"/>
      <c r="I14" s="415"/>
    </row>
    <row r="15" spans="1:9" x14ac:dyDescent="0.2">
      <c r="A15" s="416"/>
      <c r="B15" s="414"/>
      <c r="C15" s="415"/>
      <c r="D15" s="414"/>
      <c r="E15" s="415"/>
      <c r="F15" s="414"/>
      <c r="G15" s="415"/>
      <c r="H15" s="414"/>
      <c r="I15" s="415"/>
    </row>
    <row r="16" spans="1:9" x14ac:dyDescent="0.2">
      <c r="A16" s="417"/>
      <c r="B16" s="418"/>
      <c r="C16" s="419"/>
      <c r="D16" s="418"/>
      <c r="E16" s="419"/>
      <c r="F16" s="418"/>
      <c r="G16" s="419"/>
      <c r="H16" s="418"/>
      <c r="I16" s="419"/>
    </row>
    <row r="17" spans="1:9" x14ac:dyDescent="0.2">
      <c r="A17" s="420" t="s">
        <v>175</v>
      </c>
      <c r="B17" s="418"/>
      <c r="C17" s="419"/>
      <c r="D17" s="418"/>
      <c r="E17" s="419"/>
      <c r="F17" s="418"/>
      <c r="G17" s="419"/>
      <c r="H17" s="418"/>
      <c r="I17" s="419"/>
    </row>
    <row r="18" spans="1:9" x14ac:dyDescent="0.2">
      <c r="A18" s="417"/>
      <c r="B18" s="418"/>
      <c r="C18" s="419"/>
      <c r="D18" s="418"/>
      <c r="E18" s="419"/>
      <c r="F18" s="418"/>
      <c r="G18" s="419"/>
      <c r="H18" s="418"/>
      <c r="I18" s="419"/>
    </row>
    <row r="19" spans="1:9" x14ac:dyDescent="0.2">
      <c r="A19" s="417"/>
      <c r="B19" s="418"/>
      <c r="C19" s="419"/>
      <c r="D19" s="418"/>
      <c r="E19" s="419"/>
      <c r="F19" s="418"/>
      <c r="G19" s="419"/>
      <c r="H19" s="418"/>
      <c r="I19" s="419"/>
    </row>
    <row r="20" spans="1:9" ht="13.5" thickBot="1" x14ac:dyDescent="0.25">
      <c r="A20" s="421"/>
      <c r="B20" s="422"/>
      <c r="C20" s="423"/>
      <c r="D20" s="422"/>
      <c r="E20" s="423"/>
      <c r="F20" s="422"/>
      <c r="G20" s="423"/>
      <c r="H20" s="422"/>
      <c r="I20" s="423"/>
    </row>
    <row r="21" spans="1:9" ht="13.5" thickBot="1" x14ac:dyDescent="0.25">
      <c r="A21" s="410"/>
      <c r="B21" s="424"/>
      <c r="C21" s="425"/>
      <c r="D21" s="424"/>
      <c r="E21" s="425"/>
      <c r="F21" s="424"/>
      <c r="G21" s="425"/>
      <c r="H21" s="424"/>
      <c r="I21" s="425"/>
    </row>
    <row r="22" spans="1:9" x14ac:dyDescent="0.2">
      <c r="A22" s="411" t="s">
        <v>208</v>
      </c>
      <c r="B22" s="412"/>
      <c r="C22" s="413"/>
      <c r="D22" s="412"/>
      <c r="E22" s="413"/>
      <c r="F22" s="412"/>
      <c r="G22" s="413"/>
      <c r="H22" s="412"/>
      <c r="I22" s="413"/>
    </row>
    <row r="23" spans="1:9" x14ac:dyDescent="0.2">
      <c r="A23" s="426" t="s">
        <v>174</v>
      </c>
      <c r="B23" s="414"/>
      <c r="C23" s="415"/>
      <c r="D23" s="414"/>
      <c r="E23" s="415"/>
      <c r="F23" s="414"/>
      <c r="G23" s="415"/>
      <c r="H23" s="414"/>
      <c r="I23" s="415"/>
    </row>
    <row r="24" spans="1:9" x14ac:dyDescent="0.2">
      <c r="A24" s="426"/>
      <c r="B24" s="414"/>
      <c r="C24" s="415"/>
      <c r="D24" s="414"/>
      <c r="E24" s="415"/>
      <c r="F24" s="414"/>
      <c r="G24" s="415"/>
      <c r="H24" s="414"/>
      <c r="I24" s="415"/>
    </row>
    <row r="25" spans="1:9" x14ac:dyDescent="0.2">
      <c r="A25" s="426"/>
      <c r="B25" s="414"/>
      <c r="C25" s="415"/>
      <c r="D25" s="414"/>
      <c r="E25" s="415"/>
      <c r="F25" s="414"/>
      <c r="G25" s="415"/>
      <c r="H25" s="414"/>
      <c r="I25" s="415"/>
    </row>
    <row r="26" spans="1:9" x14ac:dyDescent="0.2">
      <c r="A26" s="426"/>
      <c r="B26" s="414"/>
      <c r="C26" s="415"/>
      <c r="D26" s="414"/>
      <c r="E26" s="415"/>
      <c r="F26" s="414"/>
      <c r="G26" s="415"/>
      <c r="H26" s="414"/>
      <c r="I26" s="415"/>
    </row>
    <row r="27" spans="1:9" x14ac:dyDescent="0.2">
      <c r="A27" s="420"/>
      <c r="B27" s="418"/>
      <c r="C27" s="419"/>
      <c r="D27" s="418"/>
      <c r="E27" s="419"/>
      <c r="F27" s="418"/>
      <c r="G27" s="419"/>
      <c r="H27" s="418"/>
      <c r="I27" s="419"/>
    </row>
    <row r="28" spans="1:9" x14ac:dyDescent="0.2">
      <c r="A28" s="420" t="s">
        <v>175</v>
      </c>
      <c r="B28" s="418"/>
      <c r="C28" s="419"/>
      <c r="D28" s="418"/>
      <c r="E28" s="419"/>
      <c r="F28" s="418"/>
      <c r="G28" s="419"/>
      <c r="H28" s="418"/>
      <c r="I28" s="419"/>
    </row>
    <row r="29" spans="1:9" x14ac:dyDescent="0.2">
      <c r="A29" s="420"/>
      <c r="B29" s="418"/>
      <c r="C29" s="419"/>
      <c r="D29" s="418"/>
      <c r="E29" s="419"/>
      <c r="F29" s="418"/>
      <c r="G29" s="419"/>
      <c r="H29" s="418"/>
      <c r="I29" s="419"/>
    </row>
    <row r="30" spans="1:9" x14ac:dyDescent="0.2">
      <c r="A30" s="420"/>
      <c r="B30" s="418"/>
      <c r="C30" s="419"/>
      <c r="D30" s="418"/>
      <c r="E30" s="419"/>
      <c r="F30" s="418"/>
      <c r="G30" s="419"/>
      <c r="H30" s="418"/>
      <c r="I30" s="419"/>
    </row>
    <row r="31" spans="1:9" x14ac:dyDescent="0.2">
      <c r="A31" s="420"/>
      <c r="B31" s="418"/>
      <c r="C31" s="419"/>
      <c r="D31" s="418"/>
      <c r="E31" s="419"/>
      <c r="F31" s="418"/>
      <c r="G31" s="419"/>
      <c r="H31" s="418"/>
      <c r="I31" s="419"/>
    </row>
    <row r="32" spans="1:9" ht="13.5" thickBot="1" x14ac:dyDescent="0.25">
      <c r="A32" s="427"/>
      <c r="B32" s="422"/>
      <c r="C32" s="423"/>
      <c r="D32" s="422"/>
      <c r="E32" s="423"/>
      <c r="F32" s="422"/>
      <c r="G32" s="423"/>
      <c r="H32" s="422"/>
      <c r="I32" s="423"/>
    </row>
    <row r="33" spans="1:9" ht="13.5" thickBot="1" x14ac:dyDescent="0.25">
      <c r="A33" s="410"/>
      <c r="B33" s="424"/>
      <c r="C33" s="425"/>
      <c r="D33" s="424"/>
      <c r="E33" s="425"/>
      <c r="F33" s="424"/>
      <c r="G33" s="425"/>
      <c r="H33" s="424"/>
      <c r="I33" s="425"/>
    </row>
    <row r="34" spans="1:9" x14ac:dyDescent="0.2">
      <c r="A34" s="411" t="s">
        <v>209</v>
      </c>
      <c r="B34" s="412"/>
      <c r="C34" s="413"/>
      <c r="D34" s="412"/>
      <c r="E34" s="413"/>
      <c r="F34" s="412"/>
      <c r="G34" s="413"/>
      <c r="H34" s="412"/>
      <c r="I34" s="413"/>
    </row>
    <row r="35" spans="1:9" x14ac:dyDescent="0.2">
      <c r="A35" s="426" t="s">
        <v>179</v>
      </c>
      <c r="B35" s="414"/>
      <c r="C35" s="415"/>
      <c r="D35" s="414"/>
      <c r="E35" s="415"/>
      <c r="F35" s="414"/>
      <c r="G35" s="415"/>
      <c r="H35" s="414"/>
      <c r="I35" s="415"/>
    </row>
    <row r="36" spans="1:9" x14ac:dyDescent="0.2">
      <c r="A36" s="426" t="s">
        <v>180</v>
      </c>
      <c r="B36" s="414"/>
      <c r="C36" s="415"/>
      <c r="D36" s="414"/>
      <c r="E36" s="415"/>
      <c r="F36" s="414"/>
      <c r="G36" s="415"/>
      <c r="H36" s="414"/>
      <c r="I36" s="415"/>
    </row>
    <row r="37" spans="1:9" x14ac:dyDescent="0.2">
      <c r="A37" s="426" t="s">
        <v>181</v>
      </c>
      <c r="B37" s="414"/>
      <c r="C37" s="415"/>
      <c r="D37" s="414"/>
      <c r="E37" s="415"/>
      <c r="F37" s="414"/>
      <c r="G37" s="415"/>
      <c r="H37" s="414"/>
      <c r="I37" s="415"/>
    </row>
    <row r="38" spans="1:9" ht="13.5" thickBot="1" x14ac:dyDescent="0.25">
      <c r="A38" s="427" t="s">
        <v>149</v>
      </c>
      <c r="B38" s="422"/>
      <c r="C38" s="423"/>
      <c r="D38" s="422"/>
      <c r="E38" s="423"/>
      <c r="F38" s="422"/>
      <c r="G38" s="423"/>
      <c r="H38" s="422"/>
      <c r="I38" s="423"/>
    </row>
    <row r="39" spans="1:9" ht="13.5" thickBot="1" x14ac:dyDescent="0.25">
      <c r="A39" s="410"/>
      <c r="B39" s="424"/>
      <c r="C39" s="425"/>
      <c r="D39" s="424"/>
      <c r="E39" s="425"/>
      <c r="F39" s="424"/>
      <c r="G39" s="425"/>
      <c r="H39" s="424"/>
      <c r="I39" s="425"/>
    </row>
    <row r="40" spans="1:9" x14ac:dyDescent="0.2">
      <c r="A40" s="411" t="s">
        <v>210</v>
      </c>
      <c r="B40" s="428"/>
      <c r="C40" s="413"/>
      <c r="D40" s="428"/>
      <c r="E40" s="413"/>
      <c r="F40" s="428"/>
      <c r="G40" s="413"/>
      <c r="H40" s="428"/>
      <c r="I40" s="413"/>
    </row>
    <row r="41" spans="1:9" x14ac:dyDescent="0.2">
      <c r="A41" s="420" t="s">
        <v>211</v>
      </c>
      <c r="B41" s="429"/>
      <c r="C41" s="419"/>
      <c r="D41" s="429"/>
      <c r="E41" s="419"/>
      <c r="F41" s="429"/>
      <c r="G41" s="419"/>
      <c r="H41" s="429"/>
      <c r="I41" s="419"/>
    </row>
    <row r="42" spans="1:9" x14ac:dyDescent="0.2">
      <c r="A42" s="420" t="s">
        <v>212</v>
      </c>
      <c r="B42" s="429"/>
      <c r="C42" s="419"/>
      <c r="D42" s="429"/>
      <c r="E42" s="419"/>
      <c r="F42" s="429"/>
      <c r="G42" s="419"/>
      <c r="H42" s="429"/>
      <c r="I42" s="419"/>
    </row>
    <row r="43" spans="1:9" x14ac:dyDescent="0.2">
      <c r="A43" s="420" t="s">
        <v>213</v>
      </c>
      <c r="B43" s="429"/>
      <c r="C43" s="419"/>
      <c r="D43" s="429"/>
      <c r="E43" s="419"/>
      <c r="F43" s="429"/>
      <c r="G43" s="419"/>
      <c r="H43" s="429"/>
      <c r="I43" s="419"/>
    </row>
    <row r="44" spans="1:9" x14ac:dyDescent="0.2">
      <c r="A44" s="420" t="s">
        <v>214</v>
      </c>
      <c r="B44" s="429"/>
      <c r="C44" s="419"/>
      <c r="D44" s="429"/>
      <c r="E44" s="419"/>
      <c r="F44" s="429"/>
      <c r="G44" s="419"/>
      <c r="H44" s="429"/>
      <c r="I44" s="419"/>
    </row>
    <row r="45" spans="1:9" x14ac:dyDescent="0.2">
      <c r="A45" s="426" t="s">
        <v>215</v>
      </c>
      <c r="B45" s="430"/>
      <c r="C45" s="415"/>
      <c r="D45" s="430"/>
      <c r="E45" s="415"/>
      <c r="F45" s="430"/>
      <c r="G45" s="415"/>
      <c r="H45" s="430"/>
      <c r="I45" s="415"/>
    </row>
    <row r="46" spans="1:9" ht="13.5" thickBot="1" x14ac:dyDescent="0.25">
      <c r="A46" s="427" t="s">
        <v>216</v>
      </c>
      <c r="B46" s="431"/>
      <c r="C46" s="423"/>
      <c r="D46" s="431"/>
      <c r="E46" s="423"/>
      <c r="F46" s="431"/>
      <c r="G46" s="423"/>
      <c r="H46" s="431"/>
      <c r="I46" s="423"/>
    </row>
    <row r="47" spans="1:9" x14ac:dyDescent="0.2">
      <c r="A47" s="410"/>
      <c r="B47" s="424"/>
      <c r="C47" s="432"/>
      <c r="D47" s="424"/>
      <c r="E47" s="432"/>
      <c r="F47" s="424"/>
      <c r="G47" s="432"/>
      <c r="H47" s="424"/>
      <c r="I47" s="432"/>
    </row>
    <row r="48" spans="1:9" x14ac:dyDescent="0.2">
      <c r="A48" s="381"/>
      <c r="B48" s="424"/>
      <c r="C48" s="432"/>
      <c r="D48" s="424"/>
      <c r="E48" s="432"/>
      <c r="F48" s="424"/>
      <c r="G48" s="432"/>
      <c r="H48" s="424"/>
      <c r="I48" s="432"/>
    </row>
    <row r="49" spans="1:11" x14ac:dyDescent="0.2">
      <c r="A49" s="433" t="s">
        <v>217</v>
      </c>
      <c r="B49" s="429"/>
      <c r="C49" s="419"/>
      <c r="D49" s="429"/>
      <c r="E49" s="419"/>
      <c r="F49" s="429"/>
      <c r="G49" s="419"/>
      <c r="H49" s="429"/>
      <c r="I49" s="419"/>
    </row>
    <row r="50" spans="1:11" x14ac:dyDescent="0.2">
      <c r="A50" s="434" t="s">
        <v>218</v>
      </c>
      <c r="B50" s="435"/>
      <c r="C50" s="436"/>
      <c r="D50" s="435"/>
      <c r="E50" s="436"/>
      <c r="F50" s="435"/>
      <c r="G50" s="436"/>
      <c r="H50" s="435"/>
      <c r="I50" s="436"/>
    </row>
    <row r="51" spans="1:11" ht="13.5" thickBot="1" x14ac:dyDescent="0.25">
      <c r="A51" s="427" t="s">
        <v>219</v>
      </c>
      <c r="B51" s="431"/>
      <c r="C51" s="423"/>
      <c r="D51" s="431"/>
      <c r="E51" s="423"/>
      <c r="F51" s="431"/>
      <c r="G51" s="423"/>
      <c r="H51" s="431"/>
      <c r="I51" s="423"/>
    </row>
    <row r="52" spans="1:11" ht="13.5" thickBot="1" x14ac:dyDescent="0.25">
      <c r="A52" s="410"/>
      <c r="B52" s="424"/>
      <c r="C52" s="425"/>
      <c r="D52" s="424"/>
      <c r="E52" s="425"/>
      <c r="F52" s="424"/>
      <c r="G52" s="425"/>
      <c r="H52" s="424"/>
      <c r="I52" s="425"/>
    </row>
    <row r="53" spans="1:11" x14ac:dyDescent="0.2">
      <c r="A53" s="411" t="s">
        <v>220</v>
      </c>
      <c r="B53" s="412"/>
      <c r="C53" s="413"/>
      <c r="D53" s="412"/>
      <c r="E53" s="413"/>
      <c r="F53" s="412"/>
      <c r="G53" s="413"/>
      <c r="H53" s="412"/>
      <c r="I53" s="413"/>
    </row>
    <row r="54" spans="1:11" x14ac:dyDescent="0.2">
      <c r="A54" s="420" t="s">
        <v>221</v>
      </c>
      <c r="B54" s="418"/>
      <c r="C54" s="419"/>
      <c r="D54" s="418"/>
      <c r="E54" s="419"/>
      <c r="F54" s="418"/>
      <c r="G54" s="419"/>
      <c r="H54" s="418"/>
      <c r="I54" s="419"/>
    </row>
    <row r="55" spans="1:11" x14ac:dyDescent="0.2">
      <c r="A55" s="420" t="s">
        <v>222</v>
      </c>
      <c r="B55" s="418"/>
      <c r="C55" s="419"/>
      <c r="D55" s="418"/>
      <c r="E55" s="419"/>
      <c r="F55" s="418"/>
      <c r="G55" s="419"/>
      <c r="H55" s="418"/>
      <c r="I55" s="419"/>
      <c r="K55" s="49"/>
    </row>
    <row r="56" spans="1:11" x14ac:dyDescent="0.2">
      <c r="A56" s="420" t="s">
        <v>223</v>
      </c>
      <c r="B56" s="418"/>
      <c r="C56" s="419"/>
      <c r="D56" s="418"/>
      <c r="E56" s="419"/>
      <c r="F56" s="418"/>
      <c r="G56" s="419"/>
      <c r="H56" s="418"/>
      <c r="I56" s="419"/>
    </row>
    <row r="57" spans="1:11" x14ac:dyDescent="0.2">
      <c r="A57" s="420" t="s">
        <v>224</v>
      </c>
      <c r="B57" s="437"/>
      <c r="C57" s="436"/>
      <c r="D57" s="437"/>
      <c r="E57" s="436"/>
      <c r="F57" s="437"/>
      <c r="G57" s="436"/>
      <c r="H57" s="437"/>
      <c r="I57" s="436"/>
    </row>
    <row r="58" spans="1:11" x14ac:dyDescent="0.2">
      <c r="A58" s="438"/>
      <c r="B58" s="437"/>
      <c r="C58" s="436"/>
      <c r="D58" s="437"/>
      <c r="E58" s="436"/>
      <c r="F58" s="437"/>
      <c r="G58" s="436"/>
      <c r="H58" s="437"/>
      <c r="I58" s="436"/>
    </row>
    <row r="59" spans="1:11" ht="13.5" thickBot="1" x14ac:dyDescent="0.25">
      <c r="A59" s="439"/>
      <c r="B59" s="422"/>
      <c r="C59" s="423"/>
      <c r="D59" s="422"/>
      <c r="E59" s="423"/>
      <c r="F59" s="422"/>
      <c r="G59" s="423"/>
      <c r="H59" s="422"/>
      <c r="I59" s="423"/>
    </row>
    <row r="60" spans="1:11" ht="13.5" thickBot="1" x14ac:dyDescent="0.25">
      <c r="A60" s="410"/>
      <c r="B60" s="424"/>
      <c r="C60" s="432"/>
      <c r="D60" s="424"/>
      <c r="E60" s="432"/>
      <c r="F60" s="424"/>
      <c r="G60" s="432"/>
      <c r="H60" s="424"/>
      <c r="I60" s="432"/>
    </row>
    <row r="61" spans="1:11" x14ac:dyDescent="0.2">
      <c r="A61" s="411" t="s">
        <v>225</v>
      </c>
      <c r="B61" s="412"/>
      <c r="C61" s="413"/>
      <c r="D61" s="412"/>
      <c r="E61" s="413"/>
      <c r="F61" s="412"/>
      <c r="G61" s="413"/>
      <c r="H61" s="412"/>
      <c r="I61" s="413"/>
    </row>
    <row r="62" spans="1:11" x14ac:dyDescent="0.2">
      <c r="A62" s="420" t="s">
        <v>226</v>
      </c>
      <c r="B62" s="418"/>
      <c r="C62" s="419"/>
      <c r="D62" s="418"/>
      <c r="E62" s="419"/>
      <c r="F62" s="418"/>
      <c r="G62" s="419"/>
      <c r="H62" s="418"/>
      <c r="I62" s="419"/>
    </row>
    <row r="63" spans="1:11" x14ac:dyDescent="0.2">
      <c r="A63" s="420" t="s">
        <v>227</v>
      </c>
      <c r="B63" s="418"/>
      <c r="C63" s="419"/>
      <c r="D63" s="418"/>
      <c r="E63" s="419"/>
      <c r="F63" s="418"/>
      <c r="G63" s="419"/>
      <c r="H63" s="418"/>
      <c r="I63" s="419"/>
    </row>
    <row r="64" spans="1:11" x14ac:dyDescent="0.2">
      <c r="A64" s="381"/>
      <c r="B64" s="424"/>
      <c r="C64" s="432"/>
      <c r="D64" s="424"/>
      <c r="E64" s="432"/>
      <c r="F64" s="424"/>
      <c r="G64" s="432"/>
      <c r="H64" s="424"/>
      <c r="I64" s="432"/>
    </row>
    <row r="65" spans="1:9" ht="29.25" customHeight="1" x14ac:dyDescent="0.2">
      <c r="A65" s="440" t="s">
        <v>228</v>
      </c>
      <c r="B65" s="418"/>
      <c r="C65" s="419"/>
      <c r="D65" s="418"/>
      <c r="E65" s="419"/>
      <c r="F65" s="418"/>
      <c r="G65" s="419"/>
      <c r="H65" s="418"/>
      <c r="I65" s="419"/>
    </row>
    <row r="66" spans="1:9" ht="11.25" customHeight="1" x14ac:dyDescent="0.2">
      <c r="A66" s="434" t="s">
        <v>180</v>
      </c>
      <c r="B66" s="437"/>
      <c r="C66" s="436"/>
      <c r="D66" s="437"/>
      <c r="E66" s="436"/>
      <c r="F66" s="437"/>
      <c r="G66" s="436"/>
      <c r="H66" s="437"/>
      <c r="I66" s="436"/>
    </row>
    <row r="67" spans="1:9" ht="29.25" customHeight="1" thickBot="1" x14ac:dyDescent="0.25">
      <c r="A67" s="427" t="s">
        <v>149</v>
      </c>
      <c r="B67" s="422"/>
      <c r="C67" s="423"/>
      <c r="D67" s="422"/>
      <c r="E67" s="423"/>
      <c r="F67" s="422"/>
      <c r="G67" s="423"/>
      <c r="H67" s="422"/>
      <c r="I67" s="423"/>
    </row>
    <row r="68" spans="1:9" ht="13.5" thickBot="1" x14ac:dyDescent="0.25">
      <c r="A68" s="410"/>
      <c r="B68" s="424"/>
      <c r="C68" s="425"/>
      <c r="D68" s="424"/>
      <c r="E68" s="425"/>
      <c r="F68" s="424"/>
      <c r="G68" s="425"/>
      <c r="H68" s="424"/>
      <c r="I68" s="425"/>
    </row>
    <row r="69" spans="1:9" ht="13.5" thickBot="1" x14ac:dyDescent="0.25">
      <c r="A69" s="441" t="s">
        <v>229</v>
      </c>
      <c r="B69" s="442"/>
      <c r="C69" s="443">
        <v>1</v>
      </c>
      <c r="D69" s="442"/>
      <c r="E69" s="443">
        <v>1</v>
      </c>
      <c r="F69" s="442"/>
      <c r="G69" s="443">
        <v>1</v>
      </c>
      <c r="H69" s="442"/>
      <c r="I69" s="443">
        <v>1</v>
      </c>
    </row>
    <row r="70" spans="1:9" ht="13.5" thickBot="1" x14ac:dyDescent="0.25">
      <c r="A70" s="410"/>
    </row>
    <row r="71" spans="1:9" ht="13.5" thickBot="1" x14ac:dyDescent="0.25">
      <c r="A71" s="395" t="s">
        <v>191</v>
      </c>
      <c r="B71" s="444"/>
      <c r="C71" s="444"/>
      <c r="D71" s="444"/>
      <c r="E71" s="444"/>
      <c r="F71" s="444"/>
      <c r="G71" s="444"/>
      <c r="H71" s="444"/>
      <c r="I71" s="444"/>
    </row>
    <row r="72" spans="1:9" ht="13.5" thickBot="1" x14ac:dyDescent="0.25">
      <c r="A72" s="410"/>
    </row>
    <row r="73" spans="1:9" ht="13.5" thickBot="1" x14ac:dyDescent="0.25">
      <c r="A73" s="441" t="s">
        <v>230</v>
      </c>
      <c r="B73" s="424"/>
      <c r="C73" s="432"/>
      <c r="D73" s="424"/>
      <c r="E73" s="432"/>
      <c r="F73" s="424"/>
      <c r="G73" s="432"/>
      <c r="H73" s="424"/>
      <c r="I73" s="432"/>
    </row>
    <row r="74" spans="1:9" x14ac:dyDescent="0.2">
      <c r="A74" s="445" t="s">
        <v>231</v>
      </c>
      <c r="B74" s="446"/>
      <c r="C74" s="447"/>
      <c r="D74" s="447"/>
      <c r="E74" s="447"/>
      <c r="F74" s="447"/>
      <c r="G74" s="447"/>
      <c r="H74" s="447"/>
      <c r="I74" s="448"/>
    </row>
    <row r="75" spans="1:9" x14ac:dyDescent="0.2">
      <c r="A75" s="449" t="s">
        <v>232</v>
      </c>
      <c r="B75" s="450"/>
      <c r="C75" s="451"/>
      <c r="D75" s="451"/>
      <c r="E75" s="451"/>
      <c r="F75" s="451"/>
      <c r="G75" s="451"/>
      <c r="H75" s="451"/>
      <c r="I75" s="452"/>
    </row>
    <row r="76" spans="1:9" ht="13.5" thickBot="1" x14ac:dyDescent="0.25">
      <c r="A76" s="453" t="s">
        <v>233</v>
      </c>
      <c r="B76" s="454"/>
      <c r="C76" s="455"/>
      <c r="D76" s="455"/>
      <c r="E76" s="455"/>
      <c r="F76" s="455"/>
      <c r="G76" s="455"/>
      <c r="H76" s="455"/>
      <c r="I76" s="456"/>
    </row>
    <row r="77" spans="1:9" x14ac:dyDescent="0.2">
      <c r="A77" s="457"/>
      <c r="B77" s="49"/>
      <c r="C77" s="458"/>
      <c r="D77" s="458"/>
      <c r="E77" s="458"/>
      <c r="F77" s="458"/>
      <c r="G77" s="458"/>
      <c r="H77" s="458"/>
      <c r="I77" s="458"/>
    </row>
    <row r="79" spans="1:9" x14ac:dyDescent="0.2">
      <c r="A79" s="459" t="s">
        <v>234</v>
      </c>
    </row>
    <row r="80" spans="1:9" x14ac:dyDescent="0.2">
      <c r="A80" s="542" t="s">
        <v>235</v>
      </c>
      <c r="B80" s="543"/>
      <c r="C80" s="543"/>
      <c r="D80" s="543"/>
      <c r="E80" s="543"/>
      <c r="F80" s="543"/>
      <c r="G80" s="543"/>
      <c r="H80" s="543"/>
      <c r="I80" s="543"/>
    </row>
    <row r="81" spans="1:9" ht="13.5" thickBot="1" x14ac:dyDescent="0.25">
      <c r="A81" s="460"/>
      <c r="B81" s="461"/>
      <c r="C81" s="461"/>
      <c r="D81" s="461"/>
      <c r="E81" s="461"/>
      <c r="F81" s="461"/>
      <c r="G81" s="461"/>
      <c r="H81" s="461"/>
      <c r="I81" s="461"/>
    </row>
    <row r="82" spans="1:9" ht="15.75" thickBot="1" x14ac:dyDescent="0.25">
      <c r="A82" s="544" t="s">
        <v>236</v>
      </c>
      <c r="B82" s="545"/>
      <c r="C82" s="545"/>
      <c r="D82" s="545"/>
      <c r="E82" s="545"/>
      <c r="F82" s="545"/>
      <c r="G82" s="545"/>
      <c r="H82" s="545"/>
      <c r="I82" s="546"/>
    </row>
    <row r="84" spans="1:9" ht="13.5" thickBot="1" x14ac:dyDescent="0.25">
      <c r="A84" s="84" t="s">
        <v>237</v>
      </c>
    </row>
    <row r="85" spans="1:9" ht="13.5" thickBot="1" x14ac:dyDescent="0.25">
      <c r="A85" s="89" t="s">
        <v>4</v>
      </c>
      <c r="B85" s="89">
        <f>+B8</f>
        <v>2014</v>
      </c>
      <c r="D85" s="89">
        <f>+D8</f>
        <v>2015</v>
      </c>
      <c r="F85" s="89">
        <f>+F8</f>
        <v>2016</v>
      </c>
      <c r="H85" s="462" t="str">
        <f>+H8</f>
        <v>promedio ene-sep 2016</v>
      </c>
    </row>
    <row r="86" spans="1:9" ht="13.5" thickBot="1" x14ac:dyDescent="0.25">
      <c r="A86" s="463" t="s">
        <v>238</v>
      </c>
      <c r="B86" s="464">
        <f>+B69-SUM(B61:B67,B53:B59,B49:B51,B40:B44,B34,B22:B32,B12:B20)</f>
        <v>0</v>
      </c>
      <c r="C86" s="465"/>
      <c r="D86" s="464">
        <f>+D69-SUM(D61:D67,D53:D59,D49:D51,D40:D44,D34,D22:D32,D12:D20)</f>
        <v>0</v>
      </c>
      <c r="E86" s="465"/>
      <c r="F86" s="464">
        <f>+F69-SUM(F61:F67,F53:F59,F49:F51,F40:F44,F34,F22:F32,F12:F20)</f>
        <v>0</v>
      </c>
      <c r="G86" s="465"/>
      <c r="H86" s="464">
        <f>+H69-SUM(H61:H67,H53:H59,H49:H51,H40:H44,H34,H22:H32,H12:H20)</f>
        <v>0</v>
      </c>
    </row>
  </sheetData>
  <mergeCells count="6">
    <mergeCell ref="A80:I80"/>
    <mergeCell ref="A82:I82"/>
    <mergeCell ref="B8:C8"/>
    <mergeCell ref="D8:E8"/>
    <mergeCell ref="F8:G8"/>
    <mergeCell ref="H8:I8"/>
  </mergeCells>
  <phoneticPr fontId="29" type="noConversion"/>
  <pageMargins left="0.31496062992125984" right="0.31496062992125984" top="0.55118110236220474" bottom="0.55118110236220474" header="0.31496062992125984" footer="0.31496062992125984"/>
  <pageSetup paperSize="9" scale="55" orientation="portrait" r:id="rId1"/>
  <headerFooter>
    <oddHeader xml:space="preserve">&amp;R2017 - Año de las Energías Renovables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opLeftCell="A52" workbookViewId="0">
      <selection activeCell="A78" sqref="A78:IV78"/>
    </sheetView>
  </sheetViews>
  <sheetFormatPr baseColWidth="10" defaultRowHeight="12.75" x14ac:dyDescent="0.2"/>
  <cols>
    <col min="1" max="1" width="38.28515625" style="400" customWidth="1"/>
    <col min="2" max="2" width="23.140625" style="400" customWidth="1"/>
    <col min="3" max="3" width="11.42578125" style="400"/>
    <col min="4" max="4" width="23.140625" style="400" customWidth="1"/>
    <col min="5" max="5" width="11.42578125" style="400"/>
    <col min="6" max="6" width="23.140625" style="400" customWidth="1"/>
    <col min="7" max="7" width="11.42578125" style="400"/>
    <col min="8" max="8" width="23.140625" style="400" customWidth="1"/>
    <col min="9" max="9" width="11.42578125" style="400"/>
    <col min="10" max="10" width="1.5703125" style="400" customWidth="1"/>
    <col min="11" max="16384" width="11.42578125" style="400"/>
  </cols>
  <sheetData>
    <row r="2" spans="1:9" x14ac:dyDescent="0.2">
      <c r="A2" s="381" t="s">
        <v>239</v>
      </c>
    </row>
    <row r="3" spans="1:9" x14ac:dyDescent="0.2">
      <c r="A3" s="381" t="s">
        <v>199</v>
      </c>
    </row>
    <row r="4" spans="1:9" x14ac:dyDescent="0.2">
      <c r="A4" s="401" t="s">
        <v>111</v>
      </c>
    </row>
    <row r="5" spans="1:9" x14ac:dyDescent="0.2">
      <c r="A5" s="402" t="s">
        <v>240</v>
      </c>
    </row>
    <row r="6" spans="1:9" s="404" customFormat="1" x14ac:dyDescent="0.2">
      <c r="A6" s="402" t="s">
        <v>201</v>
      </c>
      <c r="B6" s="403"/>
      <c r="C6" s="403"/>
    </row>
    <row r="7" spans="1:9" s="404" customFormat="1" ht="13.5" thickBot="1" x14ac:dyDescent="0.25">
      <c r="A7" s="402"/>
      <c r="B7" s="403"/>
      <c r="C7" s="403"/>
    </row>
    <row r="8" spans="1:9" ht="13.5" thickBot="1" x14ac:dyDescent="0.25">
      <c r="B8" s="547">
        <v>2014</v>
      </c>
      <c r="C8" s="548"/>
      <c r="D8" s="547">
        <v>2015</v>
      </c>
      <c r="E8" s="548"/>
      <c r="F8" s="547">
        <v>2016</v>
      </c>
      <c r="G8" s="548"/>
      <c r="H8" s="549" t="s">
        <v>202</v>
      </c>
      <c r="I8" s="550"/>
    </row>
    <row r="9" spans="1:9" x14ac:dyDescent="0.2">
      <c r="A9" s="405" t="s">
        <v>171</v>
      </c>
      <c r="B9" s="406" t="s">
        <v>203</v>
      </c>
      <c r="C9" s="406" t="s">
        <v>204</v>
      </c>
      <c r="D9" s="406" t="s">
        <v>203</v>
      </c>
      <c r="E9" s="406" t="s">
        <v>204</v>
      </c>
      <c r="F9" s="406" t="s">
        <v>203</v>
      </c>
      <c r="G9" s="406" t="s">
        <v>204</v>
      </c>
      <c r="H9" s="406" t="s">
        <v>203</v>
      </c>
      <c r="I9" s="406" t="s">
        <v>204</v>
      </c>
    </row>
    <row r="10" spans="1:9" ht="13.5" thickBot="1" x14ac:dyDescent="0.25">
      <c r="A10" s="407"/>
      <c r="B10" s="408" t="s">
        <v>205</v>
      </c>
      <c r="C10" s="409" t="s">
        <v>206</v>
      </c>
      <c r="D10" s="408" t="s">
        <v>205</v>
      </c>
      <c r="E10" s="409" t="s">
        <v>206</v>
      </c>
      <c r="F10" s="408" t="s">
        <v>205</v>
      </c>
      <c r="G10" s="409" t="s">
        <v>206</v>
      </c>
      <c r="H10" s="408" t="s">
        <v>205</v>
      </c>
      <c r="I10" s="409" t="s">
        <v>206</v>
      </c>
    </row>
    <row r="11" spans="1:9" ht="13.5" thickBot="1" x14ac:dyDescent="0.25">
      <c r="A11" s="410"/>
    </row>
    <row r="12" spans="1:9" x14ac:dyDescent="0.2">
      <c r="A12" s="411" t="s">
        <v>207</v>
      </c>
      <c r="B12" s="412"/>
      <c r="C12" s="413"/>
      <c r="D12" s="412"/>
      <c r="E12" s="413"/>
      <c r="F12" s="412"/>
      <c r="G12" s="413"/>
      <c r="H12" s="412"/>
      <c r="I12" s="413"/>
    </row>
    <row r="13" spans="1:9" x14ac:dyDescent="0.2">
      <c r="A13" s="388" t="s">
        <v>174</v>
      </c>
      <c r="B13" s="414"/>
      <c r="C13" s="415"/>
      <c r="D13" s="414"/>
      <c r="E13" s="415"/>
      <c r="F13" s="414"/>
      <c r="G13" s="415"/>
      <c r="H13" s="414"/>
      <c r="I13" s="415"/>
    </row>
    <row r="14" spans="1:9" x14ac:dyDescent="0.2">
      <c r="A14" s="388"/>
      <c r="B14" s="414"/>
      <c r="C14" s="415"/>
      <c r="D14" s="414"/>
      <c r="E14" s="415"/>
      <c r="F14" s="414"/>
      <c r="G14" s="415"/>
      <c r="H14" s="414"/>
      <c r="I14" s="415"/>
    </row>
    <row r="15" spans="1:9" x14ac:dyDescent="0.2">
      <c r="A15" s="416"/>
      <c r="B15" s="414"/>
      <c r="C15" s="415"/>
      <c r="D15" s="414"/>
      <c r="E15" s="415"/>
      <c r="F15" s="414"/>
      <c r="G15" s="415"/>
      <c r="H15" s="414"/>
      <c r="I15" s="415"/>
    </row>
    <row r="16" spans="1:9" x14ac:dyDescent="0.2">
      <c r="A16" s="417"/>
      <c r="B16" s="418"/>
      <c r="C16" s="419"/>
      <c r="D16" s="418"/>
      <c r="E16" s="419"/>
      <c r="F16" s="418"/>
      <c r="G16" s="419"/>
      <c r="H16" s="418"/>
      <c r="I16" s="419"/>
    </row>
    <row r="17" spans="1:9" x14ac:dyDescent="0.2">
      <c r="A17" s="420" t="s">
        <v>175</v>
      </c>
      <c r="B17" s="418"/>
      <c r="C17" s="419"/>
      <c r="D17" s="418"/>
      <c r="E17" s="419"/>
      <c r="F17" s="418"/>
      <c r="G17" s="419"/>
      <c r="H17" s="418"/>
      <c r="I17" s="419"/>
    </row>
    <row r="18" spans="1:9" x14ac:dyDescent="0.2">
      <c r="A18" s="417"/>
      <c r="B18" s="418"/>
      <c r="C18" s="419"/>
      <c r="D18" s="418"/>
      <c r="E18" s="419"/>
      <c r="F18" s="418"/>
      <c r="G18" s="419"/>
      <c r="H18" s="418"/>
      <c r="I18" s="419"/>
    </row>
    <row r="19" spans="1:9" x14ac:dyDescent="0.2">
      <c r="A19" s="417"/>
      <c r="B19" s="418"/>
      <c r="C19" s="419"/>
      <c r="D19" s="418"/>
      <c r="E19" s="419"/>
      <c r="F19" s="418"/>
      <c r="G19" s="419"/>
      <c r="H19" s="418"/>
      <c r="I19" s="419"/>
    </row>
    <row r="20" spans="1:9" ht="13.5" thickBot="1" x14ac:dyDescent="0.25">
      <c r="A20" s="421"/>
      <c r="B20" s="422"/>
      <c r="C20" s="423"/>
      <c r="D20" s="422"/>
      <c r="E20" s="423"/>
      <c r="F20" s="422"/>
      <c r="G20" s="423"/>
      <c r="H20" s="422"/>
      <c r="I20" s="423"/>
    </row>
    <row r="21" spans="1:9" ht="13.5" thickBot="1" x14ac:dyDescent="0.25">
      <c r="A21" s="410"/>
      <c r="B21" s="424"/>
      <c r="C21" s="425"/>
      <c r="D21" s="424"/>
      <c r="E21" s="425"/>
      <c r="F21" s="424"/>
      <c r="G21" s="425"/>
      <c r="H21" s="424"/>
      <c r="I21" s="425"/>
    </row>
    <row r="22" spans="1:9" x14ac:dyDescent="0.2">
      <c r="A22" s="411" t="s">
        <v>208</v>
      </c>
      <c r="B22" s="412"/>
      <c r="C22" s="413"/>
      <c r="D22" s="412"/>
      <c r="E22" s="413"/>
      <c r="F22" s="412"/>
      <c r="G22" s="413"/>
      <c r="H22" s="412"/>
      <c r="I22" s="413"/>
    </row>
    <row r="23" spans="1:9" x14ac:dyDescent="0.2">
      <c r="A23" s="426" t="s">
        <v>174</v>
      </c>
      <c r="B23" s="414"/>
      <c r="C23" s="415"/>
      <c r="D23" s="414"/>
      <c r="E23" s="415"/>
      <c r="F23" s="414"/>
      <c r="G23" s="415"/>
      <c r="H23" s="414"/>
      <c r="I23" s="415"/>
    </row>
    <row r="24" spans="1:9" x14ac:dyDescent="0.2">
      <c r="A24" s="426"/>
      <c r="B24" s="414"/>
      <c r="C24" s="415"/>
      <c r="D24" s="414"/>
      <c r="E24" s="415"/>
      <c r="F24" s="414"/>
      <c r="G24" s="415"/>
      <c r="H24" s="414"/>
      <c r="I24" s="415"/>
    </row>
    <row r="25" spans="1:9" x14ac:dyDescent="0.2">
      <c r="A25" s="426"/>
      <c r="B25" s="414"/>
      <c r="C25" s="415"/>
      <c r="D25" s="414"/>
      <c r="E25" s="415"/>
      <c r="F25" s="414"/>
      <c r="G25" s="415"/>
      <c r="H25" s="414"/>
      <c r="I25" s="415"/>
    </row>
    <row r="26" spans="1:9" x14ac:dyDescent="0.2">
      <c r="A26" s="426"/>
      <c r="B26" s="414"/>
      <c r="C26" s="415"/>
      <c r="D26" s="414"/>
      <c r="E26" s="415"/>
      <c r="F26" s="414"/>
      <c r="G26" s="415"/>
      <c r="H26" s="414"/>
      <c r="I26" s="415"/>
    </row>
    <row r="27" spans="1:9" x14ac:dyDescent="0.2">
      <c r="A27" s="420"/>
      <c r="B27" s="418"/>
      <c r="C27" s="419"/>
      <c r="D27" s="418"/>
      <c r="E27" s="419"/>
      <c r="F27" s="418"/>
      <c r="G27" s="419"/>
      <c r="H27" s="418"/>
      <c r="I27" s="419"/>
    </row>
    <row r="28" spans="1:9" x14ac:dyDescent="0.2">
      <c r="A28" s="420" t="s">
        <v>175</v>
      </c>
      <c r="B28" s="418"/>
      <c r="C28" s="419"/>
      <c r="D28" s="418"/>
      <c r="E28" s="419"/>
      <c r="F28" s="418"/>
      <c r="G28" s="419"/>
      <c r="H28" s="418"/>
      <c r="I28" s="419"/>
    </row>
    <row r="29" spans="1:9" x14ac:dyDescent="0.2">
      <c r="A29" s="420"/>
      <c r="B29" s="418"/>
      <c r="C29" s="419"/>
      <c r="D29" s="418"/>
      <c r="E29" s="419"/>
      <c r="F29" s="418"/>
      <c r="G29" s="419"/>
      <c r="H29" s="418"/>
      <c r="I29" s="419"/>
    </row>
    <row r="30" spans="1:9" x14ac:dyDescent="0.2">
      <c r="A30" s="420"/>
      <c r="B30" s="418"/>
      <c r="C30" s="419"/>
      <c r="D30" s="418"/>
      <c r="E30" s="419"/>
      <c r="F30" s="418"/>
      <c r="G30" s="419"/>
      <c r="H30" s="418"/>
      <c r="I30" s="419"/>
    </row>
    <row r="31" spans="1:9" x14ac:dyDescent="0.2">
      <c r="A31" s="420"/>
      <c r="B31" s="418"/>
      <c r="C31" s="419"/>
      <c r="D31" s="418"/>
      <c r="E31" s="419"/>
      <c r="F31" s="418"/>
      <c r="G31" s="419"/>
      <c r="H31" s="418"/>
      <c r="I31" s="419"/>
    </row>
    <row r="32" spans="1:9" ht="13.5" thickBot="1" x14ac:dyDescent="0.25">
      <c r="A32" s="427"/>
      <c r="B32" s="422"/>
      <c r="C32" s="423"/>
      <c r="D32" s="422"/>
      <c r="E32" s="423"/>
      <c r="F32" s="422"/>
      <c r="G32" s="423"/>
      <c r="H32" s="422"/>
      <c r="I32" s="423"/>
    </row>
    <row r="33" spans="1:9" ht="13.5" thickBot="1" x14ac:dyDescent="0.25">
      <c r="A33" s="410"/>
      <c r="B33" s="424"/>
      <c r="C33" s="425"/>
      <c r="D33" s="424"/>
      <c r="E33" s="425"/>
      <c r="F33" s="424"/>
      <c r="G33" s="425"/>
      <c r="H33" s="424"/>
      <c r="I33" s="425"/>
    </row>
    <row r="34" spans="1:9" x14ac:dyDescent="0.2">
      <c r="A34" s="411" t="s">
        <v>209</v>
      </c>
      <c r="B34" s="412"/>
      <c r="C34" s="413"/>
      <c r="D34" s="412"/>
      <c r="E34" s="413"/>
      <c r="F34" s="412"/>
      <c r="G34" s="413"/>
      <c r="H34" s="412"/>
      <c r="I34" s="413"/>
    </row>
    <row r="35" spans="1:9" x14ac:dyDescent="0.2">
      <c r="A35" s="426" t="s">
        <v>179</v>
      </c>
      <c r="B35" s="414"/>
      <c r="C35" s="415"/>
      <c r="D35" s="414"/>
      <c r="E35" s="415"/>
      <c r="F35" s="414"/>
      <c r="G35" s="415"/>
      <c r="H35" s="414"/>
      <c r="I35" s="415"/>
    </row>
    <row r="36" spans="1:9" x14ac:dyDescent="0.2">
      <c r="A36" s="426" t="s">
        <v>180</v>
      </c>
      <c r="B36" s="414"/>
      <c r="C36" s="415"/>
      <c r="D36" s="414"/>
      <c r="E36" s="415"/>
      <c r="F36" s="414"/>
      <c r="G36" s="415"/>
      <c r="H36" s="414"/>
      <c r="I36" s="415"/>
    </row>
    <row r="37" spans="1:9" x14ac:dyDescent="0.2">
      <c r="A37" s="426" t="s">
        <v>181</v>
      </c>
      <c r="B37" s="414"/>
      <c r="C37" s="415"/>
      <c r="D37" s="414"/>
      <c r="E37" s="415"/>
      <c r="F37" s="414"/>
      <c r="G37" s="415"/>
      <c r="H37" s="414"/>
      <c r="I37" s="415"/>
    </row>
    <row r="38" spans="1:9" ht="13.5" thickBot="1" x14ac:dyDescent="0.25">
      <c r="A38" s="427" t="s">
        <v>149</v>
      </c>
      <c r="B38" s="422"/>
      <c r="C38" s="423"/>
      <c r="D38" s="422"/>
      <c r="E38" s="423"/>
      <c r="F38" s="422"/>
      <c r="G38" s="423"/>
      <c r="H38" s="422"/>
      <c r="I38" s="423"/>
    </row>
    <row r="39" spans="1:9" ht="13.5" thickBot="1" x14ac:dyDescent="0.25">
      <c r="A39" s="410"/>
      <c r="B39" s="424"/>
      <c r="C39" s="425"/>
      <c r="D39" s="424"/>
      <c r="E39" s="425"/>
      <c r="F39" s="424"/>
      <c r="G39" s="425"/>
      <c r="H39" s="424"/>
      <c r="I39" s="425"/>
    </row>
    <row r="40" spans="1:9" x14ac:dyDescent="0.2">
      <c r="A40" s="411" t="s">
        <v>210</v>
      </c>
      <c r="B40" s="428"/>
      <c r="C40" s="413"/>
      <c r="D40" s="428"/>
      <c r="E40" s="413"/>
      <c r="F40" s="428"/>
      <c r="G40" s="413"/>
      <c r="H40" s="428"/>
      <c r="I40" s="413"/>
    </row>
    <row r="41" spans="1:9" x14ac:dyDescent="0.2">
      <c r="A41" s="420" t="s">
        <v>211</v>
      </c>
      <c r="B41" s="429"/>
      <c r="C41" s="419"/>
      <c r="D41" s="429"/>
      <c r="E41" s="419"/>
      <c r="F41" s="429"/>
      <c r="G41" s="419"/>
      <c r="H41" s="429"/>
      <c r="I41" s="419"/>
    </row>
    <row r="42" spans="1:9" x14ac:dyDescent="0.2">
      <c r="A42" s="420" t="s">
        <v>212</v>
      </c>
      <c r="B42" s="429"/>
      <c r="C42" s="419"/>
      <c r="D42" s="429"/>
      <c r="E42" s="419"/>
      <c r="F42" s="429"/>
      <c r="G42" s="419"/>
      <c r="H42" s="429"/>
      <c r="I42" s="419"/>
    </row>
    <row r="43" spans="1:9" x14ac:dyDescent="0.2">
      <c r="A43" s="420" t="s">
        <v>213</v>
      </c>
      <c r="B43" s="429"/>
      <c r="C43" s="419"/>
      <c r="D43" s="429"/>
      <c r="E43" s="419"/>
      <c r="F43" s="429"/>
      <c r="G43" s="419"/>
      <c r="H43" s="429"/>
      <c r="I43" s="419"/>
    </row>
    <row r="44" spans="1:9" x14ac:dyDescent="0.2">
      <c r="A44" s="420" t="s">
        <v>214</v>
      </c>
      <c r="B44" s="429"/>
      <c r="C44" s="419"/>
      <c r="D44" s="429"/>
      <c r="E44" s="419"/>
      <c r="F44" s="429"/>
      <c r="G44" s="419"/>
      <c r="H44" s="429"/>
      <c r="I44" s="419"/>
    </row>
    <row r="45" spans="1:9" x14ac:dyDescent="0.2">
      <c r="A45" s="426" t="s">
        <v>215</v>
      </c>
      <c r="B45" s="430"/>
      <c r="C45" s="415"/>
      <c r="D45" s="430"/>
      <c r="E45" s="415"/>
      <c r="F45" s="430"/>
      <c r="G45" s="415"/>
      <c r="H45" s="430"/>
      <c r="I45" s="415"/>
    </row>
    <row r="46" spans="1:9" ht="13.5" thickBot="1" x14ac:dyDescent="0.25">
      <c r="A46" s="427" t="s">
        <v>216</v>
      </c>
      <c r="B46" s="431"/>
      <c r="C46" s="423"/>
      <c r="D46" s="431"/>
      <c r="E46" s="423"/>
      <c r="F46" s="431"/>
      <c r="G46" s="423"/>
      <c r="H46" s="431"/>
      <c r="I46" s="423"/>
    </row>
    <row r="47" spans="1:9" x14ac:dyDescent="0.2">
      <c r="A47" s="410"/>
      <c r="B47" s="424"/>
      <c r="C47" s="432"/>
      <c r="D47" s="424"/>
      <c r="E47" s="432"/>
      <c r="F47" s="424"/>
      <c r="G47" s="432"/>
      <c r="H47" s="424"/>
      <c r="I47" s="432"/>
    </row>
    <row r="48" spans="1:9" x14ac:dyDescent="0.2">
      <c r="A48" s="381"/>
      <c r="B48" s="424"/>
      <c r="C48" s="432"/>
      <c r="D48" s="424"/>
      <c r="E48" s="432"/>
      <c r="F48" s="424"/>
      <c r="G48" s="432"/>
      <c r="H48" s="424"/>
      <c r="I48" s="432"/>
    </row>
    <row r="49" spans="1:11" x14ac:dyDescent="0.2">
      <c r="A49" s="433" t="s">
        <v>217</v>
      </c>
      <c r="B49" s="429"/>
      <c r="C49" s="419"/>
      <c r="D49" s="429"/>
      <c r="E49" s="419"/>
      <c r="F49" s="429"/>
      <c r="G49" s="419"/>
      <c r="H49" s="429"/>
      <c r="I49" s="419"/>
    </row>
    <row r="50" spans="1:11" x14ac:dyDescent="0.2">
      <c r="A50" s="434" t="s">
        <v>218</v>
      </c>
      <c r="B50" s="435"/>
      <c r="C50" s="436"/>
      <c r="D50" s="435"/>
      <c r="E50" s="436"/>
      <c r="F50" s="435"/>
      <c r="G50" s="436"/>
      <c r="H50" s="435"/>
      <c r="I50" s="436"/>
    </row>
    <row r="51" spans="1:11" ht="13.5" thickBot="1" x14ac:dyDescent="0.25">
      <c r="A51" s="427" t="s">
        <v>219</v>
      </c>
      <c r="B51" s="431"/>
      <c r="C51" s="423"/>
      <c r="D51" s="431"/>
      <c r="E51" s="423"/>
      <c r="F51" s="431"/>
      <c r="G51" s="423"/>
      <c r="H51" s="431"/>
      <c r="I51" s="423"/>
    </row>
    <row r="52" spans="1:11" ht="13.5" thickBot="1" x14ac:dyDescent="0.25">
      <c r="A52" s="410"/>
      <c r="B52" s="424"/>
      <c r="C52" s="425"/>
      <c r="D52" s="424"/>
      <c r="E52" s="425"/>
      <c r="F52" s="424"/>
      <c r="G52" s="425"/>
      <c r="H52" s="424"/>
      <c r="I52" s="425"/>
    </row>
    <row r="53" spans="1:11" x14ac:dyDescent="0.2">
      <c r="A53" s="411" t="s">
        <v>220</v>
      </c>
      <c r="B53" s="412"/>
      <c r="C53" s="413"/>
      <c r="D53" s="412"/>
      <c r="E53" s="413"/>
      <c r="F53" s="412"/>
      <c r="G53" s="413"/>
      <c r="H53" s="412"/>
      <c r="I53" s="413"/>
    </row>
    <row r="54" spans="1:11" x14ac:dyDescent="0.2">
      <c r="A54" s="420" t="s">
        <v>221</v>
      </c>
      <c r="B54" s="418"/>
      <c r="C54" s="419"/>
      <c r="D54" s="418"/>
      <c r="E54" s="419"/>
      <c r="F54" s="418"/>
      <c r="G54" s="419"/>
      <c r="H54" s="418"/>
      <c r="I54" s="419"/>
    </row>
    <row r="55" spans="1:11" x14ac:dyDescent="0.2">
      <c r="A55" s="420" t="s">
        <v>222</v>
      </c>
      <c r="B55" s="418"/>
      <c r="C55" s="419"/>
      <c r="D55" s="418"/>
      <c r="E55" s="419"/>
      <c r="F55" s="418"/>
      <c r="G55" s="419"/>
      <c r="H55" s="418"/>
      <c r="I55" s="419"/>
      <c r="K55" s="49"/>
    </row>
    <row r="56" spans="1:11" x14ac:dyDescent="0.2">
      <c r="A56" s="420" t="s">
        <v>223</v>
      </c>
      <c r="B56" s="418"/>
      <c r="C56" s="419"/>
      <c r="D56" s="418"/>
      <c r="E56" s="419"/>
      <c r="F56" s="418"/>
      <c r="G56" s="419"/>
      <c r="H56" s="418"/>
      <c r="I56" s="419"/>
    </row>
    <row r="57" spans="1:11" x14ac:dyDescent="0.2">
      <c r="A57" s="420" t="s">
        <v>224</v>
      </c>
      <c r="B57" s="437"/>
      <c r="C57" s="436"/>
      <c r="D57" s="437"/>
      <c r="E57" s="436"/>
      <c r="F57" s="437"/>
      <c r="G57" s="436"/>
      <c r="H57" s="437"/>
      <c r="I57" s="436"/>
    </row>
    <row r="58" spans="1:11" x14ac:dyDescent="0.2">
      <c r="A58" s="438"/>
      <c r="B58" s="437"/>
      <c r="C58" s="436"/>
      <c r="D58" s="437"/>
      <c r="E58" s="436"/>
      <c r="F58" s="437"/>
      <c r="G58" s="436"/>
      <c r="H58" s="437"/>
      <c r="I58" s="436"/>
    </row>
    <row r="59" spans="1:11" ht="13.5" thickBot="1" x14ac:dyDescent="0.25">
      <c r="A59" s="439"/>
      <c r="B59" s="422"/>
      <c r="C59" s="423"/>
      <c r="D59" s="422"/>
      <c r="E59" s="423"/>
      <c r="F59" s="422"/>
      <c r="G59" s="423"/>
      <c r="H59" s="422"/>
      <c r="I59" s="423"/>
    </row>
    <row r="60" spans="1:11" ht="13.5" thickBot="1" x14ac:dyDescent="0.25">
      <c r="A60" s="410"/>
      <c r="B60" s="424"/>
      <c r="C60" s="432"/>
      <c r="D60" s="424"/>
      <c r="E60" s="432"/>
      <c r="F60" s="424"/>
      <c r="G60" s="432"/>
      <c r="H60" s="424"/>
      <c r="I60" s="432"/>
    </row>
    <row r="61" spans="1:11" x14ac:dyDescent="0.2">
      <c r="A61" s="411" t="s">
        <v>225</v>
      </c>
      <c r="B61" s="412"/>
      <c r="C61" s="413"/>
      <c r="D61" s="412"/>
      <c r="E61" s="413"/>
      <c r="F61" s="412"/>
      <c r="G61" s="413"/>
      <c r="H61" s="412"/>
      <c r="I61" s="413"/>
    </row>
    <row r="62" spans="1:11" x14ac:dyDescent="0.2">
      <c r="A62" s="420" t="s">
        <v>226</v>
      </c>
      <c r="B62" s="418"/>
      <c r="C62" s="419"/>
      <c r="D62" s="418"/>
      <c r="E62" s="419"/>
      <c r="F62" s="418"/>
      <c r="G62" s="419"/>
      <c r="H62" s="418"/>
      <c r="I62" s="419"/>
    </row>
    <row r="63" spans="1:11" x14ac:dyDescent="0.2">
      <c r="A63" s="420" t="s">
        <v>227</v>
      </c>
      <c r="B63" s="418"/>
      <c r="C63" s="419"/>
      <c r="D63" s="418"/>
      <c r="E63" s="419"/>
      <c r="F63" s="418"/>
      <c r="G63" s="419"/>
      <c r="H63" s="418"/>
      <c r="I63" s="419"/>
    </row>
    <row r="64" spans="1:11" x14ac:dyDescent="0.2">
      <c r="A64" s="381"/>
      <c r="B64" s="424"/>
      <c r="C64" s="432"/>
      <c r="D64" s="424"/>
      <c r="E64" s="432"/>
      <c r="F64" s="424"/>
      <c r="G64" s="432"/>
      <c r="H64" s="424"/>
      <c r="I64" s="432"/>
    </row>
    <row r="65" spans="1:9" ht="29.25" customHeight="1" x14ac:dyDescent="0.2">
      <c r="A65" s="440" t="s">
        <v>228</v>
      </c>
      <c r="B65" s="418"/>
      <c r="C65" s="419"/>
      <c r="D65" s="418"/>
      <c r="E65" s="419"/>
      <c r="F65" s="418"/>
      <c r="G65" s="419"/>
      <c r="H65" s="418"/>
      <c r="I65" s="419"/>
    </row>
    <row r="66" spans="1:9" ht="11.25" customHeight="1" x14ac:dyDescent="0.2">
      <c r="A66" s="434" t="s">
        <v>180</v>
      </c>
      <c r="B66" s="437"/>
      <c r="C66" s="436"/>
      <c r="D66" s="437"/>
      <c r="E66" s="436"/>
      <c r="F66" s="437"/>
      <c r="G66" s="436"/>
      <c r="H66" s="437"/>
      <c r="I66" s="436"/>
    </row>
    <row r="67" spans="1:9" ht="29.25" customHeight="1" thickBot="1" x14ac:dyDescent="0.25">
      <c r="A67" s="427" t="s">
        <v>149</v>
      </c>
      <c r="B67" s="422"/>
      <c r="C67" s="423"/>
      <c r="D67" s="422"/>
      <c r="E67" s="423"/>
      <c r="F67" s="422"/>
      <c r="G67" s="423"/>
      <c r="H67" s="422"/>
      <c r="I67" s="423"/>
    </row>
    <row r="68" spans="1:9" ht="13.5" thickBot="1" x14ac:dyDescent="0.25">
      <c r="A68" s="410"/>
      <c r="B68" s="424"/>
      <c r="C68" s="425"/>
      <c r="D68" s="424"/>
      <c r="E68" s="425"/>
      <c r="F68" s="424"/>
      <c r="G68" s="425"/>
      <c r="H68" s="424"/>
      <c r="I68" s="425"/>
    </row>
    <row r="69" spans="1:9" ht="13.5" thickBot="1" x14ac:dyDescent="0.25">
      <c r="A69" s="441" t="s">
        <v>229</v>
      </c>
      <c r="B69" s="442"/>
      <c r="C69" s="443">
        <v>1</v>
      </c>
      <c r="D69" s="442"/>
      <c r="E69" s="443">
        <v>1</v>
      </c>
      <c r="F69" s="442"/>
      <c r="G69" s="443">
        <v>1</v>
      </c>
      <c r="H69" s="442"/>
      <c r="I69" s="443">
        <v>1</v>
      </c>
    </row>
    <row r="70" spans="1:9" ht="13.5" thickBot="1" x14ac:dyDescent="0.25">
      <c r="A70" s="410"/>
    </row>
    <row r="71" spans="1:9" ht="13.5" thickBot="1" x14ac:dyDescent="0.25">
      <c r="A71" s="395" t="s">
        <v>191</v>
      </c>
      <c r="B71" s="444"/>
      <c r="C71" s="444"/>
      <c r="D71" s="444"/>
      <c r="E71" s="444"/>
      <c r="F71" s="444"/>
      <c r="G71" s="444"/>
      <c r="H71" s="444"/>
      <c r="I71" s="444"/>
    </row>
    <row r="72" spans="1:9" ht="13.5" thickBot="1" x14ac:dyDescent="0.25">
      <c r="A72" s="410"/>
    </row>
    <row r="73" spans="1:9" ht="13.5" thickBot="1" x14ac:dyDescent="0.25">
      <c r="A73" s="441" t="s">
        <v>230</v>
      </c>
      <c r="B73" s="424"/>
      <c r="C73" s="432"/>
      <c r="D73" s="424"/>
      <c r="E73" s="432"/>
      <c r="F73" s="424"/>
      <c r="G73" s="432"/>
      <c r="H73" s="424"/>
      <c r="I73" s="432"/>
    </row>
    <row r="74" spans="1:9" x14ac:dyDescent="0.2">
      <c r="A74" s="445" t="s">
        <v>231</v>
      </c>
      <c r="B74" s="446"/>
      <c r="C74" s="447"/>
      <c r="D74" s="447"/>
      <c r="E74" s="447"/>
      <c r="F74" s="447"/>
      <c r="G74" s="447"/>
      <c r="H74" s="447"/>
      <c r="I74" s="448"/>
    </row>
    <row r="75" spans="1:9" x14ac:dyDescent="0.2">
      <c r="A75" s="449" t="s">
        <v>232</v>
      </c>
      <c r="B75" s="450"/>
      <c r="C75" s="451"/>
      <c r="D75" s="451"/>
      <c r="E75" s="451"/>
      <c r="F75" s="451"/>
      <c r="G75" s="451"/>
      <c r="H75" s="451"/>
      <c r="I75" s="452"/>
    </row>
    <row r="76" spans="1:9" ht="13.5" thickBot="1" x14ac:dyDescent="0.25">
      <c r="A76" s="453" t="s">
        <v>233</v>
      </c>
      <c r="B76" s="454"/>
      <c r="C76" s="455"/>
      <c r="D76" s="455"/>
      <c r="E76" s="455"/>
      <c r="F76" s="455"/>
      <c r="G76" s="455"/>
      <c r="H76" s="455"/>
      <c r="I76" s="456"/>
    </row>
    <row r="77" spans="1:9" x14ac:dyDescent="0.2">
      <c r="A77" s="457"/>
      <c r="B77" s="49"/>
      <c r="C77" s="458"/>
      <c r="D77" s="458"/>
      <c r="E77" s="458"/>
      <c r="F77" s="458"/>
      <c r="G77" s="458"/>
      <c r="H77" s="458"/>
      <c r="I77" s="458"/>
    </row>
    <row r="79" spans="1:9" x14ac:dyDescent="0.2">
      <c r="A79" s="459" t="s">
        <v>234</v>
      </c>
    </row>
    <row r="80" spans="1:9" x14ac:dyDescent="0.2">
      <c r="A80" s="542" t="s">
        <v>235</v>
      </c>
      <c r="B80" s="543"/>
      <c r="C80" s="543"/>
      <c r="D80" s="543"/>
      <c r="E80" s="543"/>
      <c r="F80" s="543"/>
      <c r="G80" s="543"/>
      <c r="H80" s="543"/>
      <c r="I80" s="543"/>
    </row>
    <row r="81" spans="1:9" ht="13.5" thickBot="1" x14ac:dyDescent="0.25">
      <c r="A81" s="460"/>
      <c r="B81" s="461"/>
      <c r="C81" s="461"/>
      <c r="D81" s="461"/>
      <c r="E81" s="461"/>
      <c r="F81" s="461"/>
      <c r="G81" s="461"/>
      <c r="H81" s="461"/>
      <c r="I81" s="461"/>
    </row>
    <row r="82" spans="1:9" ht="15.75" thickBot="1" x14ac:dyDescent="0.25">
      <c r="A82" s="544" t="s">
        <v>236</v>
      </c>
      <c r="B82" s="545"/>
      <c r="C82" s="545"/>
      <c r="D82" s="545"/>
      <c r="E82" s="545"/>
      <c r="F82" s="545"/>
      <c r="G82" s="545"/>
      <c r="H82" s="545"/>
      <c r="I82" s="546"/>
    </row>
    <row r="84" spans="1:9" ht="13.5" thickBot="1" x14ac:dyDescent="0.25">
      <c r="A84" s="84" t="s">
        <v>237</v>
      </c>
    </row>
    <row r="85" spans="1:9" ht="13.5" thickBot="1" x14ac:dyDescent="0.25">
      <c r="A85" s="89" t="s">
        <v>4</v>
      </c>
      <c r="B85" s="89">
        <f>+B8</f>
        <v>2014</v>
      </c>
      <c r="D85" s="89">
        <f>+D8</f>
        <v>2015</v>
      </c>
      <c r="F85" s="89">
        <f>+F8</f>
        <v>2016</v>
      </c>
      <c r="H85" s="462" t="str">
        <f>+H8</f>
        <v>promedio ene-sep 2016</v>
      </c>
    </row>
    <row r="86" spans="1:9" ht="13.5" thickBot="1" x14ac:dyDescent="0.25">
      <c r="A86" s="463" t="s">
        <v>238</v>
      </c>
      <c r="B86" s="464">
        <f>+B69-SUM(B61:B67,B53:B59,B49:B51,B40:B44,B34,B22:B32,B12:B20)</f>
        <v>0</v>
      </c>
      <c r="C86" s="465"/>
      <c r="D86" s="464">
        <f>+D69-SUM(D61:D67,D53:D59,D49:D51,D40:D44,D34,D22:D32,D12:D20)</f>
        <v>0</v>
      </c>
      <c r="E86" s="465"/>
      <c r="F86" s="464">
        <f>+F69-SUM(F61:F67,F53:F59,F49:F51,F40:F44,F34,F22:F32,F12:F20)</f>
        <v>0</v>
      </c>
      <c r="G86" s="465"/>
      <c r="H86" s="464">
        <f>+H69-SUM(H61:H67,H53:H59,H49:H51,H40:H44,H34,H22:H32,H12:H20)</f>
        <v>0</v>
      </c>
    </row>
  </sheetData>
  <mergeCells count="6">
    <mergeCell ref="A80:I80"/>
    <mergeCell ref="A82:I82"/>
    <mergeCell ref="B8:C8"/>
    <mergeCell ref="D8:E8"/>
    <mergeCell ref="F8:G8"/>
    <mergeCell ref="H8:I8"/>
  </mergeCells>
  <phoneticPr fontId="29" type="noConversion"/>
  <pageMargins left="0.31496062992125984" right="0.31496062992125984" top="0.74803149606299213" bottom="0.74803149606299213" header="0.31496062992125984" footer="0.31496062992125984"/>
  <pageSetup paperSize="9" scale="55" orientation="portrait" r:id="rId1"/>
  <headerFooter>
    <oddHeader>&amp;R2017 - Año de las Energías Renovables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opLeftCell="A49" workbookViewId="0">
      <selection activeCell="A78" sqref="A78:IV78"/>
    </sheetView>
  </sheetViews>
  <sheetFormatPr baseColWidth="10" defaultRowHeight="12.75" x14ac:dyDescent="0.2"/>
  <cols>
    <col min="1" max="1" width="38.28515625" style="400" customWidth="1"/>
    <col min="2" max="2" width="23.140625" style="400" customWidth="1"/>
    <col min="3" max="3" width="11.42578125" style="400"/>
    <col min="4" max="4" width="23.140625" style="400" customWidth="1"/>
    <col min="5" max="5" width="11.42578125" style="400"/>
    <col min="6" max="6" width="23.140625" style="400" customWidth="1"/>
    <col min="7" max="7" width="11.42578125" style="400"/>
    <col min="8" max="8" width="23.140625" style="400" customWidth="1"/>
    <col min="9" max="9" width="11.42578125" style="400"/>
    <col min="10" max="10" width="1.5703125" style="400" customWidth="1"/>
    <col min="11" max="16384" width="11.42578125" style="400"/>
  </cols>
  <sheetData>
    <row r="2" spans="1:9" x14ac:dyDescent="0.2">
      <c r="A2" s="381" t="s">
        <v>241</v>
      </c>
    </row>
    <row r="3" spans="1:9" x14ac:dyDescent="0.2">
      <c r="A3" s="381" t="s">
        <v>199</v>
      </c>
    </row>
    <row r="4" spans="1:9" x14ac:dyDescent="0.2">
      <c r="A4" s="401" t="s">
        <v>112</v>
      </c>
    </row>
    <row r="5" spans="1:9" x14ac:dyDescent="0.2">
      <c r="A5" s="402" t="s">
        <v>200</v>
      </c>
    </row>
    <row r="6" spans="1:9" s="404" customFormat="1" x14ac:dyDescent="0.2">
      <c r="A6" s="402" t="s">
        <v>201</v>
      </c>
      <c r="B6" s="403"/>
      <c r="C6" s="403"/>
    </row>
    <row r="7" spans="1:9" s="404" customFormat="1" ht="13.5" thickBot="1" x14ac:dyDescent="0.25">
      <c r="A7" s="402"/>
      <c r="B7" s="403"/>
      <c r="C7" s="403"/>
    </row>
    <row r="8" spans="1:9" ht="13.5" thickBot="1" x14ac:dyDescent="0.25">
      <c r="B8" s="547">
        <v>2014</v>
      </c>
      <c r="C8" s="548"/>
      <c r="D8" s="547">
        <v>2015</v>
      </c>
      <c r="E8" s="548"/>
      <c r="F8" s="547">
        <v>2016</v>
      </c>
      <c r="G8" s="548"/>
      <c r="H8" s="549" t="s">
        <v>202</v>
      </c>
      <c r="I8" s="550"/>
    </row>
    <row r="9" spans="1:9" x14ac:dyDescent="0.2">
      <c r="A9" s="405" t="s">
        <v>171</v>
      </c>
      <c r="B9" s="406" t="s">
        <v>203</v>
      </c>
      <c r="C9" s="406" t="s">
        <v>204</v>
      </c>
      <c r="D9" s="406" t="s">
        <v>203</v>
      </c>
      <c r="E9" s="406" t="s">
        <v>204</v>
      </c>
      <c r="F9" s="406" t="s">
        <v>203</v>
      </c>
      <c r="G9" s="406" t="s">
        <v>204</v>
      </c>
      <c r="H9" s="406" t="s">
        <v>203</v>
      </c>
      <c r="I9" s="406" t="s">
        <v>204</v>
      </c>
    </row>
    <row r="10" spans="1:9" ht="13.5" thickBot="1" x14ac:dyDescent="0.25">
      <c r="A10" s="407"/>
      <c r="B10" s="408" t="s">
        <v>205</v>
      </c>
      <c r="C10" s="409" t="s">
        <v>206</v>
      </c>
      <c r="D10" s="408" t="s">
        <v>205</v>
      </c>
      <c r="E10" s="409" t="s">
        <v>206</v>
      </c>
      <c r="F10" s="408" t="s">
        <v>205</v>
      </c>
      <c r="G10" s="409" t="s">
        <v>206</v>
      </c>
      <c r="H10" s="408" t="s">
        <v>205</v>
      </c>
      <c r="I10" s="409" t="s">
        <v>206</v>
      </c>
    </row>
    <row r="11" spans="1:9" ht="13.5" thickBot="1" x14ac:dyDescent="0.25">
      <c r="A11" s="410"/>
    </row>
    <row r="12" spans="1:9" x14ac:dyDescent="0.2">
      <c r="A12" s="411" t="s">
        <v>207</v>
      </c>
      <c r="B12" s="412"/>
      <c r="C12" s="413"/>
      <c r="D12" s="412"/>
      <c r="E12" s="413"/>
      <c r="F12" s="412"/>
      <c r="G12" s="413"/>
      <c r="H12" s="412"/>
      <c r="I12" s="413"/>
    </row>
    <row r="13" spans="1:9" x14ac:dyDescent="0.2">
      <c r="A13" s="388" t="s">
        <v>174</v>
      </c>
      <c r="B13" s="414"/>
      <c r="C13" s="415"/>
      <c r="D13" s="414"/>
      <c r="E13" s="415"/>
      <c r="F13" s="414"/>
      <c r="G13" s="415"/>
      <c r="H13" s="414"/>
      <c r="I13" s="415"/>
    </row>
    <row r="14" spans="1:9" x14ac:dyDescent="0.2">
      <c r="A14" s="388"/>
      <c r="B14" s="414"/>
      <c r="C14" s="415"/>
      <c r="D14" s="414"/>
      <c r="E14" s="415"/>
      <c r="F14" s="414"/>
      <c r="G14" s="415"/>
      <c r="H14" s="414"/>
      <c r="I14" s="415"/>
    </row>
    <row r="15" spans="1:9" x14ac:dyDescent="0.2">
      <c r="A15" s="416"/>
      <c r="B15" s="414"/>
      <c r="C15" s="415"/>
      <c r="D15" s="414"/>
      <c r="E15" s="415"/>
      <c r="F15" s="414"/>
      <c r="G15" s="415"/>
      <c r="H15" s="414"/>
      <c r="I15" s="415"/>
    </row>
    <row r="16" spans="1:9" x14ac:dyDescent="0.2">
      <c r="A16" s="417"/>
      <c r="B16" s="418"/>
      <c r="C16" s="419"/>
      <c r="D16" s="418"/>
      <c r="E16" s="419"/>
      <c r="F16" s="418"/>
      <c r="G16" s="419"/>
      <c r="H16" s="418"/>
      <c r="I16" s="419"/>
    </row>
    <row r="17" spans="1:9" x14ac:dyDescent="0.2">
      <c r="A17" s="420" t="s">
        <v>175</v>
      </c>
      <c r="B17" s="418"/>
      <c r="C17" s="419"/>
      <c r="D17" s="418"/>
      <c r="E17" s="419"/>
      <c r="F17" s="418"/>
      <c r="G17" s="419"/>
      <c r="H17" s="418"/>
      <c r="I17" s="419"/>
    </row>
    <row r="18" spans="1:9" x14ac:dyDescent="0.2">
      <c r="A18" s="417"/>
      <c r="B18" s="418"/>
      <c r="C18" s="419"/>
      <c r="D18" s="418"/>
      <c r="E18" s="419"/>
      <c r="F18" s="418"/>
      <c r="G18" s="419"/>
      <c r="H18" s="418"/>
      <c r="I18" s="419"/>
    </row>
    <row r="19" spans="1:9" x14ac:dyDescent="0.2">
      <c r="A19" s="417"/>
      <c r="B19" s="418"/>
      <c r="C19" s="419"/>
      <c r="D19" s="418"/>
      <c r="E19" s="419"/>
      <c r="F19" s="418"/>
      <c r="G19" s="419"/>
      <c r="H19" s="418"/>
      <c r="I19" s="419"/>
    </row>
    <row r="20" spans="1:9" ht="13.5" thickBot="1" x14ac:dyDescent="0.25">
      <c r="A20" s="421"/>
      <c r="B20" s="422"/>
      <c r="C20" s="423"/>
      <c r="D20" s="422"/>
      <c r="E20" s="423"/>
      <c r="F20" s="422"/>
      <c r="G20" s="423"/>
      <c r="H20" s="422"/>
      <c r="I20" s="423"/>
    </row>
    <row r="21" spans="1:9" ht="13.5" thickBot="1" x14ac:dyDescent="0.25">
      <c r="A21" s="410"/>
      <c r="B21" s="424"/>
      <c r="C21" s="425"/>
      <c r="D21" s="424"/>
      <c r="E21" s="425"/>
      <c r="F21" s="424"/>
      <c r="G21" s="425"/>
      <c r="H21" s="424"/>
      <c r="I21" s="425"/>
    </row>
    <row r="22" spans="1:9" x14ac:dyDescent="0.2">
      <c r="A22" s="411" t="s">
        <v>208</v>
      </c>
      <c r="B22" s="412"/>
      <c r="C22" s="413"/>
      <c r="D22" s="412"/>
      <c r="E22" s="413"/>
      <c r="F22" s="412"/>
      <c r="G22" s="413"/>
      <c r="H22" s="412"/>
      <c r="I22" s="413"/>
    </row>
    <row r="23" spans="1:9" x14ac:dyDescent="0.2">
      <c r="A23" s="426" t="s">
        <v>174</v>
      </c>
      <c r="B23" s="414"/>
      <c r="C23" s="415"/>
      <c r="D23" s="414"/>
      <c r="E23" s="415"/>
      <c r="F23" s="414"/>
      <c r="G23" s="415"/>
      <c r="H23" s="414"/>
      <c r="I23" s="415"/>
    </row>
    <row r="24" spans="1:9" x14ac:dyDescent="0.2">
      <c r="A24" s="426"/>
      <c r="B24" s="414"/>
      <c r="C24" s="415"/>
      <c r="D24" s="414"/>
      <c r="E24" s="415"/>
      <c r="F24" s="414"/>
      <c r="G24" s="415"/>
      <c r="H24" s="414"/>
      <c r="I24" s="415"/>
    </row>
    <row r="25" spans="1:9" x14ac:dyDescent="0.2">
      <c r="A25" s="426"/>
      <c r="B25" s="414"/>
      <c r="C25" s="415"/>
      <c r="D25" s="414"/>
      <c r="E25" s="415"/>
      <c r="F25" s="414"/>
      <c r="G25" s="415"/>
      <c r="H25" s="414"/>
      <c r="I25" s="415"/>
    </row>
    <row r="26" spans="1:9" x14ac:dyDescent="0.2">
      <c r="A26" s="426"/>
      <c r="B26" s="414"/>
      <c r="C26" s="415"/>
      <c r="D26" s="414"/>
      <c r="E26" s="415"/>
      <c r="F26" s="414"/>
      <c r="G26" s="415"/>
      <c r="H26" s="414"/>
      <c r="I26" s="415"/>
    </row>
    <row r="27" spans="1:9" x14ac:dyDescent="0.2">
      <c r="A27" s="420"/>
      <c r="B27" s="418"/>
      <c r="C27" s="419"/>
      <c r="D27" s="418"/>
      <c r="E27" s="419"/>
      <c r="F27" s="418"/>
      <c r="G27" s="419"/>
      <c r="H27" s="418"/>
      <c r="I27" s="419"/>
    </row>
    <row r="28" spans="1:9" x14ac:dyDescent="0.2">
      <c r="A28" s="420" t="s">
        <v>175</v>
      </c>
      <c r="B28" s="418"/>
      <c r="C28" s="419"/>
      <c r="D28" s="418"/>
      <c r="E28" s="419"/>
      <c r="F28" s="418"/>
      <c r="G28" s="419"/>
      <c r="H28" s="418"/>
      <c r="I28" s="419"/>
    </row>
    <row r="29" spans="1:9" x14ac:dyDescent="0.2">
      <c r="A29" s="420"/>
      <c r="B29" s="418"/>
      <c r="C29" s="419"/>
      <c r="D29" s="418"/>
      <c r="E29" s="419"/>
      <c r="F29" s="418"/>
      <c r="G29" s="419"/>
      <c r="H29" s="418"/>
      <c r="I29" s="419"/>
    </row>
    <row r="30" spans="1:9" x14ac:dyDescent="0.2">
      <c r="A30" s="420"/>
      <c r="B30" s="418"/>
      <c r="C30" s="419"/>
      <c r="D30" s="418"/>
      <c r="E30" s="419"/>
      <c r="F30" s="418"/>
      <c r="G30" s="419"/>
      <c r="H30" s="418"/>
      <c r="I30" s="419"/>
    </row>
    <row r="31" spans="1:9" x14ac:dyDescent="0.2">
      <c r="A31" s="420"/>
      <c r="B31" s="418"/>
      <c r="C31" s="419"/>
      <c r="D31" s="418"/>
      <c r="E31" s="419"/>
      <c r="F31" s="418"/>
      <c r="G31" s="419"/>
      <c r="H31" s="418"/>
      <c r="I31" s="419"/>
    </row>
    <row r="32" spans="1:9" ht="13.5" thickBot="1" x14ac:dyDescent="0.25">
      <c r="A32" s="427"/>
      <c r="B32" s="422"/>
      <c r="C32" s="423"/>
      <c r="D32" s="422"/>
      <c r="E32" s="423"/>
      <c r="F32" s="422"/>
      <c r="G32" s="423"/>
      <c r="H32" s="422"/>
      <c r="I32" s="423"/>
    </row>
    <row r="33" spans="1:9" ht="13.5" thickBot="1" x14ac:dyDescent="0.25">
      <c r="A33" s="410"/>
      <c r="B33" s="424"/>
      <c r="C33" s="425"/>
      <c r="D33" s="424"/>
      <c r="E33" s="425"/>
      <c r="F33" s="424"/>
      <c r="G33" s="425"/>
      <c r="H33" s="424"/>
      <c r="I33" s="425"/>
    </row>
    <row r="34" spans="1:9" x14ac:dyDescent="0.2">
      <c r="A34" s="411" t="s">
        <v>209</v>
      </c>
      <c r="B34" s="412"/>
      <c r="C34" s="413"/>
      <c r="D34" s="412"/>
      <c r="E34" s="413"/>
      <c r="F34" s="412"/>
      <c r="G34" s="413"/>
      <c r="H34" s="412"/>
      <c r="I34" s="413"/>
    </row>
    <row r="35" spans="1:9" x14ac:dyDescent="0.2">
      <c r="A35" s="426" t="s">
        <v>179</v>
      </c>
      <c r="B35" s="414"/>
      <c r="C35" s="415"/>
      <c r="D35" s="414"/>
      <c r="E35" s="415"/>
      <c r="F35" s="414"/>
      <c r="G35" s="415"/>
      <c r="H35" s="414"/>
      <c r="I35" s="415"/>
    </row>
    <row r="36" spans="1:9" x14ac:dyDescent="0.2">
      <c r="A36" s="426" t="s">
        <v>180</v>
      </c>
      <c r="B36" s="414"/>
      <c r="C36" s="415"/>
      <c r="D36" s="414"/>
      <c r="E36" s="415"/>
      <c r="F36" s="414"/>
      <c r="G36" s="415"/>
      <c r="H36" s="414"/>
      <c r="I36" s="415"/>
    </row>
    <row r="37" spans="1:9" x14ac:dyDescent="0.2">
      <c r="A37" s="426" t="s">
        <v>181</v>
      </c>
      <c r="B37" s="414"/>
      <c r="C37" s="415"/>
      <c r="D37" s="414"/>
      <c r="E37" s="415"/>
      <c r="F37" s="414"/>
      <c r="G37" s="415"/>
      <c r="H37" s="414"/>
      <c r="I37" s="415"/>
    </row>
    <row r="38" spans="1:9" ht="13.5" thickBot="1" x14ac:dyDescent="0.25">
      <c r="A38" s="427" t="s">
        <v>149</v>
      </c>
      <c r="B38" s="422"/>
      <c r="C38" s="423"/>
      <c r="D38" s="422"/>
      <c r="E38" s="423"/>
      <c r="F38" s="422"/>
      <c r="G38" s="423"/>
      <c r="H38" s="422"/>
      <c r="I38" s="423"/>
    </row>
    <row r="39" spans="1:9" ht="13.5" thickBot="1" x14ac:dyDescent="0.25">
      <c r="A39" s="410"/>
      <c r="B39" s="424"/>
      <c r="C39" s="425"/>
      <c r="D39" s="424"/>
      <c r="E39" s="425"/>
      <c r="F39" s="424"/>
      <c r="G39" s="425"/>
      <c r="H39" s="424"/>
      <c r="I39" s="425"/>
    </row>
    <row r="40" spans="1:9" x14ac:dyDescent="0.2">
      <c r="A40" s="411" t="s">
        <v>210</v>
      </c>
      <c r="B40" s="428"/>
      <c r="C40" s="413"/>
      <c r="D40" s="428"/>
      <c r="E40" s="413"/>
      <c r="F40" s="428"/>
      <c r="G40" s="413"/>
      <c r="H40" s="428"/>
      <c r="I40" s="413"/>
    </row>
    <row r="41" spans="1:9" x14ac:dyDescent="0.2">
      <c r="A41" s="420" t="s">
        <v>211</v>
      </c>
      <c r="B41" s="429"/>
      <c r="C41" s="419"/>
      <c r="D41" s="429"/>
      <c r="E41" s="419"/>
      <c r="F41" s="429"/>
      <c r="G41" s="419"/>
      <c r="H41" s="429"/>
      <c r="I41" s="419"/>
    </row>
    <row r="42" spans="1:9" x14ac:dyDescent="0.2">
      <c r="A42" s="420" t="s">
        <v>212</v>
      </c>
      <c r="B42" s="429"/>
      <c r="C42" s="419"/>
      <c r="D42" s="429"/>
      <c r="E42" s="419"/>
      <c r="F42" s="429"/>
      <c r="G42" s="419"/>
      <c r="H42" s="429"/>
      <c r="I42" s="419"/>
    </row>
    <row r="43" spans="1:9" x14ac:dyDescent="0.2">
      <c r="A43" s="420" t="s">
        <v>213</v>
      </c>
      <c r="B43" s="429"/>
      <c r="C43" s="419"/>
      <c r="D43" s="429"/>
      <c r="E43" s="419"/>
      <c r="F43" s="429"/>
      <c r="G43" s="419"/>
      <c r="H43" s="429"/>
      <c r="I43" s="419"/>
    </row>
    <row r="44" spans="1:9" x14ac:dyDescent="0.2">
      <c r="A44" s="420" t="s">
        <v>214</v>
      </c>
      <c r="B44" s="429"/>
      <c r="C44" s="419"/>
      <c r="D44" s="429"/>
      <c r="E44" s="419"/>
      <c r="F44" s="429"/>
      <c r="G44" s="419"/>
      <c r="H44" s="429"/>
      <c r="I44" s="419"/>
    </row>
    <row r="45" spans="1:9" x14ac:dyDescent="0.2">
      <c r="A45" s="426" t="s">
        <v>215</v>
      </c>
      <c r="B45" s="430"/>
      <c r="C45" s="415"/>
      <c r="D45" s="430"/>
      <c r="E45" s="415"/>
      <c r="F45" s="430"/>
      <c r="G45" s="415"/>
      <c r="H45" s="430"/>
      <c r="I45" s="415"/>
    </row>
    <row r="46" spans="1:9" ht="13.5" thickBot="1" x14ac:dyDescent="0.25">
      <c r="A46" s="427" t="s">
        <v>216</v>
      </c>
      <c r="B46" s="431"/>
      <c r="C46" s="423"/>
      <c r="D46" s="431"/>
      <c r="E46" s="423"/>
      <c r="F46" s="431"/>
      <c r="G46" s="423"/>
      <c r="H46" s="431"/>
      <c r="I46" s="423"/>
    </row>
    <row r="47" spans="1:9" x14ac:dyDescent="0.2">
      <c r="A47" s="410"/>
      <c r="B47" s="424"/>
      <c r="C47" s="432"/>
      <c r="D47" s="424"/>
      <c r="E47" s="432"/>
      <c r="F47" s="424"/>
      <c r="G47" s="432"/>
      <c r="H47" s="424"/>
      <c r="I47" s="432"/>
    </row>
    <row r="48" spans="1:9" x14ac:dyDescent="0.2">
      <c r="A48" s="381"/>
      <c r="B48" s="424"/>
      <c r="C48" s="432"/>
      <c r="D48" s="424"/>
      <c r="E48" s="432"/>
      <c r="F48" s="424"/>
      <c r="G48" s="432"/>
      <c r="H48" s="424"/>
      <c r="I48" s="432"/>
    </row>
    <row r="49" spans="1:11" x14ac:dyDescent="0.2">
      <c r="A49" s="433" t="s">
        <v>217</v>
      </c>
      <c r="B49" s="429"/>
      <c r="C49" s="419"/>
      <c r="D49" s="429"/>
      <c r="E49" s="419"/>
      <c r="F49" s="429"/>
      <c r="G49" s="419"/>
      <c r="H49" s="429"/>
      <c r="I49" s="419"/>
    </row>
    <row r="50" spans="1:11" x14ac:dyDescent="0.2">
      <c r="A50" s="434" t="s">
        <v>218</v>
      </c>
      <c r="B50" s="435"/>
      <c r="C50" s="436"/>
      <c r="D50" s="435"/>
      <c r="E50" s="436"/>
      <c r="F50" s="435"/>
      <c r="G50" s="436"/>
      <c r="H50" s="435"/>
      <c r="I50" s="436"/>
    </row>
    <row r="51" spans="1:11" ht="13.5" thickBot="1" x14ac:dyDescent="0.25">
      <c r="A51" s="427" t="s">
        <v>219</v>
      </c>
      <c r="B51" s="431"/>
      <c r="C51" s="423"/>
      <c r="D51" s="431"/>
      <c r="E51" s="423"/>
      <c r="F51" s="431"/>
      <c r="G51" s="423"/>
      <c r="H51" s="431"/>
      <c r="I51" s="423"/>
    </row>
    <row r="52" spans="1:11" ht="13.5" thickBot="1" x14ac:dyDescent="0.25">
      <c r="A52" s="410"/>
      <c r="B52" s="424"/>
      <c r="C52" s="425"/>
      <c r="D52" s="424"/>
      <c r="E52" s="425"/>
      <c r="F52" s="424"/>
      <c r="G52" s="425"/>
      <c r="H52" s="424"/>
      <c r="I52" s="425"/>
    </row>
    <row r="53" spans="1:11" x14ac:dyDescent="0.2">
      <c r="A53" s="411" t="s">
        <v>220</v>
      </c>
      <c r="B53" s="412"/>
      <c r="C53" s="413"/>
      <c r="D53" s="412"/>
      <c r="E53" s="413"/>
      <c r="F53" s="412"/>
      <c r="G53" s="413"/>
      <c r="H53" s="412"/>
      <c r="I53" s="413"/>
    </row>
    <row r="54" spans="1:11" x14ac:dyDescent="0.2">
      <c r="A54" s="420" t="s">
        <v>221</v>
      </c>
      <c r="B54" s="418"/>
      <c r="C54" s="419"/>
      <c r="D54" s="418"/>
      <c r="E54" s="419"/>
      <c r="F54" s="418"/>
      <c r="G54" s="419"/>
      <c r="H54" s="418"/>
      <c r="I54" s="419"/>
    </row>
    <row r="55" spans="1:11" x14ac:dyDescent="0.2">
      <c r="A55" s="420" t="s">
        <v>222</v>
      </c>
      <c r="B55" s="418"/>
      <c r="C55" s="419"/>
      <c r="D55" s="418"/>
      <c r="E55" s="419"/>
      <c r="F55" s="418"/>
      <c r="G55" s="419"/>
      <c r="H55" s="418"/>
      <c r="I55" s="419"/>
      <c r="K55" s="49"/>
    </row>
    <row r="56" spans="1:11" x14ac:dyDescent="0.2">
      <c r="A56" s="420" t="s">
        <v>223</v>
      </c>
      <c r="B56" s="418"/>
      <c r="C56" s="419"/>
      <c r="D56" s="418"/>
      <c r="E56" s="419"/>
      <c r="F56" s="418"/>
      <c r="G56" s="419"/>
      <c r="H56" s="418"/>
      <c r="I56" s="419"/>
    </row>
    <row r="57" spans="1:11" x14ac:dyDescent="0.2">
      <c r="A57" s="420" t="s">
        <v>224</v>
      </c>
      <c r="B57" s="437"/>
      <c r="C57" s="436"/>
      <c r="D57" s="437"/>
      <c r="E57" s="436"/>
      <c r="F57" s="437"/>
      <c r="G57" s="436"/>
      <c r="H57" s="437"/>
      <c r="I57" s="436"/>
    </row>
    <row r="58" spans="1:11" x14ac:dyDescent="0.2">
      <c r="A58" s="438"/>
      <c r="B58" s="437"/>
      <c r="C58" s="436"/>
      <c r="D58" s="437"/>
      <c r="E58" s="436"/>
      <c r="F58" s="437"/>
      <c r="G58" s="436"/>
      <c r="H58" s="437"/>
      <c r="I58" s="436"/>
    </row>
    <row r="59" spans="1:11" ht="13.5" thickBot="1" x14ac:dyDescent="0.25">
      <c r="A59" s="439"/>
      <c r="B59" s="422"/>
      <c r="C59" s="423"/>
      <c r="D59" s="422"/>
      <c r="E59" s="423"/>
      <c r="F59" s="422"/>
      <c r="G59" s="423"/>
      <c r="H59" s="422"/>
      <c r="I59" s="423"/>
    </row>
    <row r="60" spans="1:11" ht="13.5" thickBot="1" x14ac:dyDescent="0.25">
      <c r="A60" s="410"/>
      <c r="B60" s="424"/>
      <c r="C60" s="432"/>
      <c r="D60" s="424"/>
      <c r="E60" s="432"/>
      <c r="F60" s="424"/>
      <c r="G60" s="432"/>
      <c r="H60" s="424"/>
      <c r="I60" s="432"/>
    </row>
    <row r="61" spans="1:11" x14ac:dyDescent="0.2">
      <c r="A61" s="411" t="s">
        <v>225</v>
      </c>
      <c r="B61" s="412"/>
      <c r="C61" s="413"/>
      <c r="D61" s="412"/>
      <c r="E61" s="413"/>
      <c r="F61" s="412"/>
      <c r="G61" s="413"/>
      <c r="H61" s="412"/>
      <c r="I61" s="413"/>
    </row>
    <row r="62" spans="1:11" x14ac:dyDescent="0.2">
      <c r="A62" s="420" t="s">
        <v>226</v>
      </c>
      <c r="B62" s="418"/>
      <c r="C62" s="419"/>
      <c r="D62" s="418"/>
      <c r="E62" s="419"/>
      <c r="F62" s="418"/>
      <c r="G62" s="419"/>
      <c r="H62" s="418"/>
      <c r="I62" s="419"/>
    </row>
    <row r="63" spans="1:11" x14ac:dyDescent="0.2">
      <c r="A63" s="420" t="s">
        <v>227</v>
      </c>
      <c r="B63" s="418"/>
      <c r="C63" s="419"/>
      <c r="D63" s="418"/>
      <c r="E63" s="419"/>
      <c r="F63" s="418"/>
      <c r="G63" s="419"/>
      <c r="H63" s="418"/>
      <c r="I63" s="419"/>
    </row>
    <row r="64" spans="1:11" x14ac:dyDescent="0.2">
      <c r="A64" s="381"/>
      <c r="B64" s="424"/>
      <c r="C64" s="432"/>
      <c r="D64" s="424"/>
      <c r="E64" s="432"/>
      <c r="F64" s="424"/>
      <c r="G64" s="432"/>
      <c r="H64" s="424"/>
      <c r="I64" s="432"/>
    </row>
    <row r="65" spans="1:9" ht="29.25" customHeight="1" x14ac:dyDescent="0.2">
      <c r="A65" s="440" t="s">
        <v>228</v>
      </c>
      <c r="B65" s="418"/>
      <c r="C65" s="419"/>
      <c r="D65" s="418"/>
      <c r="E65" s="419"/>
      <c r="F65" s="418"/>
      <c r="G65" s="419"/>
      <c r="H65" s="418"/>
      <c r="I65" s="419"/>
    </row>
    <row r="66" spans="1:9" ht="11.25" customHeight="1" x14ac:dyDescent="0.2">
      <c r="A66" s="434" t="s">
        <v>180</v>
      </c>
      <c r="B66" s="437"/>
      <c r="C66" s="436"/>
      <c r="D66" s="437"/>
      <c r="E66" s="436"/>
      <c r="F66" s="437"/>
      <c r="G66" s="436"/>
      <c r="H66" s="437"/>
      <c r="I66" s="436"/>
    </row>
    <row r="67" spans="1:9" ht="29.25" customHeight="1" thickBot="1" x14ac:dyDescent="0.25">
      <c r="A67" s="427" t="s">
        <v>149</v>
      </c>
      <c r="B67" s="422"/>
      <c r="C67" s="423"/>
      <c r="D67" s="422"/>
      <c r="E67" s="423"/>
      <c r="F67" s="422"/>
      <c r="G67" s="423"/>
      <c r="H67" s="422"/>
      <c r="I67" s="423"/>
    </row>
    <row r="68" spans="1:9" ht="13.5" thickBot="1" x14ac:dyDescent="0.25">
      <c r="A68" s="410"/>
      <c r="B68" s="424"/>
      <c r="C68" s="425"/>
      <c r="D68" s="424"/>
      <c r="E68" s="425"/>
      <c r="F68" s="424"/>
      <c r="G68" s="425"/>
      <c r="H68" s="424"/>
      <c r="I68" s="425"/>
    </row>
    <row r="69" spans="1:9" ht="13.5" thickBot="1" x14ac:dyDescent="0.25">
      <c r="A69" s="441" t="s">
        <v>229</v>
      </c>
      <c r="B69" s="442"/>
      <c r="C69" s="443">
        <v>1</v>
      </c>
      <c r="D69" s="442"/>
      <c r="E69" s="443">
        <v>1</v>
      </c>
      <c r="F69" s="442"/>
      <c r="G69" s="443">
        <v>1</v>
      </c>
      <c r="H69" s="442"/>
      <c r="I69" s="443">
        <v>1</v>
      </c>
    </row>
    <row r="70" spans="1:9" ht="13.5" thickBot="1" x14ac:dyDescent="0.25">
      <c r="A70" s="410"/>
    </row>
    <row r="71" spans="1:9" ht="13.5" thickBot="1" x14ac:dyDescent="0.25">
      <c r="A71" s="395" t="s">
        <v>191</v>
      </c>
      <c r="B71" s="444"/>
      <c r="C71" s="444"/>
      <c r="D71" s="444"/>
      <c r="E71" s="444"/>
      <c r="F71" s="444"/>
      <c r="G71" s="444"/>
      <c r="H71" s="444"/>
      <c r="I71" s="444"/>
    </row>
    <row r="72" spans="1:9" ht="13.5" thickBot="1" x14ac:dyDescent="0.25">
      <c r="A72" s="410"/>
    </row>
    <row r="73" spans="1:9" ht="13.5" thickBot="1" x14ac:dyDescent="0.25">
      <c r="A73" s="441" t="s">
        <v>230</v>
      </c>
      <c r="B73" s="424"/>
      <c r="C73" s="432"/>
      <c r="D73" s="424"/>
      <c r="E73" s="432"/>
      <c r="F73" s="424"/>
      <c r="G73" s="432"/>
      <c r="H73" s="424"/>
      <c r="I73" s="432"/>
    </row>
    <row r="74" spans="1:9" x14ac:dyDescent="0.2">
      <c r="A74" s="445" t="s">
        <v>231</v>
      </c>
      <c r="B74" s="446"/>
      <c r="C74" s="447"/>
      <c r="D74" s="447"/>
      <c r="E74" s="447"/>
      <c r="F74" s="447"/>
      <c r="G74" s="447"/>
      <c r="H74" s="447"/>
      <c r="I74" s="448"/>
    </row>
    <row r="75" spans="1:9" x14ac:dyDescent="0.2">
      <c r="A75" s="449" t="s">
        <v>232</v>
      </c>
      <c r="B75" s="450"/>
      <c r="C75" s="451"/>
      <c r="D75" s="451"/>
      <c r="E75" s="451"/>
      <c r="F75" s="451"/>
      <c r="G75" s="451"/>
      <c r="H75" s="451"/>
      <c r="I75" s="452"/>
    </row>
    <row r="76" spans="1:9" ht="13.5" thickBot="1" x14ac:dyDescent="0.25">
      <c r="A76" s="453" t="s">
        <v>233</v>
      </c>
      <c r="B76" s="454"/>
      <c r="C76" s="455"/>
      <c r="D76" s="455"/>
      <c r="E76" s="455"/>
      <c r="F76" s="455"/>
      <c r="G76" s="455"/>
      <c r="H76" s="455"/>
      <c r="I76" s="456"/>
    </row>
    <row r="77" spans="1:9" x14ac:dyDescent="0.2">
      <c r="A77" s="457"/>
      <c r="B77" s="49"/>
      <c r="C77" s="458"/>
      <c r="D77" s="458"/>
      <c r="E77" s="458"/>
      <c r="F77" s="458"/>
      <c r="G77" s="458"/>
      <c r="H77" s="458"/>
      <c r="I77" s="458"/>
    </row>
    <row r="79" spans="1:9" x14ac:dyDescent="0.2">
      <c r="A79" s="459" t="s">
        <v>234</v>
      </c>
    </row>
    <row r="80" spans="1:9" x14ac:dyDescent="0.2">
      <c r="A80" s="542" t="s">
        <v>235</v>
      </c>
      <c r="B80" s="543"/>
      <c r="C80" s="543"/>
      <c r="D80" s="543"/>
      <c r="E80" s="543"/>
      <c r="F80" s="543"/>
      <c r="G80" s="543"/>
      <c r="H80" s="543"/>
      <c r="I80" s="543"/>
    </row>
    <row r="81" spans="1:9" ht="13.5" thickBot="1" x14ac:dyDescent="0.25">
      <c r="A81" s="460"/>
      <c r="B81" s="461"/>
      <c r="C81" s="461"/>
      <c r="D81" s="461"/>
      <c r="E81" s="461"/>
      <c r="F81" s="461"/>
      <c r="G81" s="461"/>
      <c r="H81" s="461"/>
      <c r="I81" s="461"/>
    </row>
    <row r="82" spans="1:9" ht="15.75" thickBot="1" x14ac:dyDescent="0.25">
      <c r="A82" s="544" t="s">
        <v>236</v>
      </c>
      <c r="B82" s="545"/>
      <c r="C82" s="545"/>
      <c r="D82" s="545"/>
      <c r="E82" s="545"/>
      <c r="F82" s="545"/>
      <c r="G82" s="545"/>
      <c r="H82" s="545"/>
      <c r="I82" s="546"/>
    </row>
    <row r="84" spans="1:9" ht="13.5" thickBot="1" x14ac:dyDescent="0.25">
      <c r="A84" s="84" t="s">
        <v>237</v>
      </c>
    </row>
    <row r="85" spans="1:9" ht="13.5" thickBot="1" x14ac:dyDescent="0.25">
      <c r="A85" s="89" t="s">
        <v>4</v>
      </c>
      <c r="B85" s="89">
        <f>+B8</f>
        <v>2014</v>
      </c>
      <c r="D85" s="89">
        <f>+D8</f>
        <v>2015</v>
      </c>
      <c r="F85" s="89">
        <f>+F8</f>
        <v>2016</v>
      </c>
      <c r="H85" s="462" t="str">
        <f>+H8</f>
        <v>promedio ene-sep 2016</v>
      </c>
    </row>
    <row r="86" spans="1:9" ht="13.5" thickBot="1" x14ac:dyDescent="0.25">
      <c r="A86" s="463" t="s">
        <v>238</v>
      </c>
      <c r="B86" s="464">
        <f>+B69-SUM(B61:B67,B53:B59,B49:B51,B40:B44,B34,B22:B32,B12:B20)</f>
        <v>0</v>
      </c>
      <c r="C86" s="465"/>
      <c r="D86" s="464">
        <f>+D69-SUM(D61:D67,D53:D59,D49:D51,D40:D44,D34,D22:D32,D12:D20)</f>
        <v>0</v>
      </c>
      <c r="E86" s="465"/>
      <c r="F86" s="464">
        <f>+F69-SUM(F61:F67,F53:F59,F49:F51,F40:F44,F34,F22:F32,F12:F20)</f>
        <v>0</v>
      </c>
      <c r="G86" s="465"/>
      <c r="H86" s="464">
        <f>+H69-SUM(H61:H67,H53:H59,H49:H51,H40:H44,H34,H22:H32,H12:H20)</f>
        <v>0</v>
      </c>
    </row>
  </sheetData>
  <mergeCells count="6">
    <mergeCell ref="A80:I80"/>
    <mergeCell ref="A82:I82"/>
    <mergeCell ref="B8:C8"/>
    <mergeCell ref="D8:E8"/>
    <mergeCell ref="F8:G8"/>
    <mergeCell ref="H8:I8"/>
  </mergeCells>
  <phoneticPr fontId="29" type="noConversion"/>
  <pageMargins left="0.31496062992125984" right="0.31496062992125984" top="0.74803149606299213" bottom="0.74803149606299213" header="0.31496062992125984" footer="0.31496062992125984"/>
  <pageSetup paperSize="9" scale="55" orientation="portrait" r:id="rId1"/>
  <headerFooter>
    <oddHeader>&amp;R2017 - Año de las Energías Renovables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opLeftCell="A46" workbookViewId="0">
      <selection activeCell="A78" sqref="A78:IV78"/>
    </sheetView>
  </sheetViews>
  <sheetFormatPr baseColWidth="10" defaultRowHeight="12.75" x14ac:dyDescent="0.2"/>
  <cols>
    <col min="1" max="1" width="38.28515625" style="400" customWidth="1"/>
    <col min="2" max="2" width="23.140625" style="400" customWidth="1"/>
    <col min="3" max="3" width="11.42578125" style="400"/>
    <col min="4" max="4" width="23.140625" style="400" customWidth="1"/>
    <col min="5" max="5" width="11.42578125" style="400"/>
    <col min="6" max="6" width="23.140625" style="400" customWidth="1"/>
    <col min="7" max="7" width="11.42578125" style="400"/>
    <col min="8" max="8" width="23.140625" style="400" customWidth="1"/>
    <col min="9" max="9" width="11.42578125" style="400"/>
    <col min="10" max="10" width="1.5703125" style="400" customWidth="1"/>
    <col min="11" max="16384" width="11.42578125" style="400"/>
  </cols>
  <sheetData>
    <row r="2" spans="1:9" x14ac:dyDescent="0.2">
      <c r="A2" s="381" t="s">
        <v>242</v>
      </c>
    </row>
    <row r="3" spans="1:9" x14ac:dyDescent="0.2">
      <c r="A3" s="381" t="s">
        <v>199</v>
      </c>
    </row>
    <row r="4" spans="1:9" x14ac:dyDescent="0.2">
      <c r="A4" s="401" t="s">
        <v>112</v>
      </c>
    </row>
    <row r="5" spans="1:9" x14ac:dyDescent="0.2">
      <c r="A5" s="402" t="s">
        <v>240</v>
      </c>
    </row>
    <row r="6" spans="1:9" s="404" customFormat="1" x14ac:dyDescent="0.2">
      <c r="A6" s="402" t="s">
        <v>201</v>
      </c>
      <c r="B6" s="403"/>
      <c r="C6" s="403"/>
    </row>
    <row r="7" spans="1:9" s="404" customFormat="1" ht="13.5" thickBot="1" x14ac:dyDescent="0.25">
      <c r="A7" s="402"/>
      <c r="B7" s="403"/>
      <c r="C7" s="403"/>
    </row>
    <row r="8" spans="1:9" ht="13.5" thickBot="1" x14ac:dyDescent="0.25">
      <c r="B8" s="547">
        <v>2014</v>
      </c>
      <c r="C8" s="548"/>
      <c r="D8" s="547">
        <v>2015</v>
      </c>
      <c r="E8" s="548"/>
      <c r="F8" s="547">
        <v>2016</v>
      </c>
      <c r="G8" s="548"/>
      <c r="H8" s="549" t="s">
        <v>202</v>
      </c>
      <c r="I8" s="550"/>
    </row>
    <row r="9" spans="1:9" x14ac:dyDescent="0.2">
      <c r="A9" s="405" t="s">
        <v>171</v>
      </c>
      <c r="B9" s="406" t="s">
        <v>203</v>
      </c>
      <c r="C9" s="406" t="s">
        <v>204</v>
      </c>
      <c r="D9" s="406" t="s">
        <v>203</v>
      </c>
      <c r="E9" s="406" t="s">
        <v>204</v>
      </c>
      <c r="F9" s="406" t="s">
        <v>203</v>
      </c>
      <c r="G9" s="406" t="s">
        <v>204</v>
      </c>
      <c r="H9" s="406" t="s">
        <v>203</v>
      </c>
      <c r="I9" s="406" t="s">
        <v>204</v>
      </c>
    </row>
    <row r="10" spans="1:9" ht="13.5" thickBot="1" x14ac:dyDescent="0.25">
      <c r="A10" s="407"/>
      <c r="B10" s="408" t="s">
        <v>205</v>
      </c>
      <c r="C10" s="409" t="s">
        <v>206</v>
      </c>
      <c r="D10" s="408" t="s">
        <v>205</v>
      </c>
      <c r="E10" s="409" t="s">
        <v>206</v>
      </c>
      <c r="F10" s="408" t="s">
        <v>205</v>
      </c>
      <c r="G10" s="409" t="s">
        <v>206</v>
      </c>
      <c r="H10" s="408" t="s">
        <v>205</v>
      </c>
      <c r="I10" s="409" t="s">
        <v>206</v>
      </c>
    </row>
    <row r="11" spans="1:9" ht="13.5" thickBot="1" x14ac:dyDescent="0.25">
      <c r="A11" s="410"/>
    </row>
    <row r="12" spans="1:9" x14ac:dyDescent="0.2">
      <c r="A12" s="411" t="s">
        <v>207</v>
      </c>
      <c r="B12" s="412"/>
      <c r="C12" s="413"/>
      <c r="D12" s="412"/>
      <c r="E12" s="413"/>
      <c r="F12" s="412"/>
      <c r="G12" s="413"/>
      <c r="H12" s="412"/>
      <c r="I12" s="413"/>
    </row>
    <row r="13" spans="1:9" x14ac:dyDescent="0.2">
      <c r="A13" s="388" t="s">
        <v>174</v>
      </c>
      <c r="B13" s="414"/>
      <c r="C13" s="415"/>
      <c r="D13" s="414"/>
      <c r="E13" s="415"/>
      <c r="F13" s="414"/>
      <c r="G13" s="415"/>
      <c r="H13" s="414"/>
      <c r="I13" s="415"/>
    </row>
    <row r="14" spans="1:9" x14ac:dyDescent="0.2">
      <c r="A14" s="388"/>
      <c r="B14" s="414"/>
      <c r="C14" s="415"/>
      <c r="D14" s="414"/>
      <c r="E14" s="415"/>
      <c r="F14" s="414"/>
      <c r="G14" s="415"/>
      <c r="H14" s="414"/>
      <c r="I14" s="415"/>
    </row>
    <row r="15" spans="1:9" x14ac:dyDescent="0.2">
      <c r="A15" s="416"/>
      <c r="B15" s="414"/>
      <c r="C15" s="415"/>
      <c r="D15" s="414"/>
      <c r="E15" s="415"/>
      <c r="F15" s="414"/>
      <c r="G15" s="415"/>
      <c r="H15" s="414"/>
      <c r="I15" s="415"/>
    </row>
    <row r="16" spans="1:9" x14ac:dyDescent="0.2">
      <c r="A16" s="417"/>
      <c r="B16" s="418"/>
      <c r="C16" s="419"/>
      <c r="D16" s="418"/>
      <c r="E16" s="419"/>
      <c r="F16" s="418"/>
      <c r="G16" s="419"/>
      <c r="H16" s="418"/>
      <c r="I16" s="419"/>
    </row>
    <row r="17" spans="1:9" x14ac:dyDescent="0.2">
      <c r="A17" s="420" t="s">
        <v>175</v>
      </c>
      <c r="B17" s="418"/>
      <c r="C17" s="419"/>
      <c r="D17" s="418"/>
      <c r="E17" s="419"/>
      <c r="F17" s="418"/>
      <c r="G17" s="419"/>
      <c r="H17" s="418"/>
      <c r="I17" s="419"/>
    </row>
    <row r="18" spans="1:9" x14ac:dyDescent="0.2">
      <c r="A18" s="417"/>
      <c r="B18" s="418"/>
      <c r="C18" s="419"/>
      <c r="D18" s="418"/>
      <c r="E18" s="419"/>
      <c r="F18" s="418"/>
      <c r="G18" s="419"/>
      <c r="H18" s="418"/>
      <c r="I18" s="419"/>
    </row>
    <row r="19" spans="1:9" x14ac:dyDescent="0.2">
      <c r="A19" s="417"/>
      <c r="B19" s="418"/>
      <c r="C19" s="419"/>
      <c r="D19" s="418"/>
      <c r="E19" s="419"/>
      <c r="F19" s="418"/>
      <c r="G19" s="419"/>
      <c r="H19" s="418"/>
      <c r="I19" s="419"/>
    </row>
    <row r="20" spans="1:9" ht="13.5" thickBot="1" x14ac:dyDescent="0.25">
      <c r="A20" s="421"/>
      <c r="B20" s="422"/>
      <c r="C20" s="423"/>
      <c r="D20" s="422"/>
      <c r="E20" s="423"/>
      <c r="F20" s="422"/>
      <c r="G20" s="423"/>
      <c r="H20" s="422"/>
      <c r="I20" s="423"/>
    </row>
    <row r="21" spans="1:9" ht="13.5" thickBot="1" x14ac:dyDescent="0.25">
      <c r="A21" s="410"/>
      <c r="B21" s="424"/>
      <c r="C21" s="425"/>
      <c r="D21" s="424"/>
      <c r="E21" s="425"/>
      <c r="F21" s="424"/>
      <c r="G21" s="425"/>
      <c r="H21" s="424"/>
      <c r="I21" s="425"/>
    </row>
    <row r="22" spans="1:9" x14ac:dyDescent="0.2">
      <c r="A22" s="411" t="s">
        <v>208</v>
      </c>
      <c r="B22" s="412"/>
      <c r="C22" s="413"/>
      <c r="D22" s="412"/>
      <c r="E22" s="413"/>
      <c r="F22" s="412"/>
      <c r="G22" s="413"/>
      <c r="H22" s="412"/>
      <c r="I22" s="413"/>
    </row>
    <row r="23" spans="1:9" x14ac:dyDescent="0.2">
      <c r="A23" s="426" t="s">
        <v>174</v>
      </c>
      <c r="B23" s="414"/>
      <c r="C23" s="415"/>
      <c r="D23" s="414"/>
      <c r="E23" s="415"/>
      <c r="F23" s="414"/>
      <c r="G23" s="415"/>
      <c r="H23" s="414"/>
      <c r="I23" s="415"/>
    </row>
    <row r="24" spans="1:9" x14ac:dyDescent="0.2">
      <c r="A24" s="426"/>
      <c r="B24" s="414"/>
      <c r="C24" s="415"/>
      <c r="D24" s="414"/>
      <c r="E24" s="415"/>
      <c r="F24" s="414"/>
      <c r="G24" s="415"/>
      <c r="H24" s="414"/>
      <c r="I24" s="415"/>
    </row>
    <row r="25" spans="1:9" x14ac:dyDescent="0.2">
      <c r="A25" s="426"/>
      <c r="B25" s="414"/>
      <c r="C25" s="415"/>
      <c r="D25" s="414"/>
      <c r="E25" s="415"/>
      <c r="F25" s="414"/>
      <c r="G25" s="415"/>
      <c r="H25" s="414"/>
      <c r="I25" s="415"/>
    </row>
    <row r="26" spans="1:9" x14ac:dyDescent="0.2">
      <c r="A26" s="426"/>
      <c r="B26" s="414"/>
      <c r="C26" s="415"/>
      <c r="D26" s="414"/>
      <c r="E26" s="415"/>
      <c r="F26" s="414"/>
      <c r="G26" s="415"/>
      <c r="H26" s="414"/>
      <c r="I26" s="415"/>
    </row>
    <row r="27" spans="1:9" x14ac:dyDescent="0.2">
      <c r="A27" s="420"/>
      <c r="B27" s="418"/>
      <c r="C27" s="419"/>
      <c r="D27" s="418"/>
      <c r="E27" s="419"/>
      <c r="F27" s="418"/>
      <c r="G27" s="419"/>
      <c r="H27" s="418"/>
      <c r="I27" s="419"/>
    </row>
    <row r="28" spans="1:9" x14ac:dyDescent="0.2">
      <c r="A28" s="420" t="s">
        <v>175</v>
      </c>
      <c r="B28" s="418"/>
      <c r="C28" s="419"/>
      <c r="D28" s="418"/>
      <c r="E28" s="419"/>
      <c r="F28" s="418"/>
      <c r="G28" s="419"/>
      <c r="H28" s="418"/>
      <c r="I28" s="419"/>
    </row>
    <row r="29" spans="1:9" x14ac:dyDescent="0.2">
      <c r="A29" s="420"/>
      <c r="B29" s="418"/>
      <c r="C29" s="419"/>
      <c r="D29" s="418"/>
      <c r="E29" s="419"/>
      <c r="F29" s="418"/>
      <c r="G29" s="419"/>
      <c r="H29" s="418"/>
      <c r="I29" s="419"/>
    </row>
    <row r="30" spans="1:9" x14ac:dyDescent="0.2">
      <c r="A30" s="420"/>
      <c r="B30" s="418"/>
      <c r="C30" s="419"/>
      <c r="D30" s="418"/>
      <c r="E30" s="419"/>
      <c r="F30" s="418"/>
      <c r="G30" s="419"/>
      <c r="H30" s="418"/>
      <c r="I30" s="419"/>
    </row>
    <row r="31" spans="1:9" x14ac:dyDescent="0.2">
      <c r="A31" s="420"/>
      <c r="B31" s="418"/>
      <c r="C31" s="419"/>
      <c r="D31" s="418"/>
      <c r="E31" s="419"/>
      <c r="F31" s="418"/>
      <c r="G31" s="419"/>
      <c r="H31" s="418"/>
      <c r="I31" s="419"/>
    </row>
    <row r="32" spans="1:9" ht="13.5" thickBot="1" x14ac:dyDescent="0.25">
      <c r="A32" s="427"/>
      <c r="B32" s="422"/>
      <c r="C32" s="423"/>
      <c r="D32" s="422"/>
      <c r="E32" s="423"/>
      <c r="F32" s="422"/>
      <c r="G32" s="423"/>
      <c r="H32" s="422"/>
      <c r="I32" s="423"/>
    </row>
    <row r="33" spans="1:9" ht="13.5" thickBot="1" x14ac:dyDescent="0.25">
      <c r="A33" s="410"/>
      <c r="B33" s="424"/>
      <c r="C33" s="425"/>
      <c r="D33" s="424"/>
      <c r="E33" s="425"/>
      <c r="F33" s="424"/>
      <c r="G33" s="425"/>
      <c r="H33" s="424"/>
      <c r="I33" s="425"/>
    </row>
    <row r="34" spans="1:9" x14ac:dyDescent="0.2">
      <c r="A34" s="411" t="s">
        <v>209</v>
      </c>
      <c r="B34" s="412"/>
      <c r="C34" s="413"/>
      <c r="D34" s="412"/>
      <c r="E34" s="413"/>
      <c r="F34" s="412"/>
      <c r="G34" s="413"/>
      <c r="H34" s="412"/>
      <c r="I34" s="413"/>
    </row>
    <row r="35" spans="1:9" x14ac:dyDescent="0.2">
      <c r="A35" s="426" t="s">
        <v>179</v>
      </c>
      <c r="B35" s="414"/>
      <c r="C35" s="415"/>
      <c r="D35" s="414"/>
      <c r="E35" s="415"/>
      <c r="F35" s="414"/>
      <c r="G35" s="415"/>
      <c r="H35" s="414"/>
      <c r="I35" s="415"/>
    </row>
    <row r="36" spans="1:9" x14ac:dyDescent="0.2">
      <c r="A36" s="426" t="s">
        <v>180</v>
      </c>
      <c r="B36" s="414"/>
      <c r="C36" s="415"/>
      <c r="D36" s="414"/>
      <c r="E36" s="415"/>
      <c r="F36" s="414"/>
      <c r="G36" s="415"/>
      <c r="H36" s="414"/>
      <c r="I36" s="415"/>
    </row>
    <row r="37" spans="1:9" x14ac:dyDescent="0.2">
      <c r="A37" s="426" t="s">
        <v>181</v>
      </c>
      <c r="B37" s="414"/>
      <c r="C37" s="415"/>
      <c r="D37" s="414"/>
      <c r="E37" s="415"/>
      <c r="F37" s="414"/>
      <c r="G37" s="415"/>
      <c r="H37" s="414"/>
      <c r="I37" s="415"/>
    </row>
    <row r="38" spans="1:9" ht="13.5" thickBot="1" x14ac:dyDescent="0.25">
      <c r="A38" s="427" t="s">
        <v>149</v>
      </c>
      <c r="B38" s="422"/>
      <c r="C38" s="423"/>
      <c r="D38" s="422"/>
      <c r="E38" s="423"/>
      <c r="F38" s="422"/>
      <c r="G38" s="423"/>
      <c r="H38" s="422"/>
      <c r="I38" s="423"/>
    </row>
    <row r="39" spans="1:9" ht="13.5" thickBot="1" x14ac:dyDescent="0.25">
      <c r="A39" s="410"/>
      <c r="B39" s="424"/>
      <c r="C39" s="425"/>
      <c r="D39" s="424"/>
      <c r="E39" s="425"/>
      <c r="F39" s="424"/>
      <c r="G39" s="425"/>
      <c r="H39" s="424"/>
      <c r="I39" s="425"/>
    </row>
    <row r="40" spans="1:9" x14ac:dyDescent="0.2">
      <c r="A40" s="411" t="s">
        <v>210</v>
      </c>
      <c r="B40" s="428"/>
      <c r="C40" s="413"/>
      <c r="D40" s="428"/>
      <c r="E40" s="413"/>
      <c r="F40" s="428"/>
      <c r="G40" s="413"/>
      <c r="H40" s="428"/>
      <c r="I40" s="413"/>
    </row>
    <row r="41" spans="1:9" x14ac:dyDescent="0.2">
      <c r="A41" s="420" t="s">
        <v>211</v>
      </c>
      <c r="B41" s="429"/>
      <c r="C41" s="419"/>
      <c r="D41" s="429"/>
      <c r="E41" s="419"/>
      <c r="F41" s="429"/>
      <c r="G41" s="419"/>
      <c r="H41" s="429"/>
      <c r="I41" s="419"/>
    </row>
    <row r="42" spans="1:9" x14ac:dyDescent="0.2">
      <c r="A42" s="420" t="s">
        <v>212</v>
      </c>
      <c r="B42" s="429"/>
      <c r="C42" s="419"/>
      <c r="D42" s="429"/>
      <c r="E42" s="419"/>
      <c r="F42" s="429"/>
      <c r="G42" s="419"/>
      <c r="H42" s="429"/>
      <c r="I42" s="419"/>
    </row>
    <row r="43" spans="1:9" x14ac:dyDescent="0.2">
      <c r="A43" s="420" t="s">
        <v>213</v>
      </c>
      <c r="B43" s="429"/>
      <c r="C43" s="419"/>
      <c r="D43" s="429"/>
      <c r="E43" s="419"/>
      <c r="F43" s="429"/>
      <c r="G43" s="419"/>
      <c r="H43" s="429"/>
      <c r="I43" s="419"/>
    </row>
    <row r="44" spans="1:9" x14ac:dyDescent="0.2">
      <c r="A44" s="420" t="s">
        <v>214</v>
      </c>
      <c r="B44" s="429"/>
      <c r="C44" s="419"/>
      <c r="D44" s="429"/>
      <c r="E44" s="419"/>
      <c r="F44" s="429"/>
      <c r="G44" s="419"/>
      <c r="H44" s="429"/>
      <c r="I44" s="419"/>
    </row>
    <row r="45" spans="1:9" x14ac:dyDescent="0.2">
      <c r="A45" s="426" t="s">
        <v>215</v>
      </c>
      <c r="B45" s="430"/>
      <c r="C45" s="415"/>
      <c r="D45" s="430"/>
      <c r="E45" s="415"/>
      <c r="F45" s="430"/>
      <c r="G45" s="415"/>
      <c r="H45" s="430"/>
      <c r="I45" s="415"/>
    </row>
    <row r="46" spans="1:9" ht="13.5" thickBot="1" x14ac:dyDescent="0.25">
      <c r="A46" s="427" t="s">
        <v>216</v>
      </c>
      <c r="B46" s="431"/>
      <c r="C46" s="423"/>
      <c r="D46" s="431"/>
      <c r="E46" s="423"/>
      <c r="F46" s="431"/>
      <c r="G46" s="423"/>
      <c r="H46" s="431"/>
      <c r="I46" s="423"/>
    </row>
    <row r="47" spans="1:9" x14ac:dyDescent="0.2">
      <c r="A47" s="410"/>
      <c r="B47" s="424"/>
      <c r="C47" s="432"/>
      <c r="D47" s="424"/>
      <c r="E47" s="432"/>
      <c r="F47" s="424"/>
      <c r="G47" s="432"/>
      <c r="H47" s="424"/>
      <c r="I47" s="432"/>
    </row>
    <row r="48" spans="1:9" x14ac:dyDescent="0.2">
      <c r="A48" s="381"/>
      <c r="B48" s="424"/>
      <c r="C48" s="432"/>
      <c r="D48" s="424"/>
      <c r="E48" s="432"/>
      <c r="F48" s="424"/>
      <c r="G48" s="432"/>
      <c r="H48" s="424"/>
      <c r="I48" s="432"/>
    </row>
    <row r="49" spans="1:11" x14ac:dyDescent="0.2">
      <c r="A49" s="433" t="s">
        <v>217</v>
      </c>
      <c r="B49" s="429"/>
      <c r="C49" s="419"/>
      <c r="D49" s="429"/>
      <c r="E49" s="419"/>
      <c r="F49" s="429"/>
      <c r="G49" s="419"/>
      <c r="H49" s="429"/>
      <c r="I49" s="419"/>
    </row>
    <row r="50" spans="1:11" x14ac:dyDescent="0.2">
      <c r="A50" s="434" t="s">
        <v>218</v>
      </c>
      <c r="B50" s="435"/>
      <c r="C50" s="436"/>
      <c r="D50" s="435"/>
      <c r="E50" s="436"/>
      <c r="F50" s="435"/>
      <c r="G50" s="436"/>
      <c r="H50" s="435"/>
      <c r="I50" s="436"/>
    </row>
    <row r="51" spans="1:11" ht="13.5" thickBot="1" x14ac:dyDescent="0.25">
      <c r="A51" s="427" t="s">
        <v>219</v>
      </c>
      <c r="B51" s="431"/>
      <c r="C51" s="423"/>
      <c r="D51" s="431"/>
      <c r="E51" s="423"/>
      <c r="F51" s="431"/>
      <c r="G51" s="423"/>
      <c r="H51" s="431"/>
      <c r="I51" s="423"/>
    </row>
    <row r="52" spans="1:11" ht="13.5" thickBot="1" x14ac:dyDescent="0.25">
      <c r="A52" s="410"/>
      <c r="B52" s="424"/>
      <c r="C52" s="425"/>
      <c r="D52" s="424"/>
      <c r="E52" s="425"/>
      <c r="F52" s="424"/>
      <c r="G52" s="425"/>
      <c r="H52" s="424"/>
      <c r="I52" s="425"/>
    </row>
    <row r="53" spans="1:11" x14ac:dyDescent="0.2">
      <c r="A53" s="411" t="s">
        <v>220</v>
      </c>
      <c r="B53" s="412"/>
      <c r="C53" s="413"/>
      <c r="D53" s="412"/>
      <c r="E53" s="413"/>
      <c r="F53" s="412"/>
      <c r="G53" s="413"/>
      <c r="H53" s="412"/>
      <c r="I53" s="413"/>
    </row>
    <row r="54" spans="1:11" x14ac:dyDescent="0.2">
      <c r="A54" s="420" t="s">
        <v>221</v>
      </c>
      <c r="B54" s="418"/>
      <c r="C54" s="419"/>
      <c r="D54" s="418"/>
      <c r="E54" s="419"/>
      <c r="F54" s="418"/>
      <c r="G54" s="419"/>
      <c r="H54" s="418"/>
      <c r="I54" s="419"/>
    </row>
    <row r="55" spans="1:11" x14ac:dyDescent="0.2">
      <c r="A55" s="420" t="s">
        <v>222</v>
      </c>
      <c r="B55" s="418"/>
      <c r="C55" s="419"/>
      <c r="D55" s="418"/>
      <c r="E55" s="419"/>
      <c r="F55" s="418"/>
      <c r="G55" s="419"/>
      <c r="H55" s="418"/>
      <c r="I55" s="419"/>
      <c r="K55" s="49"/>
    </row>
    <row r="56" spans="1:11" x14ac:dyDescent="0.2">
      <c r="A56" s="420" t="s">
        <v>223</v>
      </c>
      <c r="B56" s="418"/>
      <c r="C56" s="419"/>
      <c r="D56" s="418"/>
      <c r="E56" s="419"/>
      <c r="F56" s="418"/>
      <c r="G56" s="419"/>
      <c r="H56" s="418"/>
      <c r="I56" s="419"/>
    </row>
    <row r="57" spans="1:11" x14ac:dyDescent="0.2">
      <c r="A57" s="420" t="s">
        <v>224</v>
      </c>
      <c r="B57" s="437"/>
      <c r="C57" s="436"/>
      <c r="D57" s="437"/>
      <c r="E57" s="436"/>
      <c r="F57" s="437"/>
      <c r="G57" s="436"/>
      <c r="H57" s="437"/>
      <c r="I57" s="436"/>
    </row>
    <row r="58" spans="1:11" x14ac:dyDescent="0.2">
      <c r="A58" s="438"/>
      <c r="B58" s="437"/>
      <c r="C58" s="436"/>
      <c r="D58" s="437"/>
      <c r="E58" s="436"/>
      <c r="F58" s="437"/>
      <c r="G58" s="436"/>
      <c r="H58" s="437"/>
      <c r="I58" s="436"/>
    </row>
    <row r="59" spans="1:11" ht="13.5" thickBot="1" x14ac:dyDescent="0.25">
      <c r="A59" s="439"/>
      <c r="B59" s="422"/>
      <c r="C59" s="423"/>
      <c r="D59" s="422"/>
      <c r="E59" s="423"/>
      <c r="F59" s="422"/>
      <c r="G59" s="423"/>
      <c r="H59" s="422"/>
      <c r="I59" s="423"/>
    </row>
    <row r="60" spans="1:11" ht="13.5" thickBot="1" x14ac:dyDescent="0.25">
      <c r="A60" s="410"/>
      <c r="B60" s="424"/>
      <c r="C60" s="432"/>
      <c r="D60" s="424"/>
      <c r="E60" s="432"/>
      <c r="F60" s="424"/>
      <c r="G60" s="432"/>
      <c r="H60" s="424"/>
      <c r="I60" s="432"/>
    </row>
    <row r="61" spans="1:11" x14ac:dyDescent="0.2">
      <c r="A61" s="411" t="s">
        <v>225</v>
      </c>
      <c r="B61" s="412"/>
      <c r="C61" s="413"/>
      <c r="D61" s="412"/>
      <c r="E61" s="413"/>
      <c r="F61" s="412"/>
      <c r="G61" s="413"/>
      <c r="H61" s="412"/>
      <c r="I61" s="413"/>
    </row>
    <row r="62" spans="1:11" x14ac:dyDescent="0.2">
      <c r="A62" s="420" t="s">
        <v>226</v>
      </c>
      <c r="B62" s="418"/>
      <c r="C62" s="419"/>
      <c r="D62" s="418"/>
      <c r="E62" s="419"/>
      <c r="F62" s="418"/>
      <c r="G62" s="419"/>
      <c r="H62" s="418"/>
      <c r="I62" s="419"/>
    </row>
    <row r="63" spans="1:11" x14ac:dyDescent="0.2">
      <c r="A63" s="420" t="s">
        <v>227</v>
      </c>
      <c r="B63" s="418"/>
      <c r="C63" s="419"/>
      <c r="D63" s="418"/>
      <c r="E63" s="419"/>
      <c r="F63" s="418"/>
      <c r="G63" s="419"/>
      <c r="H63" s="418"/>
      <c r="I63" s="419"/>
    </row>
    <row r="64" spans="1:11" x14ac:dyDescent="0.2">
      <c r="A64" s="381"/>
      <c r="B64" s="424"/>
      <c r="C64" s="432"/>
      <c r="D64" s="424"/>
      <c r="E64" s="432"/>
      <c r="F64" s="424"/>
      <c r="G64" s="432"/>
      <c r="H64" s="424"/>
      <c r="I64" s="432"/>
    </row>
    <row r="65" spans="1:9" ht="29.25" customHeight="1" x14ac:dyDescent="0.2">
      <c r="A65" s="440" t="s">
        <v>228</v>
      </c>
      <c r="B65" s="418"/>
      <c r="C65" s="419"/>
      <c r="D65" s="418"/>
      <c r="E65" s="419"/>
      <c r="F65" s="418"/>
      <c r="G65" s="419"/>
      <c r="H65" s="418"/>
      <c r="I65" s="419"/>
    </row>
    <row r="66" spans="1:9" ht="11.25" customHeight="1" x14ac:dyDescent="0.2">
      <c r="A66" s="434" t="s">
        <v>180</v>
      </c>
      <c r="B66" s="437"/>
      <c r="C66" s="436"/>
      <c r="D66" s="437"/>
      <c r="E66" s="436"/>
      <c r="F66" s="437"/>
      <c r="G66" s="436"/>
      <c r="H66" s="437"/>
      <c r="I66" s="436"/>
    </row>
    <row r="67" spans="1:9" ht="29.25" customHeight="1" thickBot="1" x14ac:dyDescent="0.25">
      <c r="A67" s="427" t="s">
        <v>149</v>
      </c>
      <c r="B67" s="422"/>
      <c r="C67" s="423"/>
      <c r="D67" s="422"/>
      <c r="E67" s="423"/>
      <c r="F67" s="422"/>
      <c r="G67" s="423"/>
      <c r="H67" s="422"/>
      <c r="I67" s="423"/>
    </row>
    <row r="68" spans="1:9" ht="13.5" thickBot="1" x14ac:dyDescent="0.25">
      <c r="A68" s="410"/>
      <c r="B68" s="424"/>
      <c r="C68" s="425"/>
      <c r="D68" s="424"/>
      <c r="E68" s="425"/>
      <c r="F68" s="424"/>
      <c r="G68" s="425"/>
      <c r="H68" s="424"/>
      <c r="I68" s="425"/>
    </row>
    <row r="69" spans="1:9" ht="13.5" thickBot="1" x14ac:dyDescent="0.25">
      <c r="A69" s="441" t="s">
        <v>229</v>
      </c>
      <c r="B69" s="442"/>
      <c r="C69" s="443">
        <v>1</v>
      </c>
      <c r="D69" s="442"/>
      <c r="E69" s="443">
        <v>1</v>
      </c>
      <c r="F69" s="442"/>
      <c r="G69" s="443">
        <v>1</v>
      </c>
      <c r="H69" s="442"/>
      <c r="I69" s="443">
        <v>1</v>
      </c>
    </row>
    <row r="70" spans="1:9" ht="13.5" thickBot="1" x14ac:dyDescent="0.25">
      <c r="A70" s="410"/>
    </row>
    <row r="71" spans="1:9" ht="13.5" thickBot="1" x14ac:dyDescent="0.25">
      <c r="A71" s="395" t="s">
        <v>191</v>
      </c>
      <c r="B71" s="444"/>
      <c r="C71" s="444"/>
      <c r="D71" s="444"/>
      <c r="E71" s="444"/>
      <c r="F71" s="444"/>
      <c r="G71" s="444"/>
      <c r="H71" s="444"/>
      <c r="I71" s="444"/>
    </row>
    <row r="72" spans="1:9" ht="13.5" thickBot="1" x14ac:dyDescent="0.25">
      <c r="A72" s="410"/>
    </row>
    <row r="73" spans="1:9" ht="13.5" thickBot="1" x14ac:dyDescent="0.25">
      <c r="A73" s="441" t="s">
        <v>230</v>
      </c>
      <c r="B73" s="424"/>
      <c r="C73" s="432"/>
      <c r="D73" s="424"/>
      <c r="E73" s="432"/>
      <c r="F73" s="424"/>
      <c r="G73" s="432"/>
      <c r="H73" s="424"/>
      <c r="I73" s="432"/>
    </row>
    <row r="74" spans="1:9" x14ac:dyDescent="0.2">
      <c r="A74" s="445" t="s">
        <v>231</v>
      </c>
      <c r="B74" s="446"/>
      <c r="C74" s="447"/>
      <c r="D74" s="447"/>
      <c r="E74" s="447"/>
      <c r="F74" s="447"/>
      <c r="G74" s="447"/>
      <c r="H74" s="447"/>
      <c r="I74" s="448"/>
    </row>
    <row r="75" spans="1:9" x14ac:dyDescent="0.2">
      <c r="A75" s="449" t="s">
        <v>232</v>
      </c>
      <c r="B75" s="450"/>
      <c r="C75" s="451"/>
      <c r="D75" s="451"/>
      <c r="E75" s="451"/>
      <c r="F75" s="451"/>
      <c r="G75" s="451"/>
      <c r="H75" s="451"/>
      <c r="I75" s="452"/>
    </row>
    <row r="76" spans="1:9" ht="13.5" thickBot="1" x14ac:dyDescent="0.25">
      <c r="A76" s="453" t="s">
        <v>233</v>
      </c>
      <c r="B76" s="454"/>
      <c r="C76" s="455"/>
      <c r="D76" s="455"/>
      <c r="E76" s="455"/>
      <c r="F76" s="455"/>
      <c r="G76" s="455"/>
      <c r="H76" s="455"/>
      <c r="I76" s="456"/>
    </row>
    <row r="77" spans="1:9" x14ac:dyDescent="0.2">
      <c r="A77" s="457"/>
      <c r="B77" s="49"/>
      <c r="C77" s="458"/>
      <c r="D77" s="458"/>
      <c r="E77" s="458"/>
      <c r="F77" s="458"/>
      <c r="G77" s="458"/>
      <c r="H77" s="458"/>
      <c r="I77" s="458"/>
    </row>
    <row r="79" spans="1:9" x14ac:dyDescent="0.2">
      <c r="A79" s="459" t="s">
        <v>234</v>
      </c>
    </row>
    <row r="80" spans="1:9" x14ac:dyDescent="0.2">
      <c r="A80" s="542" t="s">
        <v>235</v>
      </c>
      <c r="B80" s="543"/>
      <c r="C80" s="543"/>
      <c r="D80" s="543"/>
      <c r="E80" s="543"/>
      <c r="F80" s="543"/>
      <c r="G80" s="543"/>
      <c r="H80" s="543"/>
      <c r="I80" s="543"/>
    </row>
    <row r="81" spans="1:9" ht="13.5" thickBot="1" x14ac:dyDescent="0.25">
      <c r="A81" s="460"/>
      <c r="B81" s="461"/>
      <c r="C81" s="461"/>
      <c r="D81" s="461"/>
      <c r="E81" s="461"/>
      <c r="F81" s="461"/>
      <c r="G81" s="461"/>
      <c r="H81" s="461"/>
      <c r="I81" s="461"/>
    </row>
    <row r="82" spans="1:9" ht="15.75" thickBot="1" x14ac:dyDescent="0.25">
      <c r="A82" s="544" t="s">
        <v>236</v>
      </c>
      <c r="B82" s="545"/>
      <c r="C82" s="545"/>
      <c r="D82" s="545"/>
      <c r="E82" s="545"/>
      <c r="F82" s="545"/>
      <c r="G82" s="545"/>
      <c r="H82" s="545"/>
      <c r="I82" s="546"/>
    </row>
    <row r="84" spans="1:9" ht="13.5" thickBot="1" x14ac:dyDescent="0.25">
      <c r="A84" s="84" t="s">
        <v>237</v>
      </c>
    </row>
    <row r="85" spans="1:9" ht="13.5" thickBot="1" x14ac:dyDescent="0.25">
      <c r="A85" s="89" t="s">
        <v>4</v>
      </c>
      <c r="B85" s="89">
        <f>+B8</f>
        <v>2014</v>
      </c>
      <c r="D85" s="89">
        <f>+D8</f>
        <v>2015</v>
      </c>
      <c r="F85" s="89">
        <f>+F8</f>
        <v>2016</v>
      </c>
      <c r="H85" s="462" t="str">
        <f>+H8</f>
        <v>promedio ene-sep 2016</v>
      </c>
    </row>
    <row r="86" spans="1:9" ht="13.5" thickBot="1" x14ac:dyDescent="0.25">
      <c r="A86" s="463" t="s">
        <v>238</v>
      </c>
      <c r="B86" s="464">
        <f>+B69-SUM(B61:B67,B53:B59,B49:B51,B40:B44,B34,B22:B32,B12:B20)</f>
        <v>0</v>
      </c>
      <c r="C86" s="465"/>
      <c r="D86" s="464">
        <f>+D69-SUM(D61:D67,D53:D59,D49:D51,D40:D44,D34,D22:D32,D12:D20)</f>
        <v>0</v>
      </c>
      <c r="E86" s="465"/>
      <c r="F86" s="464">
        <f>+F69-SUM(F61:F67,F53:F59,F49:F51,F40:F44,F34,F22:F32,F12:F20)</f>
        <v>0</v>
      </c>
      <c r="G86" s="465"/>
      <c r="H86" s="464">
        <f>+H69-SUM(H61:H67,H53:H59,H49:H51,H40:H44,H34,H22:H32,H12:H20)</f>
        <v>0</v>
      </c>
    </row>
  </sheetData>
  <mergeCells count="6">
    <mergeCell ref="A80:I80"/>
    <mergeCell ref="A82:I82"/>
    <mergeCell ref="B8:C8"/>
    <mergeCell ref="D8:E8"/>
    <mergeCell ref="F8:G8"/>
    <mergeCell ref="H8:I8"/>
  </mergeCells>
  <phoneticPr fontId="29" type="noConversion"/>
  <pageMargins left="0.31496062992125984" right="0.31496062992125984" top="0.74803149606299213" bottom="0.74803149606299213" header="0.31496062992125984" footer="0.31496062992125984"/>
  <pageSetup paperSize="9" scale="55" orientation="portrait" r:id="rId1"/>
  <headerFooter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0" sqref="C20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9" spans="3:3" ht="13.5" thickBot="1" x14ac:dyDescent="0.25"/>
    <row r="10" spans="3:3" ht="36" thickBot="1" x14ac:dyDescent="0.55000000000000004">
      <c r="C10" s="14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1200" verticalDpi="1200" r:id="rId1"/>
  <headerFooter alignWithMargins="0">
    <oddHeader>&amp;R2017 – Año de las Energías Renovables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9" workbookViewId="0">
      <selection sqref="A1:B1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400" bestFit="1" customWidth="1"/>
  </cols>
  <sheetData>
    <row r="1" spans="1:10" x14ac:dyDescent="0.2">
      <c r="A1" s="381" t="s">
        <v>243</v>
      </c>
      <c r="B1" s="381"/>
    </row>
    <row r="2" spans="1:10" x14ac:dyDescent="0.2">
      <c r="A2" s="381" t="s">
        <v>244</v>
      </c>
      <c r="B2" s="381"/>
    </row>
    <row r="3" spans="1:10" x14ac:dyDescent="0.2">
      <c r="A3" s="401" t="s">
        <v>111</v>
      </c>
      <c r="B3" s="401"/>
    </row>
    <row r="4" spans="1:10" x14ac:dyDescent="0.2">
      <c r="A4" s="402" t="s">
        <v>245</v>
      </c>
      <c r="B4" s="402"/>
    </row>
    <row r="5" spans="1:10" x14ac:dyDescent="0.2">
      <c r="A5" s="402"/>
      <c r="B5" s="402"/>
    </row>
    <row r="6" spans="1:10" ht="13.5" thickBot="1" x14ac:dyDescent="0.25">
      <c r="J6" s="404"/>
    </row>
    <row r="7" spans="1:10" ht="13.5" customHeight="1" x14ac:dyDescent="0.2">
      <c r="A7" s="466" t="s">
        <v>171</v>
      </c>
      <c r="B7" s="553" t="s">
        <v>246</v>
      </c>
      <c r="C7" s="467">
        <v>2014</v>
      </c>
      <c r="D7" s="467">
        <v>2015</v>
      </c>
      <c r="E7" s="467">
        <v>2016</v>
      </c>
      <c r="F7" s="467" t="s">
        <v>247</v>
      </c>
      <c r="G7" s="555" t="s">
        <v>248</v>
      </c>
      <c r="J7" s="404"/>
    </row>
    <row r="8" spans="1:10" ht="36.75" customHeight="1" thickBot="1" x14ac:dyDescent="0.25">
      <c r="A8" s="468"/>
      <c r="B8" s="554"/>
      <c r="C8" s="469" t="s">
        <v>249</v>
      </c>
      <c r="D8" s="469" t="s">
        <v>249</v>
      </c>
      <c r="E8" s="469" t="s">
        <v>249</v>
      </c>
      <c r="F8" s="469" t="s">
        <v>249</v>
      </c>
      <c r="G8" s="556"/>
    </row>
    <row r="9" spans="1:10" ht="13.5" thickBot="1" x14ac:dyDescent="0.25">
      <c r="A9" s="410"/>
      <c r="B9" s="410"/>
      <c r="G9" s="400"/>
    </row>
    <row r="10" spans="1:10" x14ac:dyDescent="0.2">
      <c r="A10" s="411" t="s">
        <v>250</v>
      </c>
      <c r="B10" s="411"/>
      <c r="C10" s="470"/>
      <c r="D10" s="470"/>
      <c r="E10" s="470"/>
      <c r="F10" s="470"/>
      <c r="G10" s="470"/>
    </row>
    <row r="11" spans="1:10" x14ac:dyDescent="0.2">
      <c r="A11" s="417"/>
      <c r="B11" s="417"/>
      <c r="C11" s="471"/>
      <c r="D11" s="471"/>
      <c r="E11" s="471"/>
      <c r="F11" s="471"/>
      <c r="G11" s="471"/>
    </row>
    <row r="12" spans="1:10" x14ac:dyDescent="0.2">
      <c r="A12" s="417"/>
      <c r="B12" s="417"/>
      <c r="C12" s="471"/>
      <c r="D12" s="471"/>
      <c r="E12" s="471"/>
      <c r="F12" s="471"/>
      <c r="G12" s="471"/>
    </row>
    <row r="13" spans="1:10" x14ac:dyDescent="0.2">
      <c r="A13" s="417"/>
      <c r="B13" s="417"/>
      <c r="C13" s="471"/>
      <c r="D13" s="471"/>
      <c r="E13" s="471"/>
      <c r="F13" s="471"/>
      <c r="G13" s="471"/>
    </row>
    <row r="14" spans="1:10" x14ac:dyDescent="0.2">
      <c r="A14" s="417"/>
      <c r="B14" s="417"/>
      <c r="C14" s="471"/>
      <c r="D14" s="471"/>
      <c r="E14" s="471"/>
      <c r="F14" s="471"/>
      <c r="G14" s="471"/>
    </row>
    <row r="15" spans="1:10" ht="13.5" thickBot="1" x14ac:dyDescent="0.25">
      <c r="A15" s="421"/>
      <c r="B15" s="421"/>
      <c r="C15" s="472"/>
      <c r="D15" s="472"/>
      <c r="E15" s="472"/>
      <c r="F15" s="472"/>
      <c r="G15" s="472"/>
    </row>
    <row r="16" spans="1:10" ht="13.5" thickBot="1" x14ac:dyDescent="0.25">
      <c r="A16" s="410"/>
      <c r="B16" s="410"/>
      <c r="G16" s="400"/>
    </row>
    <row r="17" spans="1:7" x14ac:dyDescent="0.2">
      <c r="A17" s="411" t="s">
        <v>251</v>
      </c>
      <c r="B17" s="411"/>
      <c r="C17" s="470"/>
      <c r="D17" s="470"/>
      <c r="E17" s="470"/>
      <c r="F17" s="470"/>
      <c r="G17" s="470"/>
    </row>
    <row r="18" spans="1:7" x14ac:dyDescent="0.2">
      <c r="A18" s="417"/>
      <c r="B18" s="417"/>
      <c r="C18" s="471"/>
      <c r="D18" s="471"/>
      <c r="E18" s="471"/>
      <c r="F18" s="471"/>
      <c r="G18" s="471"/>
    </row>
    <row r="19" spans="1:7" x14ac:dyDescent="0.2">
      <c r="A19" s="417"/>
      <c r="B19" s="417"/>
      <c r="C19" s="471"/>
      <c r="D19" s="471"/>
      <c r="E19" s="471"/>
      <c r="F19" s="471"/>
      <c r="G19" s="471"/>
    </row>
    <row r="20" spans="1:7" x14ac:dyDescent="0.2">
      <c r="A20" s="417"/>
      <c r="B20" s="417"/>
      <c r="C20" s="471"/>
      <c r="D20" s="471"/>
      <c r="E20" s="471"/>
      <c r="F20" s="471"/>
      <c r="G20" s="471"/>
    </row>
    <row r="21" spans="1:7" x14ac:dyDescent="0.2">
      <c r="A21" s="417"/>
      <c r="B21" s="417"/>
      <c r="C21" s="471"/>
      <c r="D21" s="471"/>
      <c r="E21" s="471"/>
      <c r="F21" s="471"/>
      <c r="G21" s="471"/>
    </row>
    <row r="22" spans="1:7" ht="13.5" thickBot="1" x14ac:dyDescent="0.25">
      <c r="A22" s="421"/>
      <c r="B22" s="421"/>
      <c r="C22" s="472"/>
      <c r="D22" s="472"/>
      <c r="E22" s="472"/>
      <c r="F22" s="472"/>
      <c r="G22" s="472"/>
    </row>
    <row r="24" spans="1:7" ht="13.5" thickBot="1" x14ac:dyDescent="0.25"/>
    <row r="25" spans="1:7" ht="13.5" thickBot="1" x14ac:dyDescent="0.25">
      <c r="A25" s="557" t="s">
        <v>171</v>
      </c>
      <c r="B25" s="558"/>
      <c r="C25" s="473">
        <f>+C7</f>
        <v>2014</v>
      </c>
      <c r="D25" s="473">
        <f>+D7</f>
        <v>2015</v>
      </c>
      <c r="E25" s="473">
        <f>+E7</f>
        <v>2016</v>
      </c>
      <c r="F25" s="473" t="str">
        <f>+F7</f>
        <v>promedio ene-sep 2017</v>
      </c>
    </row>
    <row r="26" spans="1:7" ht="13.5" thickBot="1" x14ac:dyDescent="0.25">
      <c r="A26" s="551" t="s">
        <v>217</v>
      </c>
      <c r="B26" s="552"/>
    </row>
    <row r="27" spans="1:7" x14ac:dyDescent="0.2">
      <c r="A27" s="474" t="s">
        <v>252</v>
      </c>
      <c r="B27" s="475"/>
      <c r="C27" s="476"/>
      <c r="D27" s="476"/>
      <c r="E27" s="476"/>
      <c r="F27" s="477"/>
    </row>
    <row r="28" spans="1:7" x14ac:dyDescent="0.2">
      <c r="A28" s="478" t="s">
        <v>253</v>
      </c>
      <c r="B28" s="479"/>
      <c r="C28" s="480"/>
      <c r="D28" s="480"/>
      <c r="E28" s="480"/>
      <c r="F28" s="481"/>
    </row>
    <row r="29" spans="1:7" x14ac:dyDescent="0.2">
      <c r="A29" s="478" t="s">
        <v>254</v>
      </c>
      <c r="B29" s="479"/>
      <c r="C29" s="480"/>
      <c r="D29" s="480"/>
      <c r="E29" s="480"/>
      <c r="F29" s="481"/>
    </row>
    <row r="30" spans="1:7" ht="13.5" thickBot="1" x14ac:dyDescent="0.25">
      <c r="A30" s="482" t="s">
        <v>255</v>
      </c>
      <c r="B30" s="483"/>
      <c r="C30" s="484"/>
      <c r="D30" s="484"/>
      <c r="E30" s="484"/>
      <c r="F30" s="485"/>
    </row>
    <row r="31" spans="1:7" ht="13.5" thickBot="1" x14ac:dyDescent="0.25">
      <c r="A31" s="551" t="s">
        <v>256</v>
      </c>
      <c r="B31" s="552"/>
      <c r="C31" s="486"/>
      <c r="D31" s="486"/>
      <c r="E31" s="486"/>
      <c r="F31" s="486"/>
    </row>
    <row r="32" spans="1:7" x14ac:dyDescent="0.2">
      <c r="A32" s="474" t="s">
        <v>252</v>
      </c>
      <c r="B32" s="475"/>
      <c r="C32" s="476"/>
      <c r="D32" s="476"/>
      <c r="E32" s="476"/>
      <c r="F32" s="477"/>
    </row>
    <row r="33" spans="1:6" x14ac:dyDescent="0.2">
      <c r="A33" s="478" t="s">
        <v>253</v>
      </c>
      <c r="B33" s="479"/>
      <c r="C33" s="480"/>
      <c r="D33" s="480"/>
      <c r="E33" s="480"/>
      <c r="F33" s="481"/>
    </row>
    <row r="34" spans="1:6" x14ac:dyDescent="0.2">
      <c r="A34" s="478" t="s">
        <v>254</v>
      </c>
      <c r="B34" s="479"/>
      <c r="C34" s="480"/>
      <c r="D34" s="480"/>
      <c r="E34" s="480"/>
      <c r="F34" s="481"/>
    </row>
    <row r="35" spans="1:6" ht="13.5" thickBot="1" x14ac:dyDescent="0.25">
      <c r="A35" s="482" t="s">
        <v>255</v>
      </c>
      <c r="B35" s="483"/>
      <c r="C35" s="484"/>
      <c r="D35" s="484"/>
      <c r="E35" s="484"/>
      <c r="F35" s="485"/>
    </row>
    <row r="36" spans="1:6" ht="13.5" thickBot="1" x14ac:dyDescent="0.25">
      <c r="A36" s="551" t="s">
        <v>257</v>
      </c>
      <c r="B36" s="552"/>
      <c r="C36" s="486"/>
      <c r="D36" s="486"/>
      <c r="E36" s="486"/>
      <c r="F36" s="486"/>
    </row>
    <row r="37" spans="1:6" x14ac:dyDescent="0.2">
      <c r="A37" s="474" t="s">
        <v>252</v>
      </c>
      <c r="B37" s="475"/>
      <c r="C37" s="476"/>
      <c r="D37" s="476"/>
      <c r="E37" s="476"/>
      <c r="F37" s="477"/>
    </row>
    <row r="38" spans="1:6" x14ac:dyDescent="0.2">
      <c r="A38" s="478" t="s">
        <v>253</v>
      </c>
      <c r="B38" s="479"/>
      <c r="C38" s="480"/>
      <c r="D38" s="480"/>
      <c r="E38" s="480"/>
      <c r="F38" s="481"/>
    </row>
    <row r="39" spans="1:6" x14ac:dyDescent="0.2">
      <c r="A39" s="478" t="s">
        <v>254</v>
      </c>
      <c r="B39" s="479"/>
      <c r="C39" s="480"/>
      <c r="D39" s="480"/>
      <c r="E39" s="480"/>
      <c r="F39" s="481"/>
    </row>
    <row r="40" spans="1:6" ht="13.5" thickBot="1" x14ac:dyDescent="0.25">
      <c r="A40" s="482" t="s">
        <v>255</v>
      </c>
      <c r="B40" s="483"/>
      <c r="C40" s="484"/>
      <c r="D40" s="484"/>
      <c r="E40" s="484"/>
      <c r="F40" s="485"/>
    </row>
    <row r="41" spans="1:6" ht="13.5" thickBot="1" x14ac:dyDescent="0.25">
      <c r="A41" s="551" t="s">
        <v>257</v>
      </c>
      <c r="B41" s="552"/>
      <c r="C41" s="486"/>
      <c r="D41" s="486"/>
      <c r="E41" s="486"/>
      <c r="F41" s="486"/>
    </row>
    <row r="42" spans="1:6" x14ac:dyDescent="0.2">
      <c r="A42" s="474" t="s">
        <v>252</v>
      </c>
      <c r="B42" s="475"/>
      <c r="C42" s="476"/>
      <c r="D42" s="476"/>
      <c r="E42" s="476"/>
      <c r="F42" s="477"/>
    </row>
    <row r="43" spans="1:6" x14ac:dyDescent="0.2">
      <c r="A43" s="478" t="s">
        <v>253</v>
      </c>
      <c r="B43" s="479"/>
      <c r="C43" s="480"/>
      <c r="D43" s="480"/>
      <c r="E43" s="480"/>
      <c r="F43" s="481"/>
    </row>
    <row r="44" spans="1:6" x14ac:dyDescent="0.2">
      <c r="A44" s="478" t="s">
        <v>254</v>
      </c>
      <c r="B44" s="479"/>
      <c r="C44" s="480"/>
      <c r="D44" s="480"/>
      <c r="E44" s="480"/>
      <c r="F44" s="481"/>
    </row>
    <row r="45" spans="1:6" ht="13.5" thickBot="1" x14ac:dyDescent="0.25">
      <c r="A45" s="482" t="s">
        <v>255</v>
      </c>
      <c r="B45" s="483"/>
      <c r="C45" s="484"/>
      <c r="D45" s="484"/>
      <c r="E45" s="484"/>
      <c r="F45" s="485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29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Header>&amp;R2017 - Año de las Energías Renovables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400" bestFit="1" customWidth="1"/>
  </cols>
  <sheetData>
    <row r="1" spans="1:10" x14ac:dyDescent="0.2">
      <c r="A1" s="381" t="s">
        <v>258</v>
      </c>
      <c r="B1" s="381"/>
    </row>
    <row r="2" spans="1:10" x14ac:dyDescent="0.2">
      <c r="A2" s="381" t="s">
        <v>244</v>
      </c>
      <c r="B2" s="381"/>
    </row>
    <row r="3" spans="1:10" x14ac:dyDescent="0.2">
      <c r="A3" s="401" t="s">
        <v>111</v>
      </c>
      <c r="B3" s="401"/>
    </row>
    <row r="4" spans="1:10" x14ac:dyDescent="0.2">
      <c r="A4" s="402" t="s">
        <v>240</v>
      </c>
      <c r="B4" s="402"/>
    </row>
    <row r="5" spans="1:10" x14ac:dyDescent="0.2">
      <c r="A5" s="402"/>
      <c r="B5" s="402"/>
    </row>
    <row r="6" spans="1:10" ht="13.5" thickBot="1" x14ac:dyDescent="0.25">
      <c r="J6" s="404"/>
    </row>
    <row r="7" spans="1:10" ht="13.5" customHeight="1" x14ac:dyDescent="0.2">
      <c r="A7" s="466" t="s">
        <v>171</v>
      </c>
      <c r="B7" s="553" t="s">
        <v>246</v>
      </c>
      <c r="C7" s="467">
        <v>2014</v>
      </c>
      <c r="D7" s="467">
        <v>2015</v>
      </c>
      <c r="E7" s="467">
        <v>2016</v>
      </c>
      <c r="F7" s="467" t="s">
        <v>247</v>
      </c>
      <c r="G7" s="555" t="s">
        <v>248</v>
      </c>
      <c r="J7" s="404"/>
    </row>
    <row r="8" spans="1:10" ht="36.75" customHeight="1" thickBot="1" x14ac:dyDescent="0.25">
      <c r="A8" s="468"/>
      <c r="B8" s="554"/>
      <c r="C8" s="469" t="s">
        <v>249</v>
      </c>
      <c r="D8" s="469" t="s">
        <v>249</v>
      </c>
      <c r="E8" s="469" t="s">
        <v>249</v>
      </c>
      <c r="F8" s="469" t="s">
        <v>249</v>
      </c>
      <c r="G8" s="556"/>
    </row>
    <row r="9" spans="1:10" ht="13.5" thickBot="1" x14ac:dyDescent="0.25">
      <c r="A9" s="410"/>
      <c r="B9" s="410"/>
      <c r="G9" s="400"/>
    </row>
    <row r="10" spans="1:10" x14ac:dyDescent="0.2">
      <c r="A10" s="411" t="s">
        <v>250</v>
      </c>
      <c r="B10" s="411"/>
      <c r="C10" s="470"/>
      <c r="D10" s="470"/>
      <c r="E10" s="470"/>
      <c r="F10" s="470"/>
      <c r="G10" s="470"/>
    </row>
    <row r="11" spans="1:10" x14ac:dyDescent="0.2">
      <c r="A11" s="417"/>
      <c r="B11" s="417"/>
      <c r="C11" s="471"/>
      <c r="D11" s="471"/>
      <c r="E11" s="471"/>
      <c r="F11" s="471"/>
      <c r="G11" s="471"/>
    </row>
    <row r="12" spans="1:10" x14ac:dyDescent="0.2">
      <c r="A12" s="417"/>
      <c r="B12" s="417"/>
      <c r="C12" s="471"/>
      <c r="D12" s="471"/>
      <c r="E12" s="471"/>
      <c r="F12" s="471"/>
      <c r="G12" s="471"/>
    </row>
    <row r="13" spans="1:10" x14ac:dyDescent="0.2">
      <c r="A13" s="417"/>
      <c r="B13" s="417"/>
      <c r="C13" s="471"/>
      <c r="D13" s="471"/>
      <c r="E13" s="471"/>
      <c r="F13" s="471"/>
      <c r="G13" s="471"/>
    </row>
    <row r="14" spans="1:10" x14ac:dyDescent="0.2">
      <c r="A14" s="417"/>
      <c r="B14" s="417"/>
      <c r="C14" s="471"/>
      <c r="D14" s="471"/>
      <c r="E14" s="471"/>
      <c r="F14" s="471"/>
      <c r="G14" s="471"/>
    </row>
    <row r="15" spans="1:10" ht="13.5" thickBot="1" x14ac:dyDescent="0.25">
      <c r="A15" s="421"/>
      <c r="B15" s="421"/>
      <c r="C15" s="472"/>
      <c r="D15" s="472"/>
      <c r="E15" s="472"/>
      <c r="F15" s="472"/>
      <c r="G15" s="472"/>
    </row>
    <row r="16" spans="1:10" ht="13.5" thickBot="1" x14ac:dyDescent="0.25">
      <c r="A16" s="410"/>
      <c r="B16" s="410"/>
      <c r="G16" s="400"/>
    </row>
    <row r="17" spans="1:7" x14ac:dyDescent="0.2">
      <c r="A17" s="411" t="s">
        <v>251</v>
      </c>
      <c r="B17" s="411"/>
      <c r="C17" s="470"/>
      <c r="D17" s="470"/>
      <c r="E17" s="470"/>
      <c r="F17" s="470"/>
      <c r="G17" s="470"/>
    </row>
    <row r="18" spans="1:7" x14ac:dyDescent="0.2">
      <c r="A18" s="417"/>
      <c r="B18" s="417"/>
      <c r="C18" s="471"/>
      <c r="D18" s="471"/>
      <c r="E18" s="471"/>
      <c r="F18" s="471"/>
      <c r="G18" s="471"/>
    </row>
    <row r="19" spans="1:7" x14ac:dyDescent="0.2">
      <c r="A19" s="417"/>
      <c r="B19" s="417"/>
      <c r="C19" s="471"/>
      <c r="D19" s="471"/>
      <c r="E19" s="471"/>
      <c r="F19" s="471"/>
      <c r="G19" s="471"/>
    </row>
    <row r="20" spans="1:7" x14ac:dyDescent="0.2">
      <c r="A20" s="417"/>
      <c r="B20" s="417"/>
      <c r="C20" s="471"/>
      <c r="D20" s="471"/>
      <c r="E20" s="471"/>
      <c r="F20" s="471"/>
      <c r="G20" s="471"/>
    </row>
    <row r="21" spans="1:7" x14ac:dyDescent="0.2">
      <c r="A21" s="417"/>
      <c r="B21" s="417"/>
      <c r="C21" s="471"/>
      <c r="D21" s="471"/>
      <c r="E21" s="471"/>
      <c r="F21" s="471"/>
      <c r="G21" s="471"/>
    </row>
    <row r="22" spans="1:7" ht="13.5" thickBot="1" x14ac:dyDescent="0.25">
      <c r="A22" s="421"/>
      <c r="B22" s="421"/>
      <c r="C22" s="472"/>
      <c r="D22" s="472"/>
      <c r="E22" s="472"/>
      <c r="F22" s="472"/>
      <c r="G22" s="472"/>
    </row>
    <row r="24" spans="1:7" ht="13.5" thickBot="1" x14ac:dyDescent="0.25"/>
    <row r="25" spans="1:7" ht="13.5" thickBot="1" x14ac:dyDescent="0.25">
      <c r="A25" s="557" t="s">
        <v>171</v>
      </c>
      <c r="B25" s="558"/>
      <c r="C25" s="473">
        <f>+C7</f>
        <v>2014</v>
      </c>
      <c r="D25" s="473">
        <f>+D7</f>
        <v>2015</v>
      </c>
      <c r="E25" s="473">
        <f>+E7</f>
        <v>2016</v>
      </c>
      <c r="F25" s="473" t="str">
        <f>+F7</f>
        <v>promedio ene-sep 2017</v>
      </c>
    </row>
    <row r="26" spans="1:7" ht="13.5" thickBot="1" x14ac:dyDescent="0.25">
      <c r="A26" s="551" t="s">
        <v>217</v>
      </c>
      <c r="B26" s="552"/>
    </row>
    <row r="27" spans="1:7" x14ac:dyDescent="0.2">
      <c r="A27" s="474" t="s">
        <v>252</v>
      </c>
      <c r="B27" s="487"/>
      <c r="C27" s="488"/>
      <c r="D27" s="477"/>
      <c r="E27" s="488"/>
      <c r="F27" s="477"/>
    </row>
    <row r="28" spans="1:7" x14ac:dyDescent="0.2">
      <c r="A28" s="478" t="s">
        <v>253</v>
      </c>
      <c r="B28" s="489"/>
      <c r="C28" s="490"/>
      <c r="D28" s="481"/>
      <c r="E28" s="490"/>
      <c r="F28" s="481"/>
    </row>
    <row r="29" spans="1:7" x14ac:dyDescent="0.2">
      <c r="A29" s="478" t="s">
        <v>254</v>
      </c>
      <c r="B29" s="489"/>
      <c r="C29" s="490"/>
      <c r="D29" s="481"/>
      <c r="E29" s="490"/>
      <c r="F29" s="481"/>
    </row>
    <row r="30" spans="1:7" ht="13.5" thickBot="1" x14ac:dyDescent="0.25">
      <c r="A30" s="482" t="s">
        <v>255</v>
      </c>
      <c r="B30" s="491"/>
      <c r="C30" s="492"/>
      <c r="D30" s="485"/>
      <c r="E30" s="492"/>
      <c r="F30" s="485"/>
    </row>
    <row r="31" spans="1:7" ht="13.5" thickBot="1" x14ac:dyDescent="0.25">
      <c r="A31" s="551" t="s">
        <v>256</v>
      </c>
      <c r="B31" s="552"/>
      <c r="C31" s="486"/>
      <c r="D31" s="486"/>
      <c r="E31" s="486"/>
      <c r="F31" s="486"/>
    </row>
    <row r="32" spans="1:7" x14ac:dyDescent="0.2">
      <c r="A32" s="474" t="s">
        <v>252</v>
      </c>
      <c r="B32" s="487"/>
      <c r="C32" s="488"/>
      <c r="D32" s="477"/>
      <c r="E32" s="488"/>
      <c r="F32" s="477"/>
    </row>
    <row r="33" spans="1:6" x14ac:dyDescent="0.2">
      <c r="A33" s="478" t="s">
        <v>253</v>
      </c>
      <c r="B33" s="489"/>
      <c r="C33" s="490"/>
      <c r="D33" s="481"/>
      <c r="E33" s="490"/>
      <c r="F33" s="481"/>
    </row>
    <row r="34" spans="1:6" x14ac:dyDescent="0.2">
      <c r="A34" s="478" t="s">
        <v>254</v>
      </c>
      <c r="B34" s="489"/>
      <c r="C34" s="490"/>
      <c r="D34" s="481"/>
      <c r="E34" s="490"/>
      <c r="F34" s="481"/>
    </row>
    <row r="35" spans="1:6" ht="13.5" thickBot="1" x14ac:dyDescent="0.25">
      <c r="A35" s="482" t="s">
        <v>255</v>
      </c>
      <c r="B35" s="491"/>
      <c r="C35" s="492"/>
      <c r="D35" s="485"/>
      <c r="E35" s="492"/>
      <c r="F35" s="485"/>
    </row>
    <row r="36" spans="1:6" ht="13.5" thickBot="1" x14ac:dyDescent="0.25">
      <c r="A36" s="551" t="s">
        <v>257</v>
      </c>
      <c r="B36" s="552"/>
      <c r="C36" s="486"/>
      <c r="D36" s="486"/>
      <c r="E36" s="486"/>
      <c r="F36" s="486"/>
    </row>
    <row r="37" spans="1:6" x14ac:dyDescent="0.2">
      <c r="A37" s="474" t="s">
        <v>252</v>
      </c>
      <c r="B37" s="487"/>
      <c r="C37" s="488"/>
      <c r="D37" s="477"/>
      <c r="E37" s="488"/>
      <c r="F37" s="477"/>
    </row>
    <row r="38" spans="1:6" x14ac:dyDescent="0.2">
      <c r="A38" s="478" t="s">
        <v>253</v>
      </c>
      <c r="B38" s="489"/>
      <c r="C38" s="490"/>
      <c r="D38" s="481"/>
      <c r="E38" s="490"/>
      <c r="F38" s="481"/>
    </row>
    <row r="39" spans="1:6" x14ac:dyDescent="0.2">
      <c r="A39" s="478" t="s">
        <v>254</v>
      </c>
      <c r="B39" s="489"/>
      <c r="C39" s="490"/>
      <c r="D39" s="481"/>
      <c r="E39" s="490"/>
      <c r="F39" s="481"/>
    </row>
    <row r="40" spans="1:6" ht="13.5" thickBot="1" x14ac:dyDescent="0.25">
      <c r="A40" s="482" t="s">
        <v>255</v>
      </c>
      <c r="B40" s="491"/>
      <c r="C40" s="492"/>
      <c r="D40" s="485"/>
      <c r="E40" s="492"/>
      <c r="F40" s="485"/>
    </row>
    <row r="41" spans="1:6" ht="13.5" thickBot="1" x14ac:dyDescent="0.25">
      <c r="A41" s="551" t="s">
        <v>257</v>
      </c>
      <c r="B41" s="552"/>
      <c r="C41" s="486"/>
      <c r="D41" s="486"/>
      <c r="E41" s="486"/>
      <c r="F41" s="486"/>
    </row>
    <row r="42" spans="1:6" x14ac:dyDescent="0.2">
      <c r="A42" s="474" t="s">
        <v>252</v>
      </c>
      <c r="B42" s="487"/>
      <c r="C42" s="488"/>
      <c r="D42" s="477"/>
      <c r="E42" s="488"/>
      <c r="F42" s="477"/>
    </row>
    <row r="43" spans="1:6" x14ac:dyDescent="0.2">
      <c r="A43" s="478" t="s">
        <v>253</v>
      </c>
      <c r="B43" s="489"/>
      <c r="C43" s="490"/>
      <c r="D43" s="481"/>
      <c r="E43" s="490"/>
      <c r="F43" s="481"/>
    </row>
    <row r="44" spans="1:6" x14ac:dyDescent="0.2">
      <c r="A44" s="478" t="s">
        <v>254</v>
      </c>
      <c r="B44" s="489"/>
      <c r="C44" s="490"/>
      <c r="D44" s="481"/>
      <c r="E44" s="490"/>
      <c r="F44" s="481"/>
    </row>
    <row r="45" spans="1:6" ht="13.5" thickBot="1" x14ac:dyDescent="0.25">
      <c r="A45" s="482" t="s">
        <v>255</v>
      </c>
      <c r="B45" s="491"/>
      <c r="C45" s="492"/>
      <c r="D45" s="485"/>
      <c r="E45" s="492"/>
      <c r="F45" s="4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&amp;R2017 - Año de las Energías Renovables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400" bestFit="1" customWidth="1"/>
  </cols>
  <sheetData>
    <row r="1" spans="1:10" x14ac:dyDescent="0.2">
      <c r="A1" s="381" t="s">
        <v>259</v>
      </c>
      <c r="B1" s="381"/>
    </row>
    <row r="2" spans="1:10" x14ac:dyDescent="0.2">
      <c r="A2" s="381" t="s">
        <v>244</v>
      </c>
      <c r="B2" s="381"/>
    </row>
    <row r="3" spans="1:10" x14ac:dyDescent="0.2">
      <c r="A3" s="401" t="s">
        <v>129</v>
      </c>
      <c r="B3" s="401"/>
    </row>
    <row r="4" spans="1:10" x14ac:dyDescent="0.2">
      <c r="A4" s="402" t="s">
        <v>200</v>
      </c>
      <c r="B4" s="402"/>
    </row>
    <row r="5" spans="1:10" x14ac:dyDescent="0.2">
      <c r="A5" s="402"/>
      <c r="B5" s="402"/>
    </row>
    <row r="6" spans="1:10" ht="13.5" thickBot="1" x14ac:dyDescent="0.25">
      <c r="J6" s="404"/>
    </row>
    <row r="7" spans="1:10" ht="13.5" customHeight="1" x14ac:dyDescent="0.2">
      <c r="A7" s="466" t="s">
        <v>171</v>
      </c>
      <c r="B7" s="553" t="s">
        <v>246</v>
      </c>
      <c r="C7" s="467">
        <v>2014</v>
      </c>
      <c r="D7" s="467">
        <v>2015</v>
      </c>
      <c r="E7" s="467">
        <v>2016</v>
      </c>
      <c r="F7" s="467" t="s">
        <v>247</v>
      </c>
      <c r="G7" s="555" t="s">
        <v>248</v>
      </c>
      <c r="J7" s="404"/>
    </row>
    <row r="8" spans="1:10" ht="36.75" customHeight="1" thickBot="1" x14ac:dyDescent="0.25">
      <c r="A8" s="468"/>
      <c r="B8" s="554"/>
      <c r="C8" s="469" t="s">
        <v>249</v>
      </c>
      <c r="D8" s="469" t="s">
        <v>249</v>
      </c>
      <c r="E8" s="469" t="s">
        <v>249</v>
      </c>
      <c r="F8" s="469" t="s">
        <v>249</v>
      </c>
      <c r="G8" s="556"/>
    </row>
    <row r="9" spans="1:10" ht="13.5" thickBot="1" x14ac:dyDescent="0.25">
      <c r="A9" s="410"/>
      <c r="B9" s="410"/>
      <c r="G9" s="400"/>
    </row>
    <row r="10" spans="1:10" x14ac:dyDescent="0.2">
      <c r="A10" s="411" t="s">
        <v>250</v>
      </c>
      <c r="B10" s="411"/>
      <c r="C10" s="470"/>
      <c r="D10" s="470"/>
      <c r="E10" s="470"/>
      <c r="F10" s="470"/>
      <c r="G10" s="470"/>
    </row>
    <row r="11" spans="1:10" x14ac:dyDescent="0.2">
      <c r="A11" s="417"/>
      <c r="B11" s="417"/>
      <c r="C11" s="471"/>
      <c r="D11" s="471"/>
      <c r="E11" s="471"/>
      <c r="F11" s="471"/>
      <c r="G11" s="471"/>
    </row>
    <row r="12" spans="1:10" x14ac:dyDescent="0.2">
      <c r="A12" s="417"/>
      <c r="B12" s="417"/>
      <c r="C12" s="471"/>
      <c r="D12" s="471"/>
      <c r="E12" s="471"/>
      <c r="F12" s="471"/>
      <c r="G12" s="471"/>
    </row>
    <row r="13" spans="1:10" x14ac:dyDescent="0.2">
      <c r="A13" s="417"/>
      <c r="B13" s="417"/>
      <c r="C13" s="471"/>
      <c r="D13" s="471"/>
      <c r="E13" s="471"/>
      <c r="F13" s="471"/>
      <c r="G13" s="471"/>
    </row>
    <row r="14" spans="1:10" x14ac:dyDescent="0.2">
      <c r="A14" s="417"/>
      <c r="B14" s="417"/>
      <c r="C14" s="471"/>
      <c r="D14" s="471"/>
      <c r="E14" s="471"/>
      <c r="F14" s="471"/>
      <c r="G14" s="471"/>
    </row>
    <row r="15" spans="1:10" ht="13.5" thickBot="1" x14ac:dyDescent="0.25">
      <c r="A15" s="421"/>
      <c r="B15" s="421"/>
      <c r="C15" s="472"/>
      <c r="D15" s="472"/>
      <c r="E15" s="472"/>
      <c r="F15" s="472"/>
      <c r="G15" s="472"/>
    </row>
    <row r="16" spans="1:10" ht="13.5" thickBot="1" x14ac:dyDescent="0.25">
      <c r="A16" s="410"/>
      <c r="B16" s="410"/>
      <c r="G16" s="400"/>
    </row>
    <row r="17" spans="1:7" x14ac:dyDescent="0.2">
      <c r="A17" s="411" t="s">
        <v>251</v>
      </c>
      <c r="B17" s="411"/>
      <c r="C17" s="470"/>
      <c r="D17" s="470"/>
      <c r="E17" s="470"/>
      <c r="F17" s="470"/>
      <c r="G17" s="470"/>
    </row>
    <row r="18" spans="1:7" x14ac:dyDescent="0.2">
      <c r="A18" s="417"/>
      <c r="B18" s="417"/>
      <c r="C18" s="471"/>
      <c r="D18" s="471"/>
      <c r="E18" s="471"/>
      <c r="F18" s="471"/>
      <c r="G18" s="471"/>
    </row>
    <row r="19" spans="1:7" x14ac:dyDescent="0.2">
      <c r="A19" s="417"/>
      <c r="B19" s="417"/>
      <c r="C19" s="471"/>
      <c r="D19" s="471"/>
      <c r="E19" s="471"/>
      <c r="F19" s="471"/>
      <c r="G19" s="471"/>
    </row>
    <row r="20" spans="1:7" x14ac:dyDescent="0.2">
      <c r="A20" s="417"/>
      <c r="B20" s="417"/>
      <c r="C20" s="471"/>
      <c r="D20" s="471"/>
      <c r="E20" s="471"/>
      <c r="F20" s="471"/>
      <c r="G20" s="471"/>
    </row>
    <row r="21" spans="1:7" x14ac:dyDescent="0.2">
      <c r="A21" s="417"/>
      <c r="B21" s="417"/>
      <c r="C21" s="471"/>
      <c r="D21" s="471"/>
      <c r="E21" s="471"/>
      <c r="F21" s="471"/>
      <c r="G21" s="471"/>
    </row>
    <row r="22" spans="1:7" ht="13.5" thickBot="1" x14ac:dyDescent="0.25">
      <c r="A22" s="421"/>
      <c r="B22" s="421"/>
      <c r="C22" s="472"/>
      <c r="D22" s="472"/>
      <c r="E22" s="472"/>
      <c r="F22" s="472"/>
      <c r="G22" s="472"/>
    </row>
    <row r="24" spans="1:7" ht="13.5" thickBot="1" x14ac:dyDescent="0.25"/>
    <row r="25" spans="1:7" ht="13.5" thickBot="1" x14ac:dyDescent="0.25">
      <c r="A25" s="557" t="s">
        <v>171</v>
      </c>
      <c r="B25" s="558"/>
      <c r="C25" s="473">
        <f>+C7</f>
        <v>2014</v>
      </c>
      <c r="D25" s="473">
        <f>+D7</f>
        <v>2015</v>
      </c>
      <c r="E25" s="473">
        <f>+E7</f>
        <v>2016</v>
      </c>
      <c r="F25" s="473" t="str">
        <f>+F7</f>
        <v>promedio ene-sep 2017</v>
      </c>
    </row>
    <row r="26" spans="1:7" ht="13.5" thickBot="1" x14ac:dyDescent="0.25">
      <c r="A26" s="551" t="s">
        <v>217</v>
      </c>
      <c r="B26" s="552"/>
    </row>
    <row r="27" spans="1:7" x14ac:dyDescent="0.2">
      <c r="A27" s="474" t="s">
        <v>252</v>
      </c>
      <c r="B27" s="487"/>
      <c r="C27" s="488"/>
      <c r="D27" s="477"/>
      <c r="E27" s="488"/>
      <c r="F27" s="477"/>
    </row>
    <row r="28" spans="1:7" x14ac:dyDescent="0.2">
      <c r="A28" s="478" t="s">
        <v>253</v>
      </c>
      <c r="B28" s="489"/>
      <c r="C28" s="490"/>
      <c r="D28" s="481"/>
      <c r="E28" s="490"/>
      <c r="F28" s="481"/>
    </row>
    <row r="29" spans="1:7" x14ac:dyDescent="0.2">
      <c r="A29" s="478" t="s">
        <v>254</v>
      </c>
      <c r="B29" s="489"/>
      <c r="C29" s="490"/>
      <c r="D29" s="481"/>
      <c r="E29" s="490"/>
      <c r="F29" s="481"/>
    </row>
    <row r="30" spans="1:7" ht="13.5" thickBot="1" x14ac:dyDescent="0.25">
      <c r="A30" s="482" t="s">
        <v>255</v>
      </c>
      <c r="B30" s="491"/>
      <c r="C30" s="492"/>
      <c r="D30" s="485"/>
      <c r="E30" s="492"/>
      <c r="F30" s="485"/>
    </row>
    <row r="31" spans="1:7" ht="13.5" thickBot="1" x14ac:dyDescent="0.25">
      <c r="A31" s="551" t="s">
        <v>256</v>
      </c>
      <c r="B31" s="552"/>
      <c r="C31" s="486"/>
      <c r="D31" s="486"/>
      <c r="E31" s="486"/>
      <c r="F31" s="486"/>
    </row>
    <row r="32" spans="1:7" x14ac:dyDescent="0.2">
      <c r="A32" s="474" t="s">
        <v>252</v>
      </c>
      <c r="B32" s="487"/>
      <c r="C32" s="488"/>
      <c r="D32" s="477"/>
      <c r="E32" s="488"/>
      <c r="F32" s="477"/>
    </row>
    <row r="33" spans="1:6" x14ac:dyDescent="0.2">
      <c r="A33" s="478" t="s">
        <v>253</v>
      </c>
      <c r="B33" s="489"/>
      <c r="C33" s="490"/>
      <c r="D33" s="481"/>
      <c r="E33" s="490"/>
      <c r="F33" s="481"/>
    </row>
    <row r="34" spans="1:6" x14ac:dyDescent="0.2">
      <c r="A34" s="478" t="s">
        <v>254</v>
      </c>
      <c r="B34" s="489"/>
      <c r="C34" s="490"/>
      <c r="D34" s="481"/>
      <c r="E34" s="490"/>
      <c r="F34" s="481"/>
    </row>
    <row r="35" spans="1:6" ht="13.5" thickBot="1" x14ac:dyDescent="0.25">
      <c r="A35" s="482" t="s">
        <v>255</v>
      </c>
      <c r="B35" s="491"/>
      <c r="C35" s="492"/>
      <c r="D35" s="485"/>
      <c r="E35" s="492"/>
      <c r="F35" s="485"/>
    </row>
    <row r="36" spans="1:6" ht="13.5" thickBot="1" x14ac:dyDescent="0.25">
      <c r="A36" s="551" t="s">
        <v>257</v>
      </c>
      <c r="B36" s="552"/>
      <c r="C36" s="486"/>
      <c r="D36" s="486"/>
      <c r="E36" s="486"/>
      <c r="F36" s="486"/>
    </row>
    <row r="37" spans="1:6" x14ac:dyDescent="0.2">
      <c r="A37" s="474" t="s">
        <v>252</v>
      </c>
      <c r="B37" s="487"/>
      <c r="C37" s="488"/>
      <c r="D37" s="477"/>
      <c r="E37" s="488"/>
      <c r="F37" s="477"/>
    </row>
    <row r="38" spans="1:6" x14ac:dyDescent="0.2">
      <c r="A38" s="478" t="s">
        <v>253</v>
      </c>
      <c r="B38" s="489"/>
      <c r="C38" s="490"/>
      <c r="D38" s="481"/>
      <c r="E38" s="490"/>
      <c r="F38" s="481"/>
    </row>
    <row r="39" spans="1:6" x14ac:dyDescent="0.2">
      <c r="A39" s="478" t="s">
        <v>254</v>
      </c>
      <c r="B39" s="489"/>
      <c r="C39" s="490"/>
      <c r="D39" s="481"/>
      <c r="E39" s="490"/>
      <c r="F39" s="481"/>
    </row>
    <row r="40" spans="1:6" ht="13.5" thickBot="1" x14ac:dyDescent="0.25">
      <c r="A40" s="482" t="s">
        <v>255</v>
      </c>
      <c r="B40" s="491"/>
      <c r="C40" s="492"/>
      <c r="D40" s="485"/>
      <c r="E40" s="492"/>
      <c r="F40" s="485"/>
    </row>
    <row r="41" spans="1:6" ht="13.5" thickBot="1" x14ac:dyDescent="0.25">
      <c r="A41" s="551" t="s">
        <v>257</v>
      </c>
      <c r="B41" s="552"/>
      <c r="C41" s="486"/>
      <c r="D41" s="486"/>
      <c r="E41" s="486"/>
      <c r="F41" s="486"/>
    </row>
    <row r="42" spans="1:6" x14ac:dyDescent="0.2">
      <c r="A42" s="474" t="s">
        <v>252</v>
      </c>
      <c r="B42" s="487"/>
      <c r="C42" s="488"/>
      <c r="D42" s="477"/>
      <c r="E42" s="488"/>
      <c r="F42" s="477"/>
    </row>
    <row r="43" spans="1:6" x14ac:dyDescent="0.2">
      <c r="A43" s="478" t="s">
        <v>253</v>
      </c>
      <c r="B43" s="489"/>
      <c r="C43" s="490"/>
      <c r="D43" s="481"/>
      <c r="E43" s="490"/>
      <c r="F43" s="481"/>
    </row>
    <row r="44" spans="1:6" x14ac:dyDescent="0.2">
      <c r="A44" s="478" t="s">
        <v>254</v>
      </c>
      <c r="B44" s="489"/>
      <c r="C44" s="490"/>
      <c r="D44" s="481"/>
      <c r="E44" s="490"/>
      <c r="F44" s="481"/>
    </row>
    <row r="45" spans="1:6" ht="13.5" thickBot="1" x14ac:dyDescent="0.25">
      <c r="A45" s="482" t="s">
        <v>255</v>
      </c>
      <c r="B45" s="491"/>
      <c r="C45" s="492"/>
      <c r="D45" s="485"/>
      <c r="E45" s="492"/>
      <c r="F45" s="4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&amp;R2017 - Año de las Energías Renovables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sqref="A1:G45"/>
    </sheetView>
  </sheetViews>
  <sheetFormatPr baseColWidth="10" defaultRowHeight="12.75" x14ac:dyDescent="0.2"/>
  <cols>
    <col min="1" max="1" width="35.85546875" customWidth="1"/>
    <col min="2" max="2" width="17" customWidth="1"/>
    <col min="3" max="6" width="21.5703125" customWidth="1"/>
    <col min="7" max="7" width="19.5703125" customWidth="1"/>
    <col min="10" max="10" width="15.42578125" style="400" bestFit="1" customWidth="1"/>
  </cols>
  <sheetData>
    <row r="1" spans="1:10" x14ac:dyDescent="0.2">
      <c r="A1" s="381" t="s">
        <v>260</v>
      </c>
      <c r="B1" s="381"/>
    </row>
    <row r="2" spans="1:10" x14ac:dyDescent="0.2">
      <c r="A2" s="381" t="s">
        <v>244</v>
      </c>
      <c r="B2" s="381"/>
    </row>
    <row r="3" spans="1:10" x14ac:dyDescent="0.2">
      <c r="A3" s="401" t="s">
        <v>129</v>
      </c>
      <c r="B3" s="401"/>
    </row>
    <row r="4" spans="1:10" x14ac:dyDescent="0.2">
      <c r="A4" s="402" t="s">
        <v>240</v>
      </c>
      <c r="B4" s="402"/>
    </row>
    <row r="5" spans="1:10" x14ac:dyDescent="0.2">
      <c r="A5" s="402"/>
      <c r="B5" s="402"/>
    </row>
    <row r="6" spans="1:10" ht="13.5" thickBot="1" x14ac:dyDescent="0.25">
      <c r="J6" s="404"/>
    </row>
    <row r="7" spans="1:10" ht="13.5" customHeight="1" x14ac:dyDescent="0.2">
      <c r="A7" s="466" t="s">
        <v>171</v>
      </c>
      <c r="B7" s="553" t="s">
        <v>246</v>
      </c>
      <c r="C7" s="467">
        <v>2014</v>
      </c>
      <c r="D7" s="467">
        <v>2015</v>
      </c>
      <c r="E7" s="467">
        <v>2016</v>
      </c>
      <c r="F7" s="467" t="s">
        <v>247</v>
      </c>
      <c r="G7" s="555" t="s">
        <v>248</v>
      </c>
      <c r="J7" s="404"/>
    </row>
    <row r="8" spans="1:10" ht="36.75" customHeight="1" thickBot="1" x14ac:dyDescent="0.25">
      <c r="A8" s="468"/>
      <c r="B8" s="554"/>
      <c r="C8" s="469" t="s">
        <v>249</v>
      </c>
      <c r="D8" s="469" t="s">
        <v>249</v>
      </c>
      <c r="E8" s="469" t="s">
        <v>249</v>
      </c>
      <c r="F8" s="469" t="s">
        <v>249</v>
      </c>
      <c r="G8" s="556"/>
    </row>
    <row r="9" spans="1:10" ht="13.5" thickBot="1" x14ac:dyDescent="0.25">
      <c r="A9" s="410"/>
      <c r="B9" s="410"/>
      <c r="G9" s="400"/>
    </row>
    <row r="10" spans="1:10" x14ac:dyDescent="0.2">
      <c r="A10" s="411" t="s">
        <v>250</v>
      </c>
      <c r="B10" s="411"/>
      <c r="C10" s="470"/>
      <c r="D10" s="470"/>
      <c r="E10" s="470"/>
      <c r="F10" s="470"/>
      <c r="G10" s="470"/>
    </row>
    <row r="11" spans="1:10" x14ac:dyDescent="0.2">
      <c r="A11" s="417"/>
      <c r="B11" s="417"/>
      <c r="C11" s="471"/>
      <c r="D11" s="471"/>
      <c r="E11" s="471"/>
      <c r="F11" s="471"/>
      <c r="G11" s="471"/>
    </row>
    <row r="12" spans="1:10" x14ac:dyDescent="0.2">
      <c r="A12" s="417"/>
      <c r="B12" s="417"/>
      <c r="C12" s="471"/>
      <c r="D12" s="471"/>
      <c r="E12" s="471"/>
      <c r="F12" s="471"/>
      <c r="G12" s="471"/>
    </row>
    <row r="13" spans="1:10" x14ac:dyDescent="0.2">
      <c r="A13" s="417"/>
      <c r="B13" s="417"/>
      <c r="C13" s="471"/>
      <c r="D13" s="471"/>
      <c r="E13" s="471"/>
      <c r="F13" s="471"/>
      <c r="G13" s="471"/>
    </row>
    <row r="14" spans="1:10" x14ac:dyDescent="0.2">
      <c r="A14" s="417"/>
      <c r="B14" s="417"/>
      <c r="C14" s="471"/>
      <c r="D14" s="471"/>
      <c r="E14" s="471"/>
      <c r="F14" s="471"/>
      <c r="G14" s="471"/>
    </row>
    <row r="15" spans="1:10" ht="13.5" thickBot="1" x14ac:dyDescent="0.25">
      <c r="A15" s="421"/>
      <c r="B15" s="421"/>
      <c r="C15" s="472"/>
      <c r="D15" s="472"/>
      <c r="E15" s="472"/>
      <c r="F15" s="472"/>
      <c r="G15" s="472"/>
    </row>
    <row r="16" spans="1:10" ht="13.5" thickBot="1" x14ac:dyDescent="0.25">
      <c r="A16" s="410"/>
      <c r="B16" s="410"/>
      <c r="G16" s="400"/>
    </row>
    <row r="17" spans="1:7" x14ac:dyDescent="0.2">
      <c r="A17" s="411" t="s">
        <v>251</v>
      </c>
      <c r="B17" s="411"/>
      <c r="C17" s="470"/>
      <c r="D17" s="470"/>
      <c r="E17" s="470"/>
      <c r="F17" s="470"/>
      <c r="G17" s="470"/>
    </row>
    <row r="18" spans="1:7" x14ac:dyDescent="0.2">
      <c r="A18" s="417"/>
      <c r="B18" s="417"/>
      <c r="C18" s="471"/>
      <c r="D18" s="471"/>
      <c r="E18" s="471"/>
      <c r="F18" s="471"/>
      <c r="G18" s="471"/>
    </row>
    <row r="19" spans="1:7" x14ac:dyDescent="0.2">
      <c r="A19" s="417"/>
      <c r="B19" s="417"/>
      <c r="C19" s="471"/>
      <c r="D19" s="471"/>
      <c r="E19" s="471"/>
      <c r="F19" s="471"/>
      <c r="G19" s="471"/>
    </row>
    <row r="20" spans="1:7" x14ac:dyDescent="0.2">
      <c r="A20" s="417"/>
      <c r="B20" s="417"/>
      <c r="C20" s="471"/>
      <c r="D20" s="471"/>
      <c r="E20" s="471"/>
      <c r="F20" s="471"/>
      <c r="G20" s="471"/>
    </row>
    <row r="21" spans="1:7" x14ac:dyDescent="0.2">
      <c r="A21" s="417"/>
      <c r="B21" s="417"/>
      <c r="C21" s="471"/>
      <c r="D21" s="471"/>
      <c r="E21" s="471"/>
      <c r="F21" s="471"/>
      <c r="G21" s="471"/>
    </row>
    <row r="22" spans="1:7" ht="13.5" thickBot="1" x14ac:dyDescent="0.25">
      <c r="A22" s="421"/>
      <c r="B22" s="421"/>
      <c r="C22" s="472"/>
      <c r="D22" s="472"/>
      <c r="E22" s="472"/>
      <c r="F22" s="472"/>
      <c r="G22" s="472"/>
    </row>
    <row r="24" spans="1:7" ht="13.5" thickBot="1" x14ac:dyDescent="0.25"/>
    <row r="25" spans="1:7" ht="13.5" thickBot="1" x14ac:dyDescent="0.25">
      <c r="A25" s="557" t="s">
        <v>171</v>
      </c>
      <c r="B25" s="558"/>
      <c r="C25" s="473">
        <f>+C7</f>
        <v>2014</v>
      </c>
      <c r="D25" s="473">
        <f>+D7</f>
        <v>2015</v>
      </c>
      <c r="E25" s="473">
        <f>+E7</f>
        <v>2016</v>
      </c>
      <c r="F25" s="473" t="str">
        <f>+F7</f>
        <v>promedio ene-sep 2017</v>
      </c>
    </row>
    <row r="26" spans="1:7" ht="13.5" thickBot="1" x14ac:dyDescent="0.25">
      <c r="A26" s="551" t="s">
        <v>217</v>
      </c>
      <c r="B26" s="552"/>
    </row>
    <row r="27" spans="1:7" x14ac:dyDescent="0.2">
      <c r="A27" s="474" t="s">
        <v>252</v>
      </c>
      <c r="B27" s="487"/>
      <c r="C27" s="488"/>
      <c r="D27" s="477"/>
      <c r="E27" s="488"/>
      <c r="F27" s="477"/>
    </row>
    <row r="28" spans="1:7" x14ac:dyDescent="0.2">
      <c r="A28" s="478" t="s">
        <v>253</v>
      </c>
      <c r="B28" s="489"/>
      <c r="C28" s="490"/>
      <c r="D28" s="481"/>
      <c r="E28" s="490"/>
      <c r="F28" s="481"/>
    </row>
    <row r="29" spans="1:7" x14ac:dyDescent="0.2">
      <c r="A29" s="478" t="s">
        <v>254</v>
      </c>
      <c r="B29" s="489"/>
      <c r="C29" s="490"/>
      <c r="D29" s="481"/>
      <c r="E29" s="490"/>
      <c r="F29" s="481"/>
    </row>
    <row r="30" spans="1:7" ht="13.5" thickBot="1" x14ac:dyDescent="0.25">
      <c r="A30" s="482" t="s">
        <v>255</v>
      </c>
      <c r="B30" s="491"/>
      <c r="C30" s="492"/>
      <c r="D30" s="485"/>
      <c r="E30" s="492"/>
      <c r="F30" s="485"/>
    </row>
    <row r="31" spans="1:7" ht="13.5" thickBot="1" x14ac:dyDescent="0.25">
      <c r="A31" s="551" t="s">
        <v>256</v>
      </c>
      <c r="B31" s="552"/>
      <c r="C31" s="486"/>
      <c r="D31" s="486"/>
      <c r="E31" s="486"/>
      <c r="F31" s="486"/>
    </row>
    <row r="32" spans="1:7" x14ac:dyDescent="0.2">
      <c r="A32" s="474" t="s">
        <v>252</v>
      </c>
      <c r="B32" s="487"/>
      <c r="C32" s="488"/>
      <c r="D32" s="477"/>
      <c r="E32" s="488"/>
      <c r="F32" s="477"/>
    </row>
    <row r="33" spans="1:6" x14ac:dyDescent="0.2">
      <c r="A33" s="478" t="s">
        <v>253</v>
      </c>
      <c r="B33" s="489"/>
      <c r="C33" s="490"/>
      <c r="D33" s="481"/>
      <c r="E33" s="490"/>
      <c r="F33" s="481"/>
    </row>
    <row r="34" spans="1:6" x14ac:dyDescent="0.2">
      <c r="A34" s="478" t="s">
        <v>254</v>
      </c>
      <c r="B34" s="489"/>
      <c r="C34" s="490"/>
      <c r="D34" s="481"/>
      <c r="E34" s="490"/>
      <c r="F34" s="481"/>
    </row>
    <row r="35" spans="1:6" ht="13.5" thickBot="1" x14ac:dyDescent="0.25">
      <c r="A35" s="482" t="s">
        <v>255</v>
      </c>
      <c r="B35" s="491"/>
      <c r="C35" s="492"/>
      <c r="D35" s="485"/>
      <c r="E35" s="492"/>
      <c r="F35" s="485"/>
    </row>
    <row r="36" spans="1:6" ht="13.5" thickBot="1" x14ac:dyDescent="0.25">
      <c r="A36" s="551" t="s">
        <v>257</v>
      </c>
      <c r="B36" s="552"/>
      <c r="C36" s="486"/>
      <c r="D36" s="486"/>
      <c r="E36" s="486"/>
      <c r="F36" s="486"/>
    </row>
    <row r="37" spans="1:6" x14ac:dyDescent="0.2">
      <c r="A37" s="474" t="s">
        <v>252</v>
      </c>
      <c r="B37" s="487"/>
      <c r="C37" s="488"/>
      <c r="D37" s="477"/>
      <c r="E37" s="488"/>
      <c r="F37" s="477"/>
    </row>
    <row r="38" spans="1:6" x14ac:dyDescent="0.2">
      <c r="A38" s="478" t="s">
        <v>253</v>
      </c>
      <c r="B38" s="489"/>
      <c r="C38" s="490"/>
      <c r="D38" s="481"/>
      <c r="E38" s="490"/>
      <c r="F38" s="481"/>
    </row>
    <row r="39" spans="1:6" x14ac:dyDescent="0.2">
      <c r="A39" s="478" t="s">
        <v>254</v>
      </c>
      <c r="B39" s="489"/>
      <c r="C39" s="490"/>
      <c r="D39" s="481"/>
      <c r="E39" s="490"/>
      <c r="F39" s="481"/>
    </row>
    <row r="40" spans="1:6" ht="13.5" thickBot="1" x14ac:dyDescent="0.25">
      <c r="A40" s="482" t="s">
        <v>255</v>
      </c>
      <c r="B40" s="491"/>
      <c r="C40" s="492"/>
      <c r="D40" s="485"/>
      <c r="E40" s="492"/>
      <c r="F40" s="485"/>
    </row>
    <row r="41" spans="1:6" ht="13.5" thickBot="1" x14ac:dyDescent="0.25">
      <c r="A41" s="551" t="s">
        <v>257</v>
      </c>
      <c r="B41" s="552"/>
      <c r="C41" s="486"/>
      <c r="D41" s="486"/>
      <c r="E41" s="486"/>
      <c r="F41" s="486"/>
    </row>
    <row r="42" spans="1:6" x14ac:dyDescent="0.2">
      <c r="A42" s="474" t="s">
        <v>252</v>
      </c>
      <c r="B42" s="487"/>
      <c r="C42" s="488"/>
      <c r="D42" s="477"/>
      <c r="E42" s="488"/>
      <c r="F42" s="477"/>
    </row>
    <row r="43" spans="1:6" x14ac:dyDescent="0.2">
      <c r="A43" s="478" t="s">
        <v>253</v>
      </c>
      <c r="B43" s="489"/>
      <c r="C43" s="490"/>
      <c r="D43" s="481"/>
      <c r="E43" s="490"/>
      <c r="F43" s="481"/>
    </row>
    <row r="44" spans="1:6" x14ac:dyDescent="0.2">
      <c r="A44" s="478" t="s">
        <v>254</v>
      </c>
      <c r="B44" s="489"/>
      <c r="C44" s="490"/>
      <c r="D44" s="481"/>
      <c r="E44" s="490"/>
      <c r="F44" s="481"/>
    </row>
    <row r="45" spans="1:6" ht="13.5" thickBot="1" x14ac:dyDescent="0.25">
      <c r="A45" s="482" t="s">
        <v>255</v>
      </c>
      <c r="B45" s="491"/>
      <c r="C45" s="492"/>
      <c r="D45" s="485"/>
      <c r="E45" s="492"/>
      <c r="F45" s="485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honeticPr fontId="29" type="noConversion"/>
  <pageMargins left="0.7" right="0.7" top="0.75" bottom="0.75" header="0.3" footer="0.3"/>
  <pageSetup paperSize="9" scale="82" orientation="landscape" r:id="rId1"/>
  <headerFooter>
    <oddHeader>&amp;R2017 - Año de las Energías Renovables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7"/>
  <sheetViews>
    <sheetView showGridLines="0" zoomScale="75" workbookViewId="0">
      <selection activeCell="A2" sqref="A2:E2"/>
    </sheetView>
  </sheetViews>
  <sheetFormatPr baseColWidth="10" defaultRowHeight="12.75" x14ac:dyDescent="0.2"/>
  <cols>
    <col min="1" max="1" width="19" style="49" customWidth="1"/>
    <col min="2" max="2" width="24.85546875" style="49" customWidth="1"/>
    <col min="3" max="3" width="16.140625" style="49" customWidth="1"/>
    <col min="4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497" t="s">
        <v>160</v>
      </c>
      <c r="B1" s="500"/>
      <c r="C1" s="500"/>
      <c r="D1" s="500"/>
      <c r="E1" s="500"/>
      <c r="F1" s="200"/>
      <c r="G1" s="200"/>
      <c r="H1" s="200"/>
    </row>
    <row r="2" spans="1:8" x14ac:dyDescent="0.2">
      <c r="A2" s="500" t="s">
        <v>54</v>
      </c>
      <c r="B2" s="500"/>
      <c r="C2" s="500"/>
      <c r="D2" s="500"/>
      <c r="E2" s="500"/>
      <c r="F2" s="150"/>
    </row>
    <row r="3" spans="1:8" x14ac:dyDescent="0.2">
      <c r="A3" s="497" t="s">
        <v>138</v>
      </c>
      <c r="B3" s="500"/>
      <c r="C3" s="500"/>
      <c r="D3" s="500"/>
      <c r="E3" s="500"/>
      <c r="F3" s="232"/>
      <c r="G3" s="52"/>
    </row>
    <row r="4" spans="1:8" x14ac:dyDescent="0.2">
      <c r="A4" s="500" t="s">
        <v>55</v>
      </c>
      <c r="B4" s="500"/>
      <c r="C4" s="500"/>
      <c r="D4" s="500"/>
      <c r="E4" s="500"/>
      <c r="F4" s="150"/>
    </row>
    <row r="5" spans="1:8" ht="13.5" thickBot="1" x14ac:dyDescent="0.25">
      <c r="A5" s="149" t="s">
        <v>56</v>
      </c>
      <c r="B5" s="150"/>
      <c r="C5" s="150"/>
      <c r="D5" s="150"/>
      <c r="E5" s="150"/>
      <c r="F5" s="150"/>
    </row>
    <row r="6" spans="1:8" ht="12.75" customHeight="1" x14ac:dyDescent="0.2">
      <c r="A6" s="155" t="s">
        <v>3</v>
      </c>
      <c r="B6" s="155" t="s">
        <v>57</v>
      </c>
      <c r="C6" s="155" t="s">
        <v>58</v>
      </c>
      <c r="D6" s="155" t="s">
        <v>13</v>
      </c>
      <c r="E6" s="155" t="s">
        <v>70</v>
      </c>
      <c r="F6"/>
    </row>
    <row r="7" spans="1:8" ht="13.5" thickBot="1" x14ac:dyDescent="0.25">
      <c r="A7" s="158" t="s">
        <v>4</v>
      </c>
      <c r="B7" s="158" t="s">
        <v>59</v>
      </c>
      <c r="C7" s="158" t="s">
        <v>60</v>
      </c>
      <c r="D7" s="158" t="s">
        <v>61</v>
      </c>
      <c r="E7" s="158" t="s">
        <v>61</v>
      </c>
      <c r="F7"/>
    </row>
    <row r="8" spans="1:8" x14ac:dyDescent="0.2">
      <c r="A8" s="159">
        <f>+'5.1.a'!B9</f>
        <v>41640</v>
      </c>
      <c r="B8" s="160"/>
      <c r="C8" s="161"/>
      <c r="D8" s="162"/>
      <c r="E8" s="161"/>
      <c r="F8"/>
    </row>
    <row r="9" spans="1:8" x14ac:dyDescent="0.2">
      <c r="A9" s="163">
        <f>+'5.1.a'!B10</f>
        <v>41671</v>
      </c>
      <c r="B9" s="164"/>
      <c r="C9" s="152"/>
      <c r="D9" s="153"/>
      <c r="E9" s="152"/>
      <c r="F9"/>
    </row>
    <row r="10" spans="1:8" x14ac:dyDescent="0.2">
      <c r="A10" s="163">
        <f>+'5.1.a'!B11</f>
        <v>41699</v>
      </c>
      <c r="B10" s="164"/>
      <c r="C10" s="152"/>
      <c r="D10" s="153"/>
      <c r="E10" s="152"/>
      <c r="F10"/>
    </row>
    <row r="11" spans="1:8" x14ac:dyDescent="0.2">
      <c r="A11" s="163">
        <f>+'5.1.a'!B12</f>
        <v>41730</v>
      </c>
      <c r="B11" s="164"/>
      <c r="C11" s="152"/>
      <c r="D11" s="153"/>
      <c r="E11" s="152"/>
      <c r="F11"/>
    </row>
    <row r="12" spans="1:8" x14ac:dyDescent="0.2">
      <c r="A12" s="163">
        <f>+'5.1.a'!B13</f>
        <v>41760</v>
      </c>
      <c r="B12" s="152"/>
      <c r="C12" s="152"/>
      <c r="D12" s="153"/>
      <c r="E12" s="152"/>
      <c r="F12"/>
    </row>
    <row r="13" spans="1:8" x14ac:dyDescent="0.2">
      <c r="A13" s="163">
        <f>+'5.1.a'!B14</f>
        <v>41791</v>
      </c>
      <c r="B13" s="164"/>
      <c r="C13" s="152"/>
      <c r="D13" s="153"/>
      <c r="E13" s="152"/>
      <c r="F13"/>
    </row>
    <row r="14" spans="1:8" x14ac:dyDescent="0.2">
      <c r="A14" s="163">
        <f>+'5.1.a'!B15</f>
        <v>41821</v>
      </c>
      <c r="B14" s="152"/>
      <c r="C14" s="152"/>
      <c r="D14" s="153"/>
      <c r="E14" s="152"/>
      <c r="F14"/>
    </row>
    <row r="15" spans="1:8" x14ac:dyDescent="0.2">
      <c r="A15" s="163">
        <f>+'5.1.a'!B16</f>
        <v>41852</v>
      </c>
      <c r="B15" s="152"/>
      <c r="C15" s="152"/>
      <c r="D15" s="153"/>
      <c r="E15" s="152"/>
      <c r="F15"/>
    </row>
    <row r="16" spans="1:8" x14ac:dyDescent="0.2">
      <c r="A16" s="163">
        <f>+'5.1.a'!B17</f>
        <v>41883</v>
      </c>
      <c r="B16" s="152"/>
      <c r="C16" s="152"/>
      <c r="D16" s="153"/>
      <c r="E16" s="152"/>
      <c r="F16"/>
    </row>
    <row r="17" spans="1:6" x14ac:dyDescent="0.2">
      <c r="A17" s="163">
        <f>+'5.1.a'!B18</f>
        <v>41913</v>
      </c>
      <c r="B17" s="152"/>
      <c r="C17" s="152"/>
      <c r="D17" s="153"/>
      <c r="E17" s="152"/>
      <c r="F17"/>
    </row>
    <row r="18" spans="1:6" x14ac:dyDescent="0.2">
      <c r="A18" s="163">
        <f>+'5.1.a'!B19</f>
        <v>41944</v>
      </c>
      <c r="B18" s="152"/>
      <c r="C18" s="152"/>
      <c r="D18" s="153"/>
      <c r="E18" s="152"/>
      <c r="F18"/>
    </row>
    <row r="19" spans="1:6" ht="13.5" thickBot="1" x14ac:dyDescent="0.25">
      <c r="A19" s="165">
        <f>+'5.1.a'!B20</f>
        <v>41974</v>
      </c>
      <c r="B19" s="166"/>
      <c r="C19" s="166"/>
      <c r="D19" s="167"/>
      <c r="E19" s="166"/>
      <c r="F19"/>
    </row>
    <row r="20" spans="1:6" x14ac:dyDescent="0.2">
      <c r="A20" s="159">
        <f>+'5.1.a'!B21</f>
        <v>42005</v>
      </c>
      <c r="B20" s="161"/>
      <c r="C20" s="161"/>
      <c r="D20" s="153"/>
      <c r="E20" s="161"/>
      <c r="F20"/>
    </row>
    <row r="21" spans="1:6" x14ac:dyDescent="0.2">
      <c r="A21" s="163">
        <f>+'5.1.a'!B22</f>
        <v>42036</v>
      </c>
      <c r="B21" s="152"/>
      <c r="C21" s="152"/>
      <c r="D21" s="168"/>
      <c r="E21" s="152"/>
      <c r="F21"/>
    </row>
    <row r="22" spans="1:6" x14ac:dyDescent="0.2">
      <c r="A22" s="163">
        <f>+'5.1.a'!B23</f>
        <v>42064</v>
      </c>
      <c r="B22" s="152"/>
      <c r="C22" s="152"/>
      <c r="D22" s="153"/>
      <c r="E22" s="152"/>
      <c r="F22"/>
    </row>
    <row r="23" spans="1:6" x14ac:dyDescent="0.2">
      <c r="A23" s="163">
        <f>+'5.1.a'!B24</f>
        <v>42095</v>
      </c>
      <c r="B23" s="152"/>
      <c r="C23" s="152"/>
      <c r="D23" s="153"/>
      <c r="E23" s="152"/>
      <c r="F23"/>
    </row>
    <row r="24" spans="1:6" x14ac:dyDescent="0.2">
      <c r="A24" s="163">
        <f>+'5.1.a'!B25</f>
        <v>42125</v>
      </c>
      <c r="B24" s="152"/>
      <c r="C24" s="152"/>
      <c r="D24" s="153"/>
      <c r="E24" s="152"/>
      <c r="F24"/>
    </row>
    <row r="25" spans="1:6" x14ac:dyDescent="0.2">
      <c r="A25" s="163">
        <f>+'5.1.a'!B26</f>
        <v>42156</v>
      </c>
      <c r="B25" s="152"/>
      <c r="C25" s="152"/>
      <c r="D25" s="153"/>
      <c r="E25" s="152"/>
      <c r="F25"/>
    </row>
    <row r="26" spans="1:6" x14ac:dyDescent="0.2">
      <c r="A26" s="163">
        <f>+'5.1.a'!B27</f>
        <v>42186</v>
      </c>
      <c r="B26" s="152"/>
      <c r="C26" s="152"/>
      <c r="D26" s="153"/>
      <c r="E26" s="152"/>
      <c r="F26"/>
    </row>
    <row r="27" spans="1:6" x14ac:dyDescent="0.2">
      <c r="A27" s="163">
        <f>+'5.1.a'!B28</f>
        <v>42217</v>
      </c>
      <c r="B27" s="152"/>
      <c r="C27" s="152"/>
      <c r="D27" s="153"/>
      <c r="E27" s="152"/>
      <c r="F27"/>
    </row>
    <row r="28" spans="1:6" x14ac:dyDescent="0.2">
      <c r="A28" s="163">
        <f>+'5.1.a'!B29</f>
        <v>42248</v>
      </c>
      <c r="B28" s="152"/>
      <c r="C28" s="152"/>
      <c r="D28" s="153"/>
      <c r="E28" s="152"/>
      <c r="F28"/>
    </row>
    <row r="29" spans="1:6" x14ac:dyDescent="0.2">
      <c r="A29" s="163">
        <f>+'5.1.a'!B30</f>
        <v>42278</v>
      </c>
      <c r="B29" s="152"/>
      <c r="C29" s="152"/>
      <c r="D29" s="153"/>
      <c r="E29" s="152"/>
      <c r="F29"/>
    </row>
    <row r="30" spans="1:6" x14ac:dyDescent="0.2">
      <c r="A30" s="163">
        <f>+'5.1.a'!B31</f>
        <v>42309</v>
      </c>
      <c r="B30" s="152"/>
      <c r="C30" s="152"/>
      <c r="D30" s="153"/>
      <c r="E30" s="152"/>
      <c r="F30"/>
    </row>
    <row r="31" spans="1:6" ht="13.5" thickBot="1" x14ac:dyDescent="0.25">
      <c r="A31" s="165">
        <f>+'5.1.a'!B32</f>
        <v>42339</v>
      </c>
      <c r="B31" s="166"/>
      <c r="C31" s="166"/>
      <c r="D31" s="169"/>
      <c r="E31" s="166"/>
      <c r="F31"/>
    </row>
    <row r="32" spans="1:6" x14ac:dyDescent="0.2">
      <c r="A32" s="159">
        <f>+'5.1.a'!B33</f>
        <v>42370</v>
      </c>
      <c r="B32" s="161"/>
      <c r="C32" s="170"/>
      <c r="D32" s="160"/>
      <c r="E32" s="161"/>
      <c r="F32"/>
    </row>
    <row r="33" spans="1:6" x14ac:dyDescent="0.2">
      <c r="A33" s="163">
        <f>+'5.1.a'!B34</f>
        <v>42401</v>
      </c>
      <c r="B33" s="152"/>
      <c r="C33" s="137"/>
      <c r="D33" s="164"/>
      <c r="E33" s="152"/>
      <c r="F33"/>
    </row>
    <row r="34" spans="1:6" x14ac:dyDescent="0.2">
      <c r="A34" s="163">
        <f>+'5.1.a'!B35</f>
        <v>42430</v>
      </c>
      <c r="B34" s="152"/>
      <c r="C34" s="137"/>
      <c r="D34" s="164"/>
      <c r="E34" s="152"/>
      <c r="F34"/>
    </row>
    <row r="35" spans="1:6" x14ac:dyDescent="0.2">
      <c r="A35" s="163">
        <f>+'5.1.a'!B36</f>
        <v>42461</v>
      </c>
      <c r="B35" s="152"/>
      <c r="C35" s="137"/>
      <c r="D35" s="164"/>
      <c r="E35" s="152"/>
      <c r="F35"/>
    </row>
    <row r="36" spans="1:6" x14ac:dyDescent="0.2">
      <c r="A36" s="163">
        <f>+'5.1.a'!B37</f>
        <v>42491</v>
      </c>
      <c r="B36" s="152"/>
      <c r="C36" s="137"/>
      <c r="D36" s="164"/>
      <c r="E36" s="152"/>
      <c r="F36"/>
    </row>
    <row r="37" spans="1:6" x14ac:dyDescent="0.2">
      <c r="A37" s="163">
        <f>+'5.1.a'!B38</f>
        <v>42522</v>
      </c>
      <c r="B37" s="152"/>
      <c r="C37" s="137"/>
      <c r="D37" s="164"/>
      <c r="E37" s="152"/>
      <c r="F37"/>
    </row>
    <row r="38" spans="1:6" x14ac:dyDescent="0.2">
      <c r="A38" s="163">
        <f>+'5.1.a'!B39</f>
        <v>42552</v>
      </c>
      <c r="B38" s="152"/>
      <c r="C38" s="137"/>
      <c r="D38" s="164"/>
      <c r="E38" s="152"/>
      <c r="F38"/>
    </row>
    <row r="39" spans="1:6" x14ac:dyDescent="0.2">
      <c r="A39" s="163">
        <f>+'5.1.a'!B40</f>
        <v>42583</v>
      </c>
      <c r="B39" s="152"/>
      <c r="C39" s="137"/>
      <c r="D39" s="164"/>
      <c r="E39" s="152"/>
      <c r="F39"/>
    </row>
    <row r="40" spans="1:6" x14ac:dyDescent="0.2">
      <c r="A40" s="163">
        <f>+'5.1.a'!B41</f>
        <v>42614</v>
      </c>
      <c r="B40" s="152"/>
      <c r="C40" s="137"/>
      <c r="D40" s="164"/>
      <c r="E40" s="152"/>
      <c r="F40"/>
    </row>
    <row r="41" spans="1:6" x14ac:dyDescent="0.2">
      <c r="A41" s="163">
        <f>+'5.1.a'!B42</f>
        <v>42644</v>
      </c>
      <c r="B41" s="152"/>
      <c r="C41" s="137"/>
      <c r="D41" s="164"/>
      <c r="E41" s="152"/>
      <c r="F41"/>
    </row>
    <row r="42" spans="1:6" x14ac:dyDescent="0.2">
      <c r="A42" s="163">
        <f>+'5.1.a'!B43</f>
        <v>42675</v>
      </c>
      <c r="B42" s="152"/>
      <c r="C42" s="137"/>
      <c r="D42" s="164"/>
      <c r="E42" s="152"/>
      <c r="F42"/>
    </row>
    <row r="43" spans="1:6" ht="13.5" thickBot="1" x14ac:dyDescent="0.25">
      <c r="A43" s="165">
        <f>+'5.1.a'!B44</f>
        <v>42705</v>
      </c>
      <c r="B43" s="166"/>
      <c r="C43" s="171"/>
      <c r="D43" s="172"/>
      <c r="E43" s="166"/>
      <c r="F43"/>
    </row>
    <row r="44" spans="1:6" x14ac:dyDescent="0.2">
      <c r="A44" s="159">
        <f>+'5.1.a'!B45</f>
        <v>42736</v>
      </c>
      <c r="B44" s="161"/>
      <c r="C44" s="170"/>
      <c r="D44" s="160"/>
      <c r="E44" s="161"/>
      <c r="F44"/>
    </row>
    <row r="45" spans="1:6" x14ac:dyDescent="0.2">
      <c r="A45" s="163">
        <f>+'5.1.a'!B46</f>
        <v>42767</v>
      </c>
      <c r="B45" s="152"/>
      <c r="C45" s="137"/>
      <c r="D45" s="164"/>
      <c r="E45" s="152"/>
      <c r="F45"/>
    </row>
    <row r="46" spans="1:6" x14ac:dyDescent="0.2">
      <c r="A46" s="163">
        <f>+'5.1.a'!B47</f>
        <v>42795</v>
      </c>
      <c r="B46" s="152"/>
      <c r="C46" s="137"/>
      <c r="D46" s="164"/>
      <c r="E46" s="152"/>
      <c r="F46"/>
    </row>
    <row r="47" spans="1:6" x14ac:dyDescent="0.2">
      <c r="A47" s="163">
        <f>+'5.1.a'!B48</f>
        <v>42826</v>
      </c>
      <c r="B47" s="152"/>
      <c r="C47" s="137"/>
      <c r="D47" s="164"/>
      <c r="E47" s="152"/>
      <c r="F47"/>
    </row>
    <row r="48" spans="1:6" x14ac:dyDescent="0.2">
      <c r="A48" s="163">
        <f>+'5.1.a'!B49</f>
        <v>42856</v>
      </c>
      <c r="B48" s="152"/>
      <c r="C48" s="137"/>
      <c r="D48" s="164"/>
      <c r="E48" s="152"/>
      <c r="F48"/>
    </row>
    <row r="49" spans="1:6" x14ac:dyDescent="0.2">
      <c r="A49" s="163">
        <f>+'5.1.a'!B50</f>
        <v>42887</v>
      </c>
      <c r="B49" s="152"/>
      <c r="C49" s="137"/>
      <c r="D49" s="164"/>
      <c r="E49" s="152"/>
      <c r="F49"/>
    </row>
    <row r="50" spans="1:6" x14ac:dyDescent="0.2">
      <c r="A50" s="163">
        <f>+'5.1.a'!B51</f>
        <v>42917</v>
      </c>
      <c r="B50" s="152"/>
      <c r="C50" s="137"/>
      <c r="D50" s="164"/>
      <c r="E50" s="152"/>
      <c r="F50"/>
    </row>
    <row r="51" spans="1:6" x14ac:dyDescent="0.2">
      <c r="A51" s="163">
        <f>+'5.1.a'!B52</f>
        <v>42948</v>
      </c>
      <c r="B51" s="152"/>
      <c r="C51" s="137"/>
      <c r="D51" s="164"/>
      <c r="E51" s="152"/>
      <c r="F51"/>
    </row>
    <row r="52" spans="1:6" x14ac:dyDescent="0.2">
      <c r="A52" s="163">
        <f>+'5.1.a'!B53</f>
        <v>42979</v>
      </c>
      <c r="B52" s="152"/>
      <c r="C52" s="137"/>
      <c r="D52" s="164"/>
      <c r="E52" s="152"/>
      <c r="F52"/>
    </row>
    <row r="53" spans="1:6" ht="13.5" thickBot="1" x14ac:dyDescent="0.25">
      <c r="A53" s="179"/>
      <c r="B53" s="174"/>
      <c r="C53" s="174"/>
      <c r="D53" s="175"/>
      <c r="E53" s="174"/>
      <c r="F53"/>
    </row>
    <row r="54" spans="1:6" x14ac:dyDescent="0.2">
      <c r="A54" s="176">
        <v>2011</v>
      </c>
      <c r="B54" s="161"/>
      <c r="C54" s="161"/>
      <c r="D54" s="161"/>
      <c r="E54" s="161"/>
      <c r="F54"/>
    </row>
    <row r="55" spans="1:6" x14ac:dyDescent="0.2">
      <c r="A55" s="177">
        <v>2012</v>
      </c>
      <c r="B55" s="152"/>
      <c r="C55" s="152"/>
      <c r="D55" s="152"/>
      <c r="E55" s="152"/>
      <c r="F55"/>
    </row>
    <row r="56" spans="1:6" ht="13.5" thickBot="1" x14ac:dyDescent="0.25">
      <c r="A56" s="178">
        <v>2013</v>
      </c>
      <c r="B56" s="166"/>
      <c r="C56" s="166"/>
      <c r="D56" s="166"/>
      <c r="E56" s="166"/>
      <c r="F56"/>
    </row>
    <row r="57" spans="1:6" x14ac:dyDescent="0.2">
      <c r="A57" s="176">
        <f>+'5.1.a'!B58</f>
        <v>2014</v>
      </c>
      <c r="B57" s="161"/>
      <c r="C57" s="161"/>
      <c r="D57" s="161"/>
      <c r="E57" s="161"/>
      <c r="F57"/>
    </row>
    <row r="58" spans="1:6" x14ac:dyDescent="0.2">
      <c r="A58" s="177">
        <f>+'5.1.a'!B59</f>
        <v>2015</v>
      </c>
      <c r="B58" s="152"/>
      <c r="C58" s="152"/>
      <c r="D58" s="152"/>
      <c r="E58" s="152"/>
      <c r="F58"/>
    </row>
    <row r="59" spans="1:6" ht="13.5" thickBot="1" x14ac:dyDescent="0.25">
      <c r="A59" s="178">
        <f>+'5.1.a'!B60</f>
        <v>2016</v>
      </c>
      <c r="B59" s="166"/>
      <c r="C59" s="166"/>
      <c r="D59" s="166"/>
      <c r="E59" s="166"/>
      <c r="F59"/>
    </row>
    <row r="60" spans="1:6" ht="13.5" thickBot="1" x14ac:dyDescent="0.25">
      <c r="A60" s="179"/>
      <c r="B60" s="174"/>
      <c r="C60" s="174"/>
      <c r="D60" s="174"/>
      <c r="E60" s="174"/>
      <c r="F60"/>
    </row>
    <row r="61" spans="1:6" x14ac:dyDescent="0.2">
      <c r="A61" s="343" t="s">
        <v>139</v>
      </c>
      <c r="B61" s="161"/>
      <c r="C61" s="161"/>
      <c r="D61" s="161"/>
      <c r="E61" s="161"/>
      <c r="F61"/>
    </row>
    <row r="62" spans="1:6" ht="13.5" thickBot="1" x14ac:dyDescent="0.25">
      <c r="A62" s="344" t="s">
        <v>140</v>
      </c>
      <c r="B62" s="166"/>
      <c r="C62" s="166"/>
      <c r="D62" s="166"/>
      <c r="E62" s="166"/>
      <c r="F62"/>
    </row>
    <row r="63" spans="1:6" x14ac:dyDescent="0.2">
      <c r="B63" s="174"/>
      <c r="C63" s="174"/>
      <c r="D63" s="174"/>
      <c r="E63" s="174"/>
      <c r="F63" s="174"/>
    </row>
    <row r="64" spans="1:6" x14ac:dyDescent="0.2">
      <c r="A64" s="210"/>
      <c r="B64" s="174"/>
      <c r="C64" s="174"/>
      <c r="D64" s="174"/>
      <c r="E64" s="174"/>
      <c r="F64" s="174"/>
    </row>
    <row r="65" spans="1:6" hidden="1" x14ac:dyDescent="0.2">
      <c r="A65" s="84" t="s">
        <v>91</v>
      </c>
      <c r="B65" s="174"/>
      <c r="C65" s="174"/>
      <c r="D65" s="174"/>
      <c r="E65" s="174"/>
      <c r="F65" s="174"/>
    </row>
    <row r="66" spans="1:6" hidden="1" x14ac:dyDescent="0.2">
      <c r="A66" s="53"/>
      <c r="B66" s="174"/>
      <c r="C66" s="174"/>
      <c r="D66" s="174"/>
      <c r="E66" s="174"/>
      <c r="F66" s="174"/>
    </row>
    <row r="67" spans="1:6" hidden="1" x14ac:dyDescent="0.2">
      <c r="B67" s="85"/>
      <c r="C67" s="53"/>
    </row>
    <row r="68" spans="1:6" ht="13.5" hidden="1" thickBot="1" x14ac:dyDescent="0.25">
      <c r="B68" s="53"/>
      <c r="C68" s="53"/>
    </row>
    <row r="69" spans="1:6" ht="13.5" hidden="1" thickBot="1" x14ac:dyDescent="0.25">
      <c r="A69" s="89" t="s">
        <v>4</v>
      </c>
      <c r="C69" s="94" t="s">
        <v>84</v>
      </c>
      <c r="D69" s="96" t="s">
        <v>77</v>
      </c>
    </row>
    <row r="70" spans="1:6" hidden="1" x14ac:dyDescent="0.2">
      <c r="A70" s="97">
        <f>+A57</f>
        <v>2014</v>
      </c>
      <c r="C70" s="107">
        <f>+C57-SUM(C8:C19)</f>
        <v>0</v>
      </c>
      <c r="D70" s="110">
        <f>+D57-SUM(D8:D19)</f>
        <v>0</v>
      </c>
    </row>
    <row r="71" spans="1:6" hidden="1" x14ac:dyDescent="0.2">
      <c r="A71" s="99">
        <f>+A58</f>
        <v>2015</v>
      </c>
      <c r="C71" s="111">
        <f>+C58-SUM(C20:C31)</f>
        <v>0</v>
      </c>
      <c r="D71" s="114">
        <f>+D58-SUM(D20:D31)</f>
        <v>0</v>
      </c>
    </row>
    <row r="72" spans="1:6" ht="13.5" hidden="1" thickBot="1" x14ac:dyDescent="0.25">
      <c r="A72" s="100">
        <f>+A59</f>
        <v>2016</v>
      </c>
      <c r="C72" s="115">
        <f>+C59-SUM(C32:C43)</f>
        <v>0</v>
      </c>
      <c r="D72" s="118">
        <f>+D59-SUM(D32:D43)</f>
        <v>0</v>
      </c>
    </row>
    <row r="73" spans="1:6" hidden="1" x14ac:dyDescent="0.2">
      <c r="A73" s="97" t="str">
        <f>+A61</f>
        <v>ene-sep 2016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hidden="1" thickBot="1" x14ac:dyDescent="0.25">
      <c r="A74" s="100" t="str">
        <f>+A62</f>
        <v>ene-sep 2017</v>
      </c>
      <c r="C74" s="128">
        <f>+C62-(SUM(C44:INDEX(C44:C52,'parámetros e instrucciones'!$E$3)))</f>
        <v>0</v>
      </c>
      <c r="D74" s="128">
        <f>+D62-(SUM(D44:INDEX(D44:D52,'parámetros e instrucciones'!$E$3)))</f>
        <v>0</v>
      </c>
    </row>
    <row r="75" spans="1:6" hidden="1" x14ac:dyDescent="0.2"/>
    <row r="76" spans="1:6" hidden="1" x14ac:dyDescent="0.2"/>
    <row r="77" spans="1:6" hidden="1" x14ac:dyDescent="0.2"/>
  </sheetData>
  <sheetProtection formatCells="0" formatColumns="0" formatRows="0"/>
  <mergeCells count="4">
    <mergeCell ref="A4:E4"/>
    <mergeCell ref="A1:E1"/>
    <mergeCell ref="A2:E2"/>
    <mergeCell ref="A3:E3"/>
  </mergeCells>
  <phoneticPr fontId="0" type="noConversion"/>
  <printOptions horizontalCentered="1" verticalCentered="1"/>
  <pageMargins left="0.36" right="0.36" top="0.45" bottom="0.33" header="0.17" footer="0.28000000000000003"/>
  <pageSetup paperSize="9" scale="96" orientation="portrait" r:id="rId1"/>
  <headerFooter alignWithMargins="0">
    <oddHeader>&amp;R2017 – Año de las Energías Renovables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77"/>
  <sheetViews>
    <sheetView showGridLines="0" zoomScale="75" workbookViewId="0">
      <selection activeCell="L25" sqref="L25"/>
    </sheetView>
  </sheetViews>
  <sheetFormatPr baseColWidth="10" defaultRowHeight="12.75" x14ac:dyDescent="0.2"/>
  <cols>
    <col min="1" max="1" width="19" style="49" customWidth="1"/>
    <col min="2" max="2" width="24.85546875" style="49" customWidth="1"/>
    <col min="3" max="3" width="16.140625" style="49" customWidth="1"/>
    <col min="4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497" t="s">
        <v>161</v>
      </c>
      <c r="B1" s="500"/>
      <c r="C1" s="500"/>
      <c r="D1" s="500"/>
      <c r="E1" s="500"/>
      <c r="F1" s="200"/>
      <c r="G1" s="200"/>
      <c r="H1" s="200"/>
    </row>
    <row r="2" spans="1:8" x14ac:dyDescent="0.2">
      <c r="A2" s="500" t="s">
        <v>54</v>
      </c>
      <c r="B2" s="500"/>
      <c r="C2" s="500"/>
      <c r="D2" s="500"/>
      <c r="E2" s="500"/>
      <c r="F2" s="150"/>
    </row>
    <row r="3" spans="1:8" x14ac:dyDescent="0.2">
      <c r="A3" s="497" t="s">
        <v>141</v>
      </c>
      <c r="B3" s="500"/>
      <c r="C3" s="500"/>
      <c r="D3" s="500"/>
      <c r="E3" s="500"/>
      <c r="F3" s="232"/>
      <c r="G3" s="52"/>
    </row>
    <row r="4" spans="1:8" x14ac:dyDescent="0.2">
      <c r="A4" s="500" t="s">
        <v>55</v>
      </c>
      <c r="B4" s="500"/>
      <c r="C4" s="500"/>
      <c r="D4" s="500"/>
      <c r="E4" s="500"/>
      <c r="F4" s="150"/>
    </row>
    <row r="5" spans="1:8" ht="13.5" thickBot="1" x14ac:dyDescent="0.25">
      <c r="A5" s="149" t="s">
        <v>56</v>
      </c>
      <c r="B5" s="150"/>
      <c r="C5" s="150"/>
      <c r="D5" s="150"/>
      <c r="E5" s="150"/>
      <c r="F5" s="150"/>
    </row>
    <row r="6" spans="1:8" ht="12.75" customHeight="1" x14ac:dyDescent="0.2">
      <c r="A6" s="155" t="s">
        <v>3</v>
      </c>
      <c r="B6" s="155" t="s">
        <v>57</v>
      </c>
      <c r="C6" s="155" t="s">
        <v>58</v>
      </c>
      <c r="D6" s="155" t="s">
        <v>13</v>
      </c>
      <c r="E6" s="155" t="s">
        <v>70</v>
      </c>
      <c r="F6"/>
    </row>
    <row r="7" spans="1:8" ht="13.5" thickBot="1" x14ac:dyDescent="0.25">
      <c r="A7" s="158" t="s">
        <v>4</v>
      </c>
      <c r="B7" s="158" t="s">
        <v>59</v>
      </c>
      <c r="C7" s="158" t="s">
        <v>60</v>
      </c>
      <c r="D7" s="158" t="s">
        <v>61</v>
      </c>
      <c r="E7" s="158" t="s">
        <v>61</v>
      </c>
      <c r="F7"/>
    </row>
    <row r="8" spans="1:8" x14ac:dyDescent="0.2">
      <c r="A8" s="159">
        <f>+'5.1.a'!B9</f>
        <v>41640</v>
      </c>
      <c r="B8" s="160"/>
      <c r="C8" s="161"/>
      <c r="D8" s="162"/>
      <c r="E8" s="161"/>
      <c r="F8"/>
    </row>
    <row r="9" spans="1:8" x14ac:dyDescent="0.2">
      <c r="A9" s="163">
        <f>+'5.1.a'!B10</f>
        <v>41671</v>
      </c>
      <c r="B9" s="164"/>
      <c r="C9" s="152"/>
      <c r="D9" s="153"/>
      <c r="E9" s="152"/>
      <c r="F9"/>
    </row>
    <row r="10" spans="1:8" x14ac:dyDescent="0.2">
      <c r="A10" s="163">
        <f>+'5.1.a'!B11</f>
        <v>41699</v>
      </c>
      <c r="B10" s="164"/>
      <c r="C10" s="152"/>
      <c r="D10" s="153"/>
      <c r="E10" s="152"/>
      <c r="F10"/>
    </row>
    <row r="11" spans="1:8" x14ac:dyDescent="0.2">
      <c r="A11" s="163">
        <f>+'5.1.a'!B12</f>
        <v>41730</v>
      </c>
      <c r="B11" s="164"/>
      <c r="C11" s="152"/>
      <c r="D11" s="153"/>
      <c r="E11" s="152"/>
      <c r="F11"/>
    </row>
    <row r="12" spans="1:8" x14ac:dyDescent="0.2">
      <c r="A12" s="163">
        <f>+'5.1.a'!B13</f>
        <v>41760</v>
      </c>
      <c r="B12" s="152"/>
      <c r="C12" s="152"/>
      <c r="D12" s="153"/>
      <c r="E12" s="152"/>
      <c r="F12"/>
    </row>
    <row r="13" spans="1:8" x14ac:dyDescent="0.2">
      <c r="A13" s="163">
        <f>+'5.1.a'!B14</f>
        <v>41791</v>
      </c>
      <c r="B13" s="164"/>
      <c r="C13" s="152"/>
      <c r="D13" s="153"/>
      <c r="E13" s="152"/>
      <c r="F13"/>
    </row>
    <row r="14" spans="1:8" x14ac:dyDescent="0.2">
      <c r="A14" s="163">
        <f>+'5.1.a'!B15</f>
        <v>41821</v>
      </c>
      <c r="B14" s="152"/>
      <c r="C14" s="152"/>
      <c r="D14" s="153"/>
      <c r="E14" s="152"/>
      <c r="F14"/>
    </row>
    <row r="15" spans="1:8" x14ac:dyDescent="0.2">
      <c r="A15" s="163">
        <f>+'5.1.a'!B16</f>
        <v>41852</v>
      </c>
      <c r="B15" s="152"/>
      <c r="C15" s="152"/>
      <c r="D15" s="153"/>
      <c r="E15" s="152"/>
      <c r="F15"/>
    </row>
    <row r="16" spans="1:8" x14ac:dyDescent="0.2">
      <c r="A16" s="163">
        <f>+'5.1.a'!B17</f>
        <v>41883</v>
      </c>
      <c r="B16" s="152"/>
      <c r="C16" s="152"/>
      <c r="D16" s="153"/>
      <c r="E16" s="152"/>
      <c r="F16"/>
    </row>
    <row r="17" spans="1:6" x14ac:dyDescent="0.2">
      <c r="A17" s="163">
        <f>+'5.1.a'!B18</f>
        <v>41913</v>
      </c>
      <c r="B17" s="152"/>
      <c r="C17" s="152"/>
      <c r="D17" s="153"/>
      <c r="E17" s="152"/>
      <c r="F17"/>
    </row>
    <row r="18" spans="1:6" x14ac:dyDescent="0.2">
      <c r="A18" s="163">
        <f>+'5.1.a'!B19</f>
        <v>41944</v>
      </c>
      <c r="B18" s="152"/>
      <c r="C18" s="152"/>
      <c r="D18" s="153"/>
      <c r="E18" s="152"/>
      <c r="F18"/>
    </row>
    <row r="19" spans="1:6" ht="13.5" thickBot="1" x14ac:dyDescent="0.25">
      <c r="A19" s="165">
        <f>+'5.1.a'!B20</f>
        <v>41974</v>
      </c>
      <c r="B19" s="166"/>
      <c r="C19" s="166"/>
      <c r="D19" s="167"/>
      <c r="E19" s="166"/>
      <c r="F19"/>
    </row>
    <row r="20" spans="1:6" x14ac:dyDescent="0.2">
      <c r="A20" s="159">
        <f>+'5.1.a'!B21</f>
        <v>42005</v>
      </c>
      <c r="B20" s="161"/>
      <c r="C20" s="161"/>
      <c r="D20" s="153"/>
      <c r="E20" s="161"/>
      <c r="F20"/>
    </row>
    <row r="21" spans="1:6" x14ac:dyDescent="0.2">
      <c r="A21" s="163">
        <f>+'5.1.a'!B22</f>
        <v>42036</v>
      </c>
      <c r="B21" s="152"/>
      <c r="C21" s="152"/>
      <c r="D21" s="168"/>
      <c r="E21" s="152"/>
      <c r="F21"/>
    </row>
    <row r="22" spans="1:6" x14ac:dyDescent="0.2">
      <c r="A22" s="163">
        <f>+'5.1.a'!B23</f>
        <v>42064</v>
      </c>
      <c r="B22" s="152"/>
      <c r="C22" s="152"/>
      <c r="D22" s="153"/>
      <c r="E22" s="152"/>
      <c r="F22"/>
    </row>
    <row r="23" spans="1:6" x14ac:dyDescent="0.2">
      <c r="A23" s="163">
        <f>+'5.1.a'!B24</f>
        <v>42095</v>
      </c>
      <c r="B23" s="152"/>
      <c r="C23" s="152"/>
      <c r="D23" s="153"/>
      <c r="E23" s="152"/>
      <c r="F23"/>
    </row>
    <row r="24" spans="1:6" x14ac:dyDescent="0.2">
      <c r="A24" s="163">
        <f>+'5.1.a'!B25</f>
        <v>42125</v>
      </c>
      <c r="B24" s="152"/>
      <c r="C24" s="152"/>
      <c r="D24" s="153"/>
      <c r="E24" s="152"/>
      <c r="F24"/>
    </row>
    <row r="25" spans="1:6" x14ac:dyDescent="0.2">
      <c r="A25" s="163">
        <f>+'5.1.a'!B26</f>
        <v>42156</v>
      </c>
      <c r="B25" s="152"/>
      <c r="C25" s="152"/>
      <c r="D25" s="153"/>
      <c r="E25" s="152"/>
      <c r="F25"/>
    </row>
    <row r="26" spans="1:6" x14ac:dyDescent="0.2">
      <c r="A26" s="163">
        <f>+'5.1.a'!B27</f>
        <v>42186</v>
      </c>
      <c r="B26" s="152"/>
      <c r="C26" s="152"/>
      <c r="D26" s="153"/>
      <c r="E26" s="152"/>
      <c r="F26"/>
    </row>
    <row r="27" spans="1:6" x14ac:dyDescent="0.2">
      <c r="A27" s="163">
        <f>+'5.1.a'!B28</f>
        <v>42217</v>
      </c>
      <c r="B27" s="152"/>
      <c r="C27" s="152"/>
      <c r="D27" s="153"/>
      <c r="E27" s="152"/>
      <c r="F27"/>
    </row>
    <row r="28" spans="1:6" x14ac:dyDescent="0.2">
      <c r="A28" s="163">
        <f>+'5.1.a'!B29</f>
        <v>42248</v>
      </c>
      <c r="B28" s="152"/>
      <c r="C28" s="152"/>
      <c r="D28" s="153"/>
      <c r="E28" s="152"/>
      <c r="F28"/>
    </row>
    <row r="29" spans="1:6" x14ac:dyDescent="0.2">
      <c r="A29" s="163">
        <f>+'5.1.a'!B30</f>
        <v>42278</v>
      </c>
      <c r="B29" s="152"/>
      <c r="C29" s="152"/>
      <c r="D29" s="153"/>
      <c r="E29" s="152"/>
      <c r="F29"/>
    </row>
    <row r="30" spans="1:6" x14ac:dyDescent="0.2">
      <c r="A30" s="163">
        <f>+'5.1.a'!B31</f>
        <v>42309</v>
      </c>
      <c r="B30" s="152"/>
      <c r="C30" s="152"/>
      <c r="D30" s="153"/>
      <c r="E30" s="152"/>
      <c r="F30"/>
    </row>
    <row r="31" spans="1:6" ht="13.5" thickBot="1" x14ac:dyDescent="0.25">
      <c r="A31" s="165">
        <f>+'5.1.a'!B32</f>
        <v>42339</v>
      </c>
      <c r="B31" s="166"/>
      <c r="C31" s="166"/>
      <c r="D31" s="169"/>
      <c r="E31" s="166"/>
      <c r="F31"/>
    </row>
    <row r="32" spans="1:6" x14ac:dyDescent="0.2">
      <c r="A32" s="159">
        <f>+'5.1.a'!B33</f>
        <v>42370</v>
      </c>
      <c r="B32" s="161"/>
      <c r="C32" s="170"/>
      <c r="D32" s="160"/>
      <c r="E32" s="161"/>
      <c r="F32"/>
    </row>
    <row r="33" spans="1:6" x14ac:dyDescent="0.2">
      <c r="A33" s="163">
        <f>+'5.1.a'!B34</f>
        <v>42401</v>
      </c>
      <c r="B33" s="152"/>
      <c r="C33" s="137"/>
      <c r="D33" s="164"/>
      <c r="E33" s="152"/>
      <c r="F33"/>
    </row>
    <row r="34" spans="1:6" x14ac:dyDescent="0.2">
      <c r="A34" s="163">
        <f>+'5.1.a'!B35</f>
        <v>42430</v>
      </c>
      <c r="B34" s="152"/>
      <c r="C34" s="137"/>
      <c r="D34" s="164"/>
      <c r="E34" s="152"/>
      <c r="F34"/>
    </row>
    <row r="35" spans="1:6" x14ac:dyDescent="0.2">
      <c r="A35" s="163">
        <f>+'5.1.a'!B36</f>
        <v>42461</v>
      </c>
      <c r="B35" s="152"/>
      <c r="C35" s="137"/>
      <c r="D35" s="164"/>
      <c r="E35" s="152"/>
      <c r="F35"/>
    </row>
    <row r="36" spans="1:6" x14ac:dyDescent="0.2">
      <c r="A36" s="163">
        <f>+'5.1.a'!B37</f>
        <v>42491</v>
      </c>
      <c r="B36" s="152"/>
      <c r="C36" s="137"/>
      <c r="D36" s="164"/>
      <c r="E36" s="152"/>
      <c r="F36"/>
    </row>
    <row r="37" spans="1:6" x14ac:dyDescent="0.2">
      <c r="A37" s="163">
        <f>+'5.1.a'!B38</f>
        <v>42522</v>
      </c>
      <c r="B37" s="152"/>
      <c r="C37" s="137"/>
      <c r="D37" s="164"/>
      <c r="E37" s="152"/>
      <c r="F37"/>
    </row>
    <row r="38" spans="1:6" x14ac:dyDescent="0.2">
      <c r="A38" s="163">
        <f>+'5.1.a'!B39</f>
        <v>42552</v>
      </c>
      <c r="B38" s="152"/>
      <c r="C38" s="137"/>
      <c r="D38" s="164"/>
      <c r="E38" s="152"/>
      <c r="F38"/>
    </row>
    <row r="39" spans="1:6" x14ac:dyDescent="0.2">
      <c r="A39" s="163">
        <f>+'5.1.a'!B40</f>
        <v>42583</v>
      </c>
      <c r="B39" s="152"/>
      <c r="C39" s="137"/>
      <c r="D39" s="164"/>
      <c r="E39" s="152"/>
      <c r="F39"/>
    </row>
    <row r="40" spans="1:6" x14ac:dyDescent="0.2">
      <c r="A40" s="163">
        <f>+'5.1.a'!B41</f>
        <v>42614</v>
      </c>
      <c r="B40" s="152"/>
      <c r="C40" s="137"/>
      <c r="D40" s="164"/>
      <c r="E40" s="152"/>
      <c r="F40"/>
    </row>
    <row r="41" spans="1:6" x14ac:dyDescent="0.2">
      <c r="A41" s="163">
        <f>+'5.1.a'!B42</f>
        <v>42644</v>
      </c>
      <c r="B41" s="152"/>
      <c r="C41" s="137"/>
      <c r="D41" s="164"/>
      <c r="E41" s="152"/>
      <c r="F41"/>
    </row>
    <row r="42" spans="1:6" x14ac:dyDescent="0.2">
      <c r="A42" s="163">
        <f>+'5.1.a'!B43</f>
        <v>42675</v>
      </c>
      <c r="B42" s="152"/>
      <c r="C42" s="137"/>
      <c r="D42" s="164"/>
      <c r="E42" s="152"/>
      <c r="F42"/>
    </row>
    <row r="43" spans="1:6" ht="13.5" thickBot="1" x14ac:dyDescent="0.25">
      <c r="A43" s="165">
        <f>+'5.1.a'!B44</f>
        <v>42705</v>
      </c>
      <c r="B43" s="166"/>
      <c r="C43" s="171"/>
      <c r="D43" s="172"/>
      <c r="E43" s="166"/>
      <c r="F43"/>
    </row>
    <row r="44" spans="1:6" x14ac:dyDescent="0.2">
      <c r="A44" s="159">
        <f>+'5.1.a'!B45</f>
        <v>42736</v>
      </c>
      <c r="B44" s="161"/>
      <c r="C44" s="170"/>
      <c r="D44" s="160"/>
      <c r="E44" s="161"/>
      <c r="F44"/>
    </row>
    <row r="45" spans="1:6" x14ac:dyDescent="0.2">
      <c r="A45" s="163">
        <f>+'5.1.a'!B46</f>
        <v>42767</v>
      </c>
      <c r="B45" s="152"/>
      <c r="C45" s="137"/>
      <c r="D45" s="164"/>
      <c r="E45" s="152"/>
      <c r="F45"/>
    </row>
    <row r="46" spans="1:6" x14ac:dyDescent="0.2">
      <c r="A46" s="163">
        <f>+'5.1.a'!B47</f>
        <v>42795</v>
      </c>
      <c r="B46" s="152"/>
      <c r="C46" s="137"/>
      <c r="D46" s="164"/>
      <c r="E46" s="152"/>
      <c r="F46"/>
    </row>
    <row r="47" spans="1:6" x14ac:dyDescent="0.2">
      <c r="A47" s="163">
        <f>+'5.1.a'!B48</f>
        <v>42826</v>
      </c>
      <c r="B47" s="152"/>
      <c r="C47" s="137"/>
      <c r="D47" s="164"/>
      <c r="E47" s="152"/>
      <c r="F47"/>
    </row>
    <row r="48" spans="1:6" x14ac:dyDescent="0.2">
      <c r="A48" s="163">
        <f>+'5.1.a'!B49</f>
        <v>42856</v>
      </c>
      <c r="B48" s="152"/>
      <c r="C48" s="137"/>
      <c r="D48" s="164"/>
      <c r="E48" s="152"/>
      <c r="F48"/>
    </row>
    <row r="49" spans="1:6" x14ac:dyDescent="0.2">
      <c r="A49" s="163">
        <f>+'5.1.a'!B50</f>
        <v>42887</v>
      </c>
      <c r="B49" s="152"/>
      <c r="C49" s="137"/>
      <c r="D49" s="164"/>
      <c r="E49" s="152"/>
      <c r="F49"/>
    </row>
    <row r="50" spans="1:6" x14ac:dyDescent="0.2">
      <c r="A50" s="163">
        <f>+'5.1.a'!B51</f>
        <v>42917</v>
      </c>
      <c r="B50" s="152"/>
      <c r="C50" s="137"/>
      <c r="D50" s="164"/>
      <c r="E50" s="152"/>
      <c r="F50"/>
    </row>
    <row r="51" spans="1:6" x14ac:dyDescent="0.2">
      <c r="A51" s="163">
        <f>+'5.1.a'!B52</f>
        <v>42948</v>
      </c>
      <c r="B51" s="152"/>
      <c r="C51" s="137"/>
      <c r="D51" s="164"/>
      <c r="E51" s="152"/>
      <c r="F51"/>
    </row>
    <row r="52" spans="1:6" x14ac:dyDescent="0.2">
      <c r="A52" s="163">
        <f>+'5.1.a'!B53</f>
        <v>42979</v>
      </c>
      <c r="B52" s="152"/>
      <c r="C52" s="137"/>
      <c r="D52" s="164"/>
      <c r="E52" s="152"/>
      <c r="F52"/>
    </row>
    <row r="53" spans="1:6" ht="13.5" thickBot="1" x14ac:dyDescent="0.25">
      <c r="A53" s="179"/>
      <c r="B53" s="174"/>
      <c r="C53" s="174"/>
      <c r="D53" s="175"/>
      <c r="E53" s="174"/>
      <c r="F53"/>
    </row>
    <row r="54" spans="1:6" x14ac:dyDescent="0.2">
      <c r="A54" s="176">
        <v>2011</v>
      </c>
      <c r="B54" s="161"/>
      <c r="C54" s="161"/>
      <c r="D54" s="161"/>
      <c r="E54" s="161"/>
      <c r="F54"/>
    </row>
    <row r="55" spans="1:6" x14ac:dyDescent="0.2">
      <c r="A55" s="177">
        <v>2012</v>
      </c>
      <c r="B55" s="152"/>
      <c r="C55" s="152"/>
      <c r="D55" s="152"/>
      <c r="E55" s="152"/>
      <c r="F55"/>
    </row>
    <row r="56" spans="1:6" ht="13.5" thickBot="1" x14ac:dyDescent="0.25">
      <c r="A56" s="178">
        <v>2013</v>
      </c>
      <c r="B56" s="166"/>
      <c r="C56" s="166"/>
      <c r="D56" s="166"/>
      <c r="E56" s="166"/>
      <c r="F56"/>
    </row>
    <row r="57" spans="1:6" x14ac:dyDescent="0.2">
      <c r="A57" s="176">
        <f>+'5.1.a'!B58</f>
        <v>2014</v>
      </c>
      <c r="B57" s="161"/>
      <c r="C57" s="161"/>
      <c r="D57" s="161"/>
      <c r="E57" s="161"/>
      <c r="F57"/>
    </row>
    <row r="58" spans="1:6" x14ac:dyDescent="0.2">
      <c r="A58" s="177">
        <f>+'5.1.a'!B59</f>
        <v>2015</v>
      </c>
      <c r="B58" s="152"/>
      <c r="C58" s="152"/>
      <c r="D58" s="152"/>
      <c r="E58" s="152"/>
      <c r="F58"/>
    </row>
    <row r="59" spans="1:6" ht="13.5" thickBot="1" x14ac:dyDescent="0.25">
      <c r="A59" s="178">
        <f>+'5.1.a'!B60</f>
        <v>2016</v>
      </c>
      <c r="B59" s="166"/>
      <c r="C59" s="166"/>
      <c r="D59" s="166"/>
      <c r="E59" s="166"/>
      <c r="F59"/>
    </row>
    <row r="60" spans="1:6" ht="13.5" thickBot="1" x14ac:dyDescent="0.25">
      <c r="A60" s="179"/>
      <c r="B60" s="174"/>
      <c r="C60" s="174"/>
      <c r="D60" s="174"/>
      <c r="E60" s="174"/>
      <c r="F60"/>
    </row>
    <row r="61" spans="1:6" x14ac:dyDescent="0.2">
      <c r="A61" s="343" t="s">
        <v>139</v>
      </c>
      <c r="B61" s="161"/>
      <c r="C61" s="161"/>
      <c r="D61" s="161"/>
      <c r="E61" s="161"/>
      <c r="F61"/>
    </row>
    <row r="62" spans="1:6" ht="13.5" thickBot="1" x14ac:dyDescent="0.25">
      <c r="A62" s="344" t="s">
        <v>140</v>
      </c>
      <c r="B62" s="166"/>
      <c r="C62" s="166"/>
      <c r="D62" s="166"/>
      <c r="E62" s="166"/>
      <c r="F62"/>
    </row>
    <row r="63" spans="1:6" x14ac:dyDescent="0.2">
      <c r="B63" s="174"/>
      <c r="C63" s="174"/>
      <c r="D63" s="174"/>
      <c r="E63" s="174"/>
      <c r="F63" s="174"/>
    </row>
    <row r="64" spans="1:6" x14ac:dyDescent="0.2">
      <c r="A64" s="210"/>
      <c r="B64" s="174"/>
      <c r="C64" s="174"/>
      <c r="D64" s="174"/>
      <c r="E64" s="174"/>
      <c r="F64" s="174"/>
    </row>
    <row r="65" spans="1:6" hidden="1" x14ac:dyDescent="0.2">
      <c r="A65" s="84" t="s">
        <v>91</v>
      </c>
      <c r="B65" s="174"/>
      <c r="C65" s="174"/>
      <c r="D65" s="174"/>
      <c r="E65" s="174"/>
      <c r="F65" s="174"/>
    </row>
    <row r="66" spans="1:6" hidden="1" x14ac:dyDescent="0.2">
      <c r="A66" s="53"/>
      <c r="B66" s="174"/>
      <c r="C66" s="174"/>
      <c r="D66" s="174"/>
      <c r="E66" s="174"/>
      <c r="F66" s="174"/>
    </row>
    <row r="67" spans="1:6" hidden="1" x14ac:dyDescent="0.2">
      <c r="B67" s="85"/>
      <c r="C67" s="53"/>
    </row>
    <row r="68" spans="1:6" hidden="1" x14ac:dyDescent="0.2">
      <c r="B68" s="53"/>
      <c r="C68" s="53"/>
    </row>
    <row r="69" spans="1:6" ht="13.5" hidden="1" thickBot="1" x14ac:dyDescent="0.25">
      <c r="A69" s="89" t="s">
        <v>4</v>
      </c>
      <c r="C69" s="94" t="s">
        <v>84</v>
      </c>
      <c r="D69" s="96" t="s">
        <v>77</v>
      </c>
    </row>
    <row r="70" spans="1:6" hidden="1" x14ac:dyDescent="0.2">
      <c r="A70" s="97">
        <f>+A57</f>
        <v>2014</v>
      </c>
      <c r="C70" s="107">
        <f>+C57-SUM(C8:C19)</f>
        <v>0</v>
      </c>
      <c r="D70" s="110">
        <f>+D57-SUM(D8:D19)</f>
        <v>0</v>
      </c>
    </row>
    <row r="71" spans="1:6" hidden="1" x14ac:dyDescent="0.2">
      <c r="A71" s="99">
        <f>+A58</f>
        <v>2015</v>
      </c>
      <c r="C71" s="111">
        <f>+C58-SUM(C20:C31)</f>
        <v>0</v>
      </c>
      <c r="D71" s="114">
        <f>+D58-SUM(D20:D31)</f>
        <v>0</v>
      </c>
    </row>
    <row r="72" spans="1:6" ht="13.5" hidden="1" thickBot="1" x14ac:dyDescent="0.25">
      <c r="A72" s="100">
        <f>+A59</f>
        <v>2016</v>
      </c>
      <c r="C72" s="115">
        <f>+C59-SUM(C32:C43)</f>
        <v>0</v>
      </c>
      <c r="D72" s="118">
        <f>+D59-SUM(D32:D43)</f>
        <v>0</v>
      </c>
    </row>
    <row r="73" spans="1:6" hidden="1" x14ac:dyDescent="0.2">
      <c r="A73" s="97" t="str">
        <f>+A61</f>
        <v>ene-sep 2016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hidden="1" thickBot="1" x14ac:dyDescent="0.25">
      <c r="A74" s="100" t="str">
        <f>+A62</f>
        <v>ene-sep 2017</v>
      </c>
      <c r="C74" s="128">
        <f>+C62-(SUM(C44:INDEX(C44:C52,'parámetros e instrucciones'!$E$3)))</f>
        <v>0</v>
      </c>
      <c r="D74" s="128">
        <f>+D62-(SUM(D44:INDEX(D44:D52,'parámetros e instrucciones'!$E$3)))</f>
        <v>0</v>
      </c>
    </row>
    <row r="75" spans="1:6" hidden="1" x14ac:dyDescent="0.2"/>
    <row r="76" spans="1:6" hidden="1" x14ac:dyDescent="0.2"/>
    <row r="77" spans="1:6" hidden="1" x14ac:dyDescent="0.2"/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6" right="0.36" top="0.35" bottom="0.33" header="0.21" footer="0.511811023622047"/>
  <pageSetup paperSize="9" scale="99" orientation="portrait" r:id="rId1"/>
  <headerFooter alignWithMargins="0">
    <oddHeader>&amp;R2017 – Año de las Energías Renovables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5"/>
  <sheetViews>
    <sheetView showGridLines="0" zoomScale="75" workbookViewId="0"/>
  </sheetViews>
  <sheetFormatPr baseColWidth="10" defaultRowHeight="12.75" x14ac:dyDescent="0.2"/>
  <cols>
    <col min="1" max="3" width="14.5703125" style="49" customWidth="1"/>
    <col min="4" max="9" width="13.85546875" style="49" customWidth="1"/>
    <col min="10" max="16384" width="11.42578125" style="49"/>
  </cols>
  <sheetData>
    <row r="1" spans="1:10" x14ac:dyDescent="0.2">
      <c r="A1" s="154" t="s">
        <v>162</v>
      </c>
      <c r="B1" s="149"/>
      <c r="C1" s="149"/>
      <c r="D1" s="187"/>
      <c r="E1" s="187"/>
      <c r="F1" s="188"/>
      <c r="G1" s="188"/>
      <c r="H1" s="188"/>
      <c r="I1" s="188"/>
    </row>
    <row r="2" spans="1:10" x14ac:dyDescent="0.2">
      <c r="A2" s="149" t="s">
        <v>8</v>
      </c>
      <c r="B2" s="149"/>
      <c r="C2" s="149"/>
      <c r="D2" s="188"/>
      <c r="E2" s="188"/>
      <c r="F2" s="188"/>
      <c r="G2" s="188"/>
      <c r="H2" s="188"/>
      <c r="I2" s="188"/>
    </row>
    <row r="3" spans="1:10" ht="15.75" x14ac:dyDescent="0.25">
      <c r="A3" s="280" t="s">
        <v>138</v>
      </c>
      <c r="B3" s="263"/>
      <c r="C3" s="263"/>
      <c r="D3" s="264"/>
      <c r="E3" s="264"/>
      <c r="F3" s="264"/>
      <c r="G3" s="264"/>
      <c r="H3" s="264"/>
      <c r="I3" s="264"/>
      <c r="J3" s="52"/>
    </row>
    <row r="4" spans="1:10" x14ac:dyDescent="0.2">
      <c r="A4" s="257" t="s">
        <v>9</v>
      </c>
      <c r="B4" s="257"/>
      <c r="C4" s="257"/>
      <c r="D4" s="264"/>
      <c r="E4" s="264"/>
      <c r="F4" s="264"/>
      <c r="G4" s="264"/>
      <c r="H4" s="264"/>
      <c r="I4" s="264"/>
      <c r="J4" s="52"/>
    </row>
    <row r="5" spans="1:10" x14ac:dyDescent="0.2">
      <c r="A5" s="256" t="s">
        <v>118</v>
      </c>
      <c r="B5" s="256"/>
      <c r="C5" s="256"/>
      <c r="D5" s="264"/>
      <c r="E5" s="264"/>
      <c r="F5" s="264"/>
      <c r="G5" s="264"/>
      <c r="H5" s="264"/>
      <c r="I5" s="264"/>
      <c r="J5" s="52"/>
    </row>
    <row r="6" spans="1:10" ht="13.5" thickBot="1" x14ac:dyDescent="0.25">
      <c r="A6" s="52"/>
      <c r="B6" s="52"/>
      <c r="C6" s="52"/>
      <c r="D6" s="265"/>
      <c r="E6" s="264"/>
      <c r="F6" s="264"/>
      <c r="G6" s="264"/>
      <c r="H6" s="264"/>
      <c r="I6" s="264"/>
      <c r="J6" s="52"/>
    </row>
    <row r="7" spans="1:10" x14ac:dyDescent="0.2">
      <c r="A7" s="266" t="s">
        <v>3</v>
      </c>
      <c r="B7" s="559" t="s">
        <v>117</v>
      </c>
      <c r="C7" s="560"/>
      <c r="D7" s="267" t="s">
        <v>10</v>
      </c>
      <c r="E7" s="268"/>
      <c r="F7" s="267" t="s">
        <v>10</v>
      </c>
      <c r="G7" s="268"/>
      <c r="H7" s="267" t="s">
        <v>10</v>
      </c>
      <c r="I7" s="268"/>
      <c r="J7" s="52"/>
    </row>
    <row r="8" spans="1:10" ht="13.5" thickBot="1" x14ac:dyDescent="0.25">
      <c r="A8" s="269" t="s">
        <v>4</v>
      </c>
      <c r="B8" s="270" t="s">
        <v>11</v>
      </c>
      <c r="C8" s="271" t="s">
        <v>12</v>
      </c>
      <c r="D8" s="272" t="s">
        <v>11</v>
      </c>
      <c r="E8" s="273" t="s">
        <v>12</v>
      </c>
      <c r="F8" s="272" t="s">
        <v>11</v>
      </c>
      <c r="G8" s="273" t="s">
        <v>12</v>
      </c>
      <c r="H8" s="272" t="s">
        <v>11</v>
      </c>
      <c r="I8" s="273" t="s">
        <v>12</v>
      </c>
      <c r="J8" s="52"/>
    </row>
    <row r="9" spans="1:10" x14ac:dyDescent="0.2">
      <c r="A9" s="274">
        <f>+'9.1'!A8</f>
        <v>41640</v>
      </c>
      <c r="B9" s="274"/>
      <c r="C9" s="274"/>
      <c r="D9" s="275"/>
      <c r="E9" s="276"/>
      <c r="F9" s="275"/>
      <c r="G9" s="276"/>
      <c r="H9" s="275"/>
      <c r="I9" s="276"/>
      <c r="J9" s="52"/>
    </row>
    <row r="10" spans="1:10" x14ac:dyDescent="0.2">
      <c r="A10" s="277">
        <f>+'9.1'!A9</f>
        <v>41671</v>
      </c>
      <c r="B10" s="277"/>
      <c r="C10" s="277"/>
      <c r="D10" s="278"/>
      <c r="E10" s="279"/>
      <c r="F10" s="278"/>
      <c r="G10" s="279"/>
      <c r="H10" s="278"/>
      <c r="I10" s="279"/>
      <c r="J10" s="52"/>
    </row>
    <row r="11" spans="1:10" x14ac:dyDescent="0.2">
      <c r="A11" s="277">
        <f>+'9.1'!A10</f>
        <v>41699</v>
      </c>
      <c r="B11" s="277"/>
      <c r="C11" s="277"/>
      <c r="D11" s="278"/>
      <c r="E11" s="279"/>
      <c r="F11" s="278"/>
      <c r="G11" s="279"/>
      <c r="H11" s="278"/>
      <c r="I11" s="279"/>
      <c r="J11" s="52"/>
    </row>
    <row r="12" spans="1:10" x14ac:dyDescent="0.2">
      <c r="A12" s="277">
        <f>+'9.1'!A11</f>
        <v>41730</v>
      </c>
      <c r="B12" s="277"/>
      <c r="C12" s="277"/>
      <c r="D12" s="278"/>
      <c r="E12" s="279"/>
      <c r="F12" s="278"/>
      <c r="G12" s="279"/>
      <c r="H12" s="278"/>
      <c r="I12" s="279"/>
      <c r="J12" s="52"/>
    </row>
    <row r="13" spans="1:10" x14ac:dyDescent="0.2">
      <c r="A13" s="163">
        <f>+'9.1'!A12</f>
        <v>41760</v>
      </c>
      <c r="B13" s="163"/>
      <c r="C13" s="163"/>
      <c r="D13" s="152"/>
      <c r="E13" s="152"/>
      <c r="F13" s="152"/>
      <c r="G13" s="152"/>
      <c r="H13" s="152"/>
      <c r="I13" s="152"/>
    </row>
    <row r="14" spans="1:10" x14ac:dyDescent="0.2">
      <c r="A14" s="163">
        <f>+'9.1'!A13</f>
        <v>41791</v>
      </c>
      <c r="B14" s="163"/>
      <c r="C14" s="163"/>
      <c r="D14" s="164"/>
      <c r="E14" s="152"/>
      <c r="F14" s="164"/>
      <c r="G14" s="152"/>
      <c r="H14" s="164"/>
      <c r="I14" s="152"/>
    </row>
    <row r="15" spans="1:10" x14ac:dyDescent="0.2">
      <c r="A15" s="163">
        <f>+'9.1'!A14</f>
        <v>41821</v>
      </c>
      <c r="B15" s="163"/>
      <c r="C15" s="163"/>
      <c r="D15" s="152"/>
      <c r="E15" s="152"/>
      <c r="F15" s="152"/>
      <c r="G15" s="152"/>
      <c r="H15" s="152"/>
      <c r="I15" s="152"/>
    </row>
    <row r="16" spans="1:10" x14ac:dyDescent="0.2">
      <c r="A16" s="163">
        <f>+'9.1'!A15</f>
        <v>41852</v>
      </c>
      <c r="B16" s="163"/>
      <c r="C16" s="163"/>
      <c r="D16" s="152"/>
      <c r="E16" s="152"/>
      <c r="F16" s="152"/>
      <c r="G16" s="152"/>
      <c r="H16" s="152"/>
      <c r="I16" s="152"/>
    </row>
    <row r="17" spans="1:9" x14ac:dyDescent="0.2">
      <c r="A17" s="163">
        <f>+'9.1'!A16</f>
        <v>41883</v>
      </c>
      <c r="B17" s="163"/>
      <c r="C17" s="163"/>
      <c r="D17" s="152"/>
      <c r="E17" s="152"/>
      <c r="F17" s="152"/>
      <c r="G17" s="152"/>
      <c r="H17" s="152"/>
      <c r="I17" s="152"/>
    </row>
    <row r="18" spans="1:9" x14ac:dyDescent="0.2">
      <c r="A18" s="163">
        <f>+'9.1'!A17</f>
        <v>41913</v>
      </c>
      <c r="B18" s="163"/>
      <c r="C18" s="163"/>
      <c r="D18" s="152"/>
      <c r="E18" s="152"/>
      <c r="F18" s="152"/>
      <c r="G18" s="152"/>
      <c r="H18" s="152"/>
      <c r="I18" s="152"/>
    </row>
    <row r="19" spans="1:9" x14ac:dyDescent="0.2">
      <c r="A19" s="163">
        <f>+'9.1'!A18</f>
        <v>41944</v>
      </c>
      <c r="B19" s="163"/>
      <c r="C19" s="163"/>
      <c r="D19" s="152"/>
      <c r="E19" s="152"/>
      <c r="F19" s="152"/>
      <c r="G19" s="152"/>
      <c r="H19" s="152"/>
      <c r="I19" s="152"/>
    </row>
    <row r="20" spans="1:9" ht="13.5" thickBot="1" x14ac:dyDescent="0.25">
      <c r="A20" s="165">
        <f>+'9.1'!A19</f>
        <v>41974</v>
      </c>
      <c r="B20" s="165"/>
      <c r="C20" s="165"/>
      <c r="D20" s="166"/>
      <c r="E20" s="166"/>
      <c r="F20" s="166"/>
      <c r="G20" s="166"/>
      <c r="H20" s="166"/>
      <c r="I20" s="166"/>
    </row>
    <row r="21" spans="1:9" x14ac:dyDescent="0.2">
      <c r="A21" s="159">
        <f>+'9.1'!A20</f>
        <v>42005</v>
      </c>
      <c r="B21" s="159"/>
      <c r="C21" s="159"/>
      <c r="D21" s="161"/>
      <c r="E21" s="161"/>
      <c r="F21" s="161"/>
      <c r="G21" s="161"/>
      <c r="H21" s="161"/>
      <c r="I21" s="161"/>
    </row>
    <row r="22" spans="1:9" x14ac:dyDescent="0.2">
      <c r="A22" s="163">
        <f>+'9.1'!A21</f>
        <v>42036</v>
      </c>
      <c r="B22" s="163"/>
      <c r="C22" s="163"/>
      <c r="D22" s="152"/>
      <c r="E22" s="152"/>
      <c r="F22" s="152"/>
      <c r="G22" s="152"/>
      <c r="H22" s="152"/>
      <c r="I22" s="152"/>
    </row>
    <row r="23" spans="1:9" x14ac:dyDescent="0.2">
      <c r="A23" s="163">
        <f>+'9.1'!A22</f>
        <v>42064</v>
      </c>
      <c r="B23" s="163"/>
      <c r="C23" s="163"/>
      <c r="D23" s="152"/>
      <c r="E23" s="152"/>
      <c r="F23" s="152"/>
      <c r="G23" s="152"/>
      <c r="H23" s="152"/>
      <c r="I23" s="152"/>
    </row>
    <row r="24" spans="1:9" x14ac:dyDescent="0.2">
      <c r="A24" s="163">
        <f>+'9.1'!A23</f>
        <v>42095</v>
      </c>
      <c r="B24" s="163"/>
      <c r="C24" s="163"/>
      <c r="D24" s="152"/>
      <c r="E24" s="152"/>
      <c r="F24" s="152"/>
      <c r="G24" s="152"/>
      <c r="H24" s="152"/>
      <c r="I24" s="152"/>
    </row>
    <row r="25" spans="1:9" x14ac:dyDescent="0.2">
      <c r="A25" s="163">
        <f>+'9.1'!A24</f>
        <v>42125</v>
      </c>
      <c r="B25" s="163"/>
      <c r="C25" s="163"/>
      <c r="D25" s="152"/>
      <c r="E25" s="152"/>
      <c r="F25" s="152"/>
      <c r="G25" s="152"/>
      <c r="H25" s="152"/>
      <c r="I25" s="152"/>
    </row>
    <row r="26" spans="1:9" x14ac:dyDescent="0.2">
      <c r="A26" s="163">
        <f>+'9.1'!A25</f>
        <v>42156</v>
      </c>
      <c r="B26" s="163"/>
      <c r="C26" s="163"/>
      <c r="D26" s="152"/>
      <c r="E26" s="152"/>
      <c r="F26" s="152"/>
      <c r="G26" s="152"/>
      <c r="H26" s="152"/>
      <c r="I26" s="152"/>
    </row>
    <row r="27" spans="1:9" x14ac:dyDescent="0.2">
      <c r="A27" s="163">
        <f>+'9.1'!A26</f>
        <v>42186</v>
      </c>
      <c r="B27" s="163"/>
      <c r="C27" s="163"/>
      <c r="D27" s="152"/>
      <c r="E27" s="152"/>
      <c r="F27" s="152"/>
      <c r="G27" s="152"/>
      <c r="H27" s="152"/>
      <c r="I27" s="152"/>
    </row>
    <row r="28" spans="1:9" x14ac:dyDescent="0.2">
      <c r="A28" s="163">
        <f>+'9.1'!A27</f>
        <v>42217</v>
      </c>
      <c r="B28" s="163"/>
      <c r="C28" s="163"/>
      <c r="D28" s="152"/>
      <c r="E28" s="152"/>
      <c r="F28" s="152"/>
      <c r="G28" s="152"/>
      <c r="H28" s="152"/>
      <c r="I28" s="152"/>
    </row>
    <row r="29" spans="1:9" x14ac:dyDescent="0.2">
      <c r="A29" s="163">
        <f>+'9.1'!A28</f>
        <v>42248</v>
      </c>
      <c r="B29" s="163"/>
      <c r="C29" s="163"/>
      <c r="D29" s="152"/>
      <c r="E29" s="152"/>
      <c r="F29" s="152"/>
      <c r="G29" s="152"/>
      <c r="H29" s="152"/>
      <c r="I29" s="152"/>
    </row>
    <row r="30" spans="1:9" x14ac:dyDescent="0.2">
      <c r="A30" s="163">
        <f>+'9.1'!A29</f>
        <v>42278</v>
      </c>
      <c r="B30" s="163"/>
      <c r="C30" s="163"/>
      <c r="D30" s="152"/>
      <c r="E30" s="152"/>
      <c r="F30" s="152"/>
      <c r="G30" s="152"/>
      <c r="H30" s="152"/>
      <c r="I30" s="152"/>
    </row>
    <row r="31" spans="1:9" x14ac:dyDescent="0.2">
      <c r="A31" s="163">
        <f>+'9.1'!A30</f>
        <v>42309</v>
      </c>
      <c r="B31" s="163"/>
      <c r="C31" s="163"/>
      <c r="D31" s="152"/>
      <c r="E31" s="152"/>
      <c r="F31" s="152"/>
      <c r="G31" s="152"/>
      <c r="H31" s="152"/>
      <c r="I31" s="152"/>
    </row>
    <row r="32" spans="1:9" ht="13.5" thickBot="1" x14ac:dyDescent="0.25">
      <c r="A32" s="165">
        <f>+'9.1'!A31</f>
        <v>42339</v>
      </c>
      <c r="B32" s="165"/>
      <c r="C32" s="165"/>
      <c r="D32" s="166"/>
      <c r="E32" s="166"/>
      <c r="F32" s="166"/>
      <c r="G32" s="166"/>
      <c r="H32" s="166"/>
      <c r="I32" s="166"/>
    </row>
    <row r="33" spans="1:9" x14ac:dyDescent="0.2">
      <c r="A33" s="159">
        <f>+'9.1'!A32</f>
        <v>42370</v>
      </c>
      <c r="B33" s="159"/>
      <c r="C33" s="159"/>
      <c r="D33" s="161"/>
      <c r="E33" s="161"/>
      <c r="F33" s="161"/>
      <c r="G33" s="161"/>
      <c r="H33" s="161"/>
      <c r="I33" s="161"/>
    </row>
    <row r="34" spans="1:9" x14ac:dyDescent="0.2">
      <c r="A34" s="163">
        <f>+'9.1'!A33</f>
        <v>42401</v>
      </c>
      <c r="B34" s="163"/>
      <c r="C34" s="163"/>
      <c r="D34" s="152"/>
      <c r="E34" s="152"/>
      <c r="F34" s="152"/>
      <c r="G34" s="152"/>
      <c r="H34" s="152"/>
      <c r="I34" s="152"/>
    </row>
    <row r="35" spans="1:9" x14ac:dyDescent="0.2">
      <c r="A35" s="163">
        <f>+'9.1'!A34</f>
        <v>42430</v>
      </c>
      <c r="B35" s="163"/>
      <c r="C35" s="163"/>
      <c r="D35" s="152"/>
      <c r="E35" s="152"/>
      <c r="F35" s="152"/>
      <c r="G35" s="152"/>
      <c r="H35" s="152"/>
      <c r="I35" s="152"/>
    </row>
    <row r="36" spans="1:9" x14ac:dyDescent="0.2">
      <c r="A36" s="163">
        <f>+'9.1'!A35</f>
        <v>42461</v>
      </c>
      <c r="B36" s="163"/>
      <c r="C36" s="163"/>
      <c r="D36" s="152"/>
      <c r="E36" s="152"/>
      <c r="F36" s="152"/>
      <c r="G36" s="152"/>
      <c r="H36" s="152"/>
      <c r="I36" s="152"/>
    </row>
    <row r="37" spans="1:9" x14ac:dyDescent="0.2">
      <c r="A37" s="163">
        <f>+'9.1'!A36</f>
        <v>42491</v>
      </c>
      <c r="B37" s="163"/>
      <c r="C37" s="163"/>
      <c r="D37" s="152"/>
      <c r="E37" s="152"/>
      <c r="F37" s="152"/>
      <c r="G37" s="152"/>
      <c r="H37" s="152"/>
      <c r="I37" s="152"/>
    </row>
    <row r="38" spans="1:9" x14ac:dyDescent="0.2">
      <c r="A38" s="163">
        <f>+'9.1'!A37</f>
        <v>42522</v>
      </c>
      <c r="B38" s="163"/>
      <c r="C38" s="163"/>
      <c r="D38" s="152"/>
      <c r="E38" s="152"/>
      <c r="F38" s="152"/>
      <c r="G38" s="152"/>
      <c r="H38" s="152"/>
      <c r="I38" s="152"/>
    </row>
    <row r="39" spans="1:9" x14ac:dyDescent="0.2">
      <c r="A39" s="163">
        <f>+'9.1'!A38</f>
        <v>42552</v>
      </c>
      <c r="B39" s="163"/>
      <c r="C39" s="163"/>
      <c r="D39" s="152"/>
      <c r="E39" s="152"/>
      <c r="F39" s="152"/>
      <c r="G39" s="152"/>
      <c r="H39" s="152"/>
      <c r="I39" s="152"/>
    </row>
    <row r="40" spans="1:9" x14ac:dyDescent="0.2">
      <c r="A40" s="163">
        <f>+'9.1'!A39</f>
        <v>42583</v>
      </c>
      <c r="B40" s="163"/>
      <c r="C40" s="163"/>
      <c r="D40" s="152"/>
      <c r="E40" s="152"/>
      <c r="F40" s="152"/>
      <c r="G40" s="152"/>
      <c r="H40" s="152"/>
      <c r="I40" s="152"/>
    </row>
    <row r="41" spans="1:9" x14ac:dyDescent="0.2">
      <c r="A41" s="163">
        <f>+'9.1'!A40</f>
        <v>42614</v>
      </c>
      <c r="B41" s="163"/>
      <c r="C41" s="163"/>
      <c r="D41" s="152"/>
      <c r="E41" s="152"/>
      <c r="F41" s="152"/>
      <c r="G41" s="152"/>
      <c r="H41" s="152"/>
      <c r="I41" s="152"/>
    </row>
    <row r="42" spans="1:9" x14ac:dyDescent="0.2">
      <c r="A42" s="163">
        <f>+'9.1'!A41</f>
        <v>42644</v>
      </c>
      <c r="B42" s="163"/>
      <c r="C42" s="163"/>
      <c r="D42" s="152"/>
      <c r="E42" s="152"/>
      <c r="F42" s="152"/>
      <c r="G42" s="152"/>
      <c r="H42" s="152"/>
      <c r="I42" s="152"/>
    </row>
    <row r="43" spans="1:9" x14ac:dyDescent="0.2">
      <c r="A43" s="163">
        <f>+'9.1'!A42</f>
        <v>42675</v>
      </c>
      <c r="B43" s="163"/>
      <c r="C43" s="163"/>
      <c r="D43" s="152"/>
      <c r="E43" s="152"/>
      <c r="F43" s="152"/>
      <c r="G43" s="152"/>
      <c r="H43" s="152"/>
      <c r="I43" s="152"/>
    </row>
    <row r="44" spans="1:9" ht="13.5" thickBot="1" x14ac:dyDescent="0.25">
      <c r="A44" s="165">
        <f>+'9.1'!A43</f>
        <v>42705</v>
      </c>
      <c r="B44" s="165"/>
      <c r="C44" s="165"/>
      <c r="D44" s="166"/>
      <c r="E44" s="166"/>
      <c r="F44" s="166"/>
      <c r="G44" s="166"/>
      <c r="H44" s="166"/>
      <c r="I44" s="166"/>
    </row>
    <row r="45" spans="1:9" x14ac:dyDescent="0.2">
      <c r="A45" s="159">
        <f>+'9.1'!A44</f>
        <v>42736</v>
      </c>
      <c r="B45" s="159"/>
      <c r="C45" s="159"/>
      <c r="D45" s="161"/>
      <c r="E45" s="161"/>
      <c r="F45" s="161"/>
      <c r="G45" s="161"/>
      <c r="H45" s="161"/>
      <c r="I45" s="161"/>
    </row>
    <row r="46" spans="1:9" x14ac:dyDescent="0.2">
      <c r="A46" s="163">
        <f>+'9.1'!A45</f>
        <v>42767</v>
      </c>
      <c r="B46" s="163"/>
      <c r="C46" s="163"/>
      <c r="D46" s="152"/>
      <c r="E46" s="152"/>
      <c r="F46" s="152"/>
      <c r="G46" s="152"/>
      <c r="H46" s="152"/>
      <c r="I46" s="152"/>
    </row>
    <row r="47" spans="1:9" x14ac:dyDescent="0.2">
      <c r="A47" s="163">
        <f>+'9.1'!A46</f>
        <v>42795</v>
      </c>
      <c r="B47" s="163"/>
      <c r="C47" s="163"/>
      <c r="D47" s="152"/>
      <c r="E47" s="152"/>
      <c r="F47" s="152"/>
      <c r="G47" s="152"/>
      <c r="H47" s="152"/>
      <c r="I47" s="152"/>
    </row>
    <row r="48" spans="1:9" x14ac:dyDescent="0.2">
      <c r="A48" s="163">
        <f>+'9.1'!A47</f>
        <v>42826</v>
      </c>
      <c r="B48" s="163"/>
      <c r="C48" s="163"/>
      <c r="D48" s="152"/>
      <c r="E48" s="152"/>
      <c r="F48" s="152"/>
      <c r="G48" s="152"/>
      <c r="H48" s="152"/>
      <c r="I48" s="152"/>
    </row>
    <row r="49" spans="1:9" x14ac:dyDescent="0.2">
      <c r="A49" s="163">
        <f>+'9.1'!A48</f>
        <v>42856</v>
      </c>
      <c r="B49" s="163"/>
      <c r="C49" s="163"/>
      <c r="D49" s="152"/>
      <c r="E49" s="152"/>
      <c r="F49" s="152"/>
      <c r="G49" s="152"/>
      <c r="H49" s="152"/>
      <c r="I49" s="152"/>
    </row>
    <row r="50" spans="1:9" x14ac:dyDescent="0.2">
      <c r="A50" s="163">
        <f>+'9.1'!A49</f>
        <v>42887</v>
      </c>
      <c r="B50" s="163"/>
      <c r="C50" s="163"/>
      <c r="D50" s="152"/>
      <c r="E50" s="152"/>
      <c r="F50" s="152"/>
      <c r="G50" s="152"/>
      <c r="H50" s="152"/>
      <c r="I50" s="152"/>
    </row>
    <row r="51" spans="1:9" x14ac:dyDescent="0.2">
      <c r="A51" s="163">
        <f>+'9.1'!A50</f>
        <v>42917</v>
      </c>
      <c r="B51" s="163"/>
      <c r="C51" s="163"/>
      <c r="D51" s="152"/>
      <c r="E51" s="152"/>
      <c r="F51" s="152"/>
      <c r="G51" s="152"/>
      <c r="H51" s="152"/>
      <c r="I51" s="152"/>
    </row>
    <row r="52" spans="1:9" x14ac:dyDescent="0.2">
      <c r="A52" s="163">
        <f>+'9.1'!A51</f>
        <v>42948</v>
      </c>
      <c r="B52" s="163"/>
      <c r="C52" s="163"/>
      <c r="D52" s="152"/>
      <c r="E52" s="152"/>
      <c r="F52" s="152"/>
      <c r="G52" s="152"/>
      <c r="H52" s="152"/>
      <c r="I52" s="152"/>
    </row>
    <row r="53" spans="1:9" x14ac:dyDescent="0.2">
      <c r="A53" s="163">
        <f>+'9.1'!A52</f>
        <v>42979</v>
      </c>
      <c r="B53" s="163"/>
      <c r="C53" s="163"/>
      <c r="D53" s="152"/>
      <c r="E53" s="152"/>
      <c r="F53" s="152"/>
      <c r="G53" s="152"/>
      <c r="H53" s="152"/>
      <c r="I53" s="152"/>
    </row>
    <row r="54" spans="1:9" ht="13.5" thickBot="1" x14ac:dyDescent="0.25">
      <c r="A54" s="179"/>
      <c r="B54" s="179"/>
      <c r="C54" s="179"/>
      <c r="D54" s="174"/>
      <c r="E54" s="174"/>
      <c r="F54" s="174"/>
      <c r="G54" s="174"/>
      <c r="H54" s="174"/>
      <c r="I54" s="174"/>
    </row>
    <row r="55" spans="1:9" x14ac:dyDescent="0.2">
      <c r="A55" s="176">
        <v>2011</v>
      </c>
      <c r="B55" s="191"/>
      <c r="C55" s="191"/>
      <c r="D55" s="192"/>
      <c r="E55" s="192"/>
      <c r="F55" s="192"/>
      <c r="G55" s="192"/>
      <c r="H55" s="192"/>
      <c r="I55" s="192"/>
    </row>
    <row r="56" spans="1:9" x14ac:dyDescent="0.2">
      <c r="A56" s="177">
        <v>2012</v>
      </c>
      <c r="B56" s="193"/>
      <c r="C56" s="193"/>
      <c r="D56" s="194"/>
      <c r="E56" s="194"/>
      <c r="F56" s="194"/>
      <c r="G56" s="194"/>
      <c r="H56" s="194"/>
      <c r="I56" s="194"/>
    </row>
    <row r="57" spans="1:9" ht="13.5" thickBot="1" x14ac:dyDescent="0.25">
      <c r="A57" s="178">
        <v>2013</v>
      </c>
      <c r="B57" s="195"/>
      <c r="C57" s="195"/>
      <c r="D57" s="196"/>
      <c r="E57" s="196"/>
      <c r="F57" s="196"/>
      <c r="G57" s="196"/>
      <c r="H57" s="196"/>
      <c r="I57" s="196"/>
    </row>
    <row r="58" spans="1:9" x14ac:dyDescent="0.2">
      <c r="A58" s="176">
        <f>+'9.1'!A57</f>
        <v>2014</v>
      </c>
      <c r="B58" s="191"/>
      <c r="C58" s="191"/>
      <c r="D58" s="192"/>
      <c r="E58" s="192"/>
      <c r="F58" s="192"/>
      <c r="G58" s="192"/>
      <c r="H58" s="192"/>
      <c r="I58" s="192"/>
    </row>
    <row r="59" spans="1:9" x14ac:dyDescent="0.2">
      <c r="A59" s="177">
        <f>+'9.1'!A58</f>
        <v>2015</v>
      </c>
      <c r="B59" s="193"/>
      <c r="C59" s="193"/>
      <c r="D59" s="194"/>
      <c r="E59" s="194"/>
      <c r="F59" s="194"/>
      <c r="G59" s="194"/>
      <c r="H59" s="194"/>
      <c r="I59" s="194"/>
    </row>
    <row r="60" spans="1:9" ht="13.5" thickBot="1" x14ac:dyDescent="0.25">
      <c r="A60" s="178">
        <f>+'9.1'!A59</f>
        <v>2016</v>
      </c>
      <c r="B60" s="195"/>
      <c r="C60" s="195"/>
      <c r="D60" s="196"/>
      <c r="E60" s="196"/>
      <c r="F60" s="196"/>
      <c r="G60" s="196"/>
      <c r="H60" s="196"/>
      <c r="I60" s="196"/>
    </row>
    <row r="61" spans="1:9" ht="13.5" thickBot="1" x14ac:dyDescent="0.25">
      <c r="A61" s="179"/>
      <c r="B61" s="197"/>
      <c r="C61" s="197"/>
      <c r="D61" s="65"/>
      <c r="E61" s="65"/>
      <c r="F61" s="65"/>
      <c r="G61" s="65"/>
      <c r="H61" s="65"/>
      <c r="I61" s="65"/>
    </row>
    <row r="62" spans="1:9" x14ac:dyDescent="0.2">
      <c r="A62" s="159" t="s">
        <v>142</v>
      </c>
      <c r="B62" s="198"/>
      <c r="C62" s="198"/>
      <c r="D62" s="192"/>
      <c r="E62" s="192"/>
      <c r="F62" s="192"/>
      <c r="G62" s="192"/>
      <c r="H62" s="192"/>
      <c r="I62" s="192"/>
    </row>
    <row r="63" spans="1:9" ht="13.5" thickBot="1" x14ac:dyDescent="0.25">
      <c r="A63" s="165" t="s">
        <v>143</v>
      </c>
      <c r="B63" s="199"/>
      <c r="C63" s="199"/>
      <c r="D63" s="196"/>
      <c r="E63" s="196"/>
      <c r="F63" s="196"/>
      <c r="G63" s="196"/>
      <c r="H63" s="196"/>
      <c r="I63" s="196"/>
    </row>
    <row r="64" spans="1:9" x14ac:dyDescent="0.2">
      <c r="A64" s="173"/>
      <c r="B64" s="173"/>
      <c r="C64" s="173"/>
    </row>
    <row r="65" spans="1:9" x14ac:dyDescent="0.2">
      <c r="A65" s="173"/>
      <c r="B65" s="173"/>
      <c r="C65" s="173"/>
    </row>
    <row r="68" spans="1:9" x14ac:dyDescent="0.2">
      <c r="A68" s="84" t="s">
        <v>91</v>
      </c>
      <c r="B68" s="84"/>
      <c r="C68" s="84"/>
      <c r="D68" s="85"/>
      <c r="E68" s="53"/>
    </row>
    <row r="69" spans="1:9" ht="13.5" thickBot="1" x14ac:dyDescent="0.25">
      <c r="A69" s="53"/>
      <c r="B69" s="53"/>
      <c r="C69" s="53"/>
      <c r="D69" s="53"/>
      <c r="E69" s="53"/>
    </row>
    <row r="70" spans="1:9" ht="13.5" thickBot="1" x14ac:dyDescent="0.25">
      <c r="A70" s="89" t="s">
        <v>4</v>
      </c>
      <c r="B70" s="91" t="s">
        <v>84</v>
      </c>
      <c r="C70" s="104" t="s">
        <v>86</v>
      </c>
      <c r="D70" s="91" t="s">
        <v>84</v>
      </c>
      <c r="E70" s="104" t="s">
        <v>86</v>
      </c>
      <c r="F70" s="91" t="s">
        <v>84</v>
      </c>
      <c r="G70" s="104" t="s">
        <v>86</v>
      </c>
      <c r="H70" s="91" t="s">
        <v>84</v>
      </c>
      <c r="I70" s="104" t="s">
        <v>86</v>
      </c>
    </row>
    <row r="71" spans="1:9" x14ac:dyDescent="0.2">
      <c r="A71" s="97">
        <f>+A58</f>
        <v>2014</v>
      </c>
      <c r="B71" s="107">
        <f t="shared" ref="B71:I71" si="0">+B58-SUM(B9:B20)</f>
        <v>0</v>
      </c>
      <c r="C71" s="107">
        <f t="shared" si="0"/>
        <v>0</v>
      </c>
      <c r="D71" s="107">
        <f t="shared" si="0"/>
        <v>0</v>
      </c>
      <c r="E71" s="107">
        <f t="shared" si="0"/>
        <v>0</v>
      </c>
      <c r="F71" s="107">
        <f t="shared" si="0"/>
        <v>0</v>
      </c>
      <c r="G71" s="107">
        <f t="shared" si="0"/>
        <v>0</v>
      </c>
      <c r="H71" s="107">
        <f t="shared" si="0"/>
        <v>0</v>
      </c>
      <c r="I71" s="110">
        <f t="shared" si="0"/>
        <v>0</v>
      </c>
    </row>
    <row r="72" spans="1:9" x14ac:dyDescent="0.2">
      <c r="A72" s="99">
        <f>+A59</f>
        <v>2015</v>
      </c>
      <c r="B72" s="111">
        <f t="shared" ref="B72:I72" si="1">+B59-SUM(B21:B32)</f>
        <v>0</v>
      </c>
      <c r="C72" s="111">
        <f t="shared" si="1"/>
        <v>0</v>
      </c>
      <c r="D72" s="111">
        <f t="shared" si="1"/>
        <v>0</v>
      </c>
      <c r="E72" s="111">
        <f t="shared" si="1"/>
        <v>0</v>
      </c>
      <c r="F72" s="111">
        <f t="shared" si="1"/>
        <v>0</v>
      </c>
      <c r="G72" s="111">
        <f t="shared" si="1"/>
        <v>0</v>
      </c>
      <c r="H72" s="111">
        <f t="shared" si="1"/>
        <v>0</v>
      </c>
      <c r="I72" s="114">
        <f t="shared" si="1"/>
        <v>0</v>
      </c>
    </row>
    <row r="73" spans="1:9" ht="13.5" thickBot="1" x14ac:dyDescent="0.25">
      <c r="A73" s="100">
        <f>+A60</f>
        <v>2016</v>
      </c>
      <c r="B73" s="115">
        <f t="shared" ref="B73:I73" si="2">+B60-SUM(B33:B44)</f>
        <v>0</v>
      </c>
      <c r="C73" s="115">
        <f t="shared" si="2"/>
        <v>0</v>
      </c>
      <c r="D73" s="115">
        <f t="shared" si="2"/>
        <v>0</v>
      </c>
      <c r="E73" s="115">
        <f t="shared" si="2"/>
        <v>0</v>
      </c>
      <c r="F73" s="115">
        <f t="shared" si="2"/>
        <v>0</v>
      </c>
      <c r="G73" s="115">
        <f t="shared" si="2"/>
        <v>0</v>
      </c>
      <c r="H73" s="115">
        <f t="shared" si="2"/>
        <v>0</v>
      </c>
      <c r="I73" s="118">
        <f t="shared" si="2"/>
        <v>0</v>
      </c>
    </row>
    <row r="74" spans="1:9" x14ac:dyDescent="0.2">
      <c r="A74" s="97" t="str">
        <f>+A62</f>
        <v>ENE-SEP 2016</v>
      </c>
      <c r="B74" s="124">
        <f>+B62-(SUM(B33:INDEX(B33:B44,'parámetros e instrucciones'!$E$3)))</f>
        <v>0</v>
      </c>
      <c r="C74" s="124">
        <f>+C62-(SUM(C33:INDEX(C33:C44,'parámetros e instrucciones'!$E$3)))</f>
        <v>0</v>
      </c>
      <c r="D74" s="124">
        <f>+D62-(SUM(D33:INDEX(D33:D44,'parámetros e instrucciones'!$E$3)))</f>
        <v>0</v>
      </c>
      <c r="E74" s="124">
        <f>+E62-(SUM(E33:INDEX(E33:E44,'parámetros e instrucciones'!$E$3)))</f>
        <v>0</v>
      </c>
      <c r="F74" s="124">
        <f>+F62-(SUM(F33:INDEX(F33:F44,'parámetros e instrucciones'!$E$3)))</f>
        <v>0</v>
      </c>
      <c r="G74" s="124">
        <f>+G62-(SUM(G33:INDEX(G33:G44,'parámetros e instrucciones'!$E$3)))</f>
        <v>0</v>
      </c>
      <c r="H74" s="124">
        <f>+H62-(SUM(H33:INDEX(H33:H44,'parámetros e instrucciones'!$E$3)))</f>
        <v>0</v>
      </c>
      <c r="I74" s="124">
        <f>+I62-(SUM(I33:INDEX(I33:I44,'parámetros e instrucciones'!$E$3)))</f>
        <v>0</v>
      </c>
    </row>
    <row r="75" spans="1:9" ht="13.5" thickBot="1" x14ac:dyDescent="0.25">
      <c r="A75" s="100" t="str">
        <f>+A63</f>
        <v>ENE-SEP 2017</v>
      </c>
      <c r="B75" s="128">
        <f>+B63-(SUM(B45:INDEX(B45:B53,'parámetros e instrucciones'!$E$3)))</f>
        <v>0</v>
      </c>
      <c r="C75" s="128">
        <f>+C63-(SUM(C45:INDEX(C45:C53,'parámetros e instrucciones'!$E$3)))</f>
        <v>0</v>
      </c>
      <c r="D75" s="128">
        <f>+D63-(SUM(D45:INDEX(D45:D53,'parámetros e instrucciones'!$E$3)))</f>
        <v>0</v>
      </c>
      <c r="E75" s="128">
        <f>+E63-(SUM(E45:INDEX(E45:E53,'parámetros e instrucciones'!$E$3)))</f>
        <v>0</v>
      </c>
      <c r="F75" s="128">
        <f>+F63-(SUM(F45:INDEX(F45:F53,'parámetros e instrucciones'!$E$3)))</f>
        <v>0</v>
      </c>
      <c r="G75" s="128">
        <f>+G63-(SUM(G45:INDEX(G45:G53,'parámetros e instrucciones'!$E$3)))</f>
        <v>0</v>
      </c>
      <c r="H75" s="128">
        <f>+H63-(SUM(H45:INDEX(H45:H53,'parámetros e instrucciones'!$E$3)))</f>
        <v>0</v>
      </c>
      <c r="I75" s="128">
        <f>+I63-(SUM(I45:INDEX(I45:I53,'parámetros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34" top="0.24" bottom="0.42" header="0" footer="0"/>
  <pageSetup paperSize="9" scale="78" orientation="portrait" horizontalDpi="1200" verticalDpi="1200" r:id="rId1"/>
  <headerFooter alignWithMargins="0">
    <oddHeader>&amp;R2017 – Año de las Energías Renovables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J75"/>
  <sheetViews>
    <sheetView showGridLines="0" zoomScale="75" workbookViewId="0"/>
  </sheetViews>
  <sheetFormatPr baseColWidth="10" defaultRowHeight="12.75" x14ac:dyDescent="0.2"/>
  <cols>
    <col min="1" max="3" width="14.5703125" style="49" customWidth="1"/>
    <col min="4" max="9" width="13.85546875" style="49" customWidth="1"/>
    <col min="10" max="16384" width="11.42578125" style="49"/>
  </cols>
  <sheetData>
    <row r="1" spans="1:10" x14ac:dyDescent="0.2">
      <c r="A1" s="154" t="s">
        <v>163</v>
      </c>
      <c r="B1" s="149"/>
      <c r="C1" s="149"/>
      <c r="D1" s="187"/>
      <c r="E1" s="187"/>
      <c r="F1" s="188"/>
      <c r="G1" s="188"/>
      <c r="H1" s="188"/>
      <c r="I1" s="188"/>
    </row>
    <row r="2" spans="1:10" x14ac:dyDescent="0.2">
      <c r="A2" s="149" t="s">
        <v>8</v>
      </c>
      <c r="B2" s="149"/>
      <c r="C2" s="149"/>
      <c r="D2" s="188"/>
      <c r="E2" s="188"/>
      <c r="F2" s="188"/>
      <c r="G2" s="188"/>
      <c r="H2" s="188"/>
      <c r="I2" s="188"/>
    </row>
    <row r="3" spans="1:10" ht="15.75" x14ac:dyDescent="0.25">
      <c r="A3" s="280" t="s">
        <v>141</v>
      </c>
      <c r="B3" s="263"/>
      <c r="C3" s="263"/>
      <c r="D3" s="264"/>
      <c r="E3" s="264"/>
      <c r="F3" s="264"/>
      <c r="G3" s="264"/>
      <c r="H3" s="264"/>
      <c r="I3" s="264"/>
      <c r="J3" s="52"/>
    </row>
    <row r="4" spans="1:10" x14ac:dyDescent="0.2">
      <c r="A4" s="257" t="s">
        <v>9</v>
      </c>
      <c r="B4" s="257"/>
      <c r="C4" s="257"/>
      <c r="D4" s="264"/>
      <c r="E4" s="264"/>
      <c r="F4" s="264"/>
      <c r="G4" s="264"/>
      <c r="H4" s="264"/>
      <c r="I4" s="264"/>
      <c r="J4" s="52"/>
    </row>
    <row r="5" spans="1:10" x14ac:dyDescent="0.2">
      <c r="A5" s="256" t="s">
        <v>118</v>
      </c>
      <c r="B5" s="256"/>
      <c r="C5" s="256"/>
      <c r="D5" s="264"/>
      <c r="E5" s="264"/>
      <c r="F5" s="264"/>
      <c r="G5" s="264"/>
      <c r="H5" s="264"/>
      <c r="I5" s="264"/>
      <c r="J5" s="52"/>
    </row>
    <row r="6" spans="1:10" ht="13.5" thickBot="1" x14ac:dyDescent="0.25">
      <c r="A6" s="52"/>
      <c r="B6" s="52"/>
      <c r="C6" s="52"/>
      <c r="D6" s="265"/>
      <c r="E6" s="264"/>
      <c r="F6" s="264"/>
      <c r="G6" s="264"/>
      <c r="H6" s="264"/>
      <c r="I6" s="264"/>
      <c r="J6" s="52"/>
    </row>
    <row r="7" spans="1:10" x14ac:dyDescent="0.2">
      <c r="A7" s="266" t="s">
        <v>3</v>
      </c>
      <c r="B7" s="559" t="s">
        <v>117</v>
      </c>
      <c r="C7" s="560"/>
      <c r="D7" s="267" t="s">
        <v>10</v>
      </c>
      <c r="E7" s="268"/>
      <c r="F7" s="267" t="s">
        <v>10</v>
      </c>
      <c r="G7" s="268"/>
      <c r="H7" s="267" t="s">
        <v>10</v>
      </c>
      <c r="I7" s="268"/>
      <c r="J7" s="52"/>
    </row>
    <row r="8" spans="1:10" ht="13.5" thickBot="1" x14ac:dyDescent="0.25">
      <c r="A8" s="269" t="s">
        <v>4</v>
      </c>
      <c r="B8" s="270" t="s">
        <v>11</v>
      </c>
      <c r="C8" s="271" t="s">
        <v>12</v>
      </c>
      <c r="D8" s="272" t="s">
        <v>11</v>
      </c>
      <c r="E8" s="273" t="s">
        <v>12</v>
      </c>
      <c r="F8" s="272" t="s">
        <v>11</v>
      </c>
      <c r="G8" s="273" t="s">
        <v>12</v>
      </c>
      <c r="H8" s="272" t="s">
        <v>11</v>
      </c>
      <c r="I8" s="273" t="s">
        <v>12</v>
      </c>
      <c r="J8" s="52"/>
    </row>
    <row r="9" spans="1:10" x14ac:dyDescent="0.2">
      <c r="A9" s="274">
        <f>+'9.1'!A8</f>
        <v>41640</v>
      </c>
      <c r="B9" s="274"/>
      <c r="C9" s="274"/>
      <c r="D9" s="275"/>
      <c r="E9" s="276"/>
      <c r="F9" s="275"/>
      <c r="G9" s="276"/>
      <c r="H9" s="275"/>
      <c r="I9" s="276"/>
      <c r="J9" s="52"/>
    </row>
    <row r="10" spans="1:10" x14ac:dyDescent="0.2">
      <c r="A10" s="277">
        <f>+'9.1'!A9</f>
        <v>41671</v>
      </c>
      <c r="B10" s="277"/>
      <c r="C10" s="277"/>
      <c r="D10" s="278"/>
      <c r="E10" s="279"/>
      <c r="F10" s="278"/>
      <c r="G10" s="279"/>
      <c r="H10" s="278"/>
      <c r="I10" s="279"/>
      <c r="J10" s="52"/>
    </row>
    <row r="11" spans="1:10" x14ac:dyDescent="0.2">
      <c r="A11" s="277">
        <f>+'9.1'!A10</f>
        <v>41699</v>
      </c>
      <c r="B11" s="277"/>
      <c r="C11" s="277"/>
      <c r="D11" s="278"/>
      <c r="E11" s="279"/>
      <c r="F11" s="278"/>
      <c r="G11" s="279"/>
      <c r="H11" s="278"/>
      <c r="I11" s="279"/>
      <c r="J11" s="52"/>
    </row>
    <row r="12" spans="1:10" x14ac:dyDescent="0.2">
      <c r="A12" s="277">
        <f>+'9.1'!A11</f>
        <v>41730</v>
      </c>
      <c r="B12" s="277"/>
      <c r="C12" s="277"/>
      <c r="D12" s="278"/>
      <c r="E12" s="279"/>
      <c r="F12" s="278"/>
      <c r="G12" s="279"/>
      <c r="H12" s="278"/>
      <c r="I12" s="279"/>
      <c r="J12" s="52"/>
    </row>
    <row r="13" spans="1:10" x14ac:dyDescent="0.2">
      <c r="A13" s="163">
        <f>+'9.1'!A12</f>
        <v>41760</v>
      </c>
      <c r="B13" s="163"/>
      <c r="C13" s="163"/>
      <c r="D13" s="152"/>
      <c r="E13" s="152"/>
      <c r="F13" s="152"/>
      <c r="G13" s="152"/>
      <c r="H13" s="152"/>
      <c r="I13" s="152"/>
    </row>
    <row r="14" spans="1:10" x14ac:dyDescent="0.2">
      <c r="A14" s="163">
        <f>+'9.1'!A13</f>
        <v>41791</v>
      </c>
      <c r="B14" s="163"/>
      <c r="C14" s="163"/>
      <c r="D14" s="164"/>
      <c r="E14" s="152"/>
      <c r="F14" s="164"/>
      <c r="G14" s="152"/>
      <c r="H14" s="164"/>
      <c r="I14" s="152"/>
    </row>
    <row r="15" spans="1:10" x14ac:dyDescent="0.2">
      <c r="A15" s="163">
        <f>+'9.1'!A14</f>
        <v>41821</v>
      </c>
      <c r="B15" s="163"/>
      <c r="C15" s="163"/>
      <c r="D15" s="152"/>
      <c r="E15" s="152"/>
      <c r="F15" s="152"/>
      <c r="G15" s="152"/>
      <c r="H15" s="152"/>
      <c r="I15" s="152"/>
    </row>
    <row r="16" spans="1:10" x14ac:dyDescent="0.2">
      <c r="A16" s="163">
        <f>+'9.1'!A15</f>
        <v>41852</v>
      </c>
      <c r="B16" s="163"/>
      <c r="C16" s="163"/>
      <c r="D16" s="152"/>
      <c r="E16" s="152"/>
      <c r="F16" s="152"/>
      <c r="G16" s="152"/>
      <c r="H16" s="152"/>
      <c r="I16" s="152"/>
    </row>
    <row r="17" spans="1:9" x14ac:dyDescent="0.2">
      <c r="A17" s="163">
        <f>+'9.1'!A16</f>
        <v>41883</v>
      </c>
      <c r="B17" s="163"/>
      <c r="C17" s="163"/>
      <c r="D17" s="152"/>
      <c r="E17" s="152"/>
      <c r="F17" s="152"/>
      <c r="G17" s="152"/>
      <c r="H17" s="152"/>
      <c r="I17" s="152"/>
    </row>
    <row r="18" spans="1:9" x14ac:dyDescent="0.2">
      <c r="A18" s="163">
        <f>+'9.1'!A17</f>
        <v>41913</v>
      </c>
      <c r="B18" s="163"/>
      <c r="C18" s="163"/>
      <c r="D18" s="152"/>
      <c r="E18" s="152"/>
      <c r="F18" s="152"/>
      <c r="G18" s="152"/>
      <c r="H18" s="152"/>
      <c r="I18" s="152"/>
    </row>
    <row r="19" spans="1:9" x14ac:dyDescent="0.2">
      <c r="A19" s="163">
        <f>+'9.1'!A18</f>
        <v>41944</v>
      </c>
      <c r="B19" s="163"/>
      <c r="C19" s="163"/>
      <c r="D19" s="152"/>
      <c r="E19" s="152"/>
      <c r="F19" s="152"/>
      <c r="G19" s="152"/>
      <c r="H19" s="152"/>
      <c r="I19" s="152"/>
    </row>
    <row r="20" spans="1:9" ht="13.5" thickBot="1" x14ac:dyDescent="0.25">
      <c r="A20" s="165">
        <f>+'9.1'!A19</f>
        <v>41974</v>
      </c>
      <c r="B20" s="165"/>
      <c r="C20" s="165"/>
      <c r="D20" s="166"/>
      <c r="E20" s="166"/>
      <c r="F20" s="166"/>
      <c r="G20" s="166"/>
      <c r="H20" s="166"/>
      <c r="I20" s="166"/>
    </row>
    <row r="21" spans="1:9" x14ac:dyDescent="0.2">
      <c r="A21" s="159">
        <f>+'9.1'!A20</f>
        <v>42005</v>
      </c>
      <c r="B21" s="159"/>
      <c r="C21" s="159"/>
      <c r="D21" s="161"/>
      <c r="E21" s="161"/>
      <c r="F21" s="161"/>
      <c r="G21" s="161"/>
      <c r="H21" s="161"/>
      <c r="I21" s="161"/>
    </row>
    <row r="22" spans="1:9" x14ac:dyDescent="0.2">
      <c r="A22" s="163">
        <f>+'9.1'!A21</f>
        <v>42036</v>
      </c>
      <c r="B22" s="163"/>
      <c r="C22" s="163"/>
      <c r="D22" s="152"/>
      <c r="E22" s="152"/>
      <c r="F22" s="152"/>
      <c r="G22" s="152"/>
      <c r="H22" s="152"/>
      <c r="I22" s="152"/>
    </row>
    <row r="23" spans="1:9" x14ac:dyDescent="0.2">
      <c r="A23" s="163">
        <f>+'9.1'!A22</f>
        <v>42064</v>
      </c>
      <c r="B23" s="163"/>
      <c r="C23" s="163"/>
      <c r="D23" s="152"/>
      <c r="E23" s="152"/>
      <c r="F23" s="152"/>
      <c r="G23" s="152"/>
      <c r="H23" s="152"/>
      <c r="I23" s="152"/>
    </row>
    <row r="24" spans="1:9" x14ac:dyDescent="0.2">
      <c r="A24" s="163">
        <f>+'9.1'!A23</f>
        <v>42095</v>
      </c>
      <c r="B24" s="163"/>
      <c r="C24" s="163"/>
      <c r="D24" s="152"/>
      <c r="E24" s="152"/>
      <c r="F24" s="152"/>
      <c r="G24" s="152"/>
      <c r="H24" s="152"/>
      <c r="I24" s="152"/>
    </row>
    <row r="25" spans="1:9" x14ac:dyDescent="0.2">
      <c r="A25" s="163">
        <f>+'9.1'!A24</f>
        <v>42125</v>
      </c>
      <c r="B25" s="163"/>
      <c r="C25" s="163"/>
      <c r="D25" s="152"/>
      <c r="E25" s="152"/>
      <c r="F25" s="152"/>
      <c r="G25" s="152"/>
      <c r="H25" s="152"/>
      <c r="I25" s="152"/>
    </row>
    <row r="26" spans="1:9" x14ac:dyDescent="0.2">
      <c r="A26" s="163">
        <f>+'9.1'!A25</f>
        <v>42156</v>
      </c>
      <c r="B26" s="163"/>
      <c r="C26" s="163"/>
      <c r="D26" s="152"/>
      <c r="E26" s="152"/>
      <c r="F26" s="152"/>
      <c r="G26" s="152"/>
      <c r="H26" s="152"/>
      <c r="I26" s="152"/>
    </row>
    <row r="27" spans="1:9" x14ac:dyDescent="0.2">
      <c r="A27" s="163">
        <f>+'9.1'!A26</f>
        <v>42186</v>
      </c>
      <c r="B27" s="163"/>
      <c r="C27" s="163"/>
      <c r="D27" s="152"/>
      <c r="E27" s="152"/>
      <c r="F27" s="152"/>
      <c r="G27" s="152"/>
      <c r="H27" s="152"/>
      <c r="I27" s="152"/>
    </row>
    <row r="28" spans="1:9" x14ac:dyDescent="0.2">
      <c r="A28" s="163">
        <f>+'9.1'!A27</f>
        <v>42217</v>
      </c>
      <c r="B28" s="163"/>
      <c r="C28" s="163"/>
      <c r="D28" s="152"/>
      <c r="E28" s="152"/>
      <c r="F28" s="152"/>
      <c r="G28" s="152"/>
      <c r="H28" s="152"/>
      <c r="I28" s="152"/>
    </row>
    <row r="29" spans="1:9" x14ac:dyDescent="0.2">
      <c r="A29" s="163">
        <f>+'9.1'!A28</f>
        <v>42248</v>
      </c>
      <c r="B29" s="163"/>
      <c r="C29" s="163"/>
      <c r="D29" s="152"/>
      <c r="E29" s="152"/>
      <c r="F29" s="152"/>
      <c r="G29" s="152"/>
      <c r="H29" s="152"/>
      <c r="I29" s="152"/>
    </row>
    <row r="30" spans="1:9" x14ac:dyDescent="0.2">
      <c r="A30" s="163">
        <f>+'9.1'!A29</f>
        <v>42278</v>
      </c>
      <c r="B30" s="163"/>
      <c r="C30" s="163"/>
      <c r="D30" s="152"/>
      <c r="E30" s="152"/>
      <c r="F30" s="152"/>
      <c r="G30" s="152"/>
      <c r="H30" s="152"/>
      <c r="I30" s="152"/>
    </row>
    <row r="31" spans="1:9" x14ac:dyDescent="0.2">
      <c r="A31" s="163">
        <f>+'9.1'!A30</f>
        <v>42309</v>
      </c>
      <c r="B31" s="163"/>
      <c r="C31" s="163"/>
      <c r="D31" s="152"/>
      <c r="E31" s="152"/>
      <c r="F31" s="152"/>
      <c r="G31" s="152"/>
      <c r="H31" s="152"/>
      <c r="I31" s="152"/>
    </row>
    <row r="32" spans="1:9" ht="13.5" thickBot="1" x14ac:dyDescent="0.25">
      <c r="A32" s="165">
        <f>+'9.1'!A31</f>
        <v>42339</v>
      </c>
      <c r="B32" s="165"/>
      <c r="C32" s="165"/>
      <c r="D32" s="166"/>
      <c r="E32" s="166"/>
      <c r="F32" s="166"/>
      <c r="G32" s="166"/>
      <c r="H32" s="166"/>
      <c r="I32" s="166"/>
    </row>
    <row r="33" spans="1:9" x14ac:dyDescent="0.2">
      <c r="A33" s="159">
        <f>+'9.1'!A32</f>
        <v>42370</v>
      </c>
      <c r="B33" s="159"/>
      <c r="C33" s="159"/>
      <c r="D33" s="161"/>
      <c r="E33" s="161"/>
      <c r="F33" s="161"/>
      <c r="G33" s="161"/>
      <c r="H33" s="161"/>
      <c r="I33" s="161"/>
    </row>
    <row r="34" spans="1:9" x14ac:dyDescent="0.2">
      <c r="A34" s="163">
        <f>+'9.1'!A33</f>
        <v>42401</v>
      </c>
      <c r="B34" s="163"/>
      <c r="C34" s="163"/>
      <c r="D34" s="152"/>
      <c r="E34" s="152"/>
      <c r="F34" s="152"/>
      <c r="G34" s="152"/>
      <c r="H34" s="152"/>
      <c r="I34" s="152"/>
    </row>
    <row r="35" spans="1:9" x14ac:dyDescent="0.2">
      <c r="A35" s="163">
        <f>+'9.1'!A34</f>
        <v>42430</v>
      </c>
      <c r="B35" s="163"/>
      <c r="C35" s="163"/>
      <c r="D35" s="152"/>
      <c r="E35" s="152"/>
      <c r="F35" s="152"/>
      <c r="G35" s="152"/>
      <c r="H35" s="152"/>
      <c r="I35" s="152"/>
    </row>
    <row r="36" spans="1:9" x14ac:dyDescent="0.2">
      <c r="A36" s="163">
        <f>+'9.1'!A35</f>
        <v>42461</v>
      </c>
      <c r="B36" s="163"/>
      <c r="C36" s="163"/>
      <c r="D36" s="152"/>
      <c r="E36" s="152"/>
      <c r="F36" s="152"/>
      <c r="G36" s="152"/>
      <c r="H36" s="152"/>
      <c r="I36" s="152"/>
    </row>
    <row r="37" spans="1:9" x14ac:dyDescent="0.2">
      <c r="A37" s="163">
        <f>+'9.1'!A36</f>
        <v>42491</v>
      </c>
      <c r="B37" s="163"/>
      <c r="C37" s="163"/>
      <c r="D37" s="152"/>
      <c r="E37" s="152"/>
      <c r="F37" s="152"/>
      <c r="G37" s="152"/>
      <c r="H37" s="152"/>
      <c r="I37" s="152"/>
    </row>
    <row r="38" spans="1:9" x14ac:dyDescent="0.2">
      <c r="A38" s="163">
        <f>+'9.1'!A37</f>
        <v>42522</v>
      </c>
      <c r="B38" s="163"/>
      <c r="C38" s="163"/>
      <c r="D38" s="152"/>
      <c r="E38" s="152"/>
      <c r="F38" s="152"/>
      <c r="G38" s="152"/>
      <c r="H38" s="152"/>
      <c r="I38" s="152"/>
    </row>
    <row r="39" spans="1:9" x14ac:dyDescent="0.2">
      <c r="A39" s="163">
        <f>+'9.1'!A38</f>
        <v>42552</v>
      </c>
      <c r="B39" s="163"/>
      <c r="C39" s="163"/>
      <c r="D39" s="152"/>
      <c r="E39" s="152"/>
      <c r="F39" s="152"/>
      <c r="G39" s="152"/>
      <c r="H39" s="152"/>
      <c r="I39" s="152"/>
    </row>
    <row r="40" spans="1:9" x14ac:dyDescent="0.2">
      <c r="A40" s="163">
        <f>+'9.1'!A39</f>
        <v>42583</v>
      </c>
      <c r="B40" s="163"/>
      <c r="C40" s="163"/>
      <c r="D40" s="152"/>
      <c r="E40" s="152"/>
      <c r="F40" s="152"/>
      <c r="G40" s="152"/>
      <c r="H40" s="152"/>
      <c r="I40" s="152"/>
    </row>
    <row r="41" spans="1:9" x14ac:dyDescent="0.2">
      <c r="A41" s="163">
        <f>+'9.1'!A40</f>
        <v>42614</v>
      </c>
      <c r="B41" s="163"/>
      <c r="C41" s="163"/>
      <c r="D41" s="152"/>
      <c r="E41" s="152"/>
      <c r="F41" s="152"/>
      <c r="G41" s="152"/>
      <c r="H41" s="152"/>
      <c r="I41" s="152"/>
    </row>
    <row r="42" spans="1:9" x14ac:dyDescent="0.2">
      <c r="A42" s="163">
        <f>+'9.1'!A41</f>
        <v>42644</v>
      </c>
      <c r="B42" s="163"/>
      <c r="C42" s="163"/>
      <c r="D42" s="152"/>
      <c r="E42" s="152"/>
      <c r="F42" s="152"/>
      <c r="G42" s="152"/>
      <c r="H42" s="152"/>
      <c r="I42" s="152"/>
    </row>
    <row r="43" spans="1:9" x14ac:dyDescent="0.2">
      <c r="A43" s="163">
        <f>+'9.1'!A42</f>
        <v>42675</v>
      </c>
      <c r="B43" s="163"/>
      <c r="C43" s="163"/>
      <c r="D43" s="152"/>
      <c r="E43" s="152"/>
      <c r="F43" s="152"/>
      <c r="G43" s="152"/>
      <c r="H43" s="152"/>
      <c r="I43" s="152"/>
    </row>
    <row r="44" spans="1:9" ht="13.5" thickBot="1" x14ac:dyDescent="0.25">
      <c r="A44" s="165">
        <f>+'9.1'!A43</f>
        <v>42705</v>
      </c>
      <c r="B44" s="165"/>
      <c r="C44" s="165"/>
      <c r="D44" s="166"/>
      <c r="E44" s="166"/>
      <c r="F44" s="166"/>
      <c r="G44" s="166"/>
      <c r="H44" s="166"/>
      <c r="I44" s="166"/>
    </row>
    <row r="45" spans="1:9" x14ac:dyDescent="0.2">
      <c r="A45" s="159">
        <f>+'9.1'!A44</f>
        <v>42736</v>
      </c>
      <c r="B45" s="159"/>
      <c r="C45" s="159"/>
      <c r="D45" s="161"/>
      <c r="E45" s="161"/>
      <c r="F45" s="161"/>
      <c r="G45" s="161"/>
      <c r="H45" s="161"/>
      <c r="I45" s="161"/>
    </row>
    <row r="46" spans="1:9" x14ac:dyDescent="0.2">
      <c r="A46" s="163">
        <f>+'9.1'!A45</f>
        <v>42767</v>
      </c>
      <c r="B46" s="163"/>
      <c r="C46" s="163"/>
      <c r="D46" s="152"/>
      <c r="E46" s="152"/>
      <c r="F46" s="152"/>
      <c r="G46" s="152"/>
      <c r="H46" s="152"/>
      <c r="I46" s="152"/>
    </row>
    <row r="47" spans="1:9" x14ac:dyDescent="0.2">
      <c r="A47" s="163">
        <f>+'9.1'!A46</f>
        <v>42795</v>
      </c>
      <c r="B47" s="163"/>
      <c r="C47" s="163"/>
      <c r="D47" s="152"/>
      <c r="E47" s="152"/>
      <c r="F47" s="152"/>
      <c r="G47" s="152"/>
      <c r="H47" s="152"/>
      <c r="I47" s="152"/>
    </row>
    <row r="48" spans="1:9" x14ac:dyDescent="0.2">
      <c r="A48" s="163">
        <f>+'9.1'!A47</f>
        <v>42826</v>
      </c>
      <c r="B48" s="163"/>
      <c r="C48" s="163"/>
      <c r="D48" s="152"/>
      <c r="E48" s="152"/>
      <c r="F48" s="152"/>
      <c r="G48" s="152"/>
      <c r="H48" s="152"/>
      <c r="I48" s="152"/>
    </row>
    <row r="49" spans="1:9" x14ac:dyDescent="0.2">
      <c r="A49" s="163">
        <f>+'9.1'!A48</f>
        <v>42856</v>
      </c>
      <c r="B49" s="163"/>
      <c r="C49" s="163"/>
      <c r="D49" s="152"/>
      <c r="E49" s="152"/>
      <c r="F49" s="152"/>
      <c r="G49" s="152"/>
      <c r="H49" s="152"/>
      <c r="I49" s="152"/>
    </row>
    <row r="50" spans="1:9" x14ac:dyDescent="0.2">
      <c r="A50" s="163">
        <f>+'9.1'!A49</f>
        <v>42887</v>
      </c>
      <c r="B50" s="163"/>
      <c r="C50" s="163"/>
      <c r="D50" s="152"/>
      <c r="E50" s="152"/>
      <c r="F50" s="152"/>
      <c r="G50" s="152"/>
      <c r="H50" s="152"/>
      <c r="I50" s="152"/>
    </row>
    <row r="51" spans="1:9" x14ac:dyDescent="0.2">
      <c r="A51" s="163">
        <f>+'9.1'!A50</f>
        <v>42917</v>
      </c>
      <c r="B51" s="163"/>
      <c r="C51" s="163"/>
      <c r="D51" s="152"/>
      <c r="E51" s="152"/>
      <c r="F51" s="152"/>
      <c r="G51" s="152"/>
      <c r="H51" s="152"/>
      <c r="I51" s="152"/>
    </row>
    <row r="52" spans="1:9" x14ac:dyDescent="0.2">
      <c r="A52" s="163">
        <f>+'9.1'!A51</f>
        <v>42948</v>
      </c>
      <c r="B52" s="163"/>
      <c r="C52" s="163"/>
      <c r="D52" s="152"/>
      <c r="E52" s="152"/>
      <c r="F52" s="152"/>
      <c r="G52" s="152"/>
      <c r="H52" s="152"/>
      <c r="I52" s="152"/>
    </row>
    <row r="53" spans="1:9" x14ac:dyDescent="0.2">
      <c r="A53" s="163">
        <f>+'9.1'!A52</f>
        <v>42979</v>
      </c>
      <c r="B53" s="163"/>
      <c r="C53" s="163"/>
      <c r="D53" s="152"/>
      <c r="E53" s="152"/>
      <c r="F53" s="152"/>
      <c r="G53" s="152"/>
      <c r="H53" s="152"/>
      <c r="I53" s="152"/>
    </row>
    <row r="54" spans="1:9" ht="13.5" thickBot="1" x14ac:dyDescent="0.25">
      <c r="A54" s="179"/>
      <c r="B54" s="179"/>
      <c r="C54" s="179"/>
      <c r="D54" s="174"/>
      <c r="E54" s="174"/>
      <c r="F54" s="174"/>
      <c r="G54" s="174"/>
      <c r="H54" s="174"/>
      <c r="I54" s="174"/>
    </row>
    <row r="55" spans="1:9" x14ac:dyDescent="0.2">
      <c r="A55" s="176">
        <v>2011</v>
      </c>
      <c r="B55" s="191"/>
      <c r="C55" s="191"/>
      <c r="D55" s="192"/>
      <c r="E55" s="192"/>
      <c r="F55" s="192"/>
      <c r="G55" s="192"/>
      <c r="H55" s="192"/>
      <c r="I55" s="192"/>
    </row>
    <row r="56" spans="1:9" x14ac:dyDescent="0.2">
      <c r="A56" s="177">
        <v>2012</v>
      </c>
      <c r="B56" s="193"/>
      <c r="C56" s="193"/>
      <c r="D56" s="194"/>
      <c r="E56" s="194"/>
      <c r="F56" s="194"/>
      <c r="G56" s="194"/>
      <c r="H56" s="194"/>
      <c r="I56" s="194"/>
    </row>
    <row r="57" spans="1:9" ht="13.5" thickBot="1" x14ac:dyDescent="0.25">
      <c r="A57" s="178">
        <v>2013</v>
      </c>
      <c r="B57" s="195"/>
      <c r="C57" s="195"/>
      <c r="D57" s="196"/>
      <c r="E57" s="196"/>
      <c r="F57" s="196"/>
      <c r="G57" s="196"/>
      <c r="H57" s="196"/>
      <c r="I57" s="196"/>
    </row>
    <row r="58" spans="1:9" x14ac:dyDescent="0.2">
      <c r="A58" s="176">
        <f>+'9.1'!A57</f>
        <v>2014</v>
      </c>
      <c r="B58" s="191"/>
      <c r="C58" s="191"/>
      <c r="D58" s="192"/>
      <c r="E58" s="192"/>
      <c r="F58" s="192"/>
      <c r="G58" s="192"/>
      <c r="H58" s="192"/>
      <c r="I58" s="192"/>
    </row>
    <row r="59" spans="1:9" x14ac:dyDescent="0.2">
      <c r="A59" s="177">
        <f>+'9.1'!A58</f>
        <v>2015</v>
      </c>
      <c r="B59" s="193"/>
      <c r="C59" s="193"/>
      <c r="D59" s="194"/>
      <c r="E59" s="194"/>
      <c r="F59" s="194"/>
      <c r="G59" s="194"/>
      <c r="H59" s="194"/>
      <c r="I59" s="194"/>
    </row>
    <row r="60" spans="1:9" ht="13.5" thickBot="1" x14ac:dyDescent="0.25">
      <c r="A60" s="178">
        <f>+'9.1'!A59</f>
        <v>2016</v>
      </c>
      <c r="B60" s="195"/>
      <c r="C60" s="195"/>
      <c r="D60" s="196"/>
      <c r="E60" s="196"/>
      <c r="F60" s="196"/>
      <c r="G60" s="196"/>
      <c r="H60" s="196"/>
      <c r="I60" s="196"/>
    </row>
    <row r="61" spans="1:9" ht="13.5" thickBot="1" x14ac:dyDescent="0.25">
      <c r="A61" s="179"/>
      <c r="B61" s="197"/>
      <c r="C61" s="197"/>
      <c r="D61" s="65"/>
      <c r="E61" s="65"/>
      <c r="F61" s="65"/>
      <c r="G61" s="65"/>
      <c r="H61" s="65"/>
      <c r="I61" s="65"/>
    </row>
    <row r="62" spans="1:9" x14ac:dyDescent="0.2">
      <c r="A62" s="159" t="s">
        <v>142</v>
      </c>
      <c r="B62" s="198"/>
      <c r="C62" s="198"/>
      <c r="D62" s="192"/>
      <c r="E62" s="192"/>
      <c r="F62" s="192"/>
      <c r="G62" s="192"/>
      <c r="H62" s="192"/>
      <c r="I62" s="192"/>
    </row>
    <row r="63" spans="1:9" ht="13.5" thickBot="1" x14ac:dyDescent="0.25">
      <c r="A63" s="165" t="s">
        <v>143</v>
      </c>
      <c r="B63" s="199"/>
      <c r="C63" s="199"/>
      <c r="D63" s="196"/>
      <c r="E63" s="196"/>
      <c r="F63" s="196"/>
      <c r="G63" s="196"/>
      <c r="H63" s="196"/>
      <c r="I63" s="196"/>
    </row>
    <row r="64" spans="1:9" x14ac:dyDescent="0.2">
      <c r="A64" s="173"/>
      <c r="B64" s="173"/>
      <c r="C64" s="173"/>
    </row>
    <row r="65" spans="1:9" x14ac:dyDescent="0.2">
      <c r="A65" s="173"/>
      <c r="B65" s="173"/>
      <c r="C65" s="173"/>
    </row>
    <row r="68" spans="1:9" x14ac:dyDescent="0.2">
      <c r="A68" s="84" t="s">
        <v>91</v>
      </c>
      <c r="B68" s="84"/>
      <c r="C68" s="84"/>
      <c r="D68" s="85"/>
      <c r="E68" s="53"/>
    </row>
    <row r="69" spans="1:9" ht="13.5" thickBot="1" x14ac:dyDescent="0.25">
      <c r="A69" s="53"/>
      <c r="B69" s="53"/>
      <c r="C69" s="53"/>
      <c r="D69" s="53"/>
      <c r="E69" s="53"/>
    </row>
    <row r="70" spans="1:9" ht="13.5" thickBot="1" x14ac:dyDescent="0.25">
      <c r="A70" s="89" t="s">
        <v>4</v>
      </c>
      <c r="B70" s="91" t="s">
        <v>84</v>
      </c>
      <c r="C70" s="104" t="s">
        <v>86</v>
      </c>
      <c r="D70" s="91" t="s">
        <v>84</v>
      </c>
      <c r="E70" s="104" t="s">
        <v>86</v>
      </c>
      <c r="F70" s="91" t="s">
        <v>84</v>
      </c>
      <c r="G70" s="104" t="s">
        <v>86</v>
      </c>
      <c r="H70" s="91" t="s">
        <v>84</v>
      </c>
      <c r="I70" s="104" t="s">
        <v>86</v>
      </c>
    </row>
    <row r="71" spans="1:9" x14ac:dyDescent="0.2">
      <c r="A71" s="97">
        <f>+A58</f>
        <v>2014</v>
      </c>
      <c r="B71" s="107">
        <f t="shared" ref="B71:I71" si="0">+B58-SUM(B9:B20)</f>
        <v>0</v>
      </c>
      <c r="C71" s="107">
        <f t="shared" si="0"/>
        <v>0</v>
      </c>
      <c r="D71" s="107">
        <f t="shared" si="0"/>
        <v>0</v>
      </c>
      <c r="E71" s="107">
        <f t="shared" si="0"/>
        <v>0</v>
      </c>
      <c r="F71" s="107">
        <f t="shared" si="0"/>
        <v>0</v>
      </c>
      <c r="G71" s="107">
        <f t="shared" si="0"/>
        <v>0</v>
      </c>
      <c r="H71" s="107">
        <f t="shared" si="0"/>
        <v>0</v>
      </c>
      <c r="I71" s="110">
        <f t="shared" si="0"/>
        <v>0</v>
      </c>
    </row>
    <row r="72" spans="1:9" x14ac:dyDescent="0.2">
      <c r="A72" s="99">
        <f>+A59</f>
        <v>2015</v>
      </c>
      <c r="B72" s="111">
        <f t="shared" ref="B72:I72" si="1">+B59-SUM(B21:B32)</f>
        <v>0</v>
      </c>
      <c r="C72" s="111">
        <f t="shared" si="1"/>
        <v>0</v>
      </c>
      <c r="D72" s="111">
        <f t="shared" si="1"/>
        <v>0</v>
      </c>
      <c r="E72" s="111">
        <f t="shared" si="1"/>
        <v>0</v>
      </c>
      <c r="F72" s="111">
        <f t="shared" si="1"/>
        <v>0</v>
      </c>
      <c r="G72" s="111">
        <f t="shared" si="1"/>
        <v>0</v>
      </c>
      <c r="H72" s="111">
        <f t="shared" si="1"/>
        <v>0</v>
      </c>
      <c r="I72" s="114">
        <f t="shared" si="1"/>
        <v>0</v>
      </c>
    </row>
    <row r="73" spans="1:9" ht="13.5" thickBot="1" x14ac:dyDescent="0.25">
      <c r="A73" s="100">
        <f>+A60</f>
        <v>2016</v>
      </c>
      <c r="B73" s="115">
        <f t="shared" ref="B73:I73" si="2">+B60-SUM(B33:B44)</f>
        <v>0</v>
      </c>
      <c r="C73" s="115">
        <f t="shared" si="2"/>
        <v>0</v>
      </c>
      <c r="D73" s="115">
        <f t="shared" si="2"/>
        <v>0</v>
      </c>
      <c r="E73" s="115">
        <f t="shared" si="2"/>
        <v>0</v>
      </c>
      <c r="F73" s="115">
        <f t="shared" si="2"/>
        <v>0</v>
      </c>
      <c r="G73" s="115">
        <f t="shared" si="2"/>
        <v>0</v>
      </c>
      <c r="H73" s="115">
        <f t="shared" si="2"/>
        <v>0</v>
      </c>
      <c r="I73" s="118">
        <f t="shared" si="2"/>
        <v>0</v>
      </c>
    </row>
    <row r="74" spans="1:9" x14ac:dyDescent="0.2">
      <c r="A74" s="97" t="str">
        <f>+A62</f>
        <v>ENE-SEP 2016</v>
      </c>
      <c r="B74" s="124">
        <f>+B62-(SUM(B33:INDEX(B33:B44,'parámetros e instrucciones'!$E$3)))</f>
        <v>0</v>
      </c>
      <c r="C74" s="124">
        <f>+C62-(SUM(C33:INDEX(C33:C44,'parámetros e instrucciones'!$E$3)))</f>
        <v>0</v>
      </c>
      <c r="D74" s="124">
        <f>+D62-(SUM(D33:INDEX(D33:D44,'parámetros e instrucciones'!$E$3)))</f>
        <v>0</v>
      </c>
      <c r="E74" s="124">
        <f>+E62-(SUM(E33:INDEX(E33:E44,'parámetros e instrucciones'!$E$3)))</f>
        <v>0</v>
      </c>
      <c r="F74" s="124">
        <f>+F62-(SUM(F33:INDEX(F33:F44,'parámetros e instrucciones'!$E$3)))</f>
        <v>0</v>
      </c>
      <c r="G74" s="124">
        <f>+G62-(SUM(G33:INDEX(G33:G44,'parámetros e instrucciones'!$E$3)))</f>
        <v>0</v>
      </c>
      <c r="H74" s="124">
        <f>+H62-(SUM(H33:INDEX(H33:H44,'parámetros e instrucciones'!$E$3)))</f>
        <v>0</v>
      </c>
      <c r="I74" s="124">
        <f>+I62-(SUM(I33:INDEX(I33:I44,'parámetros e instrucciones'!$E$3)))</f>
        <v>0</v>
      </c>
    </row>
    <row r="75" spans="1:9" ht="13.5" thickBot="1" x14ac:dyDescent="0.25">
      <c r="A75" s="100" t="str">
        <f>+A63</f>
        <v>ENE-SEP 2017</v>
      </c>
      <c r="B75" s="128">
        <f>+B63-(SUM(B45:INDEX(B45:B53,'parámetros e instrucciones'!$E$3)))</f>
        <v>0</v>
      </c>
      <c r="C75" s="128">
        <f>+C63-(SUM(C45:INDEX(C45:C53,'parámetros e instrucciones'!$E$3)))</f>
        <v>0</v>
      </c>
      <c r="D75" s="128">
        <f>+D63-(SUM(D45:INDEX(D45:D53,'parámetros e instrucciones'!$E$3)))</f>
        <v>0</v>
      </c>
      <c r="E75" s="128">
        <f>+E63-(SUM(E45:INDEX(E45:E53,'parámetros e instrucciones'!$E$3)))</f>
        <v>0</v>
      </c>
      <c r="F75" s="128">
        <f>+F63-(SUM(F45:INDEX(F45:F53,'parámetros e instrucciones'!$E$3)))</f>
        <v>0</v>
      </c>
      <c r="G75" s="128">
        <f>+G63-(SUM(G45:INDEX(G45:G53,'parámetros e instrucciones'!$E$3)))</f>
        <v>0</v>
      </c>
      <c r="H75" s="128">
        <f>+H63-(SUM(H45:INDEX(H45:H53,'parámetros e instrucciones'!$E$3)))</f>
        <v>0</v>
      </c>
      <c r="I75" s="128">
        <f>+I63-(SUM(I45:INDEX(I45:I53,'parámetros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34" top="0.24" bottom="0.42" header="0" footer="0"/>
  <pageSetup paperSize="9" scale="78" orientation="portrait" horizontalDpi="1200" verticalDpi="1200" r:id="rId1"/>
  <headerFooter alignWithMargins="0">
    <oddHeader>&amp;R2017 – Año de las Energías Renovables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45"/>
  <sheetViews>
    <sheetView showGridLines="0" zoomScale="75" workbookViewId="0">
      <selection activeCell="H37" sqref="H37"/>
    </sheetView>
  </sheetViews>
  <sheetFormatPr baseColWidth="10" defaultRowHeight="12.75" x14ac:dyDescent="0.2"/>
  <cols>
    <col min="1" max="1" width="13.42578125" style="49" customWidth="1"/>
    <col min="2" max="5" width="24.42578125" style="49" customWidth="1"/>
    <col min="6" max="16384" width="11.42578125" style="49"/>
  </cols>
  <sheetData>
    <row r="1" spans="1:5" x14ac:dyDescent="0.2">
      <c r="A1" s="154" t="s">
        <v>164</v>
      </c>
      <c r="B1" s="150"/>
      <c r="C1" s="150"/>
      <c r="D1" s="150"/>
      <c r="E1" s="150"/>
    </row>
    <row r="2" spans="1:5" x14ac:dyDescent="0.2">
      <c r="A2" s="149" t="s">
        <v>14</v>
      </c>
      <c r="B2" s="150"/>
      <c r="C2" s="150"/>
      <c r="D2" s="150"/>
      <c r="E2" s="150"/>
    </row>
    <row r="3" spans="1:5" s="52" customFormat="1" x14ac:dyDescent="0.2">
      <c r="A3" s="262" t="s">
        <v>144</v>
      </c>
      <c r="B3" s="232"/>
      <c r="C3" s="232"/>
      <c r="D3" s="232"/>
      <c r="E3" s="232"/>
    </row>
    <row r="4" spans="1:5" s="52" customFormat="1" x14ac:dyDescent="0.2">
      <c r="A4" s="256" t="s">
        <v>110</v>
      </c>
      <c r="B4" s="232"/>
      <c r="C4" s="232"/>
      <c r="D4" s="232"/>
      <c r="E4" s="232"/>
    </row>
    <row r="5" spans="1:5" s="52" customFormat="1" ht="13.5" thickBot="1" x14ac:dyDescent="0.25">
      <c r="A5" s="258"/>
      <c r="B5" s="258"/>
      <c r="C5" s="258"/>
      <c r="D5" s="258"/>
      <c r="E5" s="258"/>
    </row>
    <row r="6" spans="1:5" s="52" customFormat="1" ht="13.5" thickBot="1" x14ac:dyDescent="0.25">
      <c r="A6" s="256"/>
      <c r="B6" s="256"/>
      <c r="C6" s="281" t="s">
        <v>103</v>
      </c>
      <c r="D6" s="282"/>
      <c r="E6" s="283"/>
    </row>
    <row r="7" spans="1:5" s="52" customFormat="1" ht="13.5" thickBot="1" x14ac:dyDescent="0.25">
      <c r="A7" s="266" t="s">
        <v>4</v>
      </c>
      <c r="B7" s="291" t="s">
        <v>117</v>
      </c>
      <c r="C7" s="292" t="s">
        <v>17</v>
      </c>
      <c r="D7" s="293" t="s">
        <v>17</v>
      </c>
      <c r="E7" s="294" t="s">
        <v>17</v>
      </c>
    </row>
    <row r="8" spans="1:5" s="52" customFormat="1" x14ac:dyDescent="0.2">
      <c r="A8" s="181">
        <v>40543</v>
      </c>
      <c r="B8" s="299"/>
      <c r="C8" s="303"/>
      <c r="D8" s="304"/>
      <c r="E8" s="305"/>
    </row>
    <row r="9" spans="1:5" s="52" customFormat="1" x14ac:dyDescent="0.2">
      <c r="A9" s="182">
        <v>40908</v>
      </c>
      <c r="B9" s="300"/>
      <c r="C9" s="306"/>
      <c r="D9" s="297"/>
      <c r="E9" s="307"/>
    </row>
    <row r="10" spans="1:5" s="52" customFormat="1" x14ac:dyDescent="0.2">
      <c r="A10" s="182">
        <v>41274</v>
      </c>
      <c r="B10" s="300"/>
      <c r="C10" s="306"/>
      <c r="D10" s="297"/>
      <c r="E10" s="307"/>
    </row>
    <row r="11" spans="1:5" s="52" customFormat="1" x14ac:dyDescent="0.2">
      <c r="A11" s="182">
        <v>41639</v>
      </c>
      <c r="B11" s="301"/>
      <c r="C11" s="308"/>
      <c r="D11" s="298"/>
      <c r="E11" s="309"/>
    </row>
    <row r="12" spans="1:5" s="52" customFormat="1" x14ac:dyDescent="0.2">
      <c r="A12" s="182">
        <v>42004</v>
      </c>
      <c r="B12" s="278"/>
      <c r="C12" s="285"/>
      <c r="D12" s="286"/>
      <c r="E12" s="287"/>
    </row>
    <row r="13" spans="1:5" s="52" customFormat="1" x14ac:dyDescent="0.2">
      <c r="A13" s="182">
        <v>42369</v>
      </c>
      <c r="B13" s="278"/>
      <c r="C13" s="285"/>
      <c r="D13" s="286"/>
      <c r="E13" s="287"/>
    </row>
    <row r="14" spans="1:5" s="52" customFormat="1" ht="13.5" thickBot="1" x14ac:dyDescent="0.25">
      <c r="A14" s="182">
        <v>42735</v>
      </c>
      <c r="B14" s="302"/>
      <c r="C14" s="288"/>
      <c r="D14" s="289"/>
      <c r="E14" s="290"/>
    </row>
    <row r="15" spans="1:5" s="52" customFormat="1" x14ac:dyDescent="0.2">
      <c r="A15" s="345">
        <v>42643</v>
      </c>
      <c r="B15" s="284"/>
      <c r="C15" s="284"/>
      <c r="D15" s="295"/>
      <c r="E15" s="296"/>
    </row>
    <row r="16" spans="1:5" s="52" customFormat="1" ht="13.5" thickBot="1" x14ac:dyDescent="0.25">
      <c r="A16" s="346">
        <v>42643</v>
      </c>
      <c r="B16" s="288"/>
      <c r="C16" s="288"/>
      <c r="D16" s="289"/>
      <c r="E16" s="290"/>
    </row>
    <row r="17" spans="1:6" s="52" customFormat="1" x14ac:dyDescent="0.2"/>
    <row r="18" spans="1:6" s="52" customFormat="1" x14ac:dyDescent="0.2"/>
    <row r="19" spans="1:6" hidden="1" x14ac:dyDescent="0.2">
      <c r="A19" s="90" t="s">
        <v>95</v>
      </c>
    </row>
    <row r="20" spans="1:6" ht="13.5" hidden="1" thickBot="1" x14ac:dyDescent="0.25"/>
    <row r="21" spans="1:6" ht="13.5" hidden="1" thickBot="1" x14ac:dyDescent="0.25">
      <c r="A21" s="89" t="s">
        <v>4</v>
      </c>
      <c r="B21" s="185" t="str">
        <f>+B7</f>
        <v>CHINA</v>
      </c>
      <c r="C21" s="86"/>
      <c r="D21" s="86"/>
      <c r="E21" s="86"/>
      <c r="F21" s="52"/>
    </row>
    <row r="22" spans="1:6" hidden="1" x14ac:dyDescent="0.2">
      <c r="A22" s="97">
        <v>2003</v>
      </c>
      <c r="B22" s="110">
        <f>+B12-(B11+'9.1'!C57-'10,1'!B58)</f>
        <v>0</v>
      </c>
      <c r="C22" s="186"/>
      <c r="D22" s="186"/>
      <c r="E22" s="186"/>
      <c r="F22" s="52"/>
    </row>
    <row r="23" spans="1:6" hidden="1" x14ac:dyDescent="0.2">
      <c r="A23" s="99">
        <v>2004</v>
      </c>
      <c r="B23" s="114">
        <f>+B13-(B12+'9.1'!C58-'10,1'!B59)</f>
        <v>0</v>
      </c>
    </row>
    <row r="24" spans="1:6" ht="13.5" hidden="1" thickBot="1" x14ac:dyDescent="0.25">
      <c r="A24" s="100">
        <v>2005</v>
      </c>
      <c r="B24" s="118">
        <f>+B14-(B13+'9.1'!C59-'10,1'!B60)</f>
        <v>0</v>
      </c>
    </row>
    <row r="25" spans="1:6" hidden="1" x14ac:dyDescent="0.2">
      <c r="A25" s="97">
        <f>+A15</f>
        <v>42643</v>
      </c>
      <c r="B25" s="124">
        <f>+B15-(B14+'9.1'!C61-'10,1'!B62)</f>
        <v>0</v>
      </c>
    </row>
    <row r="26" spans="1:6" ht="13.5" hidden="1" thickBot="1" x14ac:dyDescent="0.25">
      <c r="A26" s="100">
        <f>+A16</f>
        <v>42643</v>
      </c>
      <c r="B26" s="128">
        <f>+B16-(B15+'9.1'!C62-'10,1'!B63)</f>
        <v>0</v>
      </c>
    </row>
    <row r="27" spans="1:6" hidden="1" x14ac:dyDescent="0.2">
      <c r="A27" s="174"/>
      <c r="B27" s="174"/>
    </row>
    <row r="28" spans="1:6" hidden="1" x14ac:dyDescent="0.2">
      <c r="A28" s="174"/>
      <c r="B28" s="174"/>
    </row>
    <row r="29" spans="1:6" hidden="1" x14ac:dyDescent="0.2">
      <c r="A29" s="174"/>
      <c r="B29" s="174"/>
    </row>
    <row r="30" spans="1:6" x14ac:dyDescent="0.2">
      <c r="A30" s="154" t="s">
        <v>165</v>
      </c>
      <c r="B30" s="150"/>
      <c r="C30" s="150"/>
      <c r="D30" s="150"/>
      <c r="E30" s="150"/>
    </row>
    <row r="31" spans="1:6" x14ac:dyDescent="0.2">
      <c r="A31" s="149" t="s">
        <v>14</v>
      </c>
      <c r="B31" s="150"/>
      <c r="C31" s="150"/>
      <c r="D31" s="150"/>
      <c r="E31" s="150"/>
    </row>
    <row r="32" spans="1:6" x14ac:dyDescent="0.2">
      <c r="A32" s="262" t="s">
        <v>145</v>
      </c>
      <c r="B32" s="232"/>
      <c r="C32" s="232"/>
      <c r="D32" s="232"/>
      <c r="E32" s="232"/>
    </row>
    <row r="33" spans="1:5" x14ac:dyDescent="0.2">
      <c r="A33" s="256" t="s">
        <v>110</v>
      </c>
      <c r="B33" s="232"/>
      <c r="C33" s="232"/>
      <c r="D33" s="232"/>
      <c r="E33" s="232"/>
    </row>
    <row r="34" spans="1:5" ht="13.5" thickBot="1" x14ac:dyDescent="0.25">
      <c r="A34" s="258"/>
      <c r="B34" s="258"/>
      <c r="C34" s="258"/>
      <c r="D34" s="258"/>
      <c r="E34" s="258"/>
    </row>
    <row r="35" spans="1:5" ht="13.5" thickBot="1" x14ac:dyDescent="0.25">
      <c r="A35" s="256"/>
      <c r="B35" s="256"/>
      <c r="C35" s="281" t="s">
        <v>103</v>
      </c>
      <c r="D35" s="282"/>
      <c r="E35" s="283"/>
    </row>
    <row r="36" spans="1:5" ht="13.5" thickBot="1" x14ac:dyDescent="0.25">
      <c r="A36" s="266" t="s">
        <v>4</v>
      </c>
      <c r="B36" s="291" t="s">
        <v>117</v>
      </c>
      <c r="C36" s="292" t="s">
        <v>17</v>
      </c>
      <c r="D36" s="293" t="s">
        <v>17</v>
      </c>
      <c r="E36" s="294" t="s">
        <v>17</v>
      </c>
    </row>
    <row r="37" spans="1:5" x14ac:dyDescent="0.2">
      <c r="A37" s="181">
        <v>40543</v>
      </c>
      <c r="B37" s="299"/>
      <c r="C37" s="303"/>
      <c r="D37" s="304"/>
      <c r="E37" s="305"/>
    </row>
    <row r="38" spans="1:5" x14ac:dyDescent="0.2">
      <c r="A38" s="182">
        <v>40908</v>
      </c>
      <c r="B38" s="300"/>
      <c r="C38" s="306"/>
      <c r="D38" s="297"/>
      <c r="E38" s="307"/>
    </row>
    <row r="39" spans="1:5" x14ac:dyDescent="0.2">
      <c r="A39" s="182">
        <v>41274</v>
      </c>
      <c r="B39" s="300"/>
      <c r="C39" s="306"/>
      <c r="D39" s="297"/>
      <c r="E39" s="307"/>
    </row>
    <row r="40" spans="1:5" x14ac:dyDescent="0.2">
      <c r="A40" s="182">
        <v>41639</v>
      </c>
      <c r="B40" s="301"/>
      <c r="C40" s="308"/>
      <c r="D40" s="298"/>
      <c r="E40" s="309"/>
    </row>
    <row r="41" spans="1:5" x14ac:dyDescent="0.2">
      <c r="A41" s="182">
        <v>42004</v>
      </c>
      <c r="B41" s="278"/>
      <c r="C41" s="285"/>
      <c r="D41" s="286"/>
      <c r="E41" s="287"/>
    </row>
    <row r="42" spans="1:5" x14ac:dyDescent="0.2">
      <c r="A42" s="182">
        <v>42369</v>
      </c>
      <c r="B42" s="278"/>
      <c r="C42" s="285"/>
      <c r="D42" s="286"/>
      <c r="E42" s="287"/>
    </row>
    <row r="43" spans="1:5" ht="13.5" thickBot="1" x14ac:dyDescent="0.25">
      <c r="A43" s="182">
        <v>42735</v>
      </c>
      <c r="B43" s="302"/>
      <c r="C43" s="288"/>
      <c r="D43" s="289"/>
      <c r="E43" s="290"/>
    </row>
    <row r="44" spans="1:5" x14ac:dyDescent="0.2">
      <c r="A44" s="345">
        <v>42643</v>
      </c>
      <c r="B44" s="284"/>
      <c r="C44" s="284"/>
      <c r="D44" s="295"/>
      <c r="E44" s="296"/>
    </row>
    <row r="45" spans="1:5" ht="13.5" thickBot="1" x14ac:dyDescent="0.25">
      <c r="A45" s="346">
        <v>42643</v>
      </c>
      <c r="B45" s="288"/>
      <c r="C45" s="288"/>
      <c r="D45" s="289"/>
      <c r="E45" s="290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17" footer="0.51181102362204722"/>
  <pageSetup paperSize="9" scale="95" orientation="landscape" horizontalDpi="1200" verticalDpi="1200" r:id="rId1"/>
  <headerFooter alignWithMargins="0">
    <oddHeader>&amp;R2017 – Año de las Energías Renovables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J74"/>
  <sheetViews>
    <sheetView showGridLines="0" tabSelected="1" zoomScale="75" workbookViewId="0"/>
  </sheetViews>
  <sheetFormatPr baseColWidth="10" defaultRowHeight="12.75" x14ac:dyDescent="0.2"/>
  <cols>
    <col min="1" max="1" width="14.5703125" style="49" customWidth="1"/>
    <col min="2" max="2" width="25.42578125" style="49" customWidth="1"/>
    <col min="3" max="3" width="16.140625" style="49" customWidth="1"/>
    <col min="4" max="6" width="11.42578125" style="49"/>
    <col min="7" max="9" width="2.85546875" style="49" customWidth="1"/>
    <col min="10" max="16384" width="11.42578125" style="49"/>
  </cols>
  <sheetData>
    <row r="1" spans="1:10" x14ac:dyDescent="0.2">
      <c r="A1" s="154" t="s">
        <v>158</v>
      </c>
      <c r="B1" s="154"/>
      <c r="C1" s="154"/>
      <c r="D1" s="154"/>
      <c r="E1" s="154"/>
      <c r="F1" s="154"/>
      <c r="G1" s="154"/>
    </row>
    <row r="2" spans="1:10" x14ac:dyDescent="0.2">
      <c r="A2" s="149" t="s">
        <v>54</v>
      </c>
      <c r="B2" s="150"/>
      <c r="C2" s="150"/>
      <c r="D2" s="150"/>
      <c r="E2" s="150"/>
      <c r="F2" s="150"/>
    </row>
    <row r="3" spans="1:10" ht="15.75" x14ac:dyDescent="0.25">
      <c r="A3" s="233" t="s">
        <v>146</v>
      </c>
      <c r="B3" s="232"/>
      <c r="C3" s="232"/>
      <c r="D3" s="232"/>
      <c r="E3" s="232"/>
      <c r="F3" s="232"/>
      <c r="G3" s="259"/>
      <c r="H3" s="52"/>
      <c r="I3" s="52"/>
      <c r="J3" s="52"/>
    </row>
    <row r="4" spans="1:10" x14ac:dyDescent="0.2">
      <c r="A4" s="154" t="s">
        <v>119</v>
      </c>
      <c r="B4" s="150"/>
      <c r="C4" s="150"/>
      <c r="D4" s="150"/>
      <c r="E4" s="150"/>
      <c r="F4" s="150"/>
    </row>
    <row r="5" spans="1:10" x14ac:dyDescent="0.2">
      <c r="A5" s="149" t="s">
        <v>55</v>
      </c>
      <c r="B5" s="150"/>
      <c r="C5" s="150"/>
      <c r="D5" s="150"/>
      <c r="E5" s="150"/>
      <c r="F5" s="150"/>
    </row>
    <row r="6" spans="1:10" ht="13.5" thickBot="1" x14ac:dyDescent="0.25">
      <c r="A6" s="149" t="s">
        <v>56</v>
      </c>
      <c r="B6" s="150"/>
      <c r="C6" s="150"/>
      <c r="D6" s="150"/>
      <c r="E6" s="150"/>
      <c r="F6" s="150"/>
    </row>
    <row r="7" spans="1:10" ht="12.75" customHeight="1" x14ac:dyDescent="0.2">
      <c r="A7" s="155" t="s">
        <v>3</v>
      </c>
      <c r="B7" s="155" t="s">
        <v>57</v>
      </c>
      <c r="C7" s="155" t="s">
        <v>58</v>
      </c>
      <c r="D7" s="155" t="s">
        <v>13</v>
      </c>
      <c r="E7" s="155" t="s">
        <v>70</v>
      </c>
      <c r="F7"/>
    </row>
    <row r="8" spans="1:10" ht="13.5" thickBot="1" x14ac:dyDescent="0.25">
      <c r="A8" s="158" t="s">
        <v>4</v>
      </c>
      <c r="B8" s="158" t="s">
        <v>59</v>
      </c>
      <c r="C8" s="158" t="s">
        <v>60</v>
      </c>
      <c r="D8" s="158" t="s">
        <v>61</v>
      </c>
      <c r="E8" s="158" t="s">
        <v>61</v>
      </c>
      <c r="F8"/>
    </row>
    <row r="9" spans="1:10" x14ac:dyDescent="0.2">
      <c r="A9" s="159">
        <f>+'10,1'!A9</f>
        <v>41640</v>
      </c>
      <c r="B9" s="160"/>
      <c r="C9" s="161"/>
      <c r="D9" s="162"/>
      <c r="E9" s="161"/>
      <c r="F9"/>
    </row>
    <row r="10" spans="1:10" x14ac:dyDescent="0.2">
      <c r="A10" s="163">
        <f>+'10,1'!A10</f>
        <v>41671</v>
      </c>
      <c r="B10" s="164"/>
      <c r="C10" s="152"/>
      <c r="D10" s="153"/>
      <c r="E10" s="152"/>
      <c r="F10"/>
    </row>
    <row r="11" spans="1:10" x14ac:dyDescent="0.2">
      <c r="A11" s="163">
        <f>+'10,1'!A11</f>
        <v>41699</v>
      </c>
      <c r="B11" s="164"/>
      <c r="C11" s="152"/>
      <c r="D11" s="153"/>
      <c r="E11" s="152"/>
      <c r="F11"/>
    </row>
    <row r="12" spans="1:10" x14ac:dyDescent="0.2">
      <c r="A12" s="163">
        <f>+'10,1'!A12</f>
        <v>41730</v>
      </c>
      <c r="B12" s="164"/>
      <c r="C12" s="152"/>
      <c r="D12" s="153"/>
      <c r="E12" s="152"/>
      <c r="F12"/>
    </row>
    <row r="13" spans="1:10" x14ac:dyDescent="0.2">
      <c r="A13" s="163">
        <f>+'10,1'!A13</f>
        <v>41760</v>
      </c>
      <c r="B13" s="152"/>
      <c r="C13" s="152"/>
      <c r="D13" s="153"/>
      <c r="E13" s="152"/>
      <c r="F13"/>
    </row>
    <row r="14" spans="1:10" x14ac:dyDescent="0.2">
      <c r="A14" s="163">
        <f>+'10,1'!A14</f>
        <v>41791</v>
      </c>
      <c r="B14" s="164"/>
      <c r="C14" s="152"/>
      <c r="D14" s="153"/>
      <c r="E14" s="152"/>
      <c r="F14"/>
    </row>
    <row r="15" spans="1:10" x14ac:dyDescent="0.2">
      <c r="A15" s="163">
        <f>+'10,1'!A15</f>
        <v>41821</v>
      </c>
      <c r="B15" s="152"/>
      <c r="C15" s="152"/>
      <c r="D15" s="153"/>
      <c r="E15" s="152"/>
      <c r="F15"/>
    </row>
    <row r="16" spans="1:10" x14ac:dyDescent="0.2">
      <c r="A16" s="163">
        <f>+'10,1'!A16</f>
        <v>41852</v>
      </c>
      <c r="B16" s="152"/>
      <c r="C16" s="152"/>
      <c r="D16" s="153"/>
      <c r="E16" s="152"/>
      <c r="F16"/>
    </row>
    <row r="17" spans="1:6" x14ac:dyDescent="0.2">
      <c r="A17" s="163">
        <f>+'10,1'!A17</f>
        <v>41883</v>
      </c>
      <c r="B17" s="152"/>
      <c r="C17" s="152"/>
      <c r="D17" s="153"/>
      <c r="E17" s="152"/>
      <c r="F17"/>
    </row>
    <row r="18" spans="1:6" x14ac:dyDescent="0.2">
      <c r="A18" s="163">
        <f>+'10,1'!A18</f>
        <v>41913</v>
      </c>
      <c r="B18" s="152"/>
      <c r="C18" s="152"/>
      <c r="D18" s="153"/>
      <c r="E18" s="152"/>
      <c r="F18"/>
    </row>
    <row r="19" spans="1:6" x14ac:dyDescent="0.2">
      <c r="A19" s="163">
        <f>+'10,1'!A19</f>
        <v>41944</v>
      </c>
      <c r="B19" s="152"/>
      <c r="C19" s="152"/>
      <c r="D19" s="153"/>
      <c r="E19" s="152"/>
      <c r="F19"/>
    </row>
    <row r="20" spans="1:6" ht="13.5" thickBot="1" x14ac:dyDescent="0.25">
      <c r="A20" s="165">
        <f>+'10,1'!A20</f>
        <v>41974</v>
      </c>
      <c r="B20" s="166"/>
      <c r="C20" s="166"/>
      <c r="D20" s="167"/>
      <c r="E20" s="166"/>
      <c r="F20"/>
    </row>
    <row r="21" spans="1:6" x14ac:dyDescent="0.2">
      <c r="A21" s="159">
        <f>+'10,1'!A21</f>
        <v>42005</v>
      </c>
      <c r="B21" s="161"/>
      <c r="C21" s="161"/>
      <c r="D21" s="153"/>
      <c r="E21" s="161"/>
      <c r="F21"/>
    </row>
    <row r="22" spans="1:6" x14ac:dyDescent="0.2">
      <c r="A22" s="163">
        <f>+'10,1'!A22</f>
        <v>42036</v>
      </c>
      <c r="B22" s="152"/>
      <c r="C22" s="152"/>
      <c r="D22" s="168"/>
      <c r="E22" s="152"/>
      <c r="F22"/>
    </row>
    <row r="23" spans="1:6" x14ac:dyDescent="0.2">
      <c r="A23" s="163">
        <f>+'10,1'!A23</f>
        <v>42064</v>
      </c>
      <c r="B23" s="152"/>
      <c r="C23" s="152"/>
      <c r="D23" s="153"/>
      <c r="E23" s="152"/>
      <c r="F23"/>
    </row>
    <row r="24" spans="1:6" x14ac:dyDescent="0.2">
      <c r="A24" s="163">
        <f>+'10,1'!A24</f>
        <v>42095</v>
      </c>
      <c r="B24" s="152"/>
      <c r="C24" s="152"/>
      <c r="D24" s="153"/>
      <c r="E24" s="152"/>
      <c r="F24"/>
    </row>
    <row r="25" spans="1:6" x14ac:dyDescent="0.2">
      <c r="A25" s="163">
        <f>+'10,1'!A25</f>
        <v>42125</v>
      </c>
      <c r="B25" s="152"/>
      <c r="C25" s="152"/>
      <c r="D25" s="153"/>
      <c r="E25" s="152"/>
      <c r="F25"/>
    </row>
    <row r="26" spans="1:6" x14ac:dyDescent="0.2">
      <c r="A26" s="163">
        <f>+'10,1'!A26</f>
        <v>42156</v>
      </c>
      <c r="B26" s="152"/>
      <c r="C26" s="152"/>
      <c r="D26" s="153"/>
      <c r="E26" s="152"/>
      <c r="F26"/>
    </row>
    <row r="27" spans="1:6" x14ac:dyDescent="0.2">
      <c r="A27" s="163">
        <f>+'10,1'!A27</f>
        <v>42186</v>
      </c>
      <c r="B27" s="152"/>
      <c r="C27" s="152"/>
      <c r="D27" s="153"/>
      <c r="E27" s="152"/>
      <c r="F27"/>
    </row>
    <row r="28" spans="1:6" x14ac:dyDescent="0.2">
      <c r="A28" s="163">
        <f>+'10,1'!A28</f>
        <v>42217</v>
      </c>
      <c r="B28" s="152"/>
      <c r="C28" s="152"/>
      <c r="D28" s="153"/>
      <c r="E28" s="152"/>
      <c r="F28"/>
    </row>
    <row r="29" spans="1:6" x14ac:dyDescent="0.2">
      <c r="A29" s="163">
        <f>+'10,1'!A29</f>
        <v>42248</v>
      </c>
      <c r="B29" s="152"/>
      <c r="C29" s="152"/>
      <c r="D29" s="153"/>
      <c r="E29" s="152"/>
      <c r="F29"/>
    </row>
    <row r="30" spans="1:6" x14ac:dyDescent="0.2">
      <c r="A30" s="163">
        <f>+'10,1'!A30</f>
        <v>42278</v>
      </c>
      <c r="B30" s="152"/>
      <c r="C30" s="152"/>
      <c r="D30" s="153"/>
      <c r="E30" s="152"/>
      <c r="F30"/>
    </row>
    <row r="31" spans="1:6" x14ac:dyDescent="0.2">
      <c r="A31" s="163">
        <f>+'10,1'!A31</f>
        <v>42309</v>
      </c>
      <c r="B31" s="152"/>
      <c r="C31" s="152"/>
      <c r="D31" s="153"/>
      <c r="E31" s="152"/>
      <c r="F31"/>
    </row>
    <row r="32" spans="1:6" ht="13.5" thickBot="1" x14ac:dyDescent="0.25">
      <c r="A32" s="165">
        <f>+'10,1'!A32</f>
        <v>42339</v>
      </c>
      <c r="B32" s="166"/>
      <c r="C32" s="166"/>
      <c r="D32" s="169"/>
      <c r="E32" s="166"/>
      <c r="F32"/>
    </row>
    <row r="33" spans="1:6" x14ac:dyDescent="0.2">
      <c r="A33" s="159">
        <f>+'10,1'!A33</f>
        <v>42370</v>
      </c>
      <c r="B33" s="161"/>
      <c r="C33" s="170"/>
      <c r="D33" s="160"/>
      <c r="E33" s="161"/>
      <c r="F33"/>
    </row>
    <row r="34" spans="1:6" x14ac:dyDescent="0.2">
      <c r="A34" s="163">
        <f>+'10,1'!A34</f>
        <v>42401</v>
      </c>
      <c r="B34" s="152"/>
      <c r="C34" s="137"/>
      <c r="D34" s="164"/>
      <c r="E34" s="152"/>
      <c r="F34"/>
    </row>
    <row r="35" spans="1:6" x14ac:dyDescent="0.2">
      <c r="A35" s="163">
        <f>+'10,1'!A35</f>
        <v>42430</v>
      </c>
      <c r="B35" s="152"/>
      <c r="C35" s="137"/>
      <c r="D35" s="164"/>
      <c r="E35" s="152"/>
      <c r="F35"/>
    </row>
    <row r="36" spans="1:6" x14ac:dyDescent="0.2">
      <c r="A36" s="163">
        <f>+'10,1'!A36</f>
        <v>42461</v>
      </c>
      <c r="B36" s="152"/>
      <c r="C36" s="137"/>
      <c r="D36" s="164"/>
      <c r="E36" s="152"/>
      <c r="F36"/>
    </row>
    <row r="37" spans="1:6" x14ac:dyDescent="0.2">
      <c r="A37" s="163">
        <f>+'10,1'!A37</f>
        <v>42491</v>
      </c>
      <c r="B37" s="152"/>
      <c r="C37" s="137"/>
      <c r="D37" s="164"/>
      <c r="E37" s="152"/>
      <c r="F37"/>
    </row>
    <row r="38" spans="1:6" x14ac:dyDescent="0.2">
      <c r="A38" s="163">
        <f>+'10,1'!A38</f>
        <v>42522</v>
      </c>
      <c r="B38" s="152"/>
      <c r="C38" s="137"/>
      <c r="D38" s="164"/>
      <c r="E38" s="152"/>
      <c r="F38"/>
    </row>
    <row r="39" spans="1:6" x14ac:dyDescent="0.2">
      <c r="A39" s="163">
        <f>+'10,1'!A39</f>
        <v>42552</v>
      </c>
      <c r="B39" s="152"/>
      <c r="C39" s="137"/>
      <c r="D39" s="164"/>
      <c r="E39" s="152"/>
      <c r="F39"/>
    </row>
    <row r="40" spans="1:6" x14ac:dyDescent="0.2">
      <c r="A40" s="163">
        <f>+'10,1'!A40</f>
        <v>42583</v>
      </c>
      <c r="B40" s="152"/>
      <c r="C40" s="137"/>
      <c r="D40" s="164"/>
      <c r="E40" s="152"/>
      <c r="F40"/>
    </row>
    <row r="41" spans="1:6" x14ac:dyDescent="0.2">
      <c r="A41" s="163">
        <f>+'10,1'!A41</f>
        <v>42614</v>
      </c>
      <c r="B41" s="152"/>
      <c r="C41" s="137"/>
      <c r="D41" s="164"/>
      <c r="E41" s="152"/>
      <c r="F41"/>
    </row>
    <row r="42" spans="1:6" x14ac:dyDescent="0.2">
      <c r="A42" s="163">
        <f>+'10,1'!A42</f>
        <v>42644</v>
      </c>
      <c r="B42" s="152"/>
      <c r="C42" s="137"/>
      <c r="D42" s="164"/>
      <c r="E42" s="152"/>
      <c r="F42"/>
    </row>
    <row r="43" spans="1:6" x14ac:dyDescent="0.2">
      <c r="A43" s="163">
        <f>+'10,1'!A43</f>
        <v>42675</v>
      </c>
      <c r="B43" s="152"/>
      <c r="C43" s="137"/>
      <c r="D43" s="164"/>
      <c r="E43" s="152"/>
      <c r="F43"/>
    </row>
    <row r="44" spans="1:6" ht="13.5" thickBot="1" x14ac:dyDescent="0.25">
      <c r="A44" s="165">
        <f>+'10,1'!A44</f>
        <v>42705</v>
      </c>
      <c r="B44" s="166"/>
      <c r="C44" s="171"/>
      <c r="D44" s="172"/>
      <c r="E44" s="166"/>
      <c r="F44"/>
    </row>
    <row r="45" spans="1:6" x14ac:dyDescent="0.2">
      <c r="A45" s="159">
        <f>+'10,1'!A45</f>
        <v>42736</v>
      </c>
      <c r="B45" s="161"/>
      <c r="C45" s="170"/>
      <c r="D45" s="160"/>
      <c r="E45" s="161"/>
      <c r="F45"/>
    </row>
    <row r="46" spans="1:6" x14ac:dyDescent="0.2">
      <c r="A46" s="163">
        <f>+'10,1'!A46</f>
        <v>42767</v>
      </c>
      <c r="B46" s="152"/>
      <c r="C46" s="137"/>
      <c r="D46" s="164"/>
      <c r="E46" s="152"/>
      <c r="F46"/>
    </row>
    <row r="47" spans="1:6" x14ac:dyDescent="0.2">
      <c r="A47" s="163">
        <f>+'10,1'!A48</f>
        <v>42826</v>
      </c>
      <c r="B47" s="152"/>
      <c r="C47" s="137"/>
      <c r="D47" s="164"/>
      <c r="E47" s="152"/>
      <c r="F47"/>
    </row>
    <row r="48" spans="1:6" x14ac:dyDescent="0.2">
      <c r="A48" s="163">
        <f>+'10,1'!A49</f>
        <v>42856</v>
      </c>
      <c r="B48" s="152"/>
      <c r="C48" s="137"/>
      <c r="D48" s="164"/>
      <c r="E48" s="152"/>
      <c r="F48"/>
    </row>
    <row r="49" spans="1:6" x14ac:dyDescent="0.2">
      <c r="A49" s="163">
        <f>+'10,1'!A50</f>
        <v>42887</v>
      </c>
      <c r="B49" s="152"/>
      <c r="C49" s="137"/>
      <c r="D49" s="164"/>
      <c r="E49" s="152"/>
      <c r="F49"/>
    </row>
    <row r="50" spans="1:6" x14ac:dyDescent="0.2">
      <c r="A50" s="163">
        <f>+'10,1'!A51</f>
        <v>42917</v>
      </c>
      <c r="B50" s="152"/>
      <c r="C50" s="137"/>
      <c r="D50" s="164"/>
      <c r="E50" s="152"/>
      <c r="F50"/>
    </row>
    <row r="51" spans="1:6" x14ac:dyDescent="0.2">
      <c r="A51" s="163">
        <f>+'10,1'!A52</f>
        <v>42948</v>
      </c>
      <c r="B51" s="152"/>
      <c r="C51" s="137"/>
      <c r="D51" s="164"/>
      <c r="E51" s="152"/>
      <c r="F51"/>
    </row>
    <row r="52" spans="1:6" x14ac:dyDescent="0.2">
      <c r="A52" s="163">
        <f>+'10,1'!A53</f>
        <v>42979</v>
      </c>
      <c r="B52" s="152"/>
      <c r="C52" s="137"/>
      <c r="D52" s="164"/>
      <c r="E52" s="152"/>
      <c r="F52"/>
    </row>
    <row r="53" spans="1:6" ht="13.5" thickBot="1" x14ac:dyDescent="0.25">
      <c r="A53" s="173"/>
      <c r="B53" s="174"/>
      <c r="C53" s="174"/>
      <c r="D53" s="175"/>
      <c r="E53" s="174"/>
      <c r="F53"/>
    </row>
    <row r="54" spans="1:6" x14ac:dyDescent="0.2">
      <c r="A54" s="176">
        <v>2011</v>
      </c>
      <c r="B54" s="161"/>
      <c r="C54" s="161"/>
      <c r="D54" s="161"/>
      <c r="E54" s="161"/>
      <c r="F54"/>
    </row>
    <row r="55" spans="1:6" x14ac:dyDescent="0.2">
      <c r="A55" s="177">
        <v>2012</v>
      </c>
      <c r="B55" s="152"/>
      <c r="C55" s="152"/>
      <c r="D55" s="152"/>
      <c r="E55" s="152"/>
      <c r="F55"/>
    </row>
    <row r="56" spans="1:6" ht="13.5" thickBot="1" x14ac:dyDescent="0.25">
      <c r="A56" s="178">
        <v>2013</v>
      </c>
      <c r="B56" s="166"/>
      <c r="C56" s="166"/>
      <c r="D56" s="166"/>
      <c r="E56" s="166"/>
      <c r="F56"/>
    </row>
    <row r="57" spans="1:6" x14ac:dyDescent="0.2">
      <c r="A57" s="176">
        <f>+'9.1'!A57</f>
        <v>2014</v>
      </c>
      <c r="B57" s="161"/>
      <c r="C57" s="161"/>
      <c r="D57" s="161"/>
      <c r="E57" s="161"/>
      <c r="F57"/>
    </row>
    <row r="58" spans="1:6" x14ac:dyDescent="0.2">
      <c r="A58" s="177">
        <f>+'9.1'!A58</f>
        <v>2015</v>
      </c>
      <c r="B58" s="152"/>
      <c r="C58" s="152"/>
      <c r="D58" s="152"/>
      <c r="E58" s="152"/>
      <c r="F58"/>
    </row>
    <row r="59" spans="1:6" ht="13.5" thickBot="1" x14ac:dyDescent="0.25">
      <c r="A59" s="178">
        <f>+'9.1'!A59</f>
        <v>2016</v>
      </c>
      <c r="B59" s="166"/>
      <c r="C59" s="166"/>
      <c r="D59" s="166"/>
      <c r="E59" s="166"/>
      <c r="F59"/>
    </row>
    <row r="60" spans="1:6" ht="13.5" thickBot="1" x14ac:dyDescent="0.25">
      <c r="A60" s="179"/>
      <c r="B60" s="174"/>
      <c r="C60" s="174"/>
      <c r="D60" s="174"/>
      <c r="E60" s="174"/>
      <c r="F60"/>
    </row>
    <row r="61" spans="1:6" x14ac:dyDescent="0.2">
      <c r="A61" s="159" t="str">
        <f>+'9.1'!A61</f>
        <v>ene-sep 2016</v>
      </c>
      <c r="B61" s="161"/>
      <c r="C61" s="161"/>
      <c r="D61" s="161"/>
      <c r="E61" s="161"/>
      <c r="F61"/>
    </row>
    <row r="62" spans="1:6" ht="13.5" thickBot="1" x14ac:dyDescent="0.25">
      <c r="A62" s="165" t="str">
        <f>+'9.1'!A62</f>
        <v>ene-sep 2017</v>
      </c>
      <c r="B62" s="166"/>
      <c r="C62" s="166"/>
      <c r="D62" s="166"/>
      <c r="E62" s="166"/>
      <c r="F62"/>
    </row>
    <row r="63" spans="1:6" x14ac:dyDescent="0.2">
      <c r="A63" s="173"/>
    </row>
    <row r="64" spans="1:6" x14ac:dyDescent="0.2">
      <c r="A64" s="180" t="s">
        <v>62</v>
      </c>
    </row>
    <row r="65" spans="1:6" x14ac:dyDescent="0.2">
      <c r="A65" s="156"/>
    </row>
    <row r="66" spans="1:6" x14ac:dyDescent="0.2">
      <c r="A66" s="156"/>
      <c r="E66" s="174"/>
      <c r="F66" s="174"/>
    </row>
    <row r="67" spans="1:6" x14ac:dyDescent="0.2">
      <c r="A67" s="84" t="s">
        <v>91</v>
      </c>
      <c r="B67" s="85"/>
      <c r="C67" s="53"/>
    </row>
    <row r="68" spans="1:6" ht="13.5" thickBot="1" x14ac:dyDescent="0.25">
      <c r="A68" s="53"/>
      <c r="B68" s="53"/>
      <c r="C68" s="53"/>
    </row>
    <row r="69" spans="1:6" ht="13.5" thickBot="1" x14ac:dyDescent="0.25">
      <c r="A69" s="89" t="s">
        <v>4</v>
      </c>
      <c r="C69" s="94" t="s">
        <v>84</v>
      </c>
      <c r="D69" s="96" t="s">
        <v>77</v>
      </c>
    </row>
    <row r="70" spans="1:6" x14ac:dyDescent="0.2">
      <c r="A70" s="97">
        <f>+A57</f>
        <v>2014</v>
      </c>
      <c r="C70" s="107">
        <f>+C57-SUM(C8:C19)</f>
        <v>0</v>
      </c>
      <c r="D70" s="110">
        <f>+D57-SUM(D8:D19)</f>
        <v>0</v>
      </c>
    </row>
    <row r="71" spans="1:6" x14ac:dyDescent="0.2">
      <c r="A71" s="99">
        <f>+A58</f>
        <v>2015</v>
      </c>
      <c r="C71" s="111">
        <f>+C58-SUM(C20:C31)</f>
        <v>0</v>
      </c>
      <c r="D71" s="114">
        <f>+D58-SUM(D20:D31)</f>
        <v>0</v>
      </c>
    </row>
    <row r="72" spans="1:6" ht="13.5" thickBot="1" x14ac:dyDescent="0.25">
      <c r="A72" s="100">
        <f>+A59</f>
        <v>2016</v>
      </c>
      <c r="C72" s="115">
        <f>+C59-SUM(C32:C43)</f>
        <v>0</v>
      </c>
      <c r="D72" s="118">
        <f>+D59-SUM(D32:D43)</f>
        <v>0</v>
      </c>
    </row>
    <row r="73" spans="1:6" x14ac:dyDescent="0.2">
      <c r="A73" s="97" t="str">
        <f>+A61</f>
        <v>ene-sep 2016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thickBot="1" x14ac:dyDescent="0.25">
      <c r="A74" s="100" t="str">
        <f>+A62</f>
        <v>ene-sep 2017</v>
      </c>
      <c r="C74" s="128">
        <f>+C62-(SUM(C44:INDEX(C44:C52,'parámetros e instrucciones'!$E$3)))</f>
        <v>0</v>
      </c>
      <c r="D74" s="128">
        <f>+D62-(SUM(D44:INDEX(D44:D52,'parámetros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2" footer="0.511811023622047"/>
  <pageSetup paperSize="9" scale="97" orientation="portrait" r:id="rId1"/>
  <headerFooter alignWithMargins="0">
    <oddHeader>&amp;R2017 –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  <pageSetUpPr fitToPage="1"/>
  </sheetPr>
  <dimension ref="B1:R124"/>
  <sheetViews>
    <sheetView topLeftCell="B37" workbookViewId="0">
      <selection activeCell="H14" sqref="H14"/>
    </sheetView>
  </sheetViews>
  <sheetFormatPr baseColWidth="10" defaultColWidth="13.7109375" defaultRowHeight="12.75" x14ac:dyDescent="0.2"/>
  <cols>
    <col min="1" max="1" width="1" style="53" customWidth="1"/>
    <col min="2" max="2" width="3" style="51" customWidth="1"/>
    <col min="3" max="3" width="12.7109375" style="53" customWidth="1"/>
    <col min="4" max="4" width="1.7109375" style="53" customWidth="1"/>
    <col min="5" max="5" width="13.7109375" style="53" customWidth="1"/>
    <col min="6" max="6" width="13.7109375" style="53" hidden="1" customWidth="1"/>
    <col min="7" max="8" width="13.7109375" style="53" customWidth="1"/>
    <col min="9" max="10" width="13.7109375" style="53" hidden="1" customWidth="1"/>
    <col min="11" max="12" width="13.7109375" style="53" customWidth="1"/>
    <col min="13" max="13" width="13.5703125" style="53" customWidth="1"/>
    <col min="14" max="14" width="13.7109375" style="53" customWidth="1"/>
    <col min="15" max="15" width="1.7109375" style="65" customWidth="1"/>
    <col min="16" max="18" width="11.42578125" style="49" customWidth="1"/>
    <col min="19" max="16384" width="13.7109375" style="53"/>
  </cols>
  <sheetData>
    <row r="1" spans="3:18" x14ac:dyDescent="0.2">
      <c r="C1" s="497" t="s">
        <v>121</v>
      </c>
      <c r="D1" s="497"/>
      <c r="E1" s="497"/>
      <c r="F1" s="497"/>
      <c r="G1" s="497"/>
      <c r="H1" s="497"/>
      <c r="I1" s="497"/>
      <c r="J1" s="497"/>
      <c r="K1" s="497"/>
      <c r="L1" s="229"/>
    </row>
    <row r="2" spans="3:18" x14ac:dyDescent="0.2">
      <c r="C2" s="497" t="s">
        <v>120</v>
      </c>
      <c r="D2" s="497"/>
      <c r="E2" s="497"/>
      <c r="F2" s="497"/>
      <c r="G2" s="497"/>
      <c r="H2" s="497"/>
      <c r="I2" s="497"/>
      <c r="J2" s="497"/>
      <c r="K2" s="497"/>
      <c r="L2" s="229"/>
    </row>
    <row r="3" spans="3:18" x14ac:dyDescent="0.2">
      <c r="C3" s="498" t="s">
        <v>122</v>
      </c>
      <c r="D3" s="498"/>
      <c r="E3" s="498"/>
      <c r="F3" s="498"/>
      <c r="G3" s="498"/>
      <c r="H3" s="498"/>
      <c r="I3" s="498"/>
      <c r="J3" s="498"/>
      <c r="K3" s="498"/>
      <c r="L3" s="50"/>
      <c r="M3" s="234"/>
      <c r="N3" s="234"/>
      <c r="O3" s="66"/>
      <c r="P3" s="53"/>
      <c r="Q3" s="53"/>
      <c r="R3" s="53"/>
    </row>
    <row r="4" spans="3:18" x14ac:dyDescent="0.2">
      <c r="C4" s="498" t="s">
        <v>113</v>
      </c>
      <c r="D4" s="498"/>
      <c r="E4" s="498"/>
      <c r="F4" s="498"/>
      <c r="G4" s="498"/>
      <c r="H4" s="498"/>
      <c r="I4" s="498"/>
      <c r="J4" s="498"/>
      <c r="K4" s="498"/>
      <c r="L4" s="50"/>
      <c r="M4" s="234"/>
      <c r="N4" s="234"/>
      <c r="P4" s="53"/>
      <c r="Q4" s="67" t="s">
        <v>78</v>
      </c>
      <c r="R4" s="53"/>
    </row>
    <row r="5" spans="3:18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48"/>
    </row>
    <row r="6" spans="3:18" ht="64.5" thickBot="1" x14ac:dyDescent="0.25">
      <c r="C6" s="231" t="s">
        <v>73</v>
      </c>
      <c r="D6" s="25"/>
      <c r="E6" s="26" t="s">
        <v>15</v>
      </c>
      <c r="F6" s="27" t="s">
        <v>16</v>
      </c>
      <c r="G6" s="27" t="s">
        <v>80</v>
      </c>
      <c r="H6" s="27" t="s">
        <v>74</v>
      </c>
      <c r="I6" s="24" t="s">
        <v>75</v>
      </c>
      <c r="J6" s="27" t="s">
        <v>81</v>
      </c>
      <c r="K6" s="24" t="s">
        <v>76</v>
      </c>
      <c r="L6" s="24" t="s">
        <v>125</v>
      </c>
      <c r="M6" s="51"/>
      <c r="N6" s="51"/>
      <c r="O6" s="28"/>
      <c r="P6" s="52"/>
      <c r="Q6" s="96" t="s">
        <v>92</v>
      </c>
    </row>
    <row r="7" spans="3:18" x14ac:dyDescent="0.2">
      <c r="C7" s="101">
        <v>41640</v>
      </c>
      <c r="D7" s="47"/>
      <c r="E7" s="30"/>
      <c r="F7" s="31"/>
      <c r="G7" s="31"/>
      <c r="H7" s="31"/>
      <c r="I7" s="31"/>
      <c r="J7" s="31"/>
      <c r="K7" s="31"/>
      <c r="L7" s="105"/>
      <c r="M7" s="51"/>
      <c r="N7" s="51"/>
      <c r="O7" s="33"/>
      <c r="P7" s="52"/>
      <c r="Q7" s="129">
        <f>+M57+E7-F7-G7-H7+I7-J7</f>
        <v>0</v>
      </c>
    </row>
    <row r="8" spans="3:18" x14ac:dyDescent="0.2">
      <c r="C8" s="102">
        <v>41671</v>
      </c>
      <c r="D8" s="47"/>
      <c r="E8" s="34"/>
      <c r="F8" s="35"/>
      <c r="G8" s="35"/>
      <c r="H8" s="35"/>
      <c r="I8" s="35"/>
      <c r="J8" s="35"/>
      <c r="K8" s="35"/>
      <c r="L8" s="106"/>
      <c r="M8" s="51"/>
      <c r="N8" s="51"/>
      <c r="O8" s="33"/>
      <c r="P8" s="52"/>
      <c r="Q8" s="130">
        <f>+Q7+E8+I8-F8-G8-H8-J8</f>
        <v>0</v>
      </c>
    </row>
    <row r="9" spans="3:18" x14ac:dyDescent="0.2">
      <c r="C9" s="102">
        <v>41699</v>
      </c>
      <c r="D9" s="47"/>
      <c r="E9" s="34"/>
      <c r="F9" s="35"/>
      <c r="G9" s="35"/>
      <c r="H9" s="35"/>
      <c r="I9" s="35"/>
      <c r="J9" s="35"/>
      <c r="K9" s="35"/>
      <c r="L9" s="106"/>
      <c r="M9" s="51"/>
      <c r="N9" s="51"/>
      <c r="O9" s="33"/>
      <c r="P9" s="52"/>
      <c r="Q9" s="130">
        <f t="shared" ref="Q9:Q51" si="0">+Q8+E9+I9-F9-G9-H9-J9</f>
        <v>0</v>
      </c>
    </row>
    <row r="10" spans="3:18" x14ac:dyDescent="0.2">
      <c r="C10" s="102">
        <v>41730</v>
      </c>
      <c r="D10" s="47"/>
      <c r="E10" s="34"/>
      <c r="F10" s="35"/>
      <c r="G10" s="35"/>
      <c r="H10" s="35"/>
      <c r="I10" s="35"/>
      <c r="J10" s="35"/>
      <c r="K10" s="35"/>
      <c r="L10" s="106"/>
      <c r="M10" s="51"/>
      <c r="N10" s="51"/>
      <c r="O10" s="33"/>
      <c r="P10" s="52"/>
      <c r="Q10" s="130">
        <f t="shared" si="0"/>
        <v>0</v>
      </c>
    </row>
    <row r="11" spans="3:18" x14ac:dyDescent="0.2">
      <c r="C11" s="102">
        <v>41760</v>
      </c>
      <c r="D11" s="47"/>
      <c r="E11" s="34"/>
      <c r="F11" s="35"/>
      <c r="G11" s="35"/>
      <c r="H11" s="35"/>
      <c r="I11" s="35"/>
      <c r="J11" s="35"/>
      <c r="K11" s="35"/>
      <c r="L11" s="106"/>
      <c r="O11" s="33"/>
      <c r="Q11" s="130">
        <f>+Q10+E11+I11-F11-G11-H11-J11</f>
        <v>0</v>
      </c>
    </row>
    <row r="12" spans="3:18" x14ac:dyDescent="0.2">
      <c r="C12" s="102">
        <v>41791</v>
      </c>
      <c r="D12" s="47"/>
      <c r="E12" s="34"/>
      <c r="F12" s="35"/>
      <c r="G12" s="35"/>
      <c r="H12" s="35"/>
      <c r="I12" s="35"/>
      <c r="J12" s="35"/>
      <c r="K12" s="35"/>
      <c r="L12" s="106"/>
      <c r="O12" s="33"/>
      <c r="Q12" s="130">
        <f t="shared" si="0"/>
        <v>0</v>
      </c>
    </row>
    <row r="13" spans="3:18" x14ac:dyDescent="0.2">
      <c r="C13" s="102">
        <v>41821</v>
      </c>
      <c r="D13" s="47"/>
      <c r="E13" s="34"/>
      <c r="F13" s="35"/>
      <c r="G13" s="35"/>
      <c r="H13" s="35"/>
      <c r="I13" s="35"/>
      <c r="J13" s="35"/>
      <c r="K13" s="35"/>
      <c r="L13" s="106"/>
      <c r="O13" s="33"/>
      <c r="Q13" s="130">
        <f t="shared" si="0"/>
        <v>0</v>
      </c>
    </row>
    <row r="14" spans="3:18" x14ac:dyDescent="0.2">
      <c r="C14" s="102">
        <v>41852</v>
      </c>
      <c r="D14" s="47"/>
      <c r="E14" s="34"/>
      <c r="F14" s="35"/>
      <c r="G14" s="35"/>
      <c r="H14" s="35"/>
      <c r="I14" s="35"/>
      <c r="J14" s="35"/>
      <c r="K14" s="35"/>
      <c r="L14" s="106"/>
      <c r="O14" s="33"/>
      <c r="Q14" s="130">
        <f t="shared" si="0"/>
        <v>0</v>
      </c>
    </row>
    <row r="15" spans="3:18" x14ac:dyDescent="0.2">
      <c r="C15" s="102">
        <v>41883</v>
      </c>
      <c r="D15" s="47"/>
      <c r="E15" s="34"/>
      <c r="F15" s="35"/>
      <c r="G15" s="35"/>
      <c r="H15" s="35"/>
      <c r="I15" s="35"/>
      <c r="J15" s="35"/>
      <c r="K15" s="35"/>
      <c r="L15" s="106"/>
      <c r="O15" s="33"/>
      <c r="Q15" s="130">
        <f t="shared" si="0"/>
        <v>0</v>
      </c>
    </row>
    <row r="16" spans="3:18" x14ac:dyDescent="0.2">
      <c r="C16" s="102">
        <v>41913</v>
      </c>
      <c r="D16" s="47"/>
      <c r="E16" s="34"/>
      <c r="F16" s="35"/>
      <c r="G16" s="35"/>
      <c r="H16" s="35"/>
      <c r="I16" s="35"/>
      <c r="J16" s="35"/>
      <c r="K16" s="35"/>
      <c r="L16" s="106"/>
      <c r="O16" s="33"/>
      <c r="Q16" s="130">
        <f t="shared" si="0"/>
        <v>0</v>
      </c>
    </row>
    <row r="17" spans="3:17" x14ac:dyDescent="0.2">
      <c r="C17" s="102">
        <v>41944</v>
      </c>
      <c r="D17" s="47"/>
      <c r="E17" s="34"/>
      <c r="F17" s="35"/>
      <c r="G17" s="35"/>
      <c r="H17" s="35"/>
      <c r="I17" s="35"/>
      <c r="J17" s="35"/>
      <c r="K17" s="35"/>
      <c r="L17" s="106"/>
      <c r="O17" s="33"/>
      <c r="Q17" s="130">
        <f t="shared" si="0"/>
        <v>0</v>
      </c>
    </row>
    <row r="18" spans="3:17" ht="13.5" thickBot="1" x14ac:dyDescent="0.25">
      <c r="C18" s="103">
        <v>41974</v>
      </c>
      <c r="D18" s="47"/>
      <c r="E18" s="37"/>
      <c r="F18" s="38"/>
      <c r="G18" s="38"/>
      <c r="H18" s="38"/>
      <c r="I18" s="38"/>
      <c r="J18" s="38"/>
      <c r="K18" s="38"/>
      <c r="L18" s="365"/>
      <c r="O18" s="33"/>
      <c r="Q18" s="131">
        <f t="shared" si="0"/>
        <v>0</v>
      </c>
    </row>
    <row r="19" spans="3:17" x14ac:dyDescent="0.2">
      <c r="C19" s="101">
        <v>42005</v>
      </c>
      <c r="D19" s="47"/>
      <c r="E19" s="30"/>
      <c r="F19" s="31"/>
      <c r="G19" s="31"/>
      <c r="H19" s="31"/>
      <c r="I19" s="31"/>
      <c r="J19" s="31"/>
      <c r="K19" s="31"/>
      <c r="L19" s="105"/>
      <c r="O19" s="33"/>
      <c r="Q19" s="132">
        <f t="shared" si="0"/>
        <v>0</v>
      </c>
    </row>
    <row r="20" spans="3:17" x14ac:dyDescent="0.2">
      <c r="C20" s="102">
        <v>42036</v>
      </c>
      <c r="D20" s="47"/>
      <c r="E20" s="34"/>
      <c r="F20" s="35"/>
      <c r="G20" s="35"/>
      <c r="H20" s="35"/>
      <c r="I20" s="35"/>
      <c r="J20" s="35"/>
      <c r="K20" s="35"/>
      <c r="L20" s="106"/>
      <c r="O20" s="33"/>
      <c r="Q20" s="130">
        <f t="shared" si="0"/>
        <v>0</v>
      </c>
    </row>
    <row r="21" spans="3:17" x14ac:dyDescent="0.2">
      <c r="C21" s="102">
        <v>42064</v>
      </c>
      <c r="D21" s="47"/>
      <c r="E21" s="34"/>
      <c r="F21" s="35"/>
      <c r="G21" s="35"/>
      <c r="H21" s="35"/>
      <c r="I21" s="35"/>
      <c r="J21" s="35"/>
      <c r="K21" s="35"/>
      <c r="L21" s="106"/>
      <c r="O21" s="33"/>
      <c r="Q21" s="130">
        <f t="shared" si="0"/>
        <v>0</v>
      </c>
    </row>
    <row r="22" spans="3:17" x14ac:dyDescent="0.2">
      <c r="C22" s="102">
        <v>42095</v>
      </c>
      <c r="D22" s="47"/>
      <c r="E22" s="34"/>
      <c r="F22" s="35"/>
      <c r="G22" s="35"/>
      <c r="H22" s="35"/>
      <c r="I22" s="35"/>
      <c r="J22" s="35"/>
      <c r="K22" s="35"/>
      <c r="L22" s="106"/>
      <c r="O22" s="33"/>
      <c r="Q22" s="130">
        <f t="shared" si="0"/>
        <v>0</v>
      </c>
    </row>
    <row r="23" spans="3:17" x14ac:dyDescent="0.2">
      <c r="C23" s="102">
        <v>42125</v>
      </c>
      <c r="D23" s="47"/>
      <c r="E23" s="34"/>
      <c r="F23" s="35"/>
      <c r="G23" s="35"/>
      <c r="H23" s="35"/>
      <c r="I23" s="35"/>
      <c r="J23" s="35"/>
      <c r="K23" s="35"/>
      <c r="L23" s="106"/>
      <c r="O23" s="33"/>
      <c r="Q23" s="130">
        <f t="shared" si="0"/>
        <v>0</v>
      </c>
    </row>
    <row r="24" spans="3:17" x14ac:dyDescent="0.2">
      <c r="C24" s="102">
        <v>42156</v>
      </c>
      <c r="D24" s="47"/>
      <c r="E24" s="34"/>
      <c r="F24" s="35"/>
      <c r="G24" s="35"/>
      <c r="H24" s="35"/>
      <c r="I24" s="35"/>
      <c r="J24" s="35"/>
      <c r="K24" s="35"/>
      <c r="L24" s="106"/>
      <c r="O24" s="33"/>
      <c r="Q24" s="130">
        <f t="shared" si="0"/>
        <v>0</v>
      </c>
    </row>
    <row r="25" spans="3:17" x14ac:dyDescent="0.2">
      <c r="C25" s="102">
        <v>42186</v>
      </c>
      <c r="D25" s="47"/>
      <c r="E25" s="34"/>
      <c r="F25" s="35"/>
      <c r="G25" s="35"/>
      <c r="H25" s="35"/>
      <c r="I25" s="35"/>
      <c r="J25" s="35"/>
      <c r="K25" s="35"/>
      <c r="L25" s="106"/>
      <c r="O25" s="33"/>
      <c r="Q25" s="130">
        <f t="shared" si="0"/>
        <v>0</v>
      </c>
    </row>
    <row r="26" spans="3:17" x14ac:dyDescent="0.2">
      <c r="C26" s="102">
        <v>42217</v>
      </c>
      <c r="D26" s="47"/>
      <c r="E26" s="34"/>
      <c r="F26" s="35"/>
      <c r="G26" s="35"/>
      <c r="H26" s="35"/>
      <c r="I26" s="35"/>
      <c r="J26" s="35"/>
      <c r="K26" s="35"/>
      <c r="L26" s="106"/>
      <c r="O26" s="33"/>
      <c r="Q26" s="130">
        <f t="shared" si="0"/>
        <v>0</v>
      </c>
    </row>
    <row r="27" spans="3:17" x14ac:dyDescent="0.2">
      <c r="C27" s="102">
        <v>42248</v>
      </c>
      <c r="D27" s="47"/>
      <c r="E27" s="34"/>
      <c r="F27" s="35"/>
      <c r="G27" s="35"/>
      <c r="H27" s="35"/>
      <c r="I27" s="35"/>
      <c r="J27" s="35"/>
      <c r="K27" s="35"/>
      <c r="L27" s="106"/>
      <c r="O27" s="33"/>
      <c r="Q27" s="130">
        <f t="shared" si="0"/>
        <v>0</v>
      </c>
    </row>
    <row r="28" spans="3:17" x14ac:dyDescent="0.2">
      <c r="C28" s="102">
        <v>42278</v>
      </c>
      <c r="D28" s="47"/>
      <c r="E28" s="34"/>
      <c r="F28" s="35"/>
      <c r="G28" s="35"/>
      <c r="H28" s="35"/>
      <c r="I28" s="35"/>
      <c r="J28" s="35"/>
      <c r="K28" s="35"/>
      <c r="L28" s="106"/>
      <c r="O28" s="33"/>
      <c r="Q28" s="130">
        <f t="shared" si="0"/>
        <v>0</v>
      </c>
    </row>
    <row r="29" spans="3:17" x14ac:dyDescent="0.2">
      <c r="C29" s="102">
        <v>42309</v>
      </c>
      <c r="D29" s="47"/>
      <c r="E29" s="34"/>
      <c r="F29" s="35"/>
      <c r="G29" s="35"/>
      <c r="H29" s="35"/>
      <c r="I29" s="35"/>
      <c r="J29" s="35"/>
      <c r="K29" s="35"/>
      <c r="L29" s="106"/>
      <c r="O29" s="33"/>
      <c r="Q29" s="130">
        <f t="shared" si="0"/>
        <v>0</v>
      </c>
    </row>
    <row r="30" spans="3:17" ht="13.5" thickBot="1" x14ac:dyDescent="0.25">
      <c r="C30" s="103">
        <v>42339</v>
      </c>
      <c r="D30" s="47"/>
      <c r="E30" s="37"/>
      <c r="F30" s="38"/>
      <c r="G30" s="38"/>
      <c r="H30" s="38"/>
      <c r="I30" s="38"/>
      <c r="J30" s="38"/>
      <c r="K30" s="38"/>
      <c r="L30" s="365"/>
      <c r="O30" s="33"/>
      <c r="Q30" s="133">
        <f t="shared" si="0"/>
        <v>0</v>
      </c>
    </row>
    <row r="31" spans="3:17" x14ac:dyDescent="0.2">
      <c r="C31" s="101">
        <v>42370</v>
      </c>
      <c r="D31" s="47"/>
      <c r="E31" s="30"/>
      <c r="F31" s="31"/>
      <c r="G31" s="31"/>
      <c r="H31" s="31"/>
      <c r="I31" s="31"/>
      <c r="J31" s="31"/>
      <c r="K31" s="31"/>
      <c r="L31" s="105"/>
      <c r="O31" s="33"/>
      <c r="Q31" s="129">
        <f t="shared" si="0"/>
        <v>0</v>
      </c>
    </row>
    <row r="32" spans="3:17" x14ac:dyDescent="0.2">
      <c r="C32" s="102">
        <v>42401</v>
      </c>
      <c r="D32" s="47"/>
      <c r="E32" s="34"/>
      <c r="F32" s="35"/>
      <c r="G32" s="35"/>
      <c r="H32" s="35"/>
      <c r="I32" s="35"/>
      <c r="J32" s="35"/>
      <c r="K32" s="35"/>
      <c r="L32" s="106"/>
      <c r="O32" s="33"/>
      <c r="Q32" s="130">
        <f t="shared" si="0"/>
        <v>0</v>
      </c>
    </row>
    <row r="33" spans="3:17" x14ac:dyDescent="0.2">
      <c r="C33" s="102">
        <v>42430</v>
      </c>
      <c r="D33" s="47"/>
      <c r="E33" s="34"/>
      <c r="F33" s="35"/>
      <c r="G33" s="35"/>
      <c r="H33" s="35"/>
      <c r="I33" s="35"/>
      <c r="J33" s="35"/>
      <c r="K33" s="35"/>
      <c r="L33" s="106"/>
      <c r="O33" s="33"/>
      <c r="Q33" s="130">
        <f t="shared" si="0"/>
        <v>0</v>
      </c>
    </row>
    <row r="34" spans="3:17" x14ac:dyDescent="0.2">
      <c r="C34" s="102">
        <v>42461</v>
      </c>
      <c r="D34" s="47"/>
      <c r="E34" s="34"/>
      <c r="F34" s="35"/>
      <c r="G34" s="35"/>
      <c r="H34" s="35"/>
      <c r="I34" s="35"/>
      <c r="J34" s="35"/>
      <c r="K34" s="35"/>
      <c r="L34" s="106"/>
      <c r="O34" s="33"/>
      <c r="Q34" s="130">
        <f t="shared" si="0"/>
        <v>0</v>
      </c>
    </row>
    <row r="35" spans="3:17" x14ac:dyDescent="0.2">
      <c r="C35" s="102">
        <v>42491</v>
      </c>
      <c r="D35" s="47"/>
      <c r="E35" s="34"/>
      <c r="F35" s="35"/>
      <c r="G35" s="35"/>
      <c r="H35" s="35"/>
      <c r="I35" s="35"/>
      <c r="J35" s="35"/>
      <c r="K35" s="35"/>
      <c r="L35" s="106"/>
      <c r="O35" s="33"/>
      <c r="Q35" s="130">
        <f t="shared" si="0"/>
        <v>0</v>
      </c>
    </row>
    <row r="36" spans="3:17" x14ac:dyDescent="0.2">
      <c r="C36" s="102">
        <v>42522</v>
      </c>
      <c r="D36" s="47"/>
      <c r="E36" s="34"/>
      <c r="F36" s="35"/>
      <c r="G36" s="35"/>
      <c r="H36" s="35"/>
      <c r="I36" s="35"/>
      <c r="J36" s="35"/>
      <c r="K36" s="35"/>
      <c r="L36" s="106"/>
      <c r="O36" s="33"/>
      <c r="Q36" s="130">
        <f t="shared" si="0"/>
        <v>0</v>
      </c>
    </row>
    <row r="37" spans="3:17" x14ac:dyDescent="0.2">
      <c r="C37" s="102">
        <v>42552</v>
      </c>
      <c r="D37" s="47"/>
      <c r="E37" s="34"/>
      <c r="F37" s="35"/>
      <c r="G37" s="35"/>
      <c r="H37" s="35"/>
      <c r="I37" s="35"/>
      <c r="J37" s="35"/>
      <c r="K37" s="35"/>
      <c r="L37" s="106"/>
      <c r="O37" s="33"/>
      <c r="Q37" s="130">
        <f t="shared" si="0"/>
        <v>0</v>
      </c>
    </row>
    <row r="38" spans="3:17" x14ac:dyDescent="0.2">
      <c r="C38" s="102">
        <v>42583</v>
      </c>
      <c r="D38" s="47"/>
      <c r="E38" s="34"/>
      <c r="F38" s="35"/>
      <c r="G38" s="35"/>
      <c r="H38" s="35"/>
      <c r="I38" s="35"/>
      <c r="J38" s="35"/>
      <c r="K38" s="35"/>
      <c r="L38" s="106"/>
      <c r="O38" s="33"/>
      <c r="Q38" s="130">
        <f t="shared" si="0"/>
        <v>0</v>
      </c>
    </row>
    <row r="39" spans="3:17" x14ac:dyDescent="0.2">
      <c r="C39" s="102">
        <v>42614</v>
      </c>
      <c r="D39" s="47"/>
      <c r="E39" s="34"/>
      <c r="F39" s="35"/>
      <c r="G39" s="35"/>
      <c r="H39" s="35"/>
      <c r="I39" s="35"/>
      <c r="J39" s="35"/>
      <c r="K39" s="35"/>
      <c r="L39" s="106"/>
      <c r="O39" s="33"/>
      <c r="Q39" s="130">
        <f t="shared" si="0"/>
        <v>0</v>
      </c>
    </row>
    <row r="40" spans="3:17" x14ac:dyDescent="0.2">
      <c r="C40" s="102">
        <v>42644</v>
      </c>
      <c r="D40" s="47"/>
      <c r="E40" s="34"/>
      <c r="F40" s="35"/>
      <c r="G40" s="35"/>
      <c r="H40" s="35"/>
      <c r="I40" s="35"/>
      <c r="J40" s="35"/>
      <c r="K40" s="35"/>
      <c r="L40" s="106"/>
      <c r="O40" s="33"/>
      <c r="Q40" s="130">
        <f t="shared" si="0"/>
        <v>0</v>
      </c>
    </row>
    <row r="41" spans="3:17" x14ac:dyDescent="0.2">
      <c r="C41" s="102">
        <v>42675</v>
      </c>
      <c r="D41" s="47"/>
      <c r="E41" s="34"/>
      <c r="F41" s="35"/>
      <c r="G41" s="35"/>
      <c r="H41" s="35"/>
      <c r="I41" s="35"/>
      <c r="J41" s="35"/>
      <c r="K41" s="35"/>
      <c r="L41" s="106"/>
      <c r="O41" s="33"/>
      <c r="Q41" s="130">
        <f t="shared" si="0"/>
        <v>0</v>
      </c>
    </row>
    <row r="42" spans="3:17" ht="13.5" thickBot="1" x14ac:dyDescent="0.25">
      <c r="C42" s="103">
        <v>42705</v>
      </c>
      <c r="D42" s="47"/>
      <c r="E42" s="37"/>
      <c r="F42" s="38"/>
      <c r="G42" s="38"/>
      <c r="H42" s="38"/>
      <c r="I42" s="38"/>
      <c r="J42" s="38"/>
      <c r="K42" s="38"/>
      <c r="L42" s="365"/>
      <c r="O42" s="33"/>
      <c r="Q42" s="133">
        <f t="shared" si="0"/>
        <v>0</v>
      </c>
    </row>
    <row r="43" spans="3:17" x14ac:dyDescent="0.2">
      <c r="C43" s="101">
        <v>42736</v>
      </c>
      <c r="D43" s="47"/>
      <c r="E43" s="30"/>
      <c r="F43" s="31"/>
      <c r="G43" s="31"/>
      <c r="H43" s="31"/>
      <c r="I43" s="31"/>
      <c r="J43" s="31"/>
      <c r="K43" s="31"/>
      <c r="L43" s="105"/>
      <c r="O43" s="33"/>
      <c r="Q43" s="129">
        <f t="shared" si="0"/>
        <v>0</v>
      </c>
    </row>
    <row r="44" spans="3:17" x14ac:dyDescent="0.2">
      <c r="C44" s="102">
        <v>42767</v>
      </c>
      <c r="D44" s="47"/>
      <c r="E44" s="34"/>
      <c r="F44" s="35"/>
      <c r="G44" s="35"/>
      <c r="H44" s="35"/>
      <c r="I44" s="35"/>
      <c r="J44" s="35"/>
      <c r="K44" s="35"/>
      <c r="L44" s="106"/>
      <c r="O44" s="33"/>
      <c r="Q44" s="130">
        <f t="shared" si="0"/>
        <v>0</v>
      </c>
    </row>
    <row r="45" spans="3:17" x14ac:dyDescent="0.2">
      <c r="C45" s="102">
        <v>42795</v>
      </c>
      <c r="D45" s="47"/>
      <c r="E45" s="34"/>
      <c r="F45" s="35"/>
      <c r="G45" s="35"/>
      <c r="H45" s="35"/>
      <c r="I45" s="35"/>
      <c r="J45" s="35"/>
      <c r="K45" s="35"/>
      <c r="L45" s="106"/>
      <c r="O45" s="33"/>
      <c r="Q45" s="130">
        <f t="shared" si="0"/>
        <v>0</v>
      </c>
    </row>
    <row r="46" spans="3:17" x14ac:dyDescent="0.2">
      <c r="C46" s="102">
        <v>42826</v>
      </c>
      <c r="D46" s="47"/>
      <c r="E46" s="34"/>
      <c r="F46" s="35"/>
      <c r="G46" s="35"/>
      <c r="H46" s="35"/>
      <c r="I46" s="35"/>
      <c r="J46" s="35"/>
      <c r="K46" s="35"/>
      <c r="L46" s="106"/>
      <c r="O46" s="33"/>
      <c r="Q46" s="130">
        <f t="shared" si="0"/>
        <v>0</v>
      </c>
    </row>
    <row r="47" spans="3:17" x14ac:dyDescent="0.2">
      <c r="C47" s="102">
        <v>42856</v>
      </c>
      <c r="D47" s="47"/>
      <c r="E47" s="34"/>
      <c r="F47" s="35"/>
      <c r="G47" s="35"/>
      <c r="H47" s="35"/>
      <c r="I47" s="35"/>
      <c r="J47" s="35"/>
      <c r="K47" s="35"/>
      <c r="L47" s="106"/>
      <c r="O47" s="33"/>
      <c r="Q47" s="130">
        <f t="shared" si="0"/>
        <v>0</v>
      </c>
    </row>
    <row r="48" spans="3:17" x14ac:dyDescent="0.2">
      <c r="C48" s="102">
        <v>42887</v>
      </c>
      <c r="D48" s="47"/>
      <c r="E48" s="34"/>
      <c r="F48" s="35"/>
      <c r="G48" s="35"/>
      <c r="H48" s="35"/>
      <c r="I48" s="35"/>
      <c r="J48" s="35"/>
      <c r="K48" s="35"/>
      <c r="L48" s="106"/>
      <c r="O48" s="33"/>
      <c r="Q48" s="130">
        <f t="shared" si="0"/>
        <v>0</v>
      </c>
    </row>
    <row r="49" spans="2:17" x14ac:dyDescent="0.2">
      <c r="C49" s="102">
        <v>42917</v>
      </c>
      <c r="D49" s="47"/>
      <c r="E49" s="34"/>
      <c r="F49" s="35"/>
      <c r="G49" s="35"/>
      <c r="H49" s="35"/>
      <c r="I49" s="35"/>
      <c r="J49" s="35"/>
      <c r="K49" s="35"/>
      <c r="L49" s="106"/>
      <c r="O49" s="33"/>
      <c r="Q49" s="130">
        <f t="shared" si="0"/>
        <v>0</v>
      </c>
    </row>
    <row r="50" spans="2:17" x14ac:dyDescent="0.2">
      <c r="C50" s="277">
        <v>42948</v>
      </c>
      <c r="D50" s="47"/>
      <c r="E50" s="34"/>
      <c r="F50" s="35"/>
      <c r="G50" s="35"/>
      <c r="H50" s="35"/>
      <c r="I50" s="35"/>
      <c r="J50" s="35"/>
      <c r="K50" s="35"/>
      <c r="L50" s="106"/>
      <c r="O50" s="33"/>
      <c r="Q50" s="130">
        <f t="shared" si="0"/>
        <v>0</v>
      </c>
    </row>
    <row r="51" spans="2:17" ht="13.5" thickBot="1" x14ac:dyDescent="0.25">
      <c r="C51" s="277">
        <v>42979</v>
      </c>
      <c r="D51" s="47"/>
      <c r="E51" s="37"/>
      <c r="F51" s="38"/>
      <c r="G51" s="38"/>
      <c r="H51" s="38"/>
      <c r="I51" s="38"/>
      <c r="J51" s="38"/>
      <c r="K51" s="38"/>
      <c r="L51" s="365"/>
      <c r="O51" s="33"/>
      <c r="Q51" s="130">
        <f t="shared" si="0"/>
        <v>0</v>
      </c>
    </row>
    <row r="52" spans="2:17" s="49" customFormat="1" ht="13.5" thickBot="1" x14ac:dyDescent="0.25">
      <c r="B52" s="51"/>
      <c r="C52" s="311"/>
      <c r="D52" s="47"/>
      <c r="E52" s="33"/>
      <c r="F52" s="33"/>
      <c r="G52" s="33"/>
      <c r="H52" s="33"/>
      <c r="I52" s="33"/>
      <c r="J52" s="33"/>
      <c r="K52" s="33"/>
      <c r="L52" s="33"/>
      <c r="M52" s="53"/>
      <c r="N52" s="53"/>
      <c r="O52" s="33"/>
      <c r="Q52" s="33"/>
    </row>
    <row r="53" spans="2:17" s="49" customFormat="1" ht="50.25" customHeight="1" thickBot="1" x14ac:dyDescent="0.25">
      <c r="B53" s="51"/>
      <c r="C53" s="312" t="s">
        <v>4</v>
      </c>
      <c r="D53" s="68"/>
      <c r="E53" s="26" t="str">
        <f t="shared" ref="E53:L53" si="1">+E6</f>
        <v>Producción</v>
      </c>
      <c r="F53" s="27" t="str">
        <f t="shared" si="1"/>
        <v>Autoconsumo</v>
      </c>
      <c r="G53" s="27" t="str">
        <f t="shared" si="1"/>
        <v>Ventas de Producción Propia</v>
      </c>
      <c r="H53" s="69" t="str">
        <f t="shared" si="1"/>
        <v>Exportaciones</v>
      </c>
      <c r="I53" s="24" t="str">
        <f t="shared" si="1"/>
        <v>Producción Contratada a Terceros</v>
      </c>
      <c r="J53" s="24" t="str">
        <f t="shared" si="1"/>
        <v>Ventas de Producción Contratada a Terceros</v>
      </c>
      <c r="K53" s="55" t="str">
        <f t="shared" si="1"/>
        <v>Producción para Terceros</v>
      </c>
      <c r="L53" s="55" t="str">
        <f t="shared" si="1"/>
        <v>Ventas de producción para terceros</v>
      </c>
      <c r="M53" s="55" t="s">
        <v>99</v>
      </c>
      <c r="N53" s="55" t="s">
        <v>71</v>
      </c>
      <c r="O53" s="70"/>
    </row>
    <row r="54" spans="2:17" s="49" customFormat="1" ht="18.75" customHeight="1" thickBot="1" x14ac:dyDescent="0.25">
      <c r="B54" s="51"/>
      <c r="C54" s="312">
        <v>2010</v>
      </c>
      <c r="D54" s="68"/>
      <c r="E54" s="251"/>
      <c r="F54" s="252"/>
      <c r="G54" s="252"/>
      <c r="H54" s="252"/>
      <c r="I54" s="252"/>
      <c r="J54" s="252"/>
      <c r="K54" s="252"/>
      <c r="L54" s="252"/>
      <c r="M54" s="358"/>
      <c r="N54" s="359"/>
      <c r="O54" s="70"/>
    </row>
    <row r="55" spans="2:17" s="49" customFormat="1" ht="12.75" customHeight="1" x14ac:dyDescent="0.2">
      <c r="B55" s="51"/>
      <c r="C55" s="313">
        <v>2011</v>
      </c>
      <c r="D55" s="68"/>
      <c r="E55" s="75"/>
      <c r="F55" s="76"/>
      <c r="G55" s="76"/>
      <c r="H55" s="76"/>
      <c r="I55" s="76"/>
      <c r="J55" s="76"/>
      <c r="K55" s="76"/>
      <c r="L55" s="76"/>
      <c r="M55" s="76"/>
      <c r="N55" s="360"/>
      <c r="O55" s="70"/>
    </row>
    <row r="56" spans="2:17" s="49" customFormat="1" ht="12.75" customHeight="1" x14ac:dyDescent="0.2">
      <c r="B56" s="51"/>
      <c r="C56" s="314">
        <v>2012</v>
      </c>
      <c r="D56" s="68"/>
      <c r="E56" s="75"/>
      <c r="F56" s="76"/>
      <c r="G56" s="76"/>
      <c r="H56" s="76"/>
      <c r="I56" s="76"/>
      <c r="J56" s="76"/>
      <c r="K56" s="76"/>
      <c r="L56" s="76"/>
      <c r="M56" s="76"/>
      <c r="N56" s="360"/>
      <c r="O56" s="70"/>
    </row>
    <row r="57" spans="2:17" s="49" customFormat="1" ht="12.75" customHeight="1" x14ac:dyDescent="0.2">
      <c r="B57" s="51"/>
      <c r="C57" s="59">
        <v>2013</v>
      </c>
      <c r="D57" s="71"/>
      <c r="E57" s="75"/>
      <c r="F57" s="76"/>
      <c r="G57" s="76"/>
      <c r="H57" s="76"/>
      <c r="I57" s="76"/>
      <c r="J57" s="76"/>
      <c r="K57" s="76"/>
      <c r="L57" s="76"/>
      <c r="M57" s="76"/>
      <c r="N57" s="360"/>
      <c r="O57" s="29"/>
    </row>
    <row r="58" spans="2:17" s="49" customFormat="1" ht="12.75" customHeight="1" x14ac:dyDescent="0.2">
      <c r="B58" s="51"/>
      <c r="C58" s="59">
        <v>2014</v>
      </c>
      <c r="D58" s="72"/>
      <c r="E58" s="75"/>
      <c r="F58" s="76"/>
      <c r="G58" s="76"/>
      <c r="H58" s="76"/>
      <c r="I58" s="76"/>
      <c r="J58" s="76"/>
      <c r="K58" s="76"/>
      <c r="L58" s="76"/>
      <c r="M58" s="76"/>
      <c r="N58" s="360"/>
      <c r="O58" s="65"/>
    </row>
    <row r="59" spans="2:17" s="49" customFormat="1" ht="12.75" customHeight="1" x14ac:dyDescent="0.2">
      <c r="B59" s="51"/>
      <c r="C59" s="59">
        <v>2015</v>
      </c>
      <c r="D59" s="72"/>
      <c r="E59" s="75"/>
      <c r="F59" s="76"/>
      <c r="G59" s="76"/>
      <c r="H59" s="76"/>
      <c r="I59" s="76"/>
      <c r="J59" s="76"/>
      <c r="K59" s="76"/>
      <c r="L59" s="76"/>
      <c r="M59" s="76"/>
      <c r="N59" s="360"/>
      <c r="O59" s="65"/>
    </row>
    <row r="60" spans="2:17" s="49" customFormat="1" ht="12.75" customHeight="1" thickBot="1" x14ac:dyDescent="0.25">
      <c r="B60" s="51"/>
      <c r="C60" s="59">
        <v>2016</v>
      </c>
      <c r="D60" s="72"/>
      <c r="E60" s="81"/>
      <c r="F60" s="361"/>
      <c r="G60" s="361"/>
      <c r="H60" s="361"/>
      <c r="I60" s="361"/>
      <c r="J60" s="361"/>
      <c r="K60" s="361"/>
      <c r="L60" s="361"/>
      <c r="M60" s="361"/>
      <c r="N60" s="362"/>
      <c r="O60" s="65"/>
    </row>
    <row r="61" spans="2:17" s="49" customFormat="1" x14ac:dyDescent="0.2">
      <c r="B61" s="51"/>
      <c r="C61" s="315" t="s">
        <v>126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363"/>
      <c r="O61" s="65"/>
    </row>
    <row r="62" spans="2:17" s="49" customFormat="1" ht="13.5" thickBot="1" x14ac:dyDescent="0.25">
      <c r="B62" s="51"/>
      <c r="C62" s="316" t="s">
        <v>127</v>
      </c>
      <c r="D62" s="71"/>
      <c r="E62" s="81"/>
      <c r="F62" s="82"/>
      <c r="G62" s="82"/>
      <c r="H62" s="83"/>
      <c r="I62" s="83"/>
      <c r="J62" s="83"/>
      <c r="K62" s="83"/>
      <c r="L62" s="83"/>
      <c r="M62" s="83"/>
      <c r="N62" s="364"/>
      <c r="O62" s="65"/>
    </row>
    <row r="63" spans="2:17" s="49" customFormat="1" x14ac:dyDescent="0.2"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48"/>
    </row>
    <row r="64" spans="2:17" s="49" customFormat="1" hidden="1" x14ac:dyDescent="0.2">
      <c r="B64" s="51"/>
      <c r="C64" s="84" t="s">
        <v>94</v>
      </c>
      <c r="D64" s="85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48"/>
    </row>
    <row r="65" spans="2:15" s="49" customFormat="1" x14ac:dyDescent="0.2">
      <c r="B65" s="5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65"/>
      <c r="N65" s="53"/>
      <c r="O65" s="48"/>
    </row>
    <row r="66" spans="2:15" s="49" customFormat="1" ht="51.75" hidden="1" thickBot="1" x14ac:dyDescent="0.25">
      <c r="B66" s="51"/>
      <c r="C66" s="89" t="s">
        <v>4</v>
      </c>
      <c r="D66" s="90"/>
      <c r="E66" s="91" t="str">
        <f t="shared" ref="E66:K66" si="2">+E53</f>
        <v>Producción</v>
      </c>
      <c r="F66" s="92" t="str">
        <f t="shared" si="2"/>
        <v>Autoconsumo</v>
      </c>
      <c r="G66" s="92" t="str">
        <f t="shared" si="2"/>
        <v>Ventas de Producción Propia</v>
      </c>
      <c r="H66" s="93" t="str">
        <f t="shared" si="2"/>
        <v>Exportaciones</v>
      </c>
      <c r="I66" s="94" t="str">
        <f t="shared" si="2"/>
        <v>Producción Contratada a Terceros</v>
      </c>
      <c r="J66" s="94" t="str">
        <f t="shared" si="2"/>
        <v>Ventas de Producción Contratada a Terceros</v>
      </c>
      <c r="K66" s="95" t="str">
        <f t="shared" si="2"/>
        <v>Producción para Terceros</v>
      </c>
      <c r="L66" s="95"/>
      <c r="M66" s="96" t="s">
        <v>93</v>
      </c>
      <c r="N66" s="53"/>
      <c r="O66" s="86"/>
    </row>
    <row r="67" spans="2:15" s="49" customFormat="1" hidden="1" x14ac:dyDescent="0.2">
      <c r="B67" s="51"/>
      <c r="C67" s="97">
        <f>+C58</f>
        <v>2014</v>
      </c>
      <c r="D67" s="98"/>
      <c r="E67" s="107">
        <f t="shared" ref="E67:K67" si="3">+E58-SUM(E7:E18)</f>
        <v>0</v>
      </c>
      <c r="F67" s="108">
        <f t="shared" si="3"/>
        <v>0</v>
      </c>
      <c r="G67" s="108">
        <f t="shared" si="3"/>
        <v>0</v>
      </c>
      <c r="H67" s="108">
        <f t="shared" si="3"/>
        <v>0</v>
      </c>
      <c r="I67" s="109">
        <f t="shared" si="3"/>
        <v>0</v>
      </c>
      <c r="J67" s="109">
        <f t="shared" si="3"/>
        <v>0</v>
      </c>
      <c r="K67" s="110">
        <f t="shared" si="3"/>
        <v>0</v>
      </c>
      <c r="L67" s="110"/>
      <c r="M67" s="110">
        <f>+M58-(M57+E58-F58-G58-H58+I58-J58+N58)</f>
        <v>0</v>
      </c>
      <c r="N67" s="53"/>
      <c r="O67" s="87"/>
    </row>
    <row r="68" spans="2:15" s="49" customFormat="1" hidden="1" x14ac:dyDescent="0.2">
      <c r="B68" s="51"/>
      <c r="C68" s="99">
        <f>+C59</f>
        <v>2015</v>
      </c>
      <c r="D68" s="98"/>
      <c r="E68" s="111">
        <f t="shared" ref="E68:K68" si="4">+E59-SUM(E19:E30)</f>
        <v>0</v>
      </c>
      <c r="F68" s="112">
        <f t="shared" si="4"/>
        <v>0</v>
      </c>
      <c r="G68" s="112">
        <f t="shared" si="4"/>
        <v>0</v>
      </c>
      <c r="H68" s="112">
        <f t="shared" si="4"/>
        <v>0</v>
      </c>
      <c r="I68" s="113">
        <f t="shared" si="4"/>
        <v>0</v>
      </c>
      <c r="J68" s="113">
        <f t="shared" si="4"/>
        <v>0</v>
      </c>
      <c r="K68" s="114">
        <f t="shared" si="4"/>
        <v>0</v>
      </c>
      <c r="L68" s="114"/>
      <c r="M68" s="114">
        <f>+M59-(M58+E59-F59-G59-H59+I59-J59+N59)</f>
        <v>0</v>
      </c>
      <c r="N68" s="53"/>
      <c r="O68" s="87"/>
    </row>
    <row r="69" spans="2:15" s="49" customFormat="1" ht="13.5" hidden="1" thickBot="1" x14ac:dyDescent="0.25">
      <c r="B69" s="51"/>
      <c r="C69" s="100">
        <f>+C60</f>
        <v>2016</v>
      </c>
      <c r="D69" s="98"/>
      <c r="E69" s="115">
        <f t="shared" ref="E69:K69" si="5">+E60-SUM(E31:E42)</f>
        <v>0</v>
      </c>
      <c r="F69" s="116">
        <f t="shared" si="5"/>
        <v>0</v>
      </c>
      <c r="G69" s="116">
        <f t="shared" si="5"/>
        <v>0</v>
      </c>
      <c r="H69" s="116">
        <f t="shared" si="5"/>
        <v>0</v>
      </c>
      <c r="I69" s="117">
        <f t="shared" si="5"/>
        <v>0</v>
      </c>
      <c r="J69" s="117">
        <f t="shared" si="5"/>
        <v>0</v>
      </c>
      <c r="K69" s="118">
        <f t="shared" si="5"/>
        <v>0</v>
      </c>
      <c r="L69" s="119"/>
      <c r="M69" s="119">
        <f>+M60-(M59+E60-F60-G60-H60+I60-J60+N60)</f>
        <v>0</v>
      </c>
      <c r="N69" s="53"/>
      <c r="O69" s="87"/>
    </row>
    <row r="70" spans="2:15" s="49" customFormat="1" hidden="1" x14ac:dyDescent="0.2">
      <c r="B70" s="51"/>
      <c r="C70" s="97" t="str">
        <f>+C61</f>
        <v>ene-sep 16</v>
      </c>
      <c r="D70" s="98"/>
      <c r="E70" s="120">
        <f>+E61-(SUM(E31:INDEX(E31:E42,'[4]parámetros e instrucciones'!$E$3)))</f>
        <v>0</v>
      </c>
      <c r="F70" s="121">
        <f>+F61-(SUM(F31:INDEX(F31:F42,'[4]parámetros e instrucciones'!$E$3)))</f>
        <v>0</v>
      </c>
      <c r="G70" s="121">
        <f>+G61-(SUM(G31:INDEX(G31:G42,'[4]parámetros e instrucciones'!$E$3)))</f>
        <v>0</v>
      </c>
      <c r="H70" s="121">
        <f>+H61-(SUM(H31:INDEX(H31:H42,'[4]parámetros e instrucciones'!$E$3)))</f>
        <v>0</v>
      </c>
      <c r="I70" s="122">
        <f>+I61-(SUM(I31:INDEX(I31:I42,'[4]parámetros e instrucciones'!$E$3)))</f>
        <v>0</v>
      </c>
      <c r="J70" s="122">
        <f>+J61-(SUM(J31:INDEX(J31:J42,'[4]parámetros e instrucciones'!$E$3)))</f>
        <v>0</v>
      </c>
      <c r="K70" s="123">
        <f>+K61-(SUM(K31:INDEX(K31:K42,'[4]parámetros e instrucciones'!$E$3)))</f>
        <v>0</v>
      </c>
      <c r="L70" s="123"/>
      <c r="M70" s="124">
        <f>+M61-(M59+E61-F61-G61-H61+I61-J61+N61)</f>
        <v>0</v>
      </c>
      <c r="N70" s="53"/>
      <c r="O70" s="87"/>
    </row>
    <row r="71" spans="2:15" s="49" customFormat="1" ht="13.5" hidden="1" thickBot="1" x14ac:dyDescent="0.25">
      <c r="B71" s="51"/>
      <c r="C71" s="100" t="str">
        <f>+C62</f>
        <v>ene-sep 17</v>
      </c>
      <c r="D71" s="98"/>
      <c r="E71" s="125">
        <f>+E62-(SUM(E43:INDEX(E43:E51,'[4]parámetros e instrucciones'!$E$3)))</f>
        <v>0</v>
      </c>
      <c r="F71" s="126">
        <f>+F62-(SUM(F43:INDEX(F43:F51,'[4]parámetros e instrucciones'!$E$3)))</f>
        <v>0</v>
      </c>
      <c r="G71" s="126">
        <f>+G62-(SUM(G43:INDEX(G43:G51,'[4]parámetros e instrucciones'!$E$3)))</f>
        <v>0</v>
      </c>
      <c r="H71" s="126">
        <f>+H62-(SUM(H43:INDEX(H43:H51,'[4]parámetros e instrucciones'!$E$3)))</f>
        <v>0</v>
      </c>
      <c r="I71" s="127">
        <f>+I62-(SUM(I43:INDEX(I43:I51,'[4]parámetros e instrucciones'!$E$3)))</f>
        <v>0</v>
      </c>
      <c r="J71" s="127">
        <f>+J62-(SUM(J43:INDEX(J43:J51,'[4]parámetros e instrucciones'!$E$3)))</f>
        <v>0</v>
      </c>
      <c r="K71" s="128">
        <f>+K62-(SUM(K43:INDEX(K43:K51,'[4]parámetros e instrucciones'!$E$3)))</f>
        <v>0</v>
      </c>
      <c r="L71" s="128"/>
      <c r="M71" s="128">
        <f>+M62-(M60+E62-F62-G62-H62+I62-J62+N62)</f>
        <v>0</v>
      </c>
      <c r="N71" s="53"/>
      <c r="O71" s="87"/>
    </row>
    <row r="72" spans="2:15" s="49" customFormat="1" x14ac:dyDescent="0.2">
      <c r="B72" s="51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48"/>
      <c r="N72" s="53"/>
      <c r="O72" s="48"/>
    </row>
    <row r="73" spans="2:15" s="49" customFormat="1" x14ac:dyDescent="0.2">
      <c r="B73" s="51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48"/>
      <c r="N73" s="53"/>
      <c r="O73" s="48"/>
    </row>
    <row r="74" spans="2:15" s="49" customFormat="1" x14ac:dyDescent="0.2">
      <c r="B74" s="51"/>
      <c r="C74" s="53"/>
      <c r="D74" s="53"/>
      <c r="E74" s="53"/>
      <c r="F74" s="53"/>
      <c r="G74" s="53"/>
      <c r="H74" s="53"/>
      <c r="I74" s="53"/>
      <c r="J74" s="53"/>
      <c r="K74" s="88"/>
      <c r="L74" s="88"/>
      <c r="M74" s="51"/>
      <c r="N74" s="53"/>
      <c r="O74" s="48"/>
    </row>
    <row r="75" spans="2:15" s="49" customFormat="1" x14ac:dyDescent="0.2">
      <c r="B75" s="51"/>
      <c r="C75" s="53"/>
      <c r="D75" s="53"/>
      <c r="E75" s="53"/>
      <c r="F75" s="53"/>
      <c r="G75" s="53"/>
      <c r="H75" s="53"/>
      <c r="I75" s="53"/>
      <c r="J75" s="53"/>
      <c r="K75" s="88"/>
      <c r="L75" s="88"/>
      <c r="M75" s="53"/>
      <c r="N75" s="53"/>
      <c r="O75" s="48"/>
    </row>
    <row r="76" spans="2:15" s="49" customFormat="1" x14ac:dyDescent="0.2">
      <c r="B76" s="51"/>
      <c r="C76" s="53"/>
      <c r="D76" s="53"/>
      <c r="E76" s="53"/>
      <c r="F76" s="53"/>
      <c r="G76" s="53"/>
      <c r="H76" s="53"/>
      <c r="I76" s="53"/>
      <c r="J76" s="53"/>
      <c r="K76" s="88"/>
      <c r="L76" s="88"/>
      <c r="M76" s="53"/>
      <c r="N76" s="53"/>
      <c r="O76" s="48"/>
    </row>
    <row r="77" spans="2:15" s="49" customFormat="1" x14ac:dyDescent="0.2">
      <c r="B77" s="51"/>
      <c r="C77" s="53"/>
      <c r="D77" s="53"/>
      <c r="E77" s="53"/>
      <c r="F77" s="53"/>
      <c r="G77" s="53"/>
      <c r="H77" s="53"/>
      <c r="I77" s="53"/>
      <c r="J77" s="53"/>
      <c r="K77" s="88"/>
      <c r="L77" s="88"/>
      <c r="M77" s="53"/>
      <c r="N77" s="53"/>
      <c r="O77" s="48"/>
    </row>
    <row r="78" spans="2:15" s="49" customFormat="1" x14ac:dyDescent="0.2">
      <c r="B78" s="51"/>
      <c r="C78" s="53"/>
      <c r="D78" s="53"/>
      <c r="E78" s="53"/>
      <c r="F78" s="53"/>
      <c r="G78" s="53"/>
      <c r="H78" s="53"/>
      <c r="I78" s="53"/>
      <c r="J78" s="53"/>
      <c r="K78" s="88"/>
      <c r="L78" s="88"/>
      <c r="M78" s="53"/>
      <c r="N78" s="53"/>
      <c r="O78" s="48"/>
    </row>
    <row r="79" spans="2:15" s="49" customFormat="1" x14ac:dyDescent="0.2">
      <c r="B79" s="51"/>
      <c r="C79" s="53"/>
      <c r="D79" s="53"/>
      <c r="E79" s="53"/>
      <c r="F79" s="53"/>
      <c r="G79" s="53"/>
      <c r="H79" s="53"/>
      <c r="I79" s="53"/>
      <c r="J79" s="53"/>
      <c r="K79" s="88"/>
      <c r="L79" s="88"/>
      <c r="M79" s="53"/>
      <c r="N79" s="53"/>
      <c r="O79" s="48"/>
    </row>
    <row r="80" spans="2:15" s="49" customFormat="1" x14ac:dyDescent="0.2">
      <c r="B80" s="5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8"/>
    </row>
    <row r="81" spans="2:15" s="49" customFormat="1" x14ac:dyDescent="0.2">
      <c r="B81" s="5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8"/>
    </row>
    <row r="82" spans="2:15" s="49" customFormat="1" x14ac:dyDescent="0.2">
      <c r="B82" s="51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8"/>
    </row>
    <row r="83" spans="2:15" s="49" customFormat="1" x14ac:dyDescent="0.2">
      <c r="B83" s="5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8"/>
    </row>
    <row r="84" spans="2:15" s="49" customFormat="1" x14ac:dyDescent="0.2">
      <c r="B84" s="51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8"/>
    </row>
    <row r="85" spans="2:15" s="49" customFormat="1" x14ac:dyDescent="0.2">
      <c r="B85" s="51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8"/>
    </row>
    <row r="86" spans="2:15" s="49" customFormat="1" x14ac:dyDescent="0.2">
      <c r="B86" s="51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48"/>
    </row>
    <row r="87" spans="2:15" s="49" customFormat="1" x14ac:dyDescent="0.2">
      <c r="B87" s="51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48"/>
    </row>
    <row r="88" spans="2:15" s="49" customFormat="1" x14ac:dyDescent="0.2">
      <c r="B88" s="51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48"/>
    </row>
    <row r="89" spans="2:15" s="49" customFormat="1" x14ac:dyDescent="0.2">
      <c r="B89" s="51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48"/>
    </row>
    <row r="90" spans="2:15" s="49" customFormat="1" x14ac:dyDescent="0.2">
      <c r="B90" s="51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48"/>
    </row>
    <row r="91" spans="2:15" s="49" customFormat="1" x14ac:dyDescent="0.2">
      <c r="B91" s="51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48"/>
    </row>
    <row r="92" spans="2:15" s="49" customFormat="1" x14ac:dyDescent="0.2">
      <c r="B92" s="51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48"/>
    </row>
    <row r="93" spans="2:15" s="49" customFormat="1" x14ac:dyDescent="0.2">
      <c r="B93" s="51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48"/>
    </row>
    <row r="94" spans="2:15" s="49" customFormat="1" x14ac:dyDescent="0.2">
      <c r="B94" s="51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48"/>
    </row>
    <row r="95" spans="2:15" s="49" customFormat="1" x14ac:dyDescent="0.2">
      <c r="B95" s="51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48"/>
    </row>
    <row r="96" spans="2:15" s="49" customFormat="1" x14ac:dyDescent="0.2">
      <c r="B96" s="51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48"/>
    </row>
    <row r="97" spans="2:15" s="49" customFormat="1" x14ac:dyDescent="0.2">
      <c r="B97" s="51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48"/>
    </row>
    <row r="98" spans="2:15" s="49" customFormat="1" x14ac:dyDescent="0.2">
      <c r="B98" s="51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48"/>
    </row>
    <row r="99" spans="2:15" s="49" customFormat="1" x14ac:dyDescent="0.2">
      <c r="B99" s="51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48"/>
    </row>
    <row r="100" spans="2:15" s="49" customFormat="1" x14ac:dyDescent="0.2">
      <c r="B100" s="51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48"/>
    </row>
    <row r="101" spans="2:15" s="49" customFormat="1" x14ac:dyDescent="0.2">
      <c r="B101" s="51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48"/>
    </row>
    <row r="102" spans="2:15" s="49" customFormat="1" x14ac:dyDescent="0.2">
      <c r="B102" s="51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48"/>
    </row>
    <row r="103" spans="2:15" s="49" customFormat="1" x14ac:dyDescent="0.2">
      <c r="B103" s="51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48"/>
    </row>
    <row r="104" spans="2:15" s="49" customFormat="1" x14ac:dyDescent="0.2">
      <c r="B104" s="51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48"/>
    </row>
    <row r="105" spans="2:15" s="49" customFormat="1" x14ac:dyDescent="0.2">
      <c r="B105" s="51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48"/>
    </row>
    <row r="106" spans="2:15" s="49" customFormat="1" x14ac:dyDescent="0.2">
      <c r="B106" s="51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48"/>
    </row>
    <row r="107" spans="2:15" s="49" customFormat="1" x14ac:dyDescent="0.2">
      <c r="B107" s="51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48"/>
    </row>
    <row r="108" spans="2:15" s="49" customFormat="1" x14ac:dyDescent="0.2">
      <c r="B108" s="51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48"/>
    </row>
    <row r="109" spans="2:15" s="49" customFormat="1" x14ac:dyDescent="0.2">
      <c r="B109" s="51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48"/>
    </row>
    <row r="110" spans="2:15" s="49" customFormat="1" x14ac:dyDescent="0.2">
      <c r="B110" s="51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48"/>
    </row>
    <row r="111" spans="2:15" s="49" customFormat="1" x14ac:dyDescent="0.2">
      <c r="B111" s="51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48"/>
    </row>
    <row r="112" spans="2:15" s="49" customFormat="1" x14ac:dyDescent="0.2">
      <c r="B112" s="51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48"/>
    </row>
    <row r="113" spans="2:15" s="49" customFormat="1" x14ac:dyDescent="0.2">
      <c r="B113" s="51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48"/>
    </row>
    <row r="114" spans="2:15" s="49" customFormat="1" x14ac:dyDescent="0.2">
      <c r="B114" s="51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48"/>
    </row>
    <row r="115" spans="2:15" s="49" customFormat="1" x14ac:dyDescent="0.2">
      <c r="B115" s="51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48"/>
    </row>
    <row r="116" spans="2:15" s="49" customFormat="1" x14ac:dyDescent="0.2">
      <c r="B116" s="51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48"/>
    </row>
    <row r="117" spans="2:15" s="49" customFormat="1" x14ac:dyDescent="0.2">
      <c r="B117" s="51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48"/>
    </row>
    <row r="118" spans="2:15" s="49" customFormat="1" x14ac:dyDescent="0.2">
      <c r="B118" s="51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48"/>
    </row>
    <row r="119" spans="2:15" s="49" customFormat="1" x14ac:dyDescent="0.2">
      <c r="B119" s="51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48"/>
    </row>
    <row r="120" spans="2:15" s="49" customFormat="1" x14ac:dyDescent="0.2">
      <c r="B120" s="51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48"/>
    </row>
    <row r="121" spans="2:15" s="49" customFormat="1" x14ac:dyDescent="0.2">
      <c r="B121" s="51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48"/>
    </row>
    <row r="122" spans="2:15" s="49" customFormat="1" x14ac:dyDescent="0.2">
      <c r="B122" s="51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48"/>
    </row>
    <row r="123" spans="2:15" s="49" customFormat="1" x14ac:dyDescent="0.2">
      <c r="B123" s="51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48"/>
    </row>
    <row r="124" spans="2:15" s="49" customFormat="1" x14ac:dyDescent="0.2">
      <c r="B124" s="51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48"/>
    </row>
  </sheetData>
  <sheetProtection formatCells="0" formatColumns="0" formatRows="0"/>
  <protectedRanges>
    <protectedRange sqref="O7:O42 E58:O62 E7:L42" name="Rango2_1"/>
    <protectedRange sqref="E58:N62" name="Rango1_1"/>
  </protectedRanges>
  <mergeCells count="4">
    <mergeCell ref="C1:K1"/>
    <mergeCell ref="C2:K2"/>
    <mergeCell ref="C3:K3"/>
    <mergeCell ref="C4:K4"/>
  </mergeCells>
  <phoneticPr fontId="0" type="noConversion"/>
  <printOptions horizontalCentered="1" verticalCentered="1"/>
  <pageMargins left="0.51" right="0.27" top="0.2" bottom="0.24" header="0" footer="0"/>
  <pageSetup paperSize="9" scale="85" orientation="portrait" r:id="rId1"/>
  <headerFooter alignWithMargins="0">
    <oddHeader>&amp;R2017 – Año de las Energías Renovables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63</v>
      </c>
      <c r="B1" s="3"/>
    </row>
    <row r="2" spans="1:2" ht="13.5" thickBot="1" x14ac:dyDescent="0.25">
      <c r="A2" s="2" t="s">
        <v>46</v>
      </c>
      <c r="B2" s="3"/>
    </row>
    <row r="3" spans="1:2" x14ac:dyDescent="0.2">
      <c r="A3" s="4" t="s">
        <v>4</v>
      </c>
      <c r="B3" s="14" t="s">
        <v>47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5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61" t="s">
        <v>64</v>
      </c>
      <c r="B2" s="561"/>
      <c r="C2" s="561"/>
      <c r="D2" s="561"/>
    </row>
    <row r="3" spans="1:4" x14ac:dyDescent="0.2">
      <c r="A3" s="561" t="s">
        <v>65</v>
      </c>
      <c r="B3" s="561"/>
      <c r="C3" s="561"/>
      <c r="D3" s="561"/>
    </row>
    <row r="4" spans="1:4" x14ac:dyDescent="0.2">
      <c r="A4" s="562" t="s">
        <v>1</v>
      </c>
      <c r="B4" s="562"/>
      <c r="C4" s="562"/>
      <c r="D4" s="56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27</v>
      </c>
      <c r="B6" s="21" t="s">
        <v>66</v>
      </c>
      <c r="C6" s="22" t="s">
        <v>67</v>
      </c>
      <c r="D6" s="23" t="s">
        <v>68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18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4"/>
  <sheetViews>
    <sheetView workbookViewId="0">
      <selection activeCell="O21" sqref="O21"/>
    </sheetView>
  </sheetViews>
  <sheetFormatPr baseColWidth="10" defaultColWidth="13.7109375" defaultRowHeight="12.75" x14ac:dyDescent="0.2"/>
  <cols>
    <col min="1" max="1" width="1" style="53" customWidth="1"/>
    <col min="2" max="2" width="2.7109375" style="51" customWidth="1"/>
    <col min="3" max="3" width="12.7109375" style="53" customWidth="1"/>
    <col min="4" max="4" width="1.7109375" style="53" customWidth="1"/>
    <col min="5" max="7" width="13.7109375" style="53" hidden="1" customWidth="1"/>
    <col min="8" max="10" width="14.85546875" style="53" customWidth="1"/>
    <col min="11" max="11" width="13.7109375" style="53" hidden="1" customWidth="1"/>
    <col min="12" max="12" width="13.5703125" style="53" customWidth="1"/>
    <col min="13" max="13" width="13.7109375" style="53" customWidth="1"/>
    <col min="14" max="14" width="1.7109375" style="65" customWidth="1"/>
    <col min="15" max="17" width="11.42578125" style="49" customWidth="1"/>
    <col min="18" max="16384" width="13.7109375" style="53"/>
  </cols>
  <sheetData>
    <row r="1" spans="3:17" x14ac:dyDescent="0.2">
      <c r="C1" s="497" t="s">
        <v>124</v>
      </c>
      <c r="D1" s="497"/>
      <c r="E1" s="497"/>
      <c r="F1" s="497"/>
      <c r="G1" s="497"/>
      <c r="H1" s="497"/>
      <c r="I1" s="497"/>
      <c r="J1" s="497"/>
      <c r="K1" s="497"/>
    </row>
    <row r="2" spans="3:17" x14ac:dyDescent="0.2">
      <c r="C2" s="499" t="s">
        <v>120</v>
      </c>
      <c r="D2" s="499"/>
      <c r="E2" s="499"/>
      <c r="F2" s="499"/>
      <c r="G2" s="499"/>
      <c r="H2" s="499"/>
      <c r="I2" s="499"/>
      <c r="J2" s="499"/>
      <c r="K2" s="499"/>
    </row>
    <row r="3" spans="3:17" x14ac:dyDescent="0.2">
      <c r="C3" s="498" t="s">
        <v>123</v>
      </c>
      <c r="D3" s="498"/>
      <c r="E3" s="498"/>
      <c r="F3" s="498"/>
      <c r="G3" s="498"/>
      <c r="H3" s="498"/>
      <c r="I3" s="498"/>
      <c r="J3" s="498"/>
      <c r="K3" s="498"/>
      <c r="L3" s="234"/>
      <c r="M3" s="234"/>
      <c r="N3" s="66"/>
      <c r="O3" s="53"/>
      <c r="P3" s="53"/>
      <c r="Q3" s="53"/>
    </row>
    <row r="4" spans="3:17" x14ac:dyDescent="0.2">
      <c r="C4" s="498" t="s">
        <v>113</v>
      </c>
      <c r="D4" s="498"/>
      <c r="E4" s="498"/>
      <c r="F4" s="498"/>
      <c r="G4" s="498"/>
      <c r="H4" s="498"/>
      <c r="I4" s="498"/>
      <c r="J4" s="498"/>
      <c r="K4" s="498"/>
      <c r="L4" s="234"/>
      <c r="M4" s="234"/>
      <c r="O4" s="53"/>
      <c r="P4" s="67" t="s">
        <v>78</v>
      </c>
      <c r="Q4" s="53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231" t="s">
        <v>73</v>
      </c>
      <c r="D6" s="25"/>
      <c r="E6" s="26" t="s">
        <v>15</v>
      </c>
      <c r="F6" s="27" t="s">
        <v>16</v>
      </c>
      <c r="G6" s="69" t="s">
        <v>80</v>
      </c>
      <c r="H6" s="26" t="s">
        <v>74</v>
      </c>
      <c r="I6" s="27" t="s">
        <v>75</v>
      </c>
      <c r="J6" s="377" t="s">
        <v>81</v>
      </c>
      <c r="K6" s="24" t="s">
        <v>76</v>
      </c>
      <c r="L6" s="51"/>
      <c r="M6" s="51"/>
      <c r="N6" s="28"/>
      <c r="O6" s="52"/>
      <c r="P6" s="96" t="s">
        <v>92</v>
      </c>
    </row>
    <row r="7" spans="3:17" x14ac:dyDescent="0.2">
      <c r="C7" s="101">
        <v>41640</v>
      </c>
      <c r="D7" s="47"/>
      <c r="E7" s="30"/>
      <c r="F7" s="31"/>
      <c r="G7" s="366"/>
      <c r="H7" s="30"/>
      <c r="I7" s="31"/>
      <c r="J7" s="105"/>
      <c r="K7" s="32"/>
      <c r="L7" s="51"/>
      <c r="M7" s="51"/>
      <c r="N7" s="33"/>
      <c r="O7" s="52"/>
      <c r="P7" s="129">
        <f>+L57+E7-F7-G7-H7+I7-J7</f>
        <v>0</v>
      </c>
    </row>
    <row r="8" spans="3:17" x14ac:dyDescent="0.2">
      <c r="C8" s="102">
        <v>41671</v>
      </c>
      <c r="D8" s="47"/>
      <c r="E8" s="34"/>
      <c r="F8" s="35"/>
      <c r="G8" s="367"/>
      <c r="H8" s="34"/>
      <c r="I8" s="35"/>
      <c r="J8" s="106"/>
      <c r="K8" s="36"/>
      <c r="L8" s="51"/>
      <c r="M8" s="51"/>
      <c r="N8" s="33"/>
      <c r="O8" s="52"/>
      <c r="P8" s="130">
        <f>+P7+E8+I8-F8-G8-H8-J8</f>
        <v>0</v>
      </c>
    </row>
    <row r="9" spans="3:17" x14ac:dyDescent="0.2">
      <c r="C9" s="102">
        <v>41699</v>
      </c>
      <c r="D9" s="47"/>
      <c r="E9" s="34"/>
      <c r="F9" s="35"/>
      <c r="G9" s="367"/>
      <c r="H9" s="34"/>
      <c r="I9" s="35"/>
      <c r="J9" s="106"/>
      <c r="K9" s="36"/>
      <c r="L9" s="51"/>
      <c r="M9" s="51"/>
      <c r="N9" s="33"/>
      <c r="O9" s="52"/>
      <c r="P9" s="130">
        <f t="shared" ref="P9:P51" si="0">+P8+E9+I9-F9-G9-H9-J9</f>
        <v>0</v>
      </c>
    </row>
    <row r="10" spans="3:17" x14ac:dyDescent="0.2">
      <c r="C10" s="102">
        <v>41730</v>
      </c>
      <c r="D10" s="47"/>
      <c r="E10" s="34"/>
      <c r="F10" s="35"/>
      <c r="G10" s="367"/>
      <c r="H10" s="34"/>
      <c r="I10" s="35"/>
      <c r="J10" s="106"/>
      <c r="K10" s="36"/>
      <c r="L10" s="51"/>
      <c r="M10" s="51"/>
      <c r="N10" s="33"/>
      <c r="O10" s="52"/>
      <c r="P10" s="130">
        <f t="shared" si="0"/>
        <v>0</v>
      </c>
    </row>
    <row r="11" spans="3:17" x14ac:dyDescent="0.2">
      <c r="C11" s="102">
        <v>41760</v>
      </c>
      <c r="D11" s="47"/>
      <c r="E11" s="34"/>
      <c r="F11" s="35"/>
      <c r="G11" s="367"/>
      <c r="H11" s="34"/>
      <c r="I11" s="35"/>
      <c r="J11" s="106"/>
      <c r="K11" s="36"/>
      <c r="N11" s="33"/>
      <c r="P11" s="130">
        <f>+P10+E11+I11-F11-G11-H11-J11</f>
        <v>0</v>
      </c>
    </row>
    <row r="12" spans="3:17" x14ac:dyDescent="0.2">
      <c r="C12" s="102">
        <v>41791</v>
      </c>
      <c r="D12" s="47"/>
      <c r="E12" s="34"/>
      <c r="F12" s="35"/>
      <c r="G12" s="367"/>
      <c r="H12" s="34"/>
      <c r="I12" s="35"/>
      <c r="J12" s="106"/>
      <c r="K12" s="36"/>
      <c r="N12" s="33"/>
      <c r="P12" s="130">
        <f t="shared" si="0"/>
        <v>0</v>
      </c>
    </row>
    <row r="13" spans="3:17" x14ac:dyDescent="0.2">
      <c r="C13" s="102">
        <v>41821</v>
      </c>
      <c r="D13" s="47"/>
      <c r="E13" s="34"/>
      <c r="F13" s="35"/>
      <c r="G13" s="367"/>
      <c r="H13" s="34"/>
      <c r="I13" s="35"/>
      <c r="J13" s="106"/>
      <c r="K13" s="36"/>
      <c r="N13" s="33"/>
      <c r="P13" s="130">
        <f t="shared" si="0"/>
        <v>0</v>
      </c>
    </row>
    <row r="14" spans="3:17" x14ac:dyDescent="0.2">
      <c r="C14" s="102">
        <v>41852</v>
      </c>
      <c r="D14" s="47"/>
      <c r="E14" s="34"/>
      <c r="F14" s="35"/>
      <c r="G14" s="367"/>
      <c r="H14" s="34"/>
      <c r="I14" s="35"/>
      <c r="J14" s="106"/>
      <c r="K14" s="36"/>
      <c r="N14" s="33"/>
      <c r="P14" s="130">
        <f t="shared" si="0"/>
        <v>0</v>
      </c>
    </row>
    <row r="15" spans="3:17" x14ac:dyDescent="0.2">
      <c r="C15" s="102">
        <v>41883</v>
      </c>
      <c r="D15" s="47"/>
      <c r="E15" s="34"/>
      <c r="F15" s="35"/>
      <c r="G15" s="367"/>
      <c r="H15" s="34"/>
      <c r="I15" s="35"/>
      <c r="J15" s="106"/>
      <c r="K15" s="36"/>
      <c r="N15" s="33"/>
      <c r="P15" s="130">
        <f t="shared" si="0"/>
        <v>0</v>
      </c>
    </row>
    <row r="16" spans="3:17" x14ac:dyDescent="0.2">
      <c r="C16" s="102">
        <v>41913</v>
      </c>
      <c r="D16" s="47"/>
      <c r="E16" s="34"/>
      <c r="F16" s="35"/>
      <c r="G16" s="367"/>
      <c r="H16" s="34"/>
      <c r="I16" s="35"/>
      <c r="J16" s="106"/>
      <c r="K16" s="36"/>
      <c r="N16" s="33"/>
      <c r="P16" s="130">
        <f t="shared" si="0"/>
        <v>0</v>
      </c>
    </row>
    <row r="17" spans="3:16" x14ac:dyDescent="0.2">
      <c r="C17" s="102">
        <v>41944</v>
      </c>
      <c r="D17" s="47"/>
      <c r="E17" s="34"/>
      <c r="F17" s="35"/>
      <c r="G17" s="367"/>
      <c r="H17" s="34"/>
      <c r="I17" s="35"/>
      <c r="J17" s="106"/>
      <c r="K17" s="36"/>
      <c r="N17" s="33"/>
      <c r="P17" s="130">
        <f t="shared" si="0"/>
        <v>0</v>
      </c>
    </row>
    <row r="18" spans="3:16" ht="13.5" thickBot="1" x14ac:dyDescent="0.25">
      <c r="C18" s="103">
        <v>41974</v>
      </c>
      <c r="D18" s="47"/>
      <c r="E18" s="37"/>
      <c r="F18" s="38"/>
      <c r="G18" s="368"/>
      <c r="H18" s="37"/>
      <c r="I18" s="38"/>
      <c r="J18" s="365"/>
      <c r="K18" s="39"/>
      <c r="N18" s="33"/>
      <c r="P18" s="131">
        <f t="shared" si="0"/>
        <v>0</v>
      </c>
    </row>
    <row r="19" spans="3:16" x14ac:dyDescent="0.2">
      <c r="C19" s="101">
        <v>42005</v>
      </c>
      <c r="D19" s="47"/>
      <c r="E19" s="40"/>
      <c r="F19" s="41"/>
      <c r="G19" s="369"/>
      <c r="H19" s="30"/>
      <c r="I19" s="31"/>
      <c r="J19" s="105"/>
      <c r="K19" s="42"/>
      <c r="N19" s="33"/>
      <c r="P19" s="132">
        <f t="shared" si="0"/>
        <v>0</v>
      </c>
    </row>
    <row r="20" spans="3:16" x14ac:dyDescent="0.2">
      <c r="C20" s="102">
        <v>42036</v>
      </c>
      <c r="D20" s="47"/>
      <c r="E20" s="34"/>
      <c r="F20" s="35"/>
      <c r="G20" s="367"/>
      <c r="H20" s="34"/>
      <c r="I20" s="35"/>
      <c r="J20" s="106"/>
      <c r="K20" s="36"/>
      <c r="N20" s="33"/>
      <c r="P20" s="130">
        <f t="shared" si="0"/>
        <v>0</v>
      </c>
    </row>
    <row r="21" spans="3:16" x14ac:dyDescent="0.2">
      <c r="C21" s="102">
        <v>42064</v>
      </c>
      <c r="D21" s="47"/>
      <c r="E21" s="34"/>
      <c r="F21" s="35"/>
      <c r="G21" s="367"/>
      <c r="H21" s="34"/>
      <c r="I21" s="35"/>
      <c r="J21" s="106"/>
      <c r="K21" s="36"/>
      <c r="N21" s="33"/>
      <c r="P21" s="130">
        <f t="shared" si="0"/>
        <v>0</v>
      </c>
    </row>
    <row r="22" spans="3:16" x14ac:dyDescent="0.2">
      <c r="C22" s="102">
        <v>42095</v>
      </c>
      <c r="D22" s="47"/>
      <c r="E22" s="34"/>
      <c r="F22" s="35"/>
      <c r="G22" s="367"/>
      <c r="H22" s="34"/>
      <c r="I22" s="35"/>
      <c r="J22" s="106"/>
      <c r="K22" s="36"/>
      <c r="N22" s="33"/>
      <c r="P22" s="130">
        <f t="shared" si="0"/>
        <v>0</v>
      </c>
    </row>
    <row r="23" spans="3:16" x14ac:dyDescent="0.2">
      <c r="C23" s="102">
        <v>42125</v>
      </c>
      <c r="D23" s="47"/>
      <c r="E23" s="34"/>
      <c r="F23" s="35"/>
      <c r="G23" s="367"/>
      <c r="H23" s="34"/>
      <c r="I23" s="35"/>
      <c r="J23" s="106"/>
      <c r="K23" s="36"/>
      <c r="N23" s="33"/>
      <c r="P23" s="130">
        <f t="shared" si="0"/>
        <v>0</v>
      </c>
    </row>
    <row r="24" spans="3:16" x14ac:dyDescent="0.2">
      <c r="C24" s="102">
        <v>42156</v>
      </c>
      <c r="D24" s="47"/>
      <c r="E24" s="34"/>
      <c r="F24" s="35"/>
      <c r="G24" s="367"/>
      <c r="H24" s="34"/>
      <c r="I24" s="35"/>
      <c r="J24" s="106"/>
      <c r="K24" s="36"/>
      <c r="N24" s="33"/>
      <c r="P24" s="130">
        <f t="shared" si="0"/>
        <v>0</v>
      </c>
    </row>
    <row r="25" spans="3:16" x14ac:dyDescent="0.2">
      <c r="C25" s="102">
        <v>42186</v>
      </c>
      <c r="D25" s="47"/>
      <c r="E25" s="34"/>
      <c r="F25" s="35"/>
      <c r="G25" s="367"/>
      <c r="H25" s="34"/>
      <c r="I25" s="35"/>
      <c r="J25" s="106"/>
      <c r="K25" s="36"/>
      <c r="N25" s="33"/>
      <c r="P25" s="130">
        <f t="shared" si="0"/>
        <v>0</v>
      </c>
    </row>
    <row r="26" spans="3:16" x14ac:dyDescent="0.2">
      <c r="C26" s="102">
        <v>42217</v>
      </c>
      <c r="D26" s="47"/>
      <c r="E26" s="34"/>
      <c r="F26" s="35"/>
      <c r="G26" s="367"/>
      <c r="H26" s="34"/>
      <c r="I26" s="35"/>
      <c r="J26" s="106"/>
      <c r="K26" s="36"/>
      <c r="N26" s="33"/>
      <c r="P26" s="130">
        <f t="shared" si="0"/>
        <v>0</v>
      </c>
    </row>
    <row r="27" spans="3:16" x14ac:dyDescent="0.2">
      <c r="C27" s="102">
        <v>42248</v>
      </c>
      <c r="D27" s="47"/>
      <c r="E27" s="34"/>
      <c r="F27" s="35"/>
      <c r="G27" s="367"/>
      <c r="H27" s="34"/>
      <c r="I27" s="35"/>
      <c r="J27" s="106"/>
      <c r="K27" s="36"/>
      <c r="N27" s="33"/>
      <c r="P27" s="130">
        <f t="shared" si="0"/>
        <v>0</v>
      </c>
    </row>
    <row r="28" spans="3:16" x14ac:dyDescent="0.2">
      <c r="C28" s="102">
        <v>42278</v>
      </c>
      <c r="D28" s="47"/>
      <c r="E28" s="34"/>
      <c r="F28" s="35"/>
      <c r="G28" s="367"/>
      <c r="H28" s="34"/>
      <c r="I28" s="35"/>
      <c r="J28" s="106"/>
      <c r="K28" s="36"/>
      <c r="N28" s="33"/>
      <c r="P28" s="130">
        <f t="shared" si="0"/>
        <v>0</v>
      </c>
    </row>
    <row r="29" spans="3:16" x14ac:dyDescent="0.2">
      <c r="C29" s="102">
        <v>42309</v>
      </c>
      <c r="D29" s="47"/>
      <c r="E29" s="34"/>
      <c r="F29" s="35"/>
      <c r="G29" s="367"/>
      <c r="H29" s="34"/>
      <c r="I29" s="35"/>
      <c r="J29" s="106"/>
      <c r="K29" s="36"/>
      <c r="N29" s="33"/>
      <c r="P29" s="130">
        <f t="shared" si="0"/>
        <v>0</v>
      </c>
    </row>
    <row r="30" spans="3:16" ht="13.5" thickBot="1" x14ac:dyDescent="0.25">
      <c r="C30" s="103">
        <v>42339</v>
      </c>
      <c r="D30" s="47"/>
      <c r="E30" s="43"/>
      <c r="F30" s="44"/>
      <c r="G30" s="370"/>
      <c r="H30" s="37"/>
      <c r="I30" s="38"/>
      <c r="J30" s="365"/>
      <c r="K30" s="45"/>
      <c r="N30" s="33"/>
      <c r="P30" s="133">
        <f t="shared" si="0"/>
        <v>0</v>
      </c>
    </row>
    <row r="31" spans="3:16" x14ac:dyDescent="0.2">
      <c r="C31" s="101">
        <v>42370</v>
      </c>
      <c r="D31" s="47"/>
      <c r="E31" s="30"/>
      <c r="F31" s="31"/>
      <c r="G31" s="366"/>
      <c r="H31" s="30"/>
      <c r="I31" s="31"/>
      <c r="J31" s="105"/>
      <c r="K31" s="32"/>
      <c r="N31" s="33"/>
      <c r="P31" s="129">
        <f t="shared" si="0"/>
        <v>0</v>
      </c>
    </row>
    <row r="32" spans="3:16" x14ac:dyDescent="0.2">
      <c r="C32" s="102">
        <v>42401</v>
      </c>
      <c r="D32" s="47"/>
      <c r="E32" s="34"/>
      <c r="F32" s="35"/>
      <c r="G32" s="367"/>
      <c r="H32" s="34"/>
      <c r="I32" s="35"/>
      <c r="J32" s="106"/>
      <c r="K32" s="36"/>
      <c r="N32" s="33"/>
      <c r="P32" s="130">
        <f t="shared" si="0"/>
        <v>0</v>
      </c>
    </row>
    <row r="33" spans="3:16" x14ac:dyDescent="0.2">
      <c r="C33" s="102">
        <v>42430</v>
      </c>
      <c r="D33" s="47"/>
      <c r="E33" s="34"/>
      <c r="F33" s="35"/>
      <c r="G33" s="367"/>
      <c r="H33" s="34"/>
      <c r="I33" s="35"/>
      <c r="J33" s="106"/>
      <c r="K33" s="36"/>
      <c r="N33" s="33"/>
      <c r="P33" s="130">
        <f t="shared" si="0"/>
        <v>0</v>
      </c>
    </row>
    <row r="34" spans="3:16" x14ac:dyDescent="0.2">
      <c r="C34" s="102">
        <v>42461</v>
      </c>
      <c r="D34" s="47"/>
      <c r="E34" s="34"/>
      <c r="F34" s="35"/>
      <c r="G34" s="367"/>
      <c r="H34" s="34"/>
      <c r="I34" s="35"/>
      <c r="J34" s="106"/>
      <c r="K34" s="36"/>
      <c r="N34" s="33"/>
      <c r="P34" s="130">
        <f t="shared" si="0"/>
        <v>0</v>
      </c>
    </row>
    <row r="35" spans="3:16" x14ac:dyDescent="0.2">
      <c r="C35" s="102">
        <v>42491</v>
      </c>
      <c r="D35" s="47"/>
      <c r="E35" s="34"/>
      <c r="F35" s="35"/>
      <c r="G35" s="367"/>
      <c r="H35" s="34"/>
      <c r="I35" s="35"/>
      <c r="J35" s="106"/>
      <c r="K35" s="36"/>
      <c r="N35" s="33"/>
      <c r="P35" s="130">
        <f t="shared" si="0"/>
        <v>0</v>
      </c>
    </row>
    <row r="36" spans="3:16" x14ac:dyDescent="0.2">
      <c r="C36" s="102">
        <v>42522</v>
      </c>
      <c r="D36" s="47"/>
      <c r="E36" s="34"/>
      <c r="F36" s="35"/>
      <c r="G36" s="367"/>
      <c r="H36" s="34"/>
      <c r="I36" s="35"/>
      <c r="J36" s="106"/>
      <c r="K36" s="36"/>
      <c r="N36" s="33"/>
      <c r="P36" s="130">
        <f t="shared" si="0"/>
        <v>0</v>
      </c>
    </row>
    <row r="37" spans="3:16" x14ac:dyDescent="0.2">
      <c r="C37" s="102">
        <v>42552</v>
      </c>
      <c r="D37" s="47"/>
      <c r="E37" s="34"/>
      <c r="F37" s="35"/>
      <c r="G37" s="367"/>
      <c r="H37" s="34"/>
      <c r="I37" s="35"/>
      <c r="J37" s="106"/>
      <c r="K37" s="36"/>
      <c r="N37" s="33"/>
      <c r="P37" s="130">
        <f t="shared" si="0"/>
        <v>0</v>
      </c>
    </row>
    <row r="38" spans="3:16" x14ac:dyDescent="0.2">
      <c r="C38" s="102">
        <v>42583</v>
      </c>
      <c r="D38" s="47"/>
      <c r="E38" s="34"/>
      <c r="F38" s="35"/>
      <c r="G38" s="367"/>
      <c r="H38" s="34"/>
      <c r="I38" s="35"/>
      <c r="J38" s="106"/>
      <c r="K38" s="36"/>
      <c r="N38" s="33"/>
      <c r="P38" s="130">
        <f t="shared" si="0"/>
        <v>0</v>
      </c>
    </row>
    <row r="39" spans="3:16" x14ac:dyDescent="0.2">
      <c r="C39" s="102">
        <v>42614</v>
      </c>
      <c r="D39" s="47"/>
      <c r="E39" s="34"/>
      <c r="F39" s="35"/>
      <c r="G39" s="367"/>
      <c r="H39" s="34"/>
      <c r="I39" s="35"/>
      <c r="J39" s="106"/>
      <c r="K39" s="36"/>
      <c r="N39" s="33"/>
      <c r="P39" s="130">
        <f t="shared" si="0"/>
        <v>0</v>
      </c>
    </row>
    <row r="40" spans="3:16" x14ac:dyDescent="0.2">
      <c r="C40" s="102">
        <v>42644</v>
      </c>
      <c r="D40" s="47"/>
      <c r="E40" s="34"/>
      <c r="F40" s="35"/>
      <c r="G40" s="367"/>
      <c r="H40" s="34"/>
      <c r="I40" s="35"/>
      <c r="J40" s="106"/>
      <c r="K40" s="36"/>
      <c r="N40" s="33"/>
      <c r="P40" s="130">
        <f t="shared" si="0"/>
        <v>0</v>
      </c>
    </row>
    <row r="41" spans="3:16" x14ac:dyDescent="0.2">
      <c r="C41" s="102">
        <v>42675</v>
      </c>
      <c r="D41" s="47"/>
      <c r="E41" s="34"/>
      <c r="F41" s="35"/>
      <c r="G41" s="367"/>
      <c r="H41" s="34"/>
      <c r="I41" s="35"/>
      <c r="J41" s="106"/>
      <c r="K41" s="36"/>
      <c r="N41" s="33"/>
      <c r="P41" s="130">
        <f t="shared" si="0"/>
        <v>0</v>
      </c>
    </row>
    <row r="42" spans="3:16" ht="13.5" thickBot="1" x14ac:dyDescent="0.25">
      <c r="C42" s="103">
        <v>42705</v>
      </c>
      <c r="D42" s="47"/>
      <c r="E42" s="43"/>
      <c r="F42" s="44"/>
      <c r="G42" s="370"/>
      <c r="H42" s="37"/>
      <c r="I42" s="38"/>
      <c r="J42" s="365"/>
      <c r="K42" s="45"/>
      <c r="N42" s="33"/>
      <c r="P42" s="133">
        <f t="shared" si="0"/>
        <v>0</v>
      </c>
    </row>
    <row r="43" spans="3:16" x14ac:dyDescent="0.2">
      <c r="C43" s="101">
        <v>42736</v>
      </c>
      <c r="D43" s="47"/>
      <c r="E43" s="30"/>
      <c r="F43" s="31"/>
      <c r="G43" s="366"/>
      <c r="H43" s="30"/>
      <c r="I43" s="31"/>
      <c r="J43" s="105"/>
      <c r="K43" s="32"/>
      <c r="N43" s="33"/>
      <c r="P43" s="129">
        <f t="shared" si="0"/>
        <v>0</v>
      </c>
    </row>
    <row r="44" spans="3:16" x14ac:dyDescent="0.2">
      <c r="C44" s="102">
        <v>42767</v>
      </c>
      <c r="D44" s="47"/>
      <c r="E44" s="34"/>
      <c r="F44" s="35"/>
      <c r="G44" s="367"/>
      <c r="H44" s="34"/>
      <c r="I44" s="35"/>
      <c r="J44" s="106"/>
      <c r="K44" s="36"/>
      <c r="N44" s="33"/>
      <c r="P44" s="130">
        <f t="shared" si="0"/>
        <v>0</v>
      </c>
    </row>
    <row r="45" spans="3:16" x14ac:dyDescent="0.2">
      <c r="C45" s="102">
        <v>42795</v>
      </c>
      <c r="D45" s="47"/>
      <c r="E45" s="34"/>
      <c r="F45" s="35"/>
      <c r="G45" s="367"/>
      <c r="H45" s="34"/>
      <c r="I45" s="35"/>
      <c r="J45" s="106"/>
      <c r="K45" s="36"/>
      <c r="N45" s="33"/>
      <c r="P45" s="130">
        <f t="shared" si="0"/>
        <v>0</v>
      </c>
    </row>
    <row r="46" spans="3:16" x14ac:dyDescent="0.2">
      <c r="C46" s="102">
        <v>42826</v>
      </c>
      <c r="D46" s="47"/>
      <c r="E46" s="34"/>
      <c r="F46" s="35"/>
      <c r="G46" s="367"/>
      <c r="H46" s="34"/>
      <c r="I46" s="35"/>
      <c r="J46" s="106"/>
      <c r="K46" s="36"/>
      <c r="N46" s="33"/>
      <c r="P46" s="130">
        <f t="shared" si="0"/>
        <v>0</v>
      </c>
    </row>
    <row r="47" spans="3:16" x14ac:dyDescent="0.2">
      <c r="C47" s="102">
        <v>42856</v>
      </c>
      <c r="D47" s="47"/>
      <c r="E47" s="34"/>
      <c r="F47" s="35"/>
      <c r="G47" s="367"/>
      <c r="H47" s="34"/>
      <c r="I47" s="35"/>
      <c r="J47" s="106"/>
      <c r="K47" s="36"/>
      <c r="N47" s="33"/>
      <c r="P47" s="130">
        <f t="shared" si="0"/>
        <v>0</v>
      </c>
    </row>
    <row r="48" spans="3:16" x14ac:dyDescent="0.2">
      <c r="C48" s="102">
        <v>42887</v>
      </c>
      <c r="D48" s="47"/>
      <c r="E48" s="34"/>
      <c r="F48" s="35"/>
      <c r="G48" s="367"/>
      <c r="H48" s="34"/>
      <c r="I48" s="35"/>
      <c r="J48" s="106"/>
      <c r="K48" s="36"/>
      <c r="N48" s="33"/>
      <c r="P48" s="130">
        <f t="shared" si="0"/>
        <v>0</v>
      </c>
    </row>
    <row r="49" spans="3:16" x14ac:dyDescent="0.2">
      <c r="C49" s="102">
        <v>42917</v>
      </c>
      <c r="D49" s="47"/>
      <c r="E49" s="34"/>
      <c r="F49" s="35"/>
      <c r="G49" s="367"/>
      <c r="H49" s="34"/>
      <c r="I49" s="35"/>
      <c r="J49" s="106"/>
      <c r="K49" s="36"/>
      <c r="N49" s="33"/>
      <c r="P49" s="130">
        <f t="shared" si="0"/>
        <v>0</v>
      </c>
    </row>
    <row r="50" spans="3:16" x14ac:dyDescent="0.2">
      <c r="C50" s="277">
        <v>42948</v>
      </c>
      <c r="D50" s="47"/>
      <c r="E50" s="34"/>
      <c r="F50" s="35"/>
      <c r="G50" s="367"/>
      <c r="H50" s="34"/>
      <c r="I50" s="35"/>
      <c r="J50" s="106"/>
      <c r="K50" s="36"/>
      <c r="N50" s="33"/>
      <c r="P50" s="130">
        <f t="shared" si="0"/>
        <v>0</v>
      </c>
    </row>
    <row r="51" spans="3:16" ht="13.5" thickBot="1" x14ac:dyDescent="0.25">
      <c r="C51" s="277">
        <v>42979</v>
      </c>
      <c r="D51" s="47"/>
      <c r="E51" s="34"/>
      <c r="F51" s="35"/>
      <c r="G51" s="367"/>
      <c r="H51" s="37"/>
      <c r="I51" s="38"/>
      <c r="J51" s="365"/>
      <c r="K51" s="36"/>
      <c r="N51" s="33"/>
      <c r="P51" s="130">
        <f t="shared" si="0"/>
        <v>0</v>
      </c>
    </row>
    <row r="52" spans="3:16" ht="13.5" thickBot="1" x14ac:dyDescent="0.25">
      <c r="C52" s="311"/>
      <c r="D52" s="47"/>
      <c r="E52" s="33"/>
      <c r="F52" s="33"/>
      <c r="G52" s="33"/>
      <c r="H52" s="33"/>
      <c r="I52" s="33"/>
      <c r="J52" s="33"/>
      <c r="K52" s="33"/>
      <c r="N52" s="33"/>
      <c r="P52" s="33"/>
    </row>
    <row r="53" spans="3:16" ht="55.5" customHeight="1" thickBot="1" x14ac:dyDescent="0.25">
      <c r="C53" s="24" t="s">
        <v>4</v>
      </c>
      <c r="D53" s="68"/>
      <c r="E53" s="26" t="str">
        <f t="shared" ref="E53:K53" si="1">+E6</f>
        <v>Producción</v>
      </c>
      <c r="F53" s="27" t="str">
        <f t="shared" si="1"/>
        <v>Autoconsumo</v>
      </c>
      <c r="G53" s="69" t="str">
        <f t="shared" si="1"/>
        <v>Ventas de Producción Propia</v>
      </c>
      <c r="H53" s="26" t="str">
        <f t="shared" si="1"/>
        <v>Exportaciones</v>
      </c>
      <c r="I53" s="27" t="str">
        <f t="shared" si="1"/>
        <v>Producción Contratada a Terceros</v>
      </c>
      <c r="J53" s="27" t="str">
        <f t="shared" si="1"/>
        <v>Ventas de Producción Contratada a Terceros</v>
      </c>
      <c r="K53" s="378" t="str">
        <f t="shared" si="1"/>
        <v>Producción para Terceros</v>
      </c>
      <c r="L53" s="378" t="s">
        <v>99</v>
      </c>
      <c r="M53" s="379" t="s">
        <v>71</v>
      </c>
      <c r="N53" s="70"/>
    </row>
    <row r="54" spans="3:16" ht="18.75" customHeight="1" thickBot="1" x14ac:dyDescent="0.25">
      <c r="C54" s="314">
        <v>2010</v>
      </c>
      <c r="D54" s="68"/>
      <c r="E54" s="334"/>
      <c r="F54" s="335"/>
      <c r="G54" s="371"/>
      <c r="H54" s="251"/>
      <c r="I54" s="252"/>
      <c r="J54" s="252"/>
      <c r="K54" s="358"/>
      <c r="L54" s="358"/>
      <c r="M54" s="359"/>
      <c r="N54" s="70"/>
    </row>
    <row r="55" spans="3:16" ht="12.75" customHeight="1" x14ac:dyDescent="0.2">
      <c r="C55" s="314">
        <v>2011</v>
      </c>
      <c r="D55" s="68"/>
      <c r="E55" s="73"/>
      <c r="F55" s="74"/>
      <c r="G55" s="372"/>
      <c r="H55" s="75"/>
      <c r="I55" s="76"/>
      <c r="J55" s="76"/>
      <c r="K55" s="76"/>
      <c r="L55" s="76"/>
      <c r="M55" s="360"/>
      <c r="N55" s="70"/>
    </row>
    <row r="56" spans="3:16" ht="12.75" customHeight="1" x14ac:dyDescent="0.2">
      <c r="C56" s="314">
        <v>2012</v>
      </c>
      <c r="D56" s="68"/>
      <c r="E56" s="75"/>
      <c r="F56" s="76"/>
      <c r="G56" s="373"/>
      <c r="H56" s="75"/>
      <c r="I56" s="76"/>
      <c r="J56" s="76"/>
      <c r="K56" s="76"/>
      <c r="L56" s="76"/>
      <c r="M56" s="360"/>
      <c r="N56" s="70"/>
    </row>
    <row r="57" spans="3:16" ht="12.75" customHeight="1" thickBot="1" x14ac:dyDescent="0.25">
      <c r="C57" s="59">
        <v>2013</v>
      </c>
      <c r="D57" s="71"/>
      <c r="E57" s="77"/>
      <c r="F57" s="78"/>
      <c r="G57" s="374"/>
      <c r="H57" s="75"/>
      <c r="I57" s="76"/>
      <c r="J57" s="76"/>
      <c r="K57" s="76"/>
      <c r="L57" s="76"/>
      <c r="M57" s="360"/>
      <c r="N57" s="29"/>
    </row>
    <row r="58" spans="3:16" ht="12.75" customHeight="1" x14ac:dyDescent="0.2">
      <c r="C58" s="59">
        <v>2014</v>
      </c>
      <c r="D58" s="72"/>
      <c r="E58" s="73"/>
      <c r="F58" s="74"/>
      <c r="G58" s="372"/>
      <c r="H58" s="75"/>
      <c r="I58" s="76"/>
      <c r="J58" s="76"/>
      <c r="K58" s="76"/>
      <c r="L58" s="76"/>
      <c r="M58" s="360"/>
    </row>
    <row r="59" spans="3:16" ht="12.75" customHeight="1" x14ac:dyDescent="0.2">
      <c r="C59" s="59">
        <v>2015</v>
      </c>
      <c r="D59" s="72"/>
      <c r="E59" s="75"/>
      <c r="F59" s="76"/>
      <c r="G59" s="373"/>
      <c r="H59" s="75"/>
      <c r="I59" s="76"/>
      <c r="J59" s="76"/>
      <c r="K59" s="76"/>
      <c r="L59" s="76"/>
      <c r="M59" s="360"/>
    </row>
    <row r="60" spans="3:16" ht="12.75" customHeight="1" thickBot="1" x14ac:dyDescent="0.25">
      <c r="C60" s="59">
        <v>2016</v>
      </c>
      <c r="D60" s="72"/>
      <c r="E60" s="77"/>
      <c r="F60" s="78"/>
      <c r="G60" s="374"/>
      <c r="H60" s="81"/>
      <c r="I60" s="361"/>
      <c r="J60" s="361"/>
      <c r="K60" s="361"/>
      <c r="L60" s="361"/>
      <c r="M60" s="362"/>
    </row>
    <row r="61" spans="3:16" x14ac:dyDescent="0.2">
      <c r="C61" s="315" t="s">
        <v>126</v>
      </c>
      <c r="D61" s="72"/>
      <c r="E61" s="79"/>
      <c r="F61" s="80"/>
      <c r="G61" s="375"/>
      <c r="H61" s="73"/>
      <c r="I61" s="74"/>
      <c r="J61" s="74"/>
      <c r="K61" s="74"/>
      <c r="L61" s="74"/>
      <c r="M61" s="363"/>
    </row>
    <row r="62" spans="3:16" ht="13.5" thickBot="1" x14ac:dyDescent="0.25">
      <c r="C62" s="316" t="s">
        <v>127</v>
      </c>
      <c r="D62" s="71"/>
      <c r="E62" s="81"/>
      <c r="F62" s="82"/>
      <c r="G62" s="376"/>
      <c r="H62" s="380"/>
      <c r="I62" s="83"/>
      <c r="J62" s="83"/>
      <c r="K62" s="83"/>
      <c r="L62" s="83"/>
      <c r="M62" s="364"/>
    </row>
    <row r="63" spans="3:16" x14ac:dyDescent="0.2">
      <c r="N63" s="48"/>
    </row>
    <row r="64" spans="3:16" hidden="1" x14ac:dyDescent="0.2">
      <c r="C64" s="84" t="s">
        <v>94</v>
      </c>
      <c r="D64" s="85"/>
      <c r="N64" s="48"/>
    </row>
    <row r="65" spans="3:14" x14ac:dyDescent="0.2">
      <c r="L65" s="65"/>
      <c r="N65" s="48"/>
    </row>
    <row r="66" spans="3:14" ht="51.75" hidden="1" thickBot="1" x14ac:dyDescent="0.25">
      <c r="C66" s="89" t="s">
        <v>4</v>
      </c>
      <c r="D66" s="90"/>
      <c r="E66" s="91" t="str">
        <f t="shared" ref="E66:K66" si="2">+E53</f>
        <v>Producción</v>
      </c>
      <c r="F66" s="92" t="str">
        <f t="shared" si="2"/>
        <v>Autoconsumo</v>
      </c>
      <c r="G66" s="92" t="str">
        <f t="shared" si="2"/>
        <v>Ventas de Producción Propia</v>
      </c>
      <c r="H66" s="93" t="str">
        <f t="shared" si="2"/>
        <v>Exportaciones</v>
      </c>
      <c r="I66" s="94" t="str">
        <f t="shared" si="2"/>
        <v>Producción Contratada a Terceros</v>
      </c>
      <c r="J66" s="94" t="str">
        <f t="shared" si="2"/>
        <v>Ventas de Producción Contratada a Terceros</v>
      </c>
      <c r="K66" s="95" t="str">
        <f t="shared" si="2"/>
        <v>Producción para Terceros</v>
      </c>
      <c r="L66" s="96" t="s">
        <v>93</v>
      </c>
      <c r="N66" s="86"/>
    </row>
    <row r="67" spans="3:14" hidden="1" x14ac:dyDescent="0.2">
      <c r="C67" s="97">
        <f>+C58</f>
        <v>2014</v>
      </c>
      <c r="D67" s="98"/>
      <c r="E67" s="107">
        <f t="shared" ref="E67:K67" si="3">+E58-SUM(E7:E18)</f>
        <v>0</v>
      </c>
      <c r="F67" s="108">
        <f t="shared" si="3"/>
        <v>0</v>
      </c>
      <c r="G67" s="108">
        <f t="shared" si="3"/>
        <v>0</v>
      </c>
      <c r="H67" s="108">
        <f t="shared" si="3"/>
        <v>0</v>
      </c>
      <c r="I67" s="109">
        <f t="shared" si="3"/>
        <v>0</v>
      </c>
      <c r="J67" s="109">
        <f t="shared" si="3"/>
        <v>0</v>
      </c>
      <c r="K67" s="110">
        <f t="shared" si="3"/>
        <v>0</v>
      </c>
      <c r="L67" s="110">
        <f>+L58-(L57+E58-F58-G58-H58+I58-J58+M58)</f>
        <v>0</v>
      </c>
      <c r="N67" s="87"/>
    </row>
    <row r="68" spans="3:14" hidden="1" x14ac:dyDescent="0.2">
      <c r="C68" s="99">
        <f>+C59</f>
        <v>2015</v>
      </c>
      <c r="D68" s="98"/>
      <c r="E68" s="111">
        <f t="shared" ref="E68:K68" si="4">+E59-SUM(E19:E30)</f>
        <v>0</v>
      </c>
      <c r="F68" s="112">
        <f t="shared" si="4"/>
        <v>0</v>
      </c>
      <c r="G68" s="112">
        <f t="shared" si="4"/>
        <v>0</v>
      </c>
      <c r="H68" s="112">
        <f t="shared" si="4"/>
        <v>0</v>
      </c>
      <c r="I68" s="113">
        <f t="shared" si="4"/>
        <v>0</v>
      </c>
      <c r="J68" s="113">
        <f t="shared" si="4"/>
        <v>0</v>
      </c>
      <c r="K68" s="114">
        <f t="shared" si="4"/>
        <v>0</v>
      </c>
      <c r="L68" s="114">
        <f>+L59-(L58+E59-F59-G59-H59+I59-J59+M59)</f>
        <v>0</v>
      </c>
      <c r="N68" s="87"/>
    </row>
    <row r="69" spans="3:14" ht="13.5" hidden="1" thickBot="1" x14ac:dyDescent="0.25">
      <c r="C69" s="100">
        <f>+C60</f>
        <v>2016</v>
      </c>
      <c r="D69" s="98"/>
      <c r="E69" s="115">
        <f t="shared" ref="E69:K69" si="5">+E60-SUM(E31:E42)</f>
        <v>0</v>
      </c>
      <c r="F69" s="116">
        <f t="shared" si="5"/>
        <v>0</v>
      </c>
      <c r="G69" s="116">
        <f t="shared" si="5"/>
        <v>0</v>
      </c>
      <c r="H69" s="116">
        <f t="shared" si="5"/>
        <v>0</v>
      </c>
      <c r="I69" s="117">
        <f t="shared" si="5"/>
        <v>0</v>
      </c>
      <c r="J69" s="117">
        <f t="shared" si="5"/>
        <v>0</v>
      </c>
      <c r="K69" s="118">
        <f t="shared" si="5"/>
        <v>0</v>
      </c>
      <c r="L69" s="119">
        <f>+L60-(L59+E60-F60-G60-H60+I60-J60+M60)</f>
        <v>0</v>
      </c>
      <c r="N69" s="87"/>
    </row>
    <row r="70" spans="3:14" hidden="1" x14ac:dyDescent="0.2">
      <c r="C70" s="97" t="str">
        <f>+C61</f>
        <v>ene-sep 16</v>
      </c>
      <c r="D70" s="98"/>
      <c r="E70" s="120">
        <f>+E61-(SUM(E31:INDEX(E31:E42,'[4]parámetros e instrucciones'!$E$3)))</f>
        <v>0</v>
      </c>
      <c r="F70" s="121">
        <f>+F61-(SUM(F31:INDEX(F31:F42,'[4]parámetros e instrucciones'!$E$3)))</f>
        <v>0</v>
      </c>
      <c r="G70" s="121">
        <f>+G61-(SUM(G31:INDEX(G31:G42,'[4]parámetros e instrucciones'!$E$3)))</f>
        <v>0</v>
      </c>
      <c r="H70" s="121">
        <f>+H61-(SUM(H31:INDEX(H31:H42,'[4]parámetros e instrucciones'!$E$3)))</f>
        <v>0</v>
      </c>
      <c r="I70" s="122">
        <f>+I61-(SUM(I31:INDEX(I31:I42,'[4]parámetros e instrucciones'!$E$3)))</f>
        <v>0</v>
      </c>
      <c r="J70" s="122">
        <f>+J61-(SUM(J31:INDEX(J31:J42,'[4]parámetros e instrucciones'!$E$3)))</f>
        <v>0</v>
      </c>
      <c r="K70" s="123">
        <f>+K61-(SUM(K31:INDEX(K31:K42,'[4]parámetros e instrucciones'!$E$3)))</f>
        <v>0</v>
      </c>
      <c r="L70" s="124">
        <f>+L61-(L59+E61-F61-G61-H61+I61-J61+M61)</f>
        <v>0</v>
      </c>
      <c r="N70" s="87"/>
    </row>
    <row r="71" spans="3:14" ht="13.5" hidden="1" thickBot="1" x14ac:dyDescent="0.25">
      <c r="C71" s="100" t="str">
        <f>+C62</f>
        <v>ene-sep 17</v>
      </c>
      <c r="D71" s="98"/>
      <c r="E71" s="125">
        <f>+E62-(SUM(E43:INDEX(E43:E51,'[4]parámetros e instrucciones'!$E$3)))</f>
        <v>0</v>
      </c>
      <c r="F71" s="126">
        <f>+F62-(SUM(F43:INDEX(F43:F51,'[4]parámetros e instrucciones'!$E$3)))</f>
        <v>0</v>
      </c>
      <c r="G71" s="126">
        <f>+G62-(SUM(G43:INDEX(G43:G51,'[4]parámetros e instrucciones'!$E$3)))</f>
        <v>0</v>
      </c>
      <c r="H71" s="126">
        <f>+H62-(SUM(H43:INDEX(H43:H51,'[4]parámetros e instrucciones'!$E$3)))</f>
        <v>0</v>
      </c>
      <c r="I71" s="127">
        <f>+I62-(SUM(I43:INDEX(I43:I51,'[4]parámetros e instrucciones'!$E$3)))</f>
        <v>0</v>
      </c>
      <c r="J71" s="127">
        <f>+J62-(SUM(J43:INDEX(J43:J51,'[4]parámetros e instrucciones'!$E$3)))</f>
        <v>0</v>
      </c>
      <c r="K71" s="128">
        <f>+K62-(SUM(K43:INDEX(K43:K51,'[4]parámetros e instrucciones'!$E$3)))</f>
        <v>0</v>
      </c>
      <c r="L71" s="128">
        <f>+L62-(L60+E62-F62-G62-H62+I62-J62+M62)</f>
        <v>0</v>
      </c>
      <c r="N71" s="87"/>
    </row>
    <row r="72" spans="3:14" x14ac:dyDescent="0.2">
      <c r="L72" s="48"/>
      <c r="N72" s="48"/>
    </row>
    <row r="73" spans="3:14" x14ac:dyDescent="0.2">
      <c r="L73" s="48"/>
      <c r="N73" s="48"/>
    </row>
    <row r="74" spans="3:14" x14ac:dyDescent="0.2">
      <c r="K74" s="88"/>
      <c r="L74" s="51"/>
      <c r="N74" s="48"/>
    </row>
    <row r="75" spans="3:14" x14ac:dyDescent="0.2">
      <c r="K75" s="88"/>
      <c r="N75" s="48"/>
    </row>
    <row r="76" spans="3:14" x14ac:dyDescent="0.2">
      <c r="K76" s="88"/>
      <c r="N76" s="48"/>
    </row>
    <row r="77" spans="3:14" x14ac:dyDescent="0.2">
      <c r="K77" s="88"/>
      <c r="N77" s="48"/>
    </row>
    <row r="78" spans="3:14" x14ac:dyDescent="0.2">
      <c r="K78" s="88"/>
      <c r="N78" s="48"/>
    </row>
    <row r="79" spans="3:14" x14ac:dyDescent="0.2">
      <c r="K79" s="88"/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</sheetData>
  <sheetProtection formatCells="0" formatColumns="0" formatRows="0"/>
  <protectedRanges>
    <protectedRange sqref="N7:N42 E58:N62 E7:K42" name="Rango2_1"/>
    <protectedRange sqref="E58:M62" name="Rango1_1"/>
  </protectedRanges>
  <mergeCells count="4">
    <mergeCell ref="C4:K4"/>
    <mergeCell ref="C1:K1"/>
    <mergeCell ref="C2:K2"/>
    <mergeCell ref="C3:K3"/>
  </mergeCells>
  <phoneticPr fontId="14" type="noConversion"/>
  <printOptions horizontalCentered="1" verticalCentered="1"/>
  <pageMargins left="0.51" right="0.27" top="0.32" bottom="0.24" header="0" footer="0"/>
  <pageSetup paperSize="9" scale="90" orientation="portrait" r:id="rId1"/>
  <headerFooter alignWithMargins="0">
    <oddHeader>&amp;R2017 –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22"/>
    <pageSetUpPr fitToPage="1"/>
  </sheetPr>
  <dimension ref="B1:R124"/>
  <sheetViews>
    <sheetView topLeftCell="C1" workbookViewId="0">
      <selection activeCell="E61" activeCellId="7" sqref="E6:L6 E7:L18 E19:L30 E31:L42 E43:L51 E53:N53 E54:N60 E61:N62"/>
    </sheetView>
  </sheetViews>
  <sheetFormatPr baseColWidth="10" defaultColWidth="13.7109375" defaultRowHeight="12.75" x14ac:dyDescent="0.2"/>
  <cols>
    <col min="1" max="1" width="1" style="53" customWidth="1"/>
    <col min="2" max="2" width="3" style="51" customWidth="1"/>
    <col min="3" max="3" width="12.7109375" style="53" customWidth="1"/>
    <col min="4" max="4" width="1.7109375" style="53" customWidth="1"/>
    <col min="5" max="5" width="13.7109375" style="53" customWidth="1"/>
    <col min="6" max="6" width="13.7109375" style="53" hidden="1" customWidth="1"/>
    <col min="7" max="8" width="13.7109375" style="53" customWidth="1"/>
    <col min="9" max="10" width="13.7109375" style="53" hidden="1" customWidth="1"/>
    <col min="11" max="12" width="13.7109375" style="53" customWidth="1"/>
    <col min="13" max="13" width="13.5703125" style="53" customWidth="1"/>
    <col min="14" max="14" width="13.7109375" style="53" customWidth="1"/>
    <col min="15" max="15" width="1.7109375" style="65" customWidth="1"/>
    <col min="16" max="18" width="11.42578125" style="49" customWidth="1"/>
    <col min="19" max="16384" width="13.7109375" style="53"/>
  </cols>
  <sheetData>
    <row r="1" spans="3:18" x14ac:dyDescent="0.2">
      <c r="C1" s="497" t="s">
        <v>128</v>
      </c>
      <c r="D1" s="497"/>
      <c r="E1" s="497"/>
      <c r="F1" s="497"/>
      <c r="G1" s="497"/>
      <c r="H1" s="497"/>
      <c r="I1" s="497"/>
      <c r="J1" s="497"/>
      <c r="K1" s="497"/>
      <c r="L1" s="229"/>
    </row>
    <row r="2" spans="3:18" x14ac:dyDescent="0.2">
      <c r="C2" s="497" t="s">
        <v>120</v>
      </c>
      <c r="D2" s="497"/>
      <c r="E2" s="497"/>
      <c r="F2" s="497"/>
      <c r="G2" s="497"/>
      <c r="H2" s="497"/>
      <c r="I2" s="497"/>
      <c r="J2" s="497"/>
      <c r="K2" s="497"/>
      <c r="L2" s="229"/>
    </row>
    <row r="3" spans="3:18" x14ac:dyDescent="0.2">
      <c r="C3" s="498" t="s">
        <v>129</v>
      </c>
      <c r="D3" s="498"/>
      <c r="E3" s="498"/>
      <c r="F3" s="498"/>
      <c r="G3" s="498"/>
      <c r="H3" s="498"/>
      <c r="I3" s="498"/>
      <c r="J3" s="498"/>
      <c r="K3" s="498"/>
      <c r="L3" s="50"/>
      <c r="M3" s="234"/>
      <c r="N3" s="234"/>
      <c r="O3" s="66"/>
      <c r="P3" s="53"/>
      <c r="Q3" s="53"/>
      <c r="R3" s="53"/>
    </row>
    <row r="4" spans="3:18" x14ac:dyDescent="0.2">
      <c r="C4" s="498" t="s">
        <v>113</v>
      </c>
      <c r="D4" s="498"/>
      <c r="E4" s="498"/>
      <c r="F4" s="498"/>
      <c r="G4" s="498"/>
      <c r="H4" s="498"/>
      <c r="I4" s="498"/>
      <c r="J4" s="498"/>
      <c r="K4" s="498"/>
      <c r="L4" s="50"/>
      <c r="M4" s="234"/>
      <c r="N4" s="234"/>
      <c r="P4" s="53"/>
      <c r="Q4" s="67" t="s">
        <v>78</v>
      </c>
      <c r="R4" s="53"/>
    </row>
    <row r="5" spans="3:18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O5" s="48"/>
    </row>
    <row r="6" spans="3:18" ht="64.5" thickBot="1" x14ac:dyDescent="0.25">
      <c r="C6" s="231" t="s">
        <v>73</v>
      </c>
      <c r="D6" s="25"/>
      <c r="E6" s="26" t="s">
        <v>15</v>
      </c>
      <c r="F6" s="27" t="s">
        <v>16</v>
      </c>
      <c r="G6" s="27" t="s">
        <v>80</v>
      </c>
      <c r="H6" s="27" t="s">
        <v>74</v>
      </c>
      <c r="I6" s="27" t="s">
        <v>75</v>
      </c>
      <c r="J6" s="27" t="s">
        <v>81</v>
      </c>
      <c r="K6" s="27" t="s">
        <v>76</v>
      </c>
      <c r="L6" s="377" t="s">
        <v>125</v>
      </c>
      <c r="M6" s="51"/>
      <c r="N6" s="51"/>
      <c r="O6" s="28"/>
      <c r="P6" s="52"/>
      <c r="Q6" s="96" t="s">
        <v>92</v>
      </c>
    </row>
    <row r="7" spans="3:18" x14ac:dyDescent="0.2">
      <c r="C7" s="101">
        <v>41640</v>
      </c>
      <c r="D7" s="47"/>
      <c r="E7" s="30"/>
      <c r="F7" s="31"/>
      <c r="G7" s="31"/>
      <c r="H7" s="31"/>
      <c r="I7" s="31"/>
      <c r="J7" s="31"/>
      <c r="K7" s="31"/>
      <c r="L7" s="105"/>
      <c r="M7" s="51"/>
      <c r="N7" s="51"/>
      <c r="O7" s="33"/>
      <c r="P7" s="52"/>
      <c r="Q7" s="129">
        <f>+M57+E7-F7-G7-H7+I7-J7</f>
        <v>0</v>
      </c>
    </row>
    <row r="8" spans="3:18" x14ac:dyDescent="0.2">
      <c r="C8" s="102">
        <v>41671</v>
      </c>
      <c r="D8" s="47"/>
      <c r="E8" s="34"/>
      <c r="F8" s="35"/>
      <c r="G8" s="35"/>
      <c r="H8" s="35"/>
      <c r="I8" s="35"/>
      <c r="J8" s="35"/>
      <c r="K8" s="35"/>
      <c r="L8" s="106"/>
      <c r="M8" s="51"/>
      <c r="N8" s="51"/>
      <c r="O8" s="33"/>
      <c r="P8" s="52"/>
      <c r="Q8" s="130">
        <f>+Q7+E8+I8-F8-G8-H8-J8</f>
        <v>0</v>
      </c>
    </row>
    <row r="9" spans="3:18" x14ac:dyDescent="0.2">
      <c r="C9" s="102">
        <v>41699</v>
      </c>
      <c r="D9" s="47"/>
      <c r="E9" s="34"/>
      <c r="F9" s="35"/>
      <c r="G9" s="35"/>
      <c r="H9" s="35"/>
      <c r="I9" s="35"/>
      <c r="J9" s="35"/>
      <c r="K9" s="35"/>
      <c r="L9" s="106"/>
      <c r="M9" s="51"/>
      <c r="N9" s="51"/>
      <c r="O9" s="33"/>
      <c r="P9" s="52"/>
      <c r="Q9" s="130">
        <f t="shared" ref="Q9:Q51" si="0">+Q8+E9+I9-F9-G9-H9-J9</f>
        <v>0</v>
      </c>
    </row>
    <row r="10" spans="3:18" x14ac:dyDescent="0.2">
      <c r="C10" s="102">
        <v>41730</v>
      </c>
      <c r="D10" s="47"/>
      <c r="E10" s="34"/>
      <c r="F10" s="35"/>
      <c r="G10" s="35"/>
      <c r="H10" s="35"/>
      <c r="I10" s="35"/>
      <c r="J10" s="35"/>
      <c r="K10" s="35"/>
      <c r="L10" s="106"/>
      <c r="M10" s="51"/>
      <c r="N10" s="51"/>
      <c r="O10" s="33"/>
      <c r="P10" s="52"/>
      <c r="Q10" s="130">
        <f t="shared" si="0"/>
        <v>0</v>
      </c>
    </row>
    <row r="11" spans="3:18" x14ac:dyDescent="0.2">
      <c r="C11" s="102">
        <v>41760</v>
      </c>
      <c r="D11" s="47"/>
      <c r="E11" s="34"/>
      <c r="F11" s="35"/>
      <c r="G11" s="35"/>
      <c r="H11" s="35"/>
      <c r="I11" s="35"/>
      <c r="J11" s="35"/>
      <c r="K11" s="35"/>
      <c r="L11" s="106"/>
      <c r="O11" s="33"/>
      <c r="Q11" s="130">
        <f>+Q10+E11+I11-F11-G11-H11-J11</f>
        <v>0</v>
      </c>
    </row>
    <row r="12" spans="3:18" x14ac:dyDescent="0.2">
      <c r="C12" s="102">
        <v>41791</v>
      </c>
      <c r="D12" s="47"/>
      <c r="E12" s="34"/>
      <c r="F12" s="35"/>
      <c r="G12" s="35"/>
      <c r="H12" s="35"/>
      <c r="I12" s="35"/>
      <c r="J12" s="35"/>
      <c r="K12" s="35"/>
      <c r="L12" s="106"/>
      <c r="O12" s="33"/>
      <c r="Q12" s="130">
        <f t="shared" si="0"/>
        <v>0</v>
      </c>
    </row>
    <row r="13" spans="3:18" x14ac:dyDescent="0.2">
      <c r="C13" s="102">
        <v>41821</v>
      </c>
      <c r="D13" s="47"/>
      <c r="E13" s="34"/>
      <c r="F13" s="35"/>
      <c r="G13" s="35"/>
      <c r="H13" s="35"/>
      <c r="I13" s="35"/>
      <c r="J13" s="35"/>
      <c r="K13" s="35"/>
      <c r="L13" s="106"/>
      <c r="O13" s="33"/>
      <c r="Q13" s="130">
        <f t="shared" si="0"/>
        <v>0</v>
      </c>
    </row>
    <row r="14" spans="3:18" x14ac:dyDescent="0.2">
      <c r="C14" s="102">
        <v>41852</v>
      </c>
      <c r="D14" s="47"/>
      <c r="E14" s="34"/>
      <c r="F14" s="35"/>
      <c r="G14" s="35"/>
      <c r="H14" s="35"/>
      <c r="I14" s="35"/>
      <c r="J14" s="35"/>
      <c r="K14" s="35"/>
      <c r="L14" s="106"/>
      <c r="O14" s="33"/>
      <c r="Q14" s="130">
        <f t="shared" si="0"/>
        <v>0</v>
      </c>
    </row>
    <row r="15" spans="3:18" x14ac:dyDescent="0.2">
      <c r="C15" s="102">
        <v>41883</v>
      </c>
      <c r="D15" s="47"/>
      <c r="E15" s="34"/>
      <c r="F15" s="35"/>
      <c r="G15" s="35"/>
      <c r="H15" s="35"/>
      <c r="I15" s="35"/>
      <c r="J15" s="35"/>
      <c r="K15" s="35"/>
      <c r="L15" s="106"/>
      <c r="O15" s="33"/>
      <c r="Q15" s="130">
        <f t="shared" si="0"/>
        <v>0</v>
      </c>
    </row>
    <row r="16" spans="3:18" x14ac:dyDescent="0.2">
      <c r="C16" s="102">
        <v>41913</v>
      </c>
      <c r="D16" s="47"/>
      <c r="E16" s="34"/>
      <c r="F16" s="35"/>
      <c r="G16" s="35"/>
      <c r="H16" s="35"/>
      <c r="I16" s="35"/>
      <c r="J16" s="35"/>
      <c r="K16" s="35"/>
      <c r="L16" s="106"/>
      <c r="O16" s="33"/>
      <c r="Q16" s="130">
        <f t="shared" si="0"/>
        <v>0</v>
      </c>
    </row>
    <row r="17" spans="3:17" x14ac:dyDescent="0.2">
      <c r="C17" s="102">
        <v>41944</v>
      </c>
      <c r="D17" s="47"/>
      <c r="E17" s="34"/>
      <c r="F17" s="35"/>
      <c r="G17" s="35"/>
      <c r="H17" s="35"/>
      <c r="I17" s="35"/>
      <c r="J17" s="35"/>
      <c r="K17" s="35"/>
      <c r="L17" s="106"/>
      <c r="O17" s="33"/>
      <c r="Q17" s="130">
        <f t="shared" si="0"/>
        <v>0</v>
      </c>
    </row>
    <row r="18" spans="3:17" ht="13.5" thickBot="1" x14ac:dyDescent="0.25">
      <c r="C18" s="103">
        <v>41974</v>
      </c>
      <c r="D18" s="47"/>
      <c r="E18" s="37"/>
      <c r="F18" s="38"/>
      <c r="G18" s="38"/>
      <c r="H18" s="38"/>
      <c r="I18" s="38"/>
      <c r="J18" s="38"/>
      <c r="K18" s="38"/>
      <c r="L18" s="365"/>
      <c r="O18" s="33"/>
      <c r="Q18" s="131">
        <f t="shared" si="0"/>
        <v>0</v>
      </c>
    </row>
    <row r="19" spans="3:17" x14ac:dyDescent="0.2">
      <c r="C19" s="101">
        <v>42005</v>
      </c>
      <c r="D19" s="47"/>
      <c r="E19" s="30"/>
      <c r="F19" s="31"/>
      <c r="G19" s="31"/>
      <c r="H19" s="31"/>
      <c r="I19" s="31"/>
      <c r="J19" s="31"/>
      <c r="K19" s="31"/>
      <c r="L19" s="105"/>
      <c r="O19" s="33"/>
      <c r="Q19" s="132">
        <f t="shared" si="0"/>
        <v>0</v>
      </c>
    </row>
    <row r="20" spans="3:17" x14ac:dyDescent="0.2">
      <c r="C20" s="102">
        <v>42036</v>
      </c>
      <c r="D20" s="47"/>
      <c r="E20" s="34"/>
      <c r="F20" s="35"/>
      <c r="G20" s="35"/>
      <c r="H20" s="35"/>
      <c r="I20" s="35"/>
      <c r="J20" s="35"/>
      <c r="K20" s="35"/>
      <c r="L20" s="106"/>
      <c r="O20" s="33"/>
      <c r="Q20" s="130">
        <f t="shared" si="0"/>
        <v>0</v>
      </c>
    </row>
    <row r="21" spans="3:17" x14ac:dyDescent="0.2">
      <c r="C21" s="102">
        <v>42064</v>
      </c>
      <c r="D21" s="47"/>
      <c r="E21" s="34"/>
      <c r="F21" s="35"/>
      <c r="G21" s="35"/>
      <c r="H21" s="35"/>
      <c r="I21" s="35"/>
      <c r="J21" s="35"/>
      <c r="K21" s="35"/>
      <c r="L21" s="106"/>
      <c r="O21" s="33"/>
      <c r="Q21" s="130">
        <f t="shared" si="0"/>
        <v>0</v>
      </c>
    </row>
    <row r="22" spans="3:17" x14ac:dyDescent="0.2">
      <c r="C22" s="102">
        <v>42095</v>
      </c>
      <c r="D22" s="47"/>
      <c r="E22" s="34"/>
      <c r="F22" s="35"/>
      <c r="G22" s="35"/>
      <c r="H22" s="35"/>
      <c r="I22" s="35"/>
      <c r="J22" s="35"/>
      <c r="K22" s="35"/>
      <c r="L22" s="106"/>
      <c r="O22" s="33"/>
      <c r="Q22" s="130">
        <f t="shared" si="0"/>
        <v>0</v>
      </c>
    </row>
    <row r="23" spans="3:17" x14ac:dyDescent="0.2">
      <c r="C23" s="102">
        <v>42125</v>
      </c>
      <c r="D23" s="47"/>
      <c r="E23" s="34"/>
      <c r="F23" s="35"/>
      <c r="G23" s="35"/>
      <c r="H23" s="35"/>
      <c r="I23" s="35"/>
      <c r="J23" s="35"/>
      <c r="K23" s="35"/>
      <c r="L23" s="106"/>
      <c r="O23" s="33"/>
      <c r="Q23" s="130">
        <f t="shared" si="0"/>
        <v>0</v>
      </c>
    </row>
    <row r="24" spans="3:17" x14ac:dyDescent="0.2">
      <c r="C24" s="102">
        <v>42156</v>
      </c>
      <c r="D24" s="47"/>
      <c r="E24" s="34"/>
      <c r="F24" s="35"/>
      <c r="G24" s="35"/>
      <c r="H24" s="35"/>
      <c r="I24" s="35"/>
      <c r="J24" s="35"/>
      <c r="K24" s="35"/>
      <c r="L24" s="106"/>
      <c r="O24" s="33"/>
      <c r="Q24" s="130">
        <f t="shared" si="0"/>
        <v>0</v>
      </c>
    </row>
    <row r="25" spans="3:17" x14ac:dyDescent="0.2">
      <c r="C25" s="102">
        <v>42186</v>
      </c>
      <c r="D25" s="47"/>
      <c r="E25" s="34"/>
      <c r="F25" s="35"/>
      <c r="G25" s="35"/>
      <c r="H25" s="35"/>
      <c r="I25" s="35"/>
      <c r="J25" s="35"/>
      <c r="K25" s="35"/>
      <c r="L25" s="106"/>
      <c r="O25" s="33"/>
      <c r="Q25" s="130">
        <f t="shared" si="0"/>
        <v>0</v>
      </c>
    </row>
    <row r="26" spans="3:17" x14ac:dyDescent="0.2">
      <c r="C26" s="102">
        <v>42217</v>
      </c>
      <c r="D26" s="47"/>
      <c r="E26" s="34"/>
      <c r="F26" s="35"/>
      <c r="G26" s="35"/>
      <c r="H26" s="35"/>
      <c r="I26" s="35"/>
      <c r="J26" s="35"/>
      <c r="K26" s="35"/>
      <c r="L26" s="106"/>
      <c r="O26" s="33"/>
      <c r="Q26" s="130">
        <f t="shared" si="0"/>
        <v>0</v>
      </c>
    </row>
    <row r="27" spans="3:17" x14ac:dyDescent="0.2">
      <c r="C27" s="102">
        <v>42248</v>
      </c>
      <c r="D27" s="47"/>
      <c r="E27" s="34"/>
      <c r="F27" s="35"/>
      <c r="G27" s="35"/>
      <c r="H27" s="35"/>
      <c r="I27" s="35"/>
      <c r="J27" s="35"/>
      <c r="K27" s="35"/>
      <c r="L27" s="106"/>
      <c r="O27" s="33"/>
      <c r="Q27" s="130">
        <f t="shared" si="0"/>
        <v>0</v>
      </c>
    </row>
    <row r="28" spans="3:17" x14ac:dyDescent="0.2">
      <c r="C28" s="102">
        <v>42278</v>
      </c>
      <c r="D28" s="47"/>
      <c r="E28" s="34"/>
      <c r="F28" s="35"/>
      <c r="G28" s="35"/>
      <c r="H28" s="35"/>
      <c r="I28" s="35"/>
      <c r="J28" s="35"/>
      <c r="K28" s="35"/>
      <c r="L28" s="106"/>
      <c r="O28" s="33"/>
      <c r="Q28" s="130">
        <f t="shared" si="0"/>
        <v>0</v>
      </c>
    </row>
    <row r="29" spans="3:17" x14ac:dyDescent="0.2">
      <c r="C29" s="102">
        <v>42309</v>
      </c>
      <c r="D29" s="47"/>
      <c r="E29" s="34"/>
      <c r="F29" s="35"/>
      <c r="G29" s="35"/>
      <c r="H29" s="35"/>
      <c r="I29" s="35"/>
      <c r="J29" s="35"/>
      <c r="K29" s="35"/>
      <c r="L29" s="106"/>
      <c r="O29" s="33"/>
      <c r="Q29" s="130">
        <f t="shared" si="0"/>
        <v>0</v>
      </c>
    </row>
    <row r="30" spans="3:17" ht="13.5" thickBot="1" x14ac:dyDescent="0.25">
      <c r="C30" s="103">
        <v>42339</v>
      </c>
      <c r="D30" s="47"/>
      <c r="E30" s="37"/>
      <c r="F30" s="38"/>
      <c r="G30" s="38"/>
      <c r="H30" s="38"/>
      <c r="I30" s="38"/>
      <c r="J30" s="38"/>
      <c r="K30" s="38"/>
      <c r="L30" s="365"/>
      <c r="O30" s="33"/>
      <c r="Q30" s="133">
        <f t="shared" si="0"/>
        <v>0</v>
      </c>
    </row>
    <row r="31" spans="3:17" x14ac:dyDescent="0.2">
      <c r="C31" s="101">
        <v>42370</v>
      </c>
      <c r="D31" s="47"/>
      <c r="E31" s="30"/>
      <c r="F31" s="31"/>
      <c r="G31" s="31"/>
      <c r="H31" s="31"/>
      <c r="I31" s="31"/>
      <c r="J31" s="31"/>
      <c r="K31" s="31"/>
      <c r="L31" s="105"/>
      <c r="O31" s="33"/>
      <c r="Q31" s="129">
        <f t="shared" si="0"/>
        <v>0</v>
      </c>
    </row>
    <row r="32" spans="3:17" x14ac:dyDescent="0.2">
      <c r="C32" s="102">
        <v>42401</v>
      </c>
      <c r="D32" s="47"/>
      <c r="E32" s="34"/>
      <c r="F32" s="35"/>
      <c r="G32" s="35"/>
      <c r="H32" s="35"/>
      <c r="I32" s="35"/>
      <c r="J32" s="35"/>
      <c r="K32" s="35"/>
      <c r="L32" s="106"/>
      <c r="O32" s="33"/>
      <c r="Q32" s="130">
        <f t="shared" si="0"/>
        <v>0</v>
      </c>
    </row>
    <row r="33" spans="3:17" x14ac:dyDescent="0.2">
      <c r="C33" s="102">
        <v>42430</v>
      </c>
      <c r="D33" s="47"/>
      <c r="E33" s="34"/>
      <c r="F33" s="35"/>
      <c r="G33" s="35"/>
      <c r="H33" s="35"/>
      <c r="I33" s="35"/>
      <c r="J33" s="35"/>
      <c r="K33" s="35"/>
      <c r="L33" s="106"/>
      <c r="O33" s="33"/>
      <c r="Q33" s="130">
        <f t="shared" si="0"/>
        <v>0</v>
      </c>
    </row>
    <row r="34" spans="3:17" x14ac:dyDescent="0.2">
      <c r="C34" s="102">
        <v>42461</v>
      </c>
      <c r="D34" s="47"/>
      <c r="E34" s="34"/>
      <c r="F34" s="35"/>
      <c r="G34" s="35"/>
      <c r="H34" s="35"/>
      <c r="I34" s="35"/>
      <c r="J34" s="35"/>
      <c r="K34" s="35"/>
      <c r="L34" s="106"/>
      <c r="O34" s="33"/>
      <c r="Q34" s="130">
        <f t="shared" si="0"/>
        <v>0</v>
      </c>
    </row>
    <row r="35" spans="3:17" x14ac:dyDescent="0.2">
      <c r="C35" s="102">
        <v>42491</v>
      </c>
      <c r="D35" s="47"/>
      <c r="E35" s="34"/>
      <c r="F35" s="35"/>
      <c r="G35" s="35"/>
      <c r="H35" s="35"/>
      <c r="I35" s="35"/>
      <c r="J35" s="35"/>
      <c r="K35" s="35"/>
      <c r="L35" s="106"/>
      <c r="O35" s="33"/>
      <c r="Q35" s="130">
        <f t="shared" si="0"/>
        <v>0</v>
      </c>
    </row>
    <row r="36" spans="3:17" x14ac:dyDescent="0.2">
      <c r="C36" s="102">
        <v>42522</v>
      </c>
      <c r="D36" s="47"/>
      <c r="E36" s="34"/>
      <c r="F36" s="35"/>
      <c r="G36" s="35"/>
      <c r="H36" s="35"/>
      <c r="I36" s="35"/>
      <c r="J36" s="35"/>
      <c r="K36" s="35"/>
      <c r="L36" s="106"/>
      <c r="O36" s="33"/>
      <c r="Q36" s="130">
        <f t="shared" si="0"/>
        <v>0</v>
      </c>
    </row>
    <row r="37" spans="3:17" x14ac:dyDescent="0.2">
      <c r="C37" s="102">
        <v>42552</v>
      </c>
      <c r="D37" s="47"/>
      <c r="E37" s="34"/>
      <c r="F37" s="35"/>
      <c r="G37" s="35"/>
      <c r="H37" s="35"/>
      <c r="I37" s="35"/>
      <c r="J37" s="35"/>
      <c r="K37" s="35"/>
      <c r="L37" s="106"/>
      <c r="O37" s="33"/>
      <c r="Q37" s="130">
        <f t="shared" si="0"/>
        <v>0</v>
      </c>
    </row>
    <row r="38" spans="3:17" x14ac:dyDescent="0.2">
      <c r="C38" s="102">
        <v>42583</v>
      </c>
      <c r="D38" s="47"/>
      <c r="E38" s="34"/>
      <c r="F38" s="35"/>
      <c r="G38" s="35"/>
      <c r="H38" s="35"/>
      <c r="I38" s="35"/>
      <c r="J38" s="35"/>
      <c r="K38" s="35"/>
      <c r="L38" s="106"/>
      <c r="O38" s="33"/>
      <c r="Q38" s="130">
        <f t="shared" si="0"/>
        <v>0</v>
      </c>
    </row>
    <row r="39" spans="3:17" x14ac:dyDescent="0.2">
      <c r="C39" s="102">
        <v>42614</v>
      </c>
      <c r="D39" s="47"/>
      <c r="E39" s="34"/>
      <c r="F39" s="35"/>
      <c r="G39" s="35"/>
      <c r="H39" s="35"/>
      <c r="I39" s="35"/>
      <c r="J39" s="35"/>
      <c r="K39" s="35"/>
      <c r="L39" s="106"/>
      <c r="O39" s="33"/>
      <c r="Q39" s="130">
        <f t="shared" si="0"/>
        <v>0</v>
      </c>
    </row>
    <row r="40" spans="3:17" x14ac:dyDescent="0.2">
      <c r="C40" s="102">
        <v>42644</v>
      </c>
      <c r="D40" s="47"/>
      <c r="E40" s="34"/>
      <c r="F40" s="35"/>
      <c r="G40" s="35"/>
      <c r="H40" s="35"/>
      <c r="I40" s="35"/>
      <c r="J40" s="35"/>
      <c r="K40" s="35"/>
      <c r="L40" s="106"/>
      <c r="O40" s="33"/>
      <c r="Q40" s="130">
        <f t="shared" si="0"/>
        <v>0</v>
      </c>
    </row>
    <row r="41" spans="3:17" x14ac:dyDescent="0.2">
      <c r="C41" s="102">
        <v>42675</v>
      </c>
      <c r="D41" s="47"/>
      <c r="E41" s="34"/>
      <c r="F41" s="35"/>
      <c r="G41" s="35"/>
      <c r="H41" s="35"/>
      <c r="I41" s="35"/>
      <c r="J41" s="35"/>
      <c r="K41" s="35"/>
      <c r="L41" s="106"/>
      <c r="O41" s="33"/>
      <c r="Q41" s="130">
        <f t="shared" si="0"/>
        <v>0</v>
      </c>
    </row>
    <row r="42" spans="3:17" ht="13.5" thickBot="1" x14ac:dyDescent="0.25">
      <c r="C42" s="103">
        <v>42705</v>
      </c>
      <c r="D42" s="47"/>
      <c r="E42" s="37"/>
      <c r="F42" s="38"/>
      <c r="G42" s="38"/>
      <c r="H42" s="38"/>
      <c r="I42" s="38"/>
      <c r="J42" s="38"/>
      <c r="K42" s="38"/>
      <c r="L42" s="365"/>
      <c r="O42" s="33"/>
      <c r="Q42" s="133">
        <f t="shared" si="0"/>
        <v>0</v>
      </c>
    </row>
    <row r="43" spans="3:17" x14ac:dyDescent="0.2">
      <c r="C43" s="101">
        <v>42736</v>
      </c>
      <c r="D43" s="47"/>
      <c r="E43" s="30"/>
      <c r="F43" s="31"/>
      <c r="G43" s="31"/>
      <c r="H43" s="31"/>
      <c r="I43" s="31"/>
      <c r="J43" s="31"/>
      <c r="K43" s="31"/>
      <c r="L43" s="105"/>
      <c r="O43" s="33"/>
      <c r="Q43" s="129">
        <f t="shared" si="0"/>
        <v>0</v>
      </c>
    </row>
    <row r="44" spans="3:17" x14ac:dyDescent="0.2">
      <c r="C44" s="102">
        <v>42767</v>
      </c>
      <c r="D44" s="47"/>
      <c r="E44" s="34"/>
      <c r="F44" s="35"/>
      <c r="G44" s="35"/>
      <c r="H44" s="35"/>
      <c r="I44" s="35"/>
      <c r="J44" s="35"/>
      <c r="K44" s="35"/>
      <c r="L44" s="106"/>
      <c r="O44" s="33"/>
      <c r="Q44" s="130">
        <f t="shared" si="0"/>
        <v>0</v>
      </c>
    </row>
    <row r="45" spans="3:17" x14ac:dyDescent="0.2">
      <c r="C45" s="102">
        <v>42795</v>
      </c>
      <c r="D45" s="47"/>
      <c r="E45" s="34"/>
      <c r="F45" s="35"/>
      <c r="G45" s="35"/>
      <c r="H45" s="35"/>
      <c r="I45" s="35"/>
      <c r="J45" s="35"/>
      <c r="K45" s="35"/>
      <c r="L45" s="106"/>
      <c r="O45" s="33"/>
      <c r="Q45" s="130">
        <f t="shared" si="0"/>
        <v>0</v>
      </c>
    </row>
    <row r="46" spans="3:17" x14ac:dyDescent="0.2">
      <c r="C46" s="102">
        <v>42826</v>
      </c>
      <c r="D46" s="47"/>
      <c r="E46" s="34"/>
      <c r="F46" s="35"/>
      <c r="G46" s="35"/>
      <c r="H46" s="35"/>
      <c r="I46" s="35"/>
      <c r="J46" s="35"/>
      <c r="K46" s="35"/>
      <c r="L46" s="106"/>
      <c r="O46" s="33"/>
      <c r="Q46" s="130">
        <f t="shared" si="0"/>
        <v>0</v>
      </c>
    </row>
    <row r="47" spans="3:17" x14ac:dyDescent="0.2">
      <c r="C47" s="102">
        <v>42856</v>
      </c>
      <c r="D47" s="47"/>
      <c r="E47" s="34"/>
      <c r="F47" s="35"/>
      <c r="G47" s="35"/>
      <c r="H47" s="35"/>
      <c r="I47" s="35"/>
      <c r="J47" s="35"/>
      <c r="K47" s="35"/>
      <c r="L47" s="106"/>
      <c r="O47" s="33"/>
      <c r="Q47" s="130">
        <f t="shared" si="0"/>
        <v>0</v>
      </c>
    </row>
    <row r="48" spans="3:17" x14ac:dyDescent="0.2">
      <c r="C48" s="102">
        <v>42887</v>
      </c>
      <c r="D48" s="47"/>
      <c r="E48" s="34"/>
      <c r="F48" s="35"/>
      <c r="G48" s="35"/>
      <c r="H48" s="35"/>
      <c r="I48" s="35"/>
      <c r="J48" s="35"/>
      <c r="K48" s="35"/>
      <c r="L48" s="106"/>
      <c r="O48" s="33"/>
      <c r="Q48" s="130">
        <f t="shared" si="0"/>
        <v>0</v>
      </c>
    </row>
    <row r="49" spans="2:17" x14ac:dyDescent="0.2">
      <c r="C49" s="102">
        <v>42917</v>
      </c>
      <c r="D49" s="47"/>
      <c r="E49" s="34"/>
      <c r="F49" s="35"/>
      <c r="G49" s="35"/>
      <c r="H49" s="35"/>
      <c r="I49" s="35"/>
      <c r="J49" s="35"/>
      <c r="K49" s="35"/>
      <c r="L49" s="106"/>
      <c r="O49" s="33"/>
      <c r="Q49" s="130">
        <f t="shared" si="0"/>
        <v>0</v>
      </c>
    </row>
    <row r="50" spans="2:17" x14ac:dyDescent="0.2">
      <c r="C50" s="277">
        <v>42948</v>
      </c>
      <c r="D50" s="47"/>
      <c r="E50" s="34"/>
      <c r="F50" s="35"/>
      <c r="G50" s="35"/>
      <c r="H50" s="35"/>
      <c r="I50" s="35"/>
      <c r="J50" s="35"/>
      <c r="K50" s="35"/>
      <c r="L50" s="106"/>
      <c r="O50" s="33"/>
      <c r="Q50" s="130">
        <f t="shared" si="0"/>
        <v>0</v>
      </c>
    </row>
    <row r="51" spans="2:17" ht="13.5" thickBot="1" x14ac:dyDescent="0.25">
      <c r="C51" s="277">
        <v>42979</v>
      </c>
      <c r="D51" s="47"/>
      <c r="E51" s="37"/>
      <c r="F51" s="38"/>
      <c r="G51" s="38"/>
      <c r="H51" s="38"/>
      <c r="I51" s="38"/>
      <c r="J51" s="38"/>
      <c r="K51" s="38"/>
      <c r="L51" s="365"/>
      <c r="O51" s="33"/>
      <c r="Q51" s="130">
        <f t="shared" si="0"/>
        <v>0</v>
      </c>
    </row>
    <row r="52" spans="2:17" s="49" customFormat="1" ht="13.5" thickBot="1" x14ac:dyDescent="0.25">
      <c r="B52" s="51"/>
      <c r="C52" s="311"/>
      <c r="D52" s="47"/>
      <c r="E52" s="33"/>
      <c r="F52" s="33"/>
      <c r="G52" s="33"/>
      <c r="H52" s="33"/>
      <c r="I52" s="33"/>
      <c r="J52" s="33"/>
      <c r="K52" s="33"/>
      <c r="L52" s="33"/>
      <c r="M52" s="53"/>
      <c r="N52" s="53"/>
      <c r="O52" s="33"/>
      <c r="Q52" s="33"/>
    </row>
    <row r="53" spans="2:17" s="49" customFormat="1" ht="50.25" customHeight="1" thickBot="1" x14ac:dyDescent="0.25">
      <c r="B53" s="51"/>
      <c r="C53" s="312" t="s">
        <v>4</v>
      </c>
      <c r="D53" s="68"/>
      <c r="E53" s="26" t="str">
        <f t="shared" ref="E53:L53" si="1">+E6</f>
        <v>Producción</v>
      </c>
      <c r="F53" s="27" t="str">
        <f t="shared" si="1"/>
        <v>Autoconsumo</v>
      </c>
      <c r="G53" s="27" t="str">
        <f t="shared" si="1"/>
        <v>Ventas de Producción Propia</v>
      </c>
      <c r="H53" s="27" t="str">
        <f t="shared" si="1"/>
        <v>Exportaciones</v>
      </c>
      <c r="I53" s="27" t="str">
        <f t="shared" si="1"/>
        <v>Producción Contratada a Terceros</v>
      </c>
      <c r="J53" s="27" t="str">
        <f t="shared" si="1"/>
        <v>Ventas de Producción Contratada a Terceros</v>
      </c>
      <c r="K53" s="378" t="str">
        <f t="shared" si="1"/>
        <v>Producción para Terceros</v>
      </c>
      <c r="L53" s="378" t="str">
        <f t="shared" si="1"/>
        <v>Ventas de producción para terceros</v>
      </c>
      <c r="M53" s="378" t="s">
        <v>99</v>
      </c>
      <c r="N53" s="379" t="s">
        <v>71</v>
      </c>
      <c r="O53" s="70"/>
    </row>
    <row r="54" spans="2:17" s="49" customFormat="1" ht="21.75" customHeight="1" thickBot="1" x14ac:dyDescent="0.25">
      <c r="B54" s="51"/>
      <c r="C54" s="312">
        <v>2010</v>
      </c>
      <c r="D54" s="68"/>
      <c r="E54" s="251"/>
      <c r="F54" s="252"/>
      <c r="G54" s="252"/>
      <c r="H54" s="252"/>
      <c r="I54" s="252"/>
      <c r="J54" s="252"/>
      <c r="K54" s="252"/>
      <c r="L54" s="252"/>
      <c r="M54" s="358"/>
      <c r="N54" s="359"/>
      <c r="O54" s="70"/>
    </row>
    <row r="55" spans="2:17" s="49" customFormat="1" ht="12.75" customHeight="1" x14ac:dyDescent="0.2">
      <c r="B55" s="51"/>
      <c r="C55" s="313">
        <v>2011</v>
      </c>
      <c r="D55" s="68"/>
      <c r="E55" s="75"/>
      <c r="F55" s="76"/>
      <c r="G55" s="76"/>
      <c r="H55" s="76"/>
      <c r="I55" s="76"/>
      <c r="J55" s="76"/>
      <c r="K55" s="76"/>
      <c r="L55" s="76"/>
      <c r="M55" s="76"/>
      <c r="N55" s="360"/>
      <c r="O55" s="70"/>
    </row>
    <row r="56" spans="2:17" s="49" customFormat="1" ht="12.75" customHeight="1" x14ac:dyDescent="0.2">
      <c r="B56" s="51"/>
      <c r="C56" s="314">
        <v>2012</v>
      </c>
      <c r="D56" s="68"/>
      <c r="E56" s="75"/>
      <c r="F56" s="76"/>
      <c r="G56" s="76"/>
      <c r="H56" s="76"/>
      <c r="I56" s="76"/>
      <c r="J56" s="76"/>
      <c r="K56" s="76"/>
      <c r="L56" s="76"/>
      <c r="M56" s="76"/>
      <c r="N56" s="360"/>
      <c r="O56" s="70"/>
    </row>
    <row r="57" spans="2:17" s="49" customFormat="1" ht="12.75" customHeight="1" x14ac:dyDescent="0.2">
      <c r="B57" s="51"/>
      <c r="C57" s="59">
        <v>2013</v>
      </c>
      <c r="D57" s="71"/>
      <c r="E57" s="75"/>
      <c r="F57" s="76"/>
      <c r="G57" s="76"/>
      <c r="H57" s="76"/>
      <c r="I57" s="76"/>
      <c r="J57" s="76"/>
      <c r="K57" s="76"/>
      <c r="L57" s="76"/>
      <c r="M57" s="76"/>
      <c r="N57" s="360"/>
      <c r="O57" s="29"/>
    </row>
    <row r="58" spans="2:17" s="49" customFormat="1" ht="12.75" customHeight="1" x14ac:dyDescent="0.2">
      <c r="B58" s="51"/>
      <c r="C58" s="59">
        <v>2014</v>
      </c>
      <c r="D58" s="72"/>
      <c r="E58" s="75"/>
      <c r="F58" s="76"/>
      <c r="G58" s="76"/>
      <c r="H58" s="76"/>
      <c r="I58" s="76"/>
      <c r="J58" s="76"/>
      <c r="K58" s="76"/>
      <c r="L58" s="76"/>
      <c r="M58" s="76"/>
      <c r="N58" s="360"/>
      <c r="O58" s="65"/>
    </row>
    <row r="59" spans="2:17" s="49" customFormat="1" ht="12.75" customHeight="1" x14ac:dyDescent="0.2">
      <c r="B59" s="51"/>
      <c r="C59" s="59">
        <v>2015</v>
      </c>
      <c r="D59" s="72"/>
      <c r="E59" s="75"/>
      <c r="F59" s="76"/>
      <c r="G59" s="76"/>
      <c r="H59" s="76"/>
      <c r="I59" s="76"/>
      <c r="J59" s="76"/>
      <c r="K59" s="76"/>
      <c r="L59" s="76"/>
      <c r="M59" s="76"/>
      <c r="N59" s="360"/>
      <c r="O59" s="65"/>
    </row>
    <row r="60" spans="2:17" s="49" customFormat="1" ht="12.75" customHeight="1" thickBot="1" x14ac:dyDescent="0.25">
      <c r="B60" s="51"/>
      <c r="C60" s="59">
        <v>2016</v>
      </c>
      <c r="D60" s="72"/>
      <c r="E60" s="81"/>
      <c r="F60" s="361"/>
      <c r="G60" s="361"/>
      <c r="H60" s="361"/>
      <c r="I60" s="361"/>
      <c r="J60" s="361"/>
      <c r="K60" s="361"/>
      <c r="L60" s="361"/>
      <c r="M60" s="361"/>
      <c r="N60" s="362"/>
      <c r="O60" s="65"/>
    </row>
    <row r="61" spans="2:17" s="49" customFormat="1" x14ac:dyDescent="0.2">
      <c r="B61" s="51"/>
      <c r="C61" s="315" t="s">
        <v>126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363"/>
      <c r="O61" s="65"/>
    </row>
    <row r="62" spans="2:17" s="49" customFormat="1" ht="13.5" thickBot="1" x14ac:dyDescent="0.25">
      <c r="B62" s="51"/>
      <c r="C62" s="316" t="s">
        <v>127</v>
      </c>
      <c r="D62" s="71"/>
      <c r="E62" s="81"/>
      <c r="F62" s="82"/>
      <c r="G62" s="82"/>
      <c r="H62" s="83"/>
      <c r="I62" s="83"/>
      <c r="J62" s="83"/>
      <c r="K62" s="83"/>
      <c r="L62" s="83"/>
      <c r="M62" s="83"/>
      <c r="N62" s="364"/>
      <c r="O62" s="65"/>
    </row>
    <row r="63" spans="2:17" s="49" customFormat="1" x14ac:dyDescent="0.2"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48"/>
    </row>
    <row r="64" spans="2:17" s="49" customFormat="1" hidden="1" x14ac:dyDescent="0.2">
      <c r="B64" s="51"/>
      <c r="C64" s="84" t="s">
        <v>94</v>
      </c>
      <c r="D64" s="85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48"/>
    </row>
    <row r="65" spans="2:15" s="49" customFormat="1" x14ac:dyDescent="0.2">
      <c r="B65" s="5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65"/>
      <c r="N65" s="53"/>
      <c r="O65" s="48"/>
    </row>
    <row r="66" spans="2:15" s="49" customFormat="1" ht="51.75" hidden="1" thickBot="1" x14ac:dyDescent="0.25">
      <c r="B66" s="51"/>
      <c r="C66" s="89" t="s">
        <v>4</v>
      </c>
      <c r="D66" s="90"/>
      <c r="E66" s="91" t="str">
        <f t="shared" ref="E66:K66" si="2">+E53</f>
        <v>Producción</v>
      </c>
      <c r="F66" s="92" t="str">
        <f t="shared" si="2"/>
        <v>Autoconsumo</v>
      </c>
      <c r="G66" s="92" t="str">
        <f t="shared" si="2"/>
        <v>Ventas de Producción Propia</v>
      </c>
      <c r="H66" s="93" t="str">
        <f t="shared" si="2"/>
        <v>Exportaciones</v>
      </c>
      <c r="I66" s="94" t="str">
        <f t="shared" si="2"/>
        <v>Producción Contratada a Terceros</v>
      </c>
      <c r="J66" s="94" t="str">
        <f t="shared" si="2"/>
        <v>Ventas de Producción Contratada a Terceros</v>
      </c>
      <c r="K66" s="95" t="str">
        <f t="shared" si="2"/>
        <v>Producción para Terceros</v>
      </c>
      <c r="L66" s="95"/>
      <c r="M66" s="96" t="s">
        <v>93</v>
      </c>
      <c r="N66" s="53"/>
      <c r="O66" s="86"/>
    </row>
    <row r="67" spans="2:15" s="49" customFormat="1" hidden="1" x14ac:dyDescent="0.2">
      <c r="B67" s="51"/>
      <c r="C67" s="97">
        <f>+C58</f>
        <v>2014</v>
      </c>
      <c r="D67" s="98"/>
      <c r="E67" s="107">
        <f t="shared" ref="E67:K67" si="3">+E58-SUM(E7:E18)</f>
        <v>0</v>
      </c>
      <c r="F67" s="108">
        <f t="shared" si="3"/>
        <v>0</v>
      </c>
      <c r="G67" s="108">
        <f t="shared" si="3"/>
        <v>0</v>
      </c>
      <c r="H67" s="108">
        <f t="shared" si="3"/>
        <v>0</v>
      </c>
      <c r="I67" s="109">
        <f t="shared" si="3"/>
        <v>0</v>
      </c>
      <c r="J67" s="109">
        <f t="shared" si="3"/>
        <v>0</v>
      </c>
      <c r="K67" s="110">
        <f t="shared" si="3"/>
        <v>0</v>
      </c>
      <c r="L67" s="110"/>
      <c r="M67" s="110">
        <f>+M58-(M57+E58-F58-G58-H58+I58-J58+N58)</f>
        <v>0</v>
      </c>
      <c r="N67" s="53"/>
      <c r="O67" s="87"/>
    </row>
    <row r="68" spans="2:15" s="49" customFormat="1" hidden="1" x14ac:dyDescent="0.2">
      <c r="B68" s="51"/>
      <c r="C68" s="99">
        <f>+C59</f>
        <v>2015</v>
      </c>
      <c r="D68" s="98"/>
      <c r="E68" s="111">
        <f t="shared" ref="E68:K68" si="4">+E59-SUM(E19:E30)</f>
        <v>0</v>
      </c>
      <c r="F68" s="112">
        <f t="shared" si="4"/>
        <v>0</v>
      </c>
      <c r="G68" s="112">
        <f t="shared" si="4"/>
        <v>0</v>
      </c>
      <c r="H68" s="112">
        <f t="shared" si="4"/>
        <v>0</v>
      </c>
      <c r="I68" s="113">
        <f t="shared" si="4"/>
        <v>0</v>
      </c>
      <c r="J68" s="113">
        <f t="shared" si="4"/>
        <v>0</v>
      </c>
      <c r="K68" s="114">
        <f t="shared" si="4"/>
        <v>0</v>
      </c>
      <c r="L68" s="114"/>
      <c r="M68" s="114">
        <f>+M59-(M58+E59-F59-G59-H59+I59-J59+N59)</f>
        <v>0</v>
      </c>
      <c r="N68" s="53"/>
      <c r="O68" s="87"/>
    </row>
    <row r="69" spans="2:15" s="49" customFormat="1" ht="13.5" hidden="1" thickBot="1" x14ac:dyDescent="0.25">
      <c r="B69" s="51"/>
      <c r="C69" s="100">
        <f>+C60</f>
        <v>2016</v>
      </c>
      <c r="D69" s="98"/>
      <c r="E69" s="115">
        <f t="shared" ref="E69:K69" si="5">+E60-SUM(E31:E42)</f>
        <v>0</v>
      </c>
      <c r="F69" s="116">
        <f t="shared" si="5"/>
        <v>0</v>
      </c>
      <c r="G69" s="116">
        <f t="shared" si="5"/>
        <v>0</v>
      </c>
      <c r="H69" s="116">
        <f t="shared" si="5"/>
        <v>0</v>
      </c>
      <c r="I69" s="117">
        <f t="shared" si="5"/>
        <v>0</v>
      </c>
      <c r="J69" s="117">
        <f t="shared" si="5"/>
        <v>0</v>
      </c>
      <c r="K69" s="118">
        <f t="shared" si="5"/>
        <v>0</v>
      </c>
      <c r="L69" s="119"/>
      <c r="M69" s="119">
        <f>+M60-(M59+E60-F60-G60-H60+I60-J60+N60)</f>
        <v>0</v>
      </c>
      <c r="N69" s="53"/>
      <c r="O69" s="87"/>
    </row>
    <row r="70" spans="2:15" s="49" customFormat="1" hidden="1" x14ac:dyDescent="0.2">
      <c r="B70" s="51"/>
      <c r="C70" s="97" t="str">
        <f>+C61</f>
        <v>ene-sep 16</v>
      </c>
      <c r="D70" s="98"/>
      <c r="E70" s="120">
        <f>+E61-(SUM(E31:INDEX(E31:E42,'[4]parámetros e instrucciones'!$E$3)))</f>
        <v>0</v>
      </c>
      <c r="F70" s="121">
        <f>+F61-(SUM(F31:INDEX(F31:F42,'[4]parámetros e instrucciones'!$E$3)))</f>
        <v>0</v>
      </c>
      <c r="G70" s="121">
        <f>+G61-(SUM(G31:INDEX(G31:G42,'[4]parámetros e instrucciones'!$E$3)))</f>
        <v>0</v>
      </c>
      <c r="H70" s="121">
        <f>+H61-(SUM(H31:INDEX(H31:H42,'[4]parámetros e instrucciones'!$E$3)))</f>
        <v>0</v>
      </c>
      <c r="I70" s="122">
        <f>+I61-(SUM(I31:INDEX(I31:I42,'[4]parámetros e instrucciones'!$E$3)))</f>
        <v>0</v>
      </c>
      <c r="J70" s="122">
        <f>+J61-(SUM(J31:INDEX(J31:J42,'[4]parámetros e instrucciones'!$E$3)))</f>
        <v>0</v>
      </c>
      <c r="K70" s="123">
        <f>+K61-(SUM(K31:INDEX(K31:K42,'[4]parámetros e instrucciones'!$E$3)))</f>
        <v>0</v>
      </c>
      <c r="L70" s="123"/>
      <c r="M70" s="124">
        <f>+M61-(M59+E61-F61-G61-H61+I61-J61+N61)</f>
        <v>0</v>
      </c>
      <c r="N70" s="53"/>
      <c r="O70" s="87"/>
    </row>
    <row r="71" spans="2:15" s="49" customFormat="1" ht="13.5" hidden="1" thickBot="1" x14ac:dyDescent="0.25">
      <c r="B71" s="51"/>
      <c r="C71" s="100" t="str">
        <f>+C62</f>
        <v>ene-sep 17</v>
      </c>
      <c r="D71" s="98"/>
      <c r="E71" s="125">
        <f>+E62-(SUM(E43:INDEX(E43:E51,'[4]parámetros e instrucciones'!$E$3)))</f>
        <v>0</v>
      </c>
      <c r="F71" s="126">
        <f>+F62-(SUM(F43:INDEX(F43:F51,'[4]parámetros e instrucciones'!$E$3)))</f>
        <v>0</v>
      </c>
      <c r="G71" s="126">
        <f>+G62-(SUM(G43:INDEX(G43:G51,'[4]parámetros e instrucciones'!$E$3)))</f>
        <v>0</v>
      </c>
      <c r="H71" s="126">
        <f>+H62-(SUM(H43:INDEX(H43:H51,'[4]parámetros e instrucciones'!$E$3)))</f>
        <v>0</v>
      </c>
      <c r="I71" s="127">
        <f>+I62-(SUM(I43:INDEX(I43:I51,'[4]parámetros e instrucciones'!$E$3)))</f>
        <v>0</v>
      </c>
      <c r="J71" s="127">
        <f>+J62-(SUM(J43:INDEX(J43:J51,'[4]parámetros e instrucciones'!$E$3)))</f>
        <v>0</v>
      </c>
      <c r="K71" s="128">
        <f>+K62-(SUM(K43:INDEX(K43:K51,'[4]parámetros e instrucciones'!$E$3)))</f>
        <v>0</v>
      </c>
      <c r="L71" s="128"/>
      <c r="M71" s="128">
        <f>+M62-(M60+E62-F62-G62-H62+I62-J62+N62)</f>
        <v>0</v>
      </c>
      <c r="N71" s="53"/>
      <c r="O71" s="87"/>
    </row>
    <row r="72" spans="2:15" s="49" customFormat="1" x14ac:dyDescent="0.2">
      <c r="B72" s="51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48"/>
      <c r="N72" s="53"/>
      <c r="O72" s="48"/>
    </row>
    <row r="73" spans="2:15" s="49" customFormat="1" x14ac:dyDescent="0.2">
      <c r="B73" s="51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48"/>
      <c r="N73" s="53"/>
      <c r="O73" s="48"/>
    </row>
    <row r="74" spans="2:15" s="49" customFormat="1" x14ac:dyDescent="0.2">
      <c r="B74" s="51"/>
      <c r="C74" s="53"/>
      <c r="D74" s="53"/>
      <c r="E74" s="53"/>
      <c r="F74" s="53"/>
      <c r="G74" s="53"/>
      <c r="H74" s="53"/>
      <c r="I74" s="53"/>
      <c r="J74" s="53"/>
      <c r="K74" s="88"/>
      <c r="L74" s="88"/>
      <c r="M74" s="51"/>
      <c r="N74" s="53"/>
      <c r="O74" s="48"/>
    </row>
    <row r="75" spans="2:15" s="49" customFormat="1" x14ac:dyDescent="0.2">
      <c r="B75" s="51"/>
      <c r="C75" s="53"/>
      <c r="D75" s="53"/>
      <c r="E75" s="53"/>
      <c r="F75" s="53"/>
      <c r="G75" s="53"/>
      <c r="H75" s="53"/>
      <c r="I75" s="53"/>
      <c r="J75" s="53"/>
      <c r="K75" s="88"/>
      <c r="L75" s="88"/>
      <c r="M75" s="53"/>
      <c r="N75" s="53"/>
      <c r="O75" s="48"/>
    </row>
    <row r="76" spans="2:15" s="49" customFormat="1" x14ac:dyDescent="0.2">
      <c r="B76" s="51"/>
      <c r="C76" s="53"/>
      <c r="D76" s="53"/>
      <c r="E76" s="53"/>
      <c r="F76" s="53"/>
      <c r="G76" s="53"/>
      <c r="H76" s="53"/>
      <c r="I76" s="53"/>
      <c r="J76" s="53"/>
      <c r="K76" s="88"/>
      <c r="L76" s="88"/>
      <c r="M76" s="53"/>
      <c r="N76" s="53"/>
      <c r="O76" s="48"/>
    </row>
    <row r="77" spans="2:15" s="49" customFormat="1" x14ac:dyDescent="0.2">
      <c r="B77" s="51"/>
      <c r="C77" s="53"/>
      <c r="D77" s="53"/>
      <c r="E77" s="53"/>
      <c r="F77" s="53"/>
      <c r="G77" s="53"/>
      <c r="H77" s="53"/>
      <c r="I77" s="53"/>
      <c r="J77" s="53"/>
      <c r="K77" s="88"/>
      <c r="L77" s="88"/>
      <c r="M77" s="53"/>
      <c r="N77" s="53"/>
      <c r="O77" s="48"/>
    </row>
    <row r="78" spans="2:15" s="49" customFormat="1" x14ac:dyDescent="0.2">
      <c r="B78" s="51"/>
      <c r="C78" s="53"/>
      <c r="D78" s="53"/>
      <c r="E78" s="53"/>
      <c r="F78" s="53"/>
      <c r="G78" s="53"/>
      <c r="H78" s="53"/>
      <c r="I78" s="53"/>
      <c r="J78" s="53"/>
      <c r="K78" s="88"/>
      <c r="L78" s="88"/>
      <c r="M78" s="53"/>
      <c r="N78" s="53"/>
      <c r="O78" s="48"/>
    </row>
    <row r="79" spans="2:15" s="49" customFormat="1" x14ac:dyDescent="0.2">
      <c r="B79" s="51"/>
      <c r="C79" s="53"/>
      <c r="D79" s="53"/>
      <c r="E79" s="53"/>
      <c r="F79" s="53"/>
      <c r="G79" s="53"/>
      <c r="H79" s="53"/>
      <c r="I79" s="53"/>
      <c r="J79" s="53"/>
      <c r="K79" s="88"/>
      <c r="L79" s="88"/>
      <c r="M79" s="53"/>
      <c r="N79" s="53"/>
      <c r="O79" s="48"/>
    </row>
    <row r="80" spans="2:15" s="49" customFormat="1" x14ac:dyDescent="0.2">
      <c r="B80" s="5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8"/>
    </row>
    <row r="81" spans="2:15" s="49" customFormat="1" x14ac:dyDescent="0.2">
      <c r="B81" s="5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8"/>
    </row>
    <row r="82" spans="2:15" s="49" customFormat="1" x14ac:dyDescent="0.2">
      <c r="B82" s="51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8"/>
    </row>
    <row r="83" spans="2:15" s="49" customFormat="1" x14ac:dyDescent="0.2">
      <c r="B83" s="51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8"/>
    </row>
    <row r="84" spans="2:15" s="49" customFormat="1" x14ac:dyDescent="0.2">
      <c r="B84" s="51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8"/>
    </row>
    <row r="85" spans="2:15" s="49" customFormat="1" x14ac:dyDescent="0.2">
      <c r="B85" s="51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8"/>
    </row>
    <row r="86" spans="2:15" s="49" customFormat="1" x14ac:dyDescent="0.2">
      <c r="B86" s="51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48"/>
    </row>
    <row r="87" spans="2:15" s="49" customFormat="1" x14ac:dyDescent="0.2">
      <c r="B87" s="51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48"/>
    </row>
    <row r="88" spans="2:15" s="49" customFormat="1" x14ac:dyDescent="0.2">
      <c r="B88" s="51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48"/>
    </row>
    <row r="89" spans="2:15" s="49" customFormat="1" x14ac:dyDescent="0.2">
      <c r="B89" s="51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48"/>
    </row>
    <row r="90" spans="2:15" s="49" customFormat="1" x14ac:dyDescent="0.2">
      <c r="B90" s="51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48"/>
    </row>
    <row r="91" spans="2:15" s="49" customFormat="1" x14ac:dyDescent="0.2">
      <c r="B91" s="51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48"/>
    </row>
    <row r="92" spans="2:15" s="49" customFormat="1" x14ac:dyDescent="0.2">
      <c r="B92" s="51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48"/>
    </row>
    <row r="93" spans="2:15" s="49" customFormat="1" x14ac:dyDescent="0.2">
      <c r="B93" s="51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48"/>
    </row>
    <row r="94" spans="2:15" s="49" customFormat="1" x14ac:dyDescent="0.2">
      <c r="B94" s="51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48"/>
    </row>
    <row r="95" spans="2:15" s="49" customFormat="1" x14ac:dyDescent="0.2">
      <c r="B95" s="51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48"/>
    </row>
    <row r="96" spans="2:15" s="49" customFormat="1" x14ac:dyDescent="0.2">
      <c r="B96" s="51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48"/>
    </row>
    <row r="97" spans="2:15" s="49" customFormat="1" x14ac:dyDescent="0.2">
      <c r="B97" s="51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48"/>
    </row>
    <row r="98" spans="2:15" s="49" customFormat="1" x14ac:dyDescent="0.2">
      <c r="B98" s="51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48"/>
    </row>
    <row r="99" spans="2:15" s="49" customFormat="1" x14ac:dyDescent="0.2">
      <c r="B99" s="51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48"/>
    </row>
    <row r="100" spans="2:15" s="49" customFormat="1" x14ac:dyDescent="0.2">
      <c r="B100" s="51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48"/>
    </row>
    <row r="101" spans="2:15" s="49" customFormat="1" x14ac:dyDescent="0.2">
      <c r="B101" s="51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48"/>
    </row>
    <row r="102" spans="2:15" s="49" customFormat="1" x14ac:dyDescent="0.2">
      <c r="B102" s="51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48"/>
    </row>
    <row r="103" spans="2:15" s="49" customFormat="1" x14ac:dyDescent="0.2">
      <c r="B103" s="51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48"/>
    </row>
    <row r="104" spans="2:15" s="49" customFormat="1" x14ac:dyDescent="0.2">
      <c r="B104" s="51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48"/>
    </row>
    <row r="105" spans="2:15" s="49" customFormat="1" x14ac:dyDescent="0.2">
      <c r="B105" s="51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48"/>
    </row>
    <row r="106" spans="2:15" s="49" customFormat="1" x14ac:dyDescent="0.2">
      <c r="B106" s="51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48"/>
    </row>
    <row r="107" spans="2:15" s="49" customFormat="1" x14ac:dyDescent="0.2">
      <c r="B107" s="51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48"/>
    </row>
    <row r="108" spans="2:15" s="49" customFormat="1" x14ac:dyDescent="0.2">
      <c r="B108" s="51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48"/>
    </row>
    <row r="109" spans="2:15" s="49" customFormat="1" x14ac:dyDescent="0.2">
      <c r="B109" s="51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48"/>
    </row>
    <row r="110" spans="2:15" s="49" customFormat="1" x14ac:dyDescent="0.2">
      <c r="B110" s="51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48"/>
    </row>
    <row r="111" spans="2:15" s="49" customFormat="1" x14ac:dyDescent="0.2">
      <c r="B111" s="51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48"/>
    </row>
    <row r="112" spans="2:15" s="49" customFormat="1" x14ac:dyDescent="0.2">
      <c r="B112" s="51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48"/>
    </row>
    <row r="113" spans="2:15" s="49" customFormat="1" x14ac:dyDescent="0.2">
      <c r="B113" s="51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48"/>
    </row>
    <row r="114" spans="2:15" s="49" customFormat="1" x14ac:dyDescent="0.2">
      <c r="B114" s="51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48"/>
    </row>
    <row r="115" spans="2:15" s="49" customFormat="1" x14ac:dyDescent="0.2">
      <c r="B115" s="51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48"/>
    </row>
    <row r="116" spans="2:15" s="49" customFormat="1" x14ac:dyDescent="0.2">
      <c r="B116" s="51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48"/>
    </row>
    <row r="117" spans="2:15" s="49" customFormat="1" x14ac:dyDescent="0.2">
      <c r="B117" s="51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48"/>
    </row>
    <row r="118" spans="2:15" s="49" customFormat="1" x14ac:dyDescent="0.2">
      <c r="B118" s="51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48"/>
    </row>
    <row r="119" spans="2:15" s="49" customFormat="1" x14ac:dyDescent="0.2">
      <c r="B119" s="51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48"/>
    </row>
    <row r="120" spans="2:15" s="49" customFormat="1" x14ac:dyDescent="0.2">
      <c r="B120" s="51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48"/>
    </row>
    <row r="121" spans="2:15" s="49" customFormat="1" x14ac:dyDescent="0.2">
      <c r="B121" s="51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48"/>
    </row>
    <row r="122" spans="2:15" s="49" customFormat="1" x14ac:dyDescent="0.2">
      <c r="B122" s="51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48"/>
    </row>
    <row r="123" spans="2:15" s="49" customFormat="1" x14ac:dyDescent="0.2">
      <c r="B123" s="51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48"/>
    </row>
    <row r="124" spans="2:15" s="49" customFormat="1" x14ac:dyDescent="0.2">
      <c r="B124" s="51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48"/>
    </row>
  </sheetData>
  <sheetProtection formatCells="0" formatColumns="0" formatRows="0"/>
  <protectedRanges>
    <protectedRange sqref="O7:O42 E58:O62 E7:L42" name="Rango2_1"/>
    <protectedRange sqref="E58:N62" name="Rango1_1"/>
  </protectedRanges>
  <mergeCells count="4">
    <mergeCell ref="C1:K1"/>
    <mergeCell ref="C2:K2"/>
    <mergeCell ref="C3:K3"/>
    <mergeCell ref="C4:K4"/>
  </mergeCells>
  <phoneticPr fontId="0" type="noConversion"/>
  <printOptions horizontalCentered="1" verticalCentered="1"/>
  <pageMargins left="0.51" right="0.27" top="0.2" bottom="0.24" header="0" footer="0"/>
  <pageSetup paperSize="9" scale="88" orientation="portrait" r:id="rId1"/>
  <headerFooter alignWithMargins="0">
    <oddHeader>&amp;R2017 –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2"/>
    <pageSetUpPr fitToPage="1"/>
  </sheetPr>
  <dimension ref="B1:Q124"/>
  <sheetViews>
    <sheetView topLeftCell="A30" workbookViewId="0">
      <selection activeCell="H76" sqref="H76"/>
    </sheetView>
  </sheetViews>
  <sheetFormatPr baseColWidth="10" defaultColWidth="13.7109375" defaultRowHeight="12.75" x14ac:dyDescent="0.2"/>
  <cols>
    <col min="1" max="1" width="1" style="53" customWidth="1"/>
    <col min="2" max="2" width="3" style="51" customWidth="1"/>
    <col min="3" max="3" width="12.7109375" style="53" customWidth="1"/>
    <col min="4" max="4" width="1.7109375" style="53" customWidth="1"/>
    <col min="5" max="7" width="13.7109375" style="53" hidden="1" customWidth="1"/>
    <col min="8" max="10" width="13.7109375" style="53" customWidth="1"/>
    <col min="11" max="11" width="13.7109375" style="53" hidden="1" customWidth="1"/>
    <col min="12" max="12" width="13.5703125" style="53" customWidth="1"/>
    <col min="13" max="13" width="13.7109375" style="53" customWidth="1"/>
    <col min="14" max="14" width="1.7109375" style="65" customWidth="1"/>
    <col min="15" max="17" width="11.42578125" style="49" customWidth="1"/>
    <col min="18" max="16384" width="13.7109375" style="53"/>
  </cols>
  <sheetData>
    <row r="1" spans="3:17" x14ac:dyDescent="0.2">
      <c r="C1" s="497" t="s">
        <v>130</v>
      </c>
      <c r="D1" s="497"/>
      <c r="E1" s="497"/>
      <c r="F1" s="497"/>
      <c r="G1" s="497"/>
      <c r="H1" s="497"/>
      <c r="I1" s="497"/>
      <c r="J1" s="497"/>
      <c r="K1" s="497"/>
    </row>
    <row r="2" spans="3:17" x14ac:dyDescent="0.2">
      <c r="C2" s="499" t="s">
        <v>120</v>
      </c>
      <c r="D2" s="499"/>
      <c r="E2" s="499"/>
      <c r="F2" s="499"/>
      <c r="G2" s="499"/>
      <c r="H2" s="499"/>
      <c r="I2" s="499"/>
      <c r="J2" s="499"/>
      <c r="K2" s="499"/>
    </row>
    <row r="3" spans="3:17" x14ac:dyDescent="0.2">
      <c r="C3" s="498" t="s">
        <v>131</v>
      </c>
      <c r="D3" s="498"/>
      <c r="E3" s="498"/>
      <c r="F3" s="498"/>
      <c r="G3" s="498"/>
      <c r="H3" s="498"/>
      <c r="I3" s="498"/>
      <c r="J3" s="498"/>
      <c r="K3" s="498"/>
      <c r="L3" s="234"/>
      <c r="M3" s="234"/>
      <c r="N3" s="66"/>
      <c r="O3" s="53"/>
      <c r="P3" s="53"/>
      <c r="Q3" s="53"/>
    </row>
    <row r="4" spans="3:17" x14ac:dyDescent="0.2">
      <c r="C4" s="498" t="s">
        <v>113</v>
      </c>
      <c r="D4" s="498"/>
      <c r="E4" s="498"/>
      <c r="F4" s="498"/>
      <c r="G4" s="498"/>
      <c r="H4" s="498"/>
      <c r="I4" s="498"/>
      <c r="J4" s="498"/>
      <c r="K4" s="498"/>
      <c r="L4" s="234"/>
      <c r="M4" s="234"/>
      <c r="O4" s="53"/>
      <c r="P4" s="67" t="s">
        <v>78</v>
      </c>
      <c r="Q4" s="53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231" t="s">
        <v>73</v>
      </c>
      <c r="D6" s="25"/>
      <c r="E6" s="26" t="s">
        <v>15</v>
      </c>
      <c r="F6" s="27" t="s">
        <v>16</v>
      </c>
      <c r="G6" s="69" t="s">
        <v>80</v>
      </c>
      <c r="H6" s="26" t="s">
        <v>74</v>
      </c>
      <c r="I6" s="27" t="s">
        <v>75</v>
      </c>
      <c r="J6" s="377" t="s">
        <v>81</v>
      </c>
      <c r="K6" s="24" t="s">
        <v>76</v>
      </c>
      <c r="L6" s="51"/>
      <c r="M6" s="51"/>
      <c r="N6" s="28"/>
      <c r="O6" s="52"/>
      <c r="P6" s="96" t="s">
        <v>92</v>
      </c>
    </row>
    <row r="7" spans="3:17" x14ac:dyDescent="0.2">
      <c r="C7" s="101">
        <v>41640</v>
      </c>
      <c r="D7" s="47"/>
      <c r="E7" s="30"/>
      <c r="F7" s="31"/>
      <c r="G7" s="366"/>
      <c r="H7" s="30"/>
      <c r="I7" s="31"/>
      <c r="J7" s="105"/>
      <c r="K7" s="32"/>
      <c r="L7" s="51"/>
      <c r="M7" s="51"/>
      <c r="N7" s="33"/>
      <c r="O7" s="52"/>
      <c r="P7" s="129">
        <f>+L57+E7-F7-G7-H7+I7-J7</f>
        <v>0</v>
      </c>
    </row>
    <row r="8" spans="3:17" x14ac:dyDescent="0.2">
      <c r="C8" s="102">
        <v>41671</v>
      </c>
      <c r="D8" s="47"/>
      <c r="E8" s="34"/>
      <c r="F8" s="35"/>
      <c r="G8" s="367"/>
      <c r="H8" s="34"/>
      <c r="I8" s="35"/>
      <c r="J8" s="106"/>
      <c r="K8" s="36"/>
      <c r="L8" s="51"/>
      <c r="M8" s="51"/>
      <c r="N8" s="33"/>
      <c r="O8" s="52"/>
      <c r="P8" s="130">
        <f>+P7+E8+I8-F8-G8-H8-J8</f>
        <v>0</v>
      </c>
    </row>
    <row r="9" spans="3:17" x14ac:dyDescent="0.2">
      <c r="C9" s="102">
        <v>41699</v>
      </c>
      <c r="D9" s="47"/>
      <c r="E9" s="34"/>
      <c r="F9" s="35"/>
      <c r="G9" s="367"/>
      <c r="H9" s="34"/>
      <c r="I9" s="35"/>
      <c r="J9" s="106"/>
      <c r="K9" s="36"/>
      <c r="L9" s="51"/>
      <c r="M9" s="51"/>
      <c r="N9" s="33"/>
      <c r="O9" s="52"/>
      <c r="P9" s="130">
        <f t="shared" ref="P9:P51" si="0">+P8+E9+I9-F9-G9-H9-J9</f>
        <v>0</v>
      </c>
    </row>
    <row r="10" spans="3:17" x14ac:dyDescent="0.2">
      <c r="C10" s="102">
        <v>41730</v>
      </c>
      <c r="D10" s="47"/>
      <c r="E10" s="34"/>
      <c r="F10" s="35"/>
      <c r="G10" s="367"/>
      <c r="H10" s="34"/>
      <c r="I10" s="35"/>
      <c r="J10" s="106"/>
      <c r="K10" s="36"/>
      <c r="L10" s="51"/>
      <c r="M10" s="51"/>
      <c r="N10" s="33"/>
      <c r="O10" s="52"/>
      <c r="P10" s="130">
        <f t="shared" si="0"/>
        <v>0</v>
      </c>
    </row>
    <row r="11" spans="3:17" x14ac:dyDescent="0.2">
      <c r="C11" s="102">
        <v>41760</v>
      </c>
      <c r="D11" s="47"/>
      <c r="E11" s="34"/>
      <c r="F11" s="35"/>
      <c r="G11" s="367"/>
      <c r="H11" s="34"/>
      <c r="I11" s="35"/>
      <c r="J11" s="106"/>
      <c r="K11" s="36"/>
      <c r="N11" s="33"/>
      <c r="P11" s="130">
        <f>+P10+E11+I11-F11-G11-H11-J11</f>
        <v>0</v>
      </c>
    </row>
    <row r="12" spans="3:17" x14ac:dyDescent="0.2">
      <c r="C12" s="102">
        <v>41791</v>
      </c>
      <c r="D12" s="47"/>
      <c r="E12" s="34"/>
      <c r="F12" s="35"/>
      <c r="G12" s="367"/>
      <c r="H12" s="34"/>
      <c r="I12" s="35"/>
      <c r="J12" s="106"/>
      <c r="K12" s="36"/>
      <c r="N12" s="33"/>
      <c r="P12" s="130">
        <f t="shared" si="0"/>
        <v>0</v>
      </c>
    </row>
    <row r="13" spans="3:17" x14ac:dyDescent="0.2">
      <c r="C13" s="102">
        <v>41821</v>
      </c>
      <c r="D13" s="47"/>
      <c r="E13" s="34"/>
      <c r="F13" s="35"/>
      <c r="G13" s="367"/>
      <c r="H13" s="34"/>
      <c r="I13" s="35"/>
      <c r="J13" s="106"/>
      <c r="K13" s="36"/>
      <c r="N13" s="33"/>
      <c r="P13" s="130">
        <f t="shared" si="0"/>
        <v>0</v>
      </c>
    </row>
    <row r="14" spans="3:17" x14ac:dyDescent="0.2">
      <c r="C14" s="102">
        <v>41852</v>
      </c>
      <c r="D14" s="47"/>
      <c r="E14" s="34"/>
      <c r="F14" s="35"/>
      <c r="G14" s="367"/>
      <c r="H14" s="34"/>
      <c r="I14" s="35"/>
      <c r="J14" s="106"/>
      <c r="K14" s="36"/>
      <c r="N14" s="33"/>
      <c r="P14" s="130">
        <f t="shared" si="0"/>
        <v>0</v>
      </c>
    </row>
    <row r="15" spans="3:17" x14ac:dyDescent="0.2">
      <c r="C15" s="102">
        <v>41883</v>
      </c>
      <c r="D15" s="47"/>
      <c r="E15" s="34"/>
      <c r="F15" s="35"/>
      <c r="G15" s="367"/>
      <c r="H15" s="34"/>
      <c r="I15" s="35"/>
      <c r="J15" s="106"/>
      <c r="K15" s="36"/>
      <c r="N15" s="33"/>
      <c r="P15" s="130">
        <f t="shared" si="0"/>
        <v>0</v>
      </c>
    </row>
    <row r="16" spans="3:17" x14ac:dyDescent="0.2">
      <c r="C16" s="102">
        <v>41913</v>
      </c>
      <c r="D16" s="47"/>
      <c r="E16" s="34"/>
      <c r="F16" s="35"/>
      <c r="G16" s="367"/>
      <c r="H16" s="34"/>
      <c r="I16" s="35"/>
      <c r="J16" s="106"/>
      <c r="K16" s="36"/>
      <c r="N16" s="33"/>
      <c r="P16" s="130">
        <f t="shared" si="0"/>
        <v>0</v>
      </c>
    </row>
    <row r="17" spans="3:16" x14ac:dyDescent="0.2">
      <c r="C17" s="102">
        <v>41944</v>
      </c>
      <c r="D17" s="47"/>
      <c r="E17" s="34"/>
      <c r="F17" s="35"/>
      <c r="G17" s="367"/>
      <c r="H17" s="34"/>
      <c r="I17" s="35"/>
      <c r="J17" s="106"/>
      <c r="K17" s="36"/>
      <c r="N17" s="33"/>
      <c r="P17" s="130">
        <f t="shared" si="0"/>
        <v>0</v>
      </c>
    </row>
    <row r="18" spans="3:16" ht="13.5" thickBot="1" x14ac:dyDescent="0.25">
      <c r="C18" s="103">
        <v>41974</v>
      </c>
      <c r="D18" s="47"/>
      <c r="E18" s="37"/>
      <c r="F18" s="38"/>
      <c r="G18" s="368"/>
      <c r="H18" s="37"/>
      <c r="I18" s="38"/>
      <c r="J18" s="365"/>
      <c r="K18" s="39"/>
      <c r="N18" s="33"/>
      <c r="P18" s="131">
        <f t="shared" si="0"/>
        <v>0</v>
      </c>
    </row>
    <row r="19" spans="3:16" x14ac:dyDescent="0.2">
      <c r="C19" s="101">
        <v>42005</v>
      </c>
      <c r="D19" s="47"/>
      <c r="E19" s="40"/>
      <c r="F19" s="41"/>
      <c r="G19" s="369"/>
      <c r="H19" s="30"/>
      <c r="I19" s="31"/>
      <c r="J19" s="105"/>
      <c r="K19" s="42"/>
      <c r="N19" s="33"/>
      <c r="P19" s="132">
        <f t="shared" si="0"/>
        <v>0</v>
      </c>
    </row>
    <row r="20" spans="3:16" x14ac:dyDescent="0.2">
      <c r="C20" s="102">
        <v>42036</v>
      </c>
      <c r="D20" s="47"/>
      <c r="E20" s="34"/>
      <c r="F20" s="35"/>
      <c r="G20" s="367"/>
      <c r="H20" s="34"/>
      <c r="I20" s="35"/>
      <c r="J20" s="106"/>
      <c r="K20" s="36"/>
      <c r="N20" s="33"/>
      <c r="P20" s="130">
        <f t="shared" si="0"/>
        <v>0</v>
      </c>
    </row>
    <row r="21" spans="3:16" x14ac:dyDescent="0.2">
      <c r="C21" s="102">
        <v>42064</v>
      </c>
      <c r="D21" s="47"/>
      <c r="E21" s="34"/>
      <c r="F21" s="35"/>
      <c r="G21" s="367"/>
      <c r="H21" s="34"/>
      <c r="I21" s="35"/>
      <c r="J21" s="106"/>
      <c r="K21" s="36"/>
      <c r="N21" s="33"/>
      <c r="P21" s="130">
        <f t="shared" si="0"/>
        <v>0</v>
      </c>
    </row>
    <row r="22" spans="3:16" x14ac:dyDescent="0.2">
      <c r="C22" s="102">
        <v>42095</v>
      </c>
      <c r="D22" s="47"/>
      <c r="E22" s="34"/>
      <c r="F22" s="35"/>
      <c r="G22" s="367"/>
      <c r="H22" s="34"/>
      <c r="I22" s="35"/>
      <c r="J22" s="106"/>
      <c r="K22" s="36"/>
      <c r="N22" s="33"/>
      <c r="P22" s="130">
        <f t="shared" si="0"/>
        <v>0</v>
      </c>
    </row>
    <row r="23" spans="3:16" x14ac:dyDescent="0.2">
      <c r="C23" s="102">
        <v>42125</v>
      </c>
      <c r="D23" s="47"/>
      <c r="E23" s="34"/>
      <c r="F23" s="35"/>
      <c r="G23" s="367"/>
      <c r="H23" s="34"/>
      <c r="I23" s="35"/>
      <c r="J23" s="106"/>
      <c r="K23" s="36"/>
      <c r="N23" s="33"/>
      <c r="P23" s="130">
        <f t="shared" si="0"/>
        <v>0</v>
      </c>
    </row>
    <row r="24" spans="3:16" x14ac:dyDescent="0.2">
      <c r="C24" s="102">
        <v>42156</v>
      </c>
      <c r="D24" s="47"/>
      <c r="E24" s="34"/>
      <c r="F24" s="35"/>
      <c r="G24" s="367"/>
      <c r="H24" s="34"/>
      <c r="I24" s="35"/>
      <c r="J24" s="106"/>
      <c r="K24" s="36"/>
      <c r="N24" s="33"/>
      <c r="P24" s="130">
        <f t="shared" si="0"/>
        <v>0</v>
      </c>
    </row>
    <row r="25" spans="3:16" x14ac:dyDescent="0.2">
      <c r="C25" s="102">
        <v>42186</v>
      </c>
      <c r="D25" s="47"/>
      <c r="E25" s="34"/>
      <c r="F25" s="35"/>
      <c r="G25" s="367"/>
      <c r="H25" s="34"/>
      <c r="I25" s="35"/>
      <c r="J25" s="106"/>
      <c r="K25" s="36"/>
      <c r="N25" s="33"/>
      <c r="P25" s="130">
        <f t="shared" si="0"/>
        <v>0</v>
      </c>
    </row>
    <row r="26" spans="3:16" x14ac:dyDescent="0.2">
      <c r="C26" s="102">
        <v>42217</v>
      </c>
      <c r="D26" s="47"/>
      <c r="E26" s="34"/>
      <c r="F26" s="35"/>
      <c r="G26" s="367"/>
      <c r="H26" s="34"/>
      <c r="I26" s="35"/>
      <c r="J26" s="106"/>
      <c r="K26" s="36"/>
      <c r="N26" s="33"/>
      <c r="P26" s="130">
        <f t="shared" si="0"/>
        <v>0</v>
      </c>
    </row>
    <row r="27" spans="3:16" x14ac:dyDescent="0.2">
      <c r="C27" s="102">
        <v>42248</v>
      </c>
      <c r="D27" s="47"/>
      <c r="E27" s="34"/>
      <c r="F27" s="35"/>
      <c r="G27" s="367"/>
      <c r="H27" s="34"/>
      <c r="I27" s="35"/>
      <c r="J27" s="106"/>
      <c r="K27" s="36"/>
      <c r="N27" s="33"/>
      <c r="P27" s="130">
        <f t="shared" si="0"/>
        <v>0</v>
      </c>
    </row>
    <row r="28" spans="3:16" x14ac:dyDescent="0.2">
      <c r="C28" s="102">
        <v>42278</v>
      </c>
      <c r="D28" s="47"/>
      <c r="E28" s="34"/>
      <c r="F28" s="35"/>
      <c r="G28" s="367"/>
      <c r="H28" s="34"/>
      <c r="I28" s="35"/>
      <c r="J28" s="106"/>
      <c r="K28" s="36"/>
      <c r="N28" s="33"/>
      <c r="P28" s="130">
        <f t="shared" si="0"/>
        <v>0</v>
      </c>
    </row>
    <row r="29" spans="3:16" x14ac:dyDescent="0.2">
      <c r="C29" s="102">
        <v>42309</v>
      </c>
      <c r="D29" s="47"/>
      <c r="E29" s="34"/>
      <c r="F29" s="35"/>
      <c r="G29" s="367"/>
      <c r="H29" s="34"/>
      <c r="I29" s="35"/>
      <c r="J29" s="106"/>
      <c r="K29" s="36"/>
      <c r="N29" s="33"/>
      <c r="P29" s="130">
        <f t="shared" si="0"/>
        <v>0</v>
      </c>
    </row>
    <row r="30" spans="3:16" ht="13.5" thickBot="1" x14ac:dyDescent="0.25">
      <c r="C30" s="103">
        <v>42339</v>
      </c>
      <c r="D30" s="47"/>
      <c r="E30" s="43"/>
      <c r="F30" s="44"/>
      <c r="G30" s="370"/>
      <c r="H30" s="37"/>
      <c r="I30" s="38"/>
      <c r="J30" s="365"/>
      <c r="K30" s="45"/>
      <c r="N30" s="33"/>
      <c r="P30" s="133">
        <f t="shared" si="0"/>
        <v>0</v>
      </c>
    </row>
    <row r="31" spans="3:16" x14ac:dyDescent="0.2">
      <c r="C31" s="101">
        <v>42370</v>
      </c>
      <c r="D31" s="47"/>
      <c r="E31" s="30"/>
      <c r="F31" s="31"/>
      <c r="G31" s="366"/>
      <c r="H31" s="30"/>
      <c r="I31" s="31"/>
      <c r="J31" s="105"/>
      <c r="K31" s="32"/>
      <c r="N31" s="33"/>
      <c r="P31" s="129">
        <f t="shared" si="0"/>
        <v>0</v>
      </c>
    </row>
    <row r="32" spans="3:16" x14ac:dyDescent="0.2">
      <c r="C32" s="102">
        <v>42401</v>
      </c>
      <c r="D32" s="47"/>
      <c r="E32" s="34"/>
      <c r="F32" s="35"/>
      <c r="G32" s="367"/>
      <c r="H32" s="34"/>
      <c r="I32" s="35"/>
      <c r="J32" s="106"/>
      <c r="K32" s="36"/>
      <c r="N32" s="33"/>
      <c r="P32" s="130">
        <f t="shared" si="0"/>
        <v>0</v>
      </c>
    </row>
    <row r="33" spans="3:16" x14ac:dyDescent="0.2">
      <c r="C33" s="102">
        <v>42430</v>
      </c>
      <c r="D33" s="47"/>
      <c r="E33" s="34"/>
      <c r="F33" s="35"/>
      <c r="G33" s="367"/>
      <c r="H33" s="34"/>
      <c r="I33" s="35"/>
      <c r="J33" s="106"/>
      <c r="K33" s="36"/>
      <c r="N33" s="33"/>
      <c r="P33" s="130">
        <f t="shared" si="0"/>
        <v>0</v>
      </c>
    </row>
    <row r="34" spans="3:16" x14ac:dyDescent="0.2">
      <c r="C34" s="102">
        <v>42461</v>
      </c>
      <c r="D34" s="47"/>
      <c r="E34" s="34"/>
      <c r="F34" s="35"/>
      <c r="G34" s="367"/>
      <c r="H34" s="34"/>
      <c r="I34" s="35"/>
      <c r="J34" s="106"/>
      <c r="K34" s="36"/>
      <c r="N34" s="33"/>
      <c r="P34" s="130">
        <f t="shared" si="0"/>
        <v>0</v>
      </c>
    </row>
    <row r="35" spans="3:16" x14ac:dyDescent="0.2">
      <c r="C35" s="102">
        <v>42491</v>
      </c>
      <c r="D35" s="47"/>
      <c r="E35" s="34"/>
      <c r="F35" s="35"/>
      <c r="G35" s="367"/>
      <c r="H35" s="34"/>
      <c r="I35" s="35"/>
      <c r="J35" s="106"/>
      <c r="K35" s="36"/>
      <c r="N35" s="33"/>
      <c r="P35" s="130">
        <f t="shared" si="0"/>
        <v>0</v>
      </c>
    </row>
    <row r="36" spans="3:16" x14ac:dyDescent="0.2">
      <c r="C36" s="102">
        <v>42522</v>
      </c>
      <c r="D36" s="47"/>
      <c r="E36" s="34"/>
      <c r="F36" s="35"/>
      <c r="G36" s="367"/>
      <c r="H36" s="34"/>
      <c r="I36" s="35"/>
      <c r="J36" s="106"/>
      <c r="K36" s="36"/>
      <c r="N36" s="33"/>
      <c r="P36" s="130">
        <f t="shared" si="0"/>
        <v>0</v>
      </c>
    </row>
    <row r="37" spans="3:16" x14ac:dyDescent="0.2">
      <c r="C37" s="102">
        <v>42552</v>
      </c>
      <c r="D37" s="47"/>
      <c r="E37" s="34"/>
      <c r="F37" s="35"/>
      <c r="G37" s="367"/>
      <c r="H37" s="34"/>
      <c r="I37" s="35"/>
      <c r="J37" s="106"/>
      <c r="K37" s="36"/>
      <c r="N37" s="33"/>
      <c r="P37" s="130">
        <f t="shared" si="0"/>
        <v>0</v>
      </c>
    </row>
    <row r="38" spans="3:16" x14ac:dyDescent="0.2">
      <c r="C38" s="102">
        <v>42583</v>
      </c>
      <c r="D38" s="47"/>
      <c r="E38" s="34"/>
      <c r="F38" s="35"/>
      <c r="G38" s="367"/>
      <c r="H38" s="34"/>
      <c r="I38" s="35"/>
      <c r="J38" s="106"/>
      <c r="K38" s="36"/>
      <c r="N38" s="33"/>
      <c r="P38" s="130">
        <f t="shared" si="0"/>
        <v>0</v>
      </c>
    </row>
    <row r="39" spans="3:16" x14ac:dyDescent="0.2">
      <c r="C39" s="102">
        <v>42614</v>
      </c>
      <c r="D39" s="47"/>
      <c r="E39" s="34"/>
      <c r="F39" s="35"/>
      <c r="G39" s="367"/>
      <c r="H39" s="34"/>
      <c r="I39" s="35"/>
      <c r="J39" s="106"/>
      <c r="K39" s="36"/>
      <c r="N39" s="33"/>
      <c r="P39" s="130">
        <f t="shared" si="0"/>
        <v>0</v>
      </c>
    </row>
    <row r="40" spans="3:16" x14ac:dyDescent="0.2">
      <c r="C40" s="102">
        <v>42644</v>
      </c>
      <c r="D40" s="47"/>
      <c r="E40" s="34"/>
      <c r="F40" s="35"/>
      <c r="G40" s="367"/>
      <c r="H40" s="34"/>
      <c r="I40" s="35"/>
      <c r="J40" s="106"/>
      <c r="K40" s="36"/>
      <c r="N40" s="33"/>
      <c r="P40" s="130">
        <f t="shared" si="0"/>
        <v>0</v>
      </c>
    </row>
    <row r="41" spans="3:16" x14ac:dyDescent="0.2">
      <c r="C41" s="102">
        <v>42675</v>
      </c>
      <c r="D41" s="47"/>
      <c r="E41" s="34"/>
      <c r="F41" s="35"/>
      <c r="G41" s="367"/>
      <c r="H41" s="34"/>
      <c r="I41" s="35"/>
      <c r="J41" s="106"/>
      <c r="K41" s="36"/>
      <c r="N41" s="33"/>
      <c r="P41" s="130">
        <f t="shared" si="0"/>
        <v>0</v>
      </c>
    </row>
    <row r="42" spans="3:16" ht="13.5" thickBot="1" x14ac:dyDescent="0.25">
      <c r="C42" s="103">
        <v>42705</v>
      </c>
      <c r="D42" s="47"/>
      <c r="E42" s="43"/>
      <c r="F42" s="44"/>
      <c r="G42" s="370"/>
      <c r="H42" s="37"/>
      <c r="I42" s="38"/>
      <c r="J42" s="365"/>
      <c r="K42" s="45"/>
      <c r="N42" s="33"/>
      <c r="P42" s="133">
        <f t="shared" si="0"/>
        <v>0</v>
      </c>
    </row>
    <row r="43" spans="3:16" x14ac:dyDescent="0.2">
      <c r="C43" s="101">
        <v>42736</v>
      </c>
      <c r="D43" s="47"/>
      <c r="E43" s="30"/>
      <c r="F43" s="31"/>
      <c r="G43" s="366"/>
      <c r="H43" s="30"/>
      <c r="I43" s="31"/>
      <c r="J43" s="105"/>
      <c r="K43" s="32"/>
      <c r="N43" s="33"/>
      <c r="P43" s="129">
        <f t="shared" si="0"/>
        <v>0</v>
      </c>
    </row>
    <row r="44" spans="3:16" x14ac:dyDescent="0.2">
      <c r="C44" s="102">
        <v>42767</v>
      </c>
      <c r="D44" s="47"/>
      <c r="E44" s="34"/>
      <c r="F44" s="35"/>
      <c r="G44" s="367"/>
      <c r="H44" s="34"/>
      <c r="I44" s="35"/>
      <c r="J44" s="106"/>
      <c r="K44" s="36"/>
      <c r="N44" s="33"/>
      <c r="P44" s="130">
        <f t="shared" si="0"/>
        <v>0</v>
      </c>
    </row>
    <row r="45" spans="3:16" x14ac:dyDescent="0.2">
      <c r="C45" s="102">
        <v>42795</v>
      </c>
      <c r="D45" s="47"/>
      <c r="E45" s="34"/>
      <c r="F45" s="35"/>
      <c r="G45" s="367"/>
      <c r="H45" s="34"/>
      <c r="I45" s="35"/>
      <c r="J45" s="106"/>
      <c r="K45" s="36"/>
      <c r="N45" s="33"/>
      <c r="P45" s="130">
        <f t="shared" si="0"/>
        <v>0</v>
      </c>
    </row>
    <row r="46" spans="3:16" x14ac:dyDescent="0.2">
      <c r="C46" s="102">
        <v>42826</v>
      </c>
      <c r="D46" s="47"/>
      <c r="E46" s="34"/>
      <c r="F46" s="35"/>
      <c r="G46" s="367"/>
      <c r="H46" s="34"/>
      <c r="I46" s="35"/>
      <c r="J46" s="106"/>
      <c r="K46" s="36"/>
      <c r="N46" s="33"/>
      <c r="P46" s="130">
        <f t="shared" si="0"/>
        <v>0</v>
      </c>
    </row>
    <row r="47" spans="3:16" x14ac:dyDescent="0.2">
      <c r="C47" s="102">
        <v>42856</v>
      </c>
      <c r="D47" s="47"/>
      <c r="E47" s="34"/>
      <c r="F47" s="35"/>
      <c r="G47" s="367"/>
      <c r="H47" s="34"/>
      <c r="I47" s="35"/>
      <c r="J47" s="106"/>
      <c r="K47" s="36"/>
      <c r="N47" s="33"/>
      <c r="P47" s="130">
        <f t="shared" si="0"/>
        <v>0</v>
      </c>
    </row>
    <row r="48" spans="3:16" x14ac:dyDescent="0.2">
      <c r="C48" s="102">
        <v>42887</v>
      </c>
      <c r="D48" s="47"/>
      <c r="E48" s="34"/>
      <c r="F48" s="35"/>
      <c r="G48" s="367"/>
      <c r="H48" s="34"/>
      <c r="I48" s="35"/>
      <c r="J48" s="106"/>
      <c r="K48" s="36"/>
      <c r="N48" s="33"/>
      <c r="P48" s="130">
        <f t="shared" si="0"/>
        <v>0</v>
      </c>
    </row>
    <row r="49" spans="3:16" x14ac:dyDescent="0.2">
      <c r="C49" s="102">
        <v>42917</v>
      </c>
      <c r="D49" s="47"/>
      <c r="E49" s="34"/>
      <c r="F49" s="35"/>
      <c r="G49" s="367"/>
      <c r="H49" s="34"/>
      <c r="I49" s="35"/>
      <c r="J49" s="106"/>
      <c r="K49" s="36"/>
      <c r="N49" s="33"/>
      <c r="P49" s="130">
        <f t="shared" si="0"/>
        <v>0</v>
      </c>
    </row>
    <row r="50" spans="3:16" x14ac:dyDescent="0.2">
      <c r="C50" s="277">
        <v>42948</v>
      </c>
      <c r="D50" s="47"/>
      <c r="E50" s="34"/>
      <c r="F50" s="35"/>
      <c r="G50" s="367"/>
      <c r="H50" s="34"/>
      <c r="I50" s="35"/>
      <c r="J50" s="106"/>
      <c r="K50" s="36"/>
      <c r="N50" s="33"/>
      <c r="P50" s="130">
        <f t="shared" si="0"/>
        <v>0</v>
      </c>
    </row>
    <row r="51" spans="3:16" ht="13.5" thickBot="1" x14ac:dyDescent="0.25">
      <c r="C51" s="277">
        <v>42979</v>
      </c>
      <c r="D51" s="47"/>
      <c r="E51" s="34"/>
      <c r="F51" s="35"/>
      <c r="G51" s="367"/>
      <c r="H51" s="37"/>
      <c r="I51" s="38"/>
      <c r="J51" s="365"/>
      <c r="K51" s="36"/>
      <c r="N51" s="33"/>
      <c r="P51" s="130">
        <f t="shared" si="0"/>
        <v>0</v>
      </c>
    </row>
    <row r="52" spans="3:16" ht="13.5" thickBot="1" x14ac:dyDescent="0.25">
      <c r="C52" s="311"/>
      <c r="D52" s="47"/>
      <c r="E52" s="33"/>
      <c r="F52" s="33"/>
      <c r="G52" s="33"/>
      <c r="H52" s="33"/>
      <c r="I52" s="33"/>
      <c r="J52" s="33"/>
      <c r="K52" s="33"/>
      <c r="N52" s="33"/>
      <c r="P52" s="33"/>
    </row>
    <row r="53" spans="3:16" ht="50.25" customHeight="1" thickBot="1" x14ac:dyDescent="0.25">
      <c r="C53" s="312" t="s">
        <v>4</v>
      </c>
      <c r="D53" s="68"/>
      <c r="E53" s="26" t="str">
        <f t="shared" ref="E53:K53" si="1">+E6</f>
        <v>Producción</v>
      </c>
      <c r="F53" s="27" t="str">
        <f t="shared" si="1"/>
        <v>Autoconsumo</v>
      </c>
      <c r="G53" s="69" t="str">
        <f t="shared" si="1"/>
        <v>Ventas de Producción Propia</v>
      </c>
      <c r="H53" s="26" t="str">
        <f t="shared" si="1"/>
        <v>Exportaciones</v>
      </c>
      <c r="I53" s="27" t="str">
        <f t="shared" si="1"/>
        <v>Producción Contratada a Terceros</v>
      </c>
      <c r="J53" s="27" t="str">
        <f t="shared" si="1"/>
        <v>Ventas de Producción Contratada a Terceros</v>
      </c>
      <c r="K53" s="378" t="str">
        <f t="shared" si="1"/>
        <v>Producción para Terceros</v>
      </c>
      <c r="L53" s="378" t="s">
        <v>99</v>
      </c>
      <c r="M53" s="379" t="s">
        <v>71</v>
      </c>
      <c r="N53" s="70"/>
    </row>
    <row r="54" spans="3:16" ht="15.75" customHeight="1" thickBot="1" x14ac:dyDescent="0.25">
      <c r="C54" s="312">
        <v>2010</v>
      </c>
      <c r="D54" s="68"/>
      <c r="E54" s="334"/>
      <c r="F54" s="335"/>
      <c r="G54" s="371"/>
      <c r="H54" s="251"/>
      <c r="I54" s="252"/>
      <c r="J54" s="252"/>
      <c r="K54" s="358"/>
      <c r="L54" s="358"/>
      <c r="M54" s="359"/>
      <c r="N54" s="70"/>
    </row>
    <row r="55" spans="3:16" ht="12.75" customHeight="1" x14ac:dyDescent="0.2">
      <c r="C55" s="313">
        <v>2011</v>
      </c>
      <c r="D55" s="68"/>
      <c r="E55" s="73"/>
      <c r="F55" s="74"/>
      <c r="G55" s="372"/>
      <c r="H55" s="75"/>
      <c r="I55" s="76"/>
      <c r="J55" s="76"/>
      <c r="K55" s="76"/>
      <c r="L55" s="76"/>
      <c r="M55" s="360"/>
      <c r="N55" s="70"/>
    </row>
    <row r="56" spans="3:16" ht="12.75" customHeight="1" x14ac:dyDescent="0.2">
      <c r="C56" s="314">
        <v>2012</v>
      </c>
      <c r="D56" s="68"/>
      <c r="E56" s="75"/>
      <c r="F56" s="76"/>
      <c r="G56" s="373"/>
      <c r="H56" s="75"/>
      <c r="I56" s="76"/>
      <c r="J56" s="76"/>
      <c r="K56" s="76"/>
      <c r="L56" s="76"/>
      <c r="M56" s="360"/>
      <c r="N56" s="70"/>
    </row>
    <row r="57" spans="3:16" ht="12.75" customHeight="1" thickBot="1" x14ac:dyDescent="0.25">
      <c r="C57" s="59">
        <v>2013</v>
      </c>
      <c r="D57" s="71"/>
      <c r="E57" s="77"/>
      <c r="F57" s="78"/>
      <c r="G57" s="374"/>
      <c r="H57" s="75"/>
      <c r="I57" s="76"/>
      <c r="J57" s="76"/>
      <c r="K57" s="76"/>
      <c r="L57" s="76"/>
      <c r="M57" s="360"/>
      <c r="N57" s="29"/>
    </row>
    <row r="58" spans="3:16" ht="12.75" customHeight="1" x14ac:dyDescent="0.2">
      <c r="C58" s="59">
        <v>2014</v>
      </c>
      <c r="D58" s="72"/>
      <c r="E58" s="73"/>
      <c r="F58" s="74"/>
      <c r="G58" s="372"/>
      <c r="H58" s="75"/>
      <c r="I58" s="76"/>
      <c r="J58" s="76"/>
      <c r="K58" s="76"/>
      <c r="L58" s="76"/>
      <c r="M58" s="360"/>
    </row>
    <row r="59" spans="3:16" ht="12.75" customHeight="1" x14ac:dyDescent="0.2">
      <c r="C59" s="59">
        <v>2015</v>
      </c>
      <c r="D59" s="72"/>
      <c r="E59" s="75"/>
      <c r="F59" s="76"/>
      <c r="G59" s="373"/>
      <c r="H59" s="75"/>
      <c r="I59" s="76"/>
      <c r="J59" s="76"/>
      <c r="K59" s="76"/>
      <c r="L59" s="76"/>
      <c r="M59" s="360"/>
    </row>
    <row r="60" spans="3:16" ht="12.75" customHeight="1" thickBot="1" x14ac:dyDescent="0.25">
      <c r="C60" s="59">
        <v>2016</v>
      </c>
      <c r="D60" s="72"/>
      <c r="E60" s="77"/>
      <c r="F60" s="78"/>
      <c r="G60" s="374"/>
      <c r="H60" s="81"/>
      <c r="I60" s="361"/>
      <c r="J60" s="361"/>
      <c r="K60" s="361"/>
      <c r="L60" s="361"/>
      <c r="M60" s="362"/>
    </row>
    <row r="61" spans="3:16" x14ac:dyDescent="0.2">
      <c r="C61" s="315" t="s">
        <v>126</v>
      </c>
      <c r="D61" s="72"/>
      <c r="E61" s="79"/>
      <c r="F61" s="80"/>
      <c r="G61" s="375"/>
      <c r="H61" s="73"/>
      <c r="I61" s="74"/>
      <c r="J61" s="74"/>
      <c r="K61" s="74"/>
      <c r="L61" s="74"/>
      <c r="M61" s="363"/>
    </row>
    <row r="62" spans="3:16" ht="13.5" thickBot="1" x14ac:dyDescent="0.25">
      <c r="C62" s="316" t="s">
        <v>127</v>
      </c>
      <c r="D62" s="71"/>
      <c r="E62" s="81"/>
      <c r="F62" s="82"/>
      <c r="G62" s="376"/>
      <c r="H62" s="380"/>
      <c r="I62" s="83"/>
      <c r="J62" s="83"/>
      <c r="K62" s="83"/>
      <c r="L62" s="83"/>
      <c r="M62" s="364"/>
    </row>
    <row r="63" spans="3:16" x14ac:dyDescent="0.2">
      <c r="N63" s="48"/>
    </row>
    <row r="64" spans="3:16" hidden="1" x14ac:dyDescent="0.2">
      <c r="C64" s="84" t="s">
        <v>94</v>
      </c>
      <c r="D64" s="85"/>
      <c r="N64" s="48"/>
    </row>
    <row r="65" spans="3:14" x14ac:dyDescent="0.2">
      <c r="L65" s="65"/>
      <c r="N65" s="48"/>
    </row>
    <row r="66" spans="3:14" ht="51.75" hidden="1" thickBot="1" x14ac:dyDescent="0.25">
      <c r="C66" s="89" t="s">
        <v>4</v>
      </c>
      <c r="D66" s="90"/>
      <c r="E66" s="91" t="str">
        <f t="shared" ref="E66:K66" si="2">+E53</f>
        <v>Producción</v>
      </c>
      <c r="F66" s="92" t="str">
        <f t="shared" si="2"/>
        <v>Autoconsumo</v>
      </c>
      <c r="G66" s="92" t="str">
        <f t="shared" si="2"/>
        <v>Ventas de Producción Propia</v>
      </c>
      <c r="H66" s="93" t="str">
        <f t="shared" si="2"/>
        <v>Exportaciones</v>
      </c>
      <c r="I66" s="94" t="str">
        <f t="shared" si="2"/>
        <v>Producción Contratada a Terceros</v>
      </c>
      <c r="J66" s="94" t="str">
        <f t="shared" si="2"/>
        <v>Ventas de Producción Contratada a Terceros</v>
      </c>
      <c r="K66" s="95" t="str">
        <f t="shared" si="2"/>
        <v>Producción para Terceros</v>
      </c>
      <c r="L66" s="96" t="s">
        <v>93</v>
      </c>
      <c r="N66" s="86"/>
    </row>
    <row r="67" spans="3:14" hidden="1" x14ac:dyDescent="0.2">
      <c r="C67" s="97">
        <f>+C58</f>
        <v>2014</v>
      </c>
      <c r="D67" s="98"/>
      <c r="E67" s="107">
        <f t="shared" ref="E67:K67" si="3">+E58-SUM(E7:E18)</f>
        <v>0</v>
      </c>
      <c r="F67" s="108">
        <f t="shared" si="3"/>
        <v>0</v>
      </c>
      <c r="G67" s="108">
        <f t="shared" si="3"/>
        <v>0</v>
      </c>
      <c r="H67" s="108">
        <f t="shared" si="3"/>
        <v>0</v>
      </c>
      <c r="I67" s="109">
        <f t="shared" si="3"/>
        <v>0</v>
      </c>
      <c r="J67" s="109">
        <f t="shared" si="3"/>
        <v>0</v>
      </c>
      <c r="K67" s="110">
        <f t="shared" si="3"/>
        <v>0</v>
      </c>
      <c r="L67" s="110">
        <f>+L58-(L57+E58-F58-G58-H58+I58-J58+M58)</f>
        <v>0</v>
      </c>
      <c r="N67" s="87"/>
    </row>
    <row r="68" spans="3:14" hidden="1" x14ac:dyDescent="0.2">
      <c r="C68" s="99">
        <f>+C59</f>
        <v>2015</v>
      </c>
      <c r="D68" s="98"/>
      <c r="E68" s="111">
        <f t="shared" ref="E68:K68" si="4">+E59-SUM(E19:E30)</f>
        <v>0</v>
      </c>
      <c r="F68" s="112">
        <f t="shared" si="4"/>
        <v>0</v>
      </c>
      <c r="G68" s="112">
        <f t="shared" si="4"/>
        <v>0</v>
      </c>
      <c r="H68" s="112">
        <f t="shared" si="4"/>
        <v>0</v>
      </c>
      <c r="I68" s="113">
        <f t="shared" si="4"/>
        <v>0</v>
      </c>
      <c r="J68" s="113">
        <f t="shared" si="4"/>
        <v>0</v>
      </c>
      <c r="K68" s="114">
        <f t="shared" si="4"/>
        <v>0</v>
      </c>
      <c r="L68" s="114">
        <f>+L59-(L58+E59-F59-G59-H59+I59-J59+M59)</f>
        <v>0</v>
      </c>
      <c r="N68" s="87"/>
    </row>
    <row r="69" spans="3:14" ht="13.5" hidden="1" thickBot="1" x14ac:dyDescent="0.25">
      <c r="C69" s="100">
        <f>+C60</f>
        <v>2016</v>
      </c>
      <c r="D69" s="98"/>
      <c r="E69" s="115">
        <f t="shared" ref="E69:K69" si="5">+E60-SUM(E31:E42)</f>
        <v>0</v>
      </c>
      <c r="F69" s="116">
        <f t="shared" si="5"/>
        <v>0</v>
      </c>
      <c r="G69" s="116">
        <f t="shared" si="5"/>
        <v>0</v>
      </c>
      <c r="H69" s="116">
        <f t="shared" si="5"/>
        <v>0</v>
      </c>
      <c r="I69" s="117">
        <f t="shared" si="5"/>
        <v>0</v>
      </c>
      <c r="J69" s="117">
        <f t="shared" si="5"/>
        <v>0</v>
      </c>
      <c r="K69" s="118">
        <f t="shared" si="5"/>
        <v>0</v>
      </c>
      <c r="L69" s="119">
        <f>+L60-(L59+E60-F60-G60-H60+I60-J60+M60)</f>
        <v>0</v>
      </c>
      <c r="N69" s="87"/>
    </row>
    <row r="70" spans="3:14" hidden="1" x14ac:dyDescent="0.2">
      <c r="C70" s="97" t="str">
        <f>+C61</f>
        <v>ene-sep 16</v>
      </c>
      <c r="D70" s="98"/>
      <c r="E70" s="120">
        <f>+E61-(SUM(E31:INDEX(E31:E42,'[4]parámetros e instrucciones'!$E$3)))</f>
        <v>0</v>
      </c>
      <c r="F70" s="121">
        <f>+F61-(SUM(F31:INDEX(F31:F42,'[4]parámetros e instrucciones'!$E$3)))</f>
        <v>0</v>
      </c>
      <c r="G70" s="121">
        <f>+G61-(SUM(G31:INDEX(G31:G42,'[4]parámetros e instrucciones'!$E$3)))</f>
        <v>0</v>
      </c>
      <c r="H70" s="121">
        <f>+H61-(SUM(H31:INDEX(H31:H42,'[4]parámetros e instrucciones'!$E$3)))</f>
        <v>0</v>
      </c>
      <c r="I70" s="122">
        <f>+I61-(SUM(I31:INDEX(I31:I42,'[4]parámetros e instrucciones'!$E$3)))</f>
        <v>0</v>
      </c>
      <c r="J70" s="122">
        <f>+J61-(SUM(J31:INDEX(J31:J42,'[4]parámetros e instrucciones'!$E$3)))</f>
        <v>0</v>
      </c>
      <c r="K70" s="123">
        <f>+K61-(SUM(K31:INDEX(K31:K42,'[4]parámetros e instrucciones'!$E$3)))</f>
        <v>0</v>
      </c>
      <c r="L70" s="124">
        <f>+L61-(L59+E61-F61-G61-H61+I61-J61+M61)</f>
        <v>0</v>
      </c>
      <c r="N70" s="87"/>
    </row>
    <row r="71" spans="3:14" ht="13.5" hidden="1" thickBot="1" x14ac:dyDescent="0.25">
      <c r="C71" s="100" t="str">
        <f>+C62</f>
        <v>ene-sep 17</v>
      </c>
      <c r="D71" s="98"/>
      <c r="E71" s="125">
        <f>+E62-(SUM(E43:INDEX(E43:E51,'[4]parámetros e instrucciones'!$E$3)))</f>
        <v>0</v>
      </c>
      <c r="F71" s="126">
        <f>+F62-(SUM(F43:INDEX(F43:F51,'[4]parámetros e instrucciones'!$E$3)))</f>
        <v>0</v>
      </c>
      <c r="G71" s="126">
        <f>+G62-(SUM(G43:INDEX(G43:G51,'[4]parámetros e instrucciones'!$E$3)))</f>
        <v>0</v>
      </c>
      <c r="H71" s="126">
        <f>+H62-(SUM(H43:INDEX(H43:H51,'[4]parámetros e instrucciones'!$E$3)))</f>
        <v>0</v>
      </c>
      <c r="I71" s="127">
        <f>+I62-(SUM(I43:INDEX(I43:I51,'[4]parámetros e instrucciones'!$E$3)))</f>
        <v>0</v>
      </c>
      <c r="J71" s="127">
        <f>+J62-(SUM(J43:INDEX(J43:J51,'[4]parámetros e instrucciones'!$E$3)))</f>
        <v>0</v>
      </c>
      <c r="K71" s="128">
        <f>+K62-(SUM(K43:INDEX(K43:K51,'[4]parámetros e instrucciones'!$E$3)))</f>
        <v>0</v>
      </c>
      <c r="L71" s="128">
        <f>+L62-(L60+E62-F62-G62-H62+I62-J62+M62)</f>
        <v>0</v>
      </c>
      <c r="N71" s="87"/>
    </row>
    <row r="72" spans="3:14" x14ac:dyDescent="0.2">
      <c r="L72" s="48"/>
      <c r="N72" s="48"/>
    </row>
    <row r="73" spans="3:14" x14ac:dyDescent="0.2">
      <c r="L73" s="48"/>
      <c r="N73" s="48"/>
    </row>
    <row r="74" spans="3:14" x14ac:dyDescent="0.2">
      <c r="K74" s="88"/>
      <c r="L74" s="51"/>
      <c r="N74" s="48"/>
    </row>
    <row r="75" spans="3:14" x14ac:dyDescent="0.2">
      <c r="K75" s="88"/>
      <c r="N75" s="48"/>
    </row>
    <row r="76" spans="3:14" x14ac:dyDescent="0.2">
      <c r="K76" s="88"/>
      <c r="N76" s="48"/>
    </row>
    <row r="77" spans="3:14" x14ac:dyDescent="0.2">
      <c r="K77" s="88"/>
      <c r="N77" s="48"/>
    </row>
    <row r="78" spans="3:14" x14ac:dyDescent="0.2">
      <c r="K78" s="88"/>
      <c r="N78" s="48"/>
    </row>
    <row r="79" spans="3:14" x14ac:dyDescent="0.2">
      <c r="K79" s="88"/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</sheetData>
  <sheetProtection formatCells="0" formatColumns="0" formatRows="0"/>
  <protectedRanges>
    <protectedRange sqref="N7:N42 E58:N62 E7:K42" name="Rango2_1"/>
    <protectedRange sqref="E58:M62" name="Rango1_1"/>
  </protectedRanges>
  <mergeCells count="4">
    <mergeCell ref="C1:K1"/>
    <mergeCell ref="C2:K2"/>
    <mergeCell ref="C3:K3"/>
    <mergeCell ref="C4:K4"/>
  </mergeCells>
  <phoneticPr fontId="0" type="noConversion"/>
  <printOptions horizontalCentered="1" verticalCentered="1"/>
  <pageMargins left="0.51" right="0.27" top="0.39" bottom="0.24" header="0" footer="0"/>
  <pageSetup paperSize="9" scale="91" orientation="portrait" r:id="rId1"/>
  <headerFooter alignWithMargins="0">
    <oddHeader>&amp;R2017 –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M36" sqref="M36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x14ac:dyDescent="0.2">
      <c r="A2" s="213" t="s">
        <v>19</v>
      </c>
    </row>
    <row r="4" spans="1:6" x14ac:dyDescent="0.2">
      <c r="A4" s="214" t="s">
        <v>20</v>
      </c>
    </row>
    <row r="5" spans="1:6" x14ac:dyDescent="0.2">
      <c r="A5" s="49" t="s">
        <v>21</v>
      </c>
    </row>
    <row r="6" spans="1:6" x14ac:dyDescent="0.2">
      <c r="A6" s="49" t="s">
        <v>22</v>
      </c>
    </row>
    <row r="8" spans="1:6" x14ac:dyDescent="0.2">
      <c r="A8" s="49" t="s">
        <v>104</v>
      </c>
    </row>
    <row r="9" spans="1:6" x14ac:dyDescent="0.2">
      <c r="A9" s="49" t="s">
        <v>23</v>
      </c>
    </row>
    <row r="11" spans="1:6" x14ac:dyDescent="0.2">
      <c r="A11" s="49" t="s">
        <v>24</v>
      </c>
    </row>
    <row r="12" spans="1:6" x14ac:dyDescent="0.2">
      <c r="A12" s="49" t="s">
        <v>25</v>
      </c>
    </row>
    <row r="14" spans="1:6" ht="13.5" thickBot="1" x14ac:dyDescent="0.25">
      <c r="C14" s="215" t="s">
        <v>26</v>
      </c>
      <c r="D14" s="150"/>
    </row>
    <row r="15" spans="1:6" x14ac:dyDescent="0.2">
      <c r="A15" s="216" t="s">
        <v>27</v>
      </c>
      <c r="B15" s="217" t="s">
        <v>28</v>
      </c>
      <c r="C15" s="217" t="s">
        <v>29</v>
      </c>
      <c r="D15" s="217" t="s">
        <v>30</v>
      </c>
      <c r="E15" s="218" t="s">
        <v>31</v>
      </c>
      <c r="F15" s="219" t="s">
        <v>7</v>
      </c>
    </row>
    <row r="16" spans="1:6" ht="13.5" thickBot="1" x14ac:dyDescent="0.25">
      <c r="A16" s="183">
        <v>2010</v>
      </c>
      <c r="B16" s="184">
        <v>384</v>
      </c>
      <c r="C16" s="184">
        <v>430</v>
      </c>
      <c r="D16" s="184">
        <v>96</v>
      </c>
      <c r="E16" s="220">
        <v>50</v>
      </c>
      <c r="F16" s="167">
        <f>SUM(B16:E16)</f>
        <v>960</v>
      </c>
    </row>
    <row r="18" spans="1:5" x14ac:dyDescent="0.2">
      <c r="A18" s="49" t="s">
        <v>32</v>
      </c>
    </row>
    <row r="20" spans="1:5" ht="13.5" thickBot="1" x14ac:dyDescent="0.25">
      <c r="A20" s="49" t="s">
        <v>105</v>
      </c>
    </row>
    <row r="21" spans="1:5" x14ac:dyDescent="0.2">
      <c r="A21" s="221" t="s">
        <v>33</v>
      </c>
      <c r="B21" s="222" t="s">
        <v>28</v>
      </c>
      <c r="C21" s="222" t="s">
        <v>29</v>
      </c>
      <c r="D21" s="222" t="s">
        <v>30</v>
      </c>
      <c r="E21" s="223" t="s">
        <v>31</v>
      </c>
    </row>
    <row r="22" spans="1:5" ht="13.5" thickBot="1" x14ac:dyDescent="0.25">
      <c r="A22" s="224" t="s">
        <v>106</v>
      </c>
      <c r="B22" s="225">
        <f>+B16/$F$16</f>
        <v>0.4</v>
      </c>
      <c r="C22" s="225">
        <f>+C16/$F$16</f>
        <v>0.44791666666666669</v>
      </c>
      <c r="D22" s="225">
        <f>+D16/$F$16</f>
        <v>0.1</v>
      </c>
      <c r="E22" s="226">
        <f>+E16/$F$16</f>
        <v>5.2083333333333336E-2</v>
      </c>
    </row>
    <row r="24" spans="1:5" x14ac:dyDescent="0.2">
      <c r="A24" s="49" t="s">
        <v>34</v>
      </c>
    </row>
    <row r="26" spans="1:5" x14ac:dyDescent="0.2">
      <c r="A26" s="49" t="s">
        <v>35</v>
      </c>
    </row>
    <row r="27" spans="1:5" x14ac:dyDescent="0.2">
      <c r="A27" s="49" t="s">
        <v>36</v>
      </c>
    </row>
    <row r="28" spans="1:5" x14ac:dyDescent="0.2">
      <c r="A28" s="49" t="s">
        <v>37</v>
      </c>
    </row>
    <row r="29" spans="1:5" x14ac:dyDescent="0.2">
      <c r="A29" s="49" t="s">
        <v>38</v>
      </c>
    </row>
    <row r="31" spans="1:5" x14ac:dyDescent="0.2">
      <c r="A31" s="49" t="s">
        <v>39</v>
      </c>
    </row>
    <row r="32" spans="1:5" x14ac:dyDescent="0.2">
      <c r="A32" s="49" t="s">
        <v>40</v>
      </c>
    </row>
    <row r="34" spans="1:1" x14ac:dyDescent="0.2">
      <c r="A34" s="49" t="s">
        <v>108</v>
      </c>
    </row>
    <row r="35" spans="1:1" x14ac:dyDescent="0.2">
      <c r="A35" s="49" t="s">
        <v>107</v>
      </c>
    </row>
    <row r="36" spans="1:1" x14ac:dyDescent="0.2">
      <c r="A36" s="49" t="s">
        <v>41</v>
      </c>
    </row>
    <row r="38" spans="1:1" x14ac:dyDescent="0.2">
      <c r="A38" s="49" t="s">
        <v>42</v>
      </c>
    </row>
    <row r="39" spans="1:1" x14ac:dyDescent="0.2">
      <c r="A39" s="49" t="s">
        <v>43</v>
      </c>
    </row>
    <row r="40" spans="1:1" x14ac:dyDescent="0.2">
      <c r="A40" s="49" t="s">
        <v>44</v>
      </c>
    </row>
    <row r="41" spans="1:1" x14ac:dyDescent="0.2">
      <c r="A41" s="49" t="s">
        <v>45</v>
      </c>
    </row>
    <row r="50" spans="1:4" x14ac:dyDescent="0.2">
      <c r="A50" s="174"/>
      <c r="B50" s="227"/>
      <c r="C50" s="227"/>
      <c r="D50" s="227"/>
    </row>
    <row r="51" spans="1:4" x14ac:dyDescent="0.2">
      <c r="A51" s="174"/>
      <c r="B51" s="227"/>
      <c r="C51" s="227"/>
      <c r="D51" s="227"/>
    </row>
  </sheetData>
  <phoneticPr fontId="0" type="noConversion"/>
  <printOptions horizontalCentered="1" verticalCentered="1" gridLinesSet="0"/>
  <pageMargins left="0.78740157480314998" right="0.78740157480314998" top="0.8" bottom="0.98425196850393704" header="0.17" footer="0.511811023622047"/>
  <pageSetup paperSize="9" orientation="portrait" horizontalDpi="1200" verticalDpi="1200" r:id="rId1"/>
  <headerFooter alignWithMargins="0">
    <oddHeader>&amp;R2017 –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4"/>
  <sheetViews>
    <sheetView showGridLines="0" workbookViewId="0">
      <selection activeCell="E5" sqref="E5"/>
    </sheetView>
  </sheetViews>
  <sheetFormatPr baseColWidth="10" defaultRowHeight="12.75" x14ac:dyDescent="0.2"/>
  <cols>
    <col min="1" max="1" width="20.5703125" style="49" customWidth="1"/>
    <col min="2" max="3" width="28.85546875" style="49" customWidth="1"/>
    <col min="4" max="16384" width="11.42578125" style="49"/>
  </cols>
  <sheetData>
    <row r="1" spans="1:3" s="157" customFormat="1" x14ac:dyDescent="0.2">
      <c r="A1" s="497" t="s">
        <v>69</v>
      </c>
      <c r="B1" s="500"/>
      <c r="C1" s="500"/>
    </row>
    <row r="2" spans="1:3" s="157" customFormat="1" x14ac:dyDescent="0.2">
      <c r="A2" s="500" t="s">
        <v>72</v>
      </c>
      <c r="B2" s="500"/>
      <c r="C2" s="500"/>
    </row>
    <row r="3" spans="1:3" x14ac:dyDescent="0.2">
      <c r="A3" s="500" t="s">
        <v>109</v>
      </c>
      <c r="B3" s="500"/>
      <c r="C3" s="500"/>
    </row>
    <row r="4" spans="1:3" ht="13.5" thickBot="1" x14ac:dyDescent="0.25">
      <c r="A4" s="501" t="s">
        <v>159</v>
      </c>
      <c r="B4" s="501"/>
      <c r="C4" s="501"/>
    </row>
    <row r="5" spans="1:3" ht="13.5" thickBot="1" x14ac:dyDescent="0.25">
      <c r="A5" s="266" t="s">
        <v>6</v>
      </c>
      <c r="B5" s="266" t="s">
        <v>111</v>
      </c>
      <c r="C5" s="266" t="s">
        <v>112</v>
      </c>
    </row>
    <row r="6" spans="1:3" x14ac:dyDescent="0.2">
      <c r="A6" s="310">
        <v>2011</v>
      </c>
      <c r="B6" s="317"/>
      <c r="C6" s="318"/>
    </row>
    <row r="7" spans="1:3" x14ac:dyDescent="0.2">
      <c r="A7" s="319">
        <v>2012</v>
      </c>
      <c r="B7" s="320"/>
      <c r="C7" s="321"/>
    </row>
    <row r="8" spans="1:3" x14ac:dyDescent="0.2">
      <c r="A8" s="319">
        <v>2013</v>
      </c>
      <c r="B8" s="320"/>
      <c r="C8" s="321"/>
    </row>
    <row r="9" spans="1:3" x14ac:dyDescent="0.2">
      <c r="A9" s="322">
        <v>2014</v>
      </c>
      <c r="B9" s="323"/>
      <c r="C9" s="324"/>
    </row>
    <row r="10" spans="1:3" x14ac:dyDescent="0.2">
      <c r="A10" s="319">
        <v>2015</v>
      </c>
      <c r="B10" s="323"/>
      <c r="C10" s="324"/>
    </row>
    <row r="11" spans="1:3" ht="13.5" thickBot="1" x14ac:dyDescent="0.25">
      <c r="A11" s="325">
        <v>2016</v>
      </c>
      <c r="B11" s="326"/>
      <c r="C11" s="327"/>
    </row>
    <row r="12" spans="1:3" x14ac:dyDescent="0.2">
      <c r="A12" s="328" t="s">
        <v>126</v>
      </c>
      <c r="B12" s="329"/>
      <c r="C12" s="329"/>
    </row>
    <row r="13" spans="1:3" ht="13.5" thickBot="1" x14ac:dyDescent="0.25">
      <c r="A13" s="316" t="s">
        <v>127</v>
      </c>
      <c r="B13" s="330"/>
      <c r="C13" s="330"/>
    </row>
    <row r="14" spans="1:3" x14ac:dyDescent="0.2">
      <c r="A14" s="156"/>
    </row>
    <row r="18" spans="1:2" ht="13.5" thickBot="1" x14ac:dyDescent="0.25">
      <c r="A18" s="90" t="s">
        <v>79</v>
      </c>
    </row>
    <row r="19" spans="1:2" ht="13.5" thickBot="1" x14ac:dyDescent="0.25">
      <c r="A19" s="89" t="s">
        <v>4</v>
      </c>
      <c r="B19" s="89" t="s">
        <v>83</v>
      </c>
    </row>
    <row r="20" spans="1:2" x14ac:dyDescent="0.2">
      <c r="A20" s="97">
        <v>2003</v>
      </c>
      <c r="B20" s="134" t="str">
        <f>IF('1.1.b.vol.armazones'!E58&gt;'2capprod'!B9,"ERROR","OK")</f>
        <v>OK</v>
      </c>
    </row>
    <row r="21" spans="1:2" x14ac:dyDescent="0.2">
      <c r="A21" s="99">
        <v>2004</v>
      </c>
      <c r="B21" s="135" t="str">
        <f>IF('1.1.b.vol.armazones'!E59&gt;'2capprod'!B10,"ERROR","OK")</f>
        <v>OK</v>
      </c>
    </row>
    <row r="22" spans="1:2" ht="13.5" thickBot="1" x14ac:dyDescent="0.25">
      <c r="A22" s="100">
        <v>2005</v>
      </c>
      <c r="B22" s="136" t="str">
        <f>IF('1.1.b.vol.armazones'!E60&gt;'2capprod'!B11,"ERROR","OK")</f>
        <v>OK</v>
      </c>
    </row>
    <row r="23" spans="1:2" x14ac:dyDescent="0.2">
      <c r="A23" s="97" t="str">
        <f>+A12</f>
        <v>ene-sep 16</v>
      </c>
      <c r="B23" s="134" t="str">
        <f>IF('1.1.b.vol.armazones'!E61&gt;'2capprod'!B12,"ERROR","OK")</f>
        <v>OK</v>
      </c>
    </row>
    <row r="24" spans="1:2" ht="13.5" thickBot="1" x14ac:dyDescent="0.25">
      <c r="A24" s="100" t="str">
        <f>+A13</f>
        <v>ene-sep 17</v>
      </c>
      <c r="B24" s="136" t="str">
        <f>IF('1.1.b.vol.armazones'!E62&gt;'2capprod'!B13,"ERROR","OK")</f>
        <v>OK</v>
      </c>
    </row>
  </sheetData>
  <sheetProtection formatCells="0" formatColumns="0" formatRows="0"/>
  <mergeCells count="4">
    <mergeCell ref="A1:C1"/>
    <mergeCell ref="A2:C2"/>
    <mergeCell ref="A3:C3"/>
    <mergeCell ref="A4:C4"/>
  </mergeCells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1200" verticalDpi="1200" r:id="rId1"/>
  <headerFooter alignWithMargins="0">
    <oddHeader>&amp;R2017 –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74"/>
  <sheetViews>
    <sheetView workbookViewId="0">
      <selection sqref="A1:I1"/>
    </sheetView>
  </sheetViews>
  <sheetFormatPr baseColWidth="10" defaultRowHeight="12.75" x14ac:dyDescent="0.2"/>
  <cols>
    <col min="1" max="1" width="17.85546875" style="53" customWidth="1"/>
    <col min="2" max="2" width="3" style="49" customWidth="1"/>
    <col min="3" max="5" width="23.140625" style="53" customWidth="1"/>
    <col min="6" max="6" width="2.140625" style="53" customWidth="1"/>
    <col min="7" max="9" width="23.140625" style="53" customWidth="1"/>
    <col min="10" max="16384" width="11.42578125" style="49"/>
  </cols>
  <sheetData>
    <row r="1" spans="1:9" s="147" customFormat="1" x14ac:dyDescent="0.2">
      <c r="A1" s="499" t="s">
        <v>2</v>
      </c>
      <c r="B1" s="507"/>
      <c r="C1" s="507"/>
      <c r="D1" s="507"/>
      <c r="E1" s="507"/>
      <c r="F1" s="507"/>
      <c r="G1" s="507"/>
      <c r="H1" s="507"/>
      <c r="I1" s="507"/>
    </row>
    <row r="2" spans="1:9" s="147" customFormat="1" x14ac:dyDescent="0.2">
      <c r="A2" s="499" t="s">
        <v>101</v>
      </c>
      <c r="B2" s="507"/>
      <c r="C2" s="507"/>
      <c r="D2" s="507"/>
      <c r="E2" s="507"/>
      <c r="F2" s="507"/>
      <c r="G2" s="507"/>
      <c r="H2" s="507"/>
      <c r="I2" s="507"/>
    </row>
    <row r="3" spans="1:9" s="147" customFormat="1" x14ac:dyDescent="0.2">
      <c r="A3" s="499" t="s">
        <v>109</v>
      </c>
      <c r="B3" s="507"/>
      <c r="C3" s="507"/>
      <c r="D3" s="507"/>
      <c r="E3" s="507"/>
      <c r="F3" s="507"/>
      <c r="G3" s="507"/>
      <c r="H3" s="507"/>
      <c r="I3" s="507"/>
    </row>
    <row r="4" spans="1:9" s="147" customFormat="1" x14ac:dyDescent="0.2">
      <c r="A4" s="499" t="s">
        <v>114</v>
      </c>
      <c r="B4" s="507"/>
      <c r="C4" s="507"/>
      <c r="D4" s="507"/>
      <c r="E4" s="507"/>
      <c r="F4" s="507"/>
      <c r="G4" s="507"/>
      <c r="H4" s="507"/>
      <c r="I4" s="507"/>
    </row>
    <row r="5" spans="1:9" s="147" customFormat="1" ht="13.5" thickBot="1" x14ac:dyDescent="0.25">
      <c r="A5" s="229"/>
      <c r="B5" s="229"/>
      <c r="C5" s="229"/>
      <c r="D5" s="229"/>
      <c r="E5" s="229"/>
      <c r="G5" s="229"/>
      <c r="H5" s="229"/>
      <c r="I5" s="229"/>
    </row>
    <row r="6" spans="1:9" ht="14.25" customHeight="1" thickBot="1" x14ac:dyDescent="0.25">
      <c r="A6" s="505" t="s">
        <v>73</v>
      </c>
      <c r="C6" s="502" t="s">
        <v>111</v>
      </c>
      <c r="D6" s="503"/>
      <c r="E6" s="504"/>
      <c r="G6" s="502" t="s">
        <v>112</v>
      </c>
      <c r="H6" s="503"/>
      <c r="I6" s="504"/>
    </row>
    <row r="7" spans="1:9" ht="51.75" thickBot="1" x14ac:dyDescent="0.25">
      <c r="A7" s="506"/>
      <c r="C7" s="24" t="s">
        <v>97</v>
      </c>
      <c r="D7" s="24" t="s">
        <v>132</v>
      </c>
      <c r="E7" s="24" t="s">
        <v>98</v>
      </c>
      <c r="G7" s="24" t="s">
        <v>97</v>
      </c>
      <c r="H7" s="24" t="str">
        <f>+D7</f>
        <v>Ventas de Producción para Terceros                  En pesos</v>
      </c>
      <c r="I7" s="24" t="s">
        <v>98</v>
      </c>
    </row>
    <row r="8" spans="1:9" x14ac:dyDescent="0.2">
      <c r="A8" s="101">
        <f>'1.1.b.vol.armazones'!C7</f>
        <v>41640</v>
      </c>
      <c r="C8" s="32"/>
      <c r="D8" s="32"/>
      <c r="E8" s="32"/>
      <c r="G8" s="32"/>
      <c r="H8" s="32"/>
      <c r="I8" s="32"/>
    </row>
    <row r="9" spans="1:9" x14ac:dyDescent="0.2">
      <c r="A9" s="102">
        <f>'1.1.b.vol.armazones'!C8</f>
        <v>41671</v>
      </c>
      <c r="C9" s="36"/>
      <c r="D9" s="36"/>
      <c r="E9" s="36"/>
      <c r="G9" s="36"/>
      <c r="H9" s="36"/>
      <c r="I9" s="36"/>
    </row>
    <row r="10" spans="1:9" x14ac:dyDescent="0.2">
      <c r="A10" s="102">
        <f>'1.1.b.vol.armazones'!C9</f>
        <v>41699</v>
      </c>
      <c r="C10" s="36"/>
      <c r="D10" s="36"/>
      <c r="E10" s="36"/>
      <c r="G10" s="36"/>
      <c r="H10" s="36"/>
      <c r="I10" s="36"/>
    </row>
    <row r="11" spans="1:9" x14ac:dyDescent="0.2">
      <c r="A11" s="102">
        <f>'1.1.b.vol.armazones'!C10</f>
        <v>41730</v>
      </c>
      <c r="C11" s="36"/>
      <c r="D11" s="36"/>
      <c r="E11" s="36"/>
      <c r="G11" s="36"/>
      <c r="H11" s="36"/>
      <c r="I11" s="36"/>
    </row>
    <row r="12" spans="1:9" x14ac:dyDescent="0.2">
      <c r="A12" s="102">
        <f>'1.1.b.vol.armazones'!C11</f>
        <v>41760</v>
      </c>
      <c r="C12" s="36"/>
      <c r="D12" s="36"/>
      <c r="E12" s="36"/>
      <c r="G12" s="36"/>
      <c r="H12" s="36"/>
      <c r="I12" s="36"/>
    </row>
    <row r="13" spans="1:9" x14ac:dyDescent="0.2">
      <c r="A13" s="102">
        <f>'1.1.b.vol.armazones'!C12</f>
        <v>41791</v>
      </c>
      <c r="C13" s="36"/>
      <c r="D13" s="36"/>
      <c r="E13" s="36"/>
      <c r="G13" s="36"/>
      <c r="H13" s="36"/>
      <c r="I13" s="36"/>
    </row>
    <row r="14" spans="1:9" x14ac:dyDescent="0.2">
      <c r="A14" s="102">
        <f>'1.1.b.vol.armazones'!C13</f>
        <v>41821</v>
      </c>
      <c r="C14" s="36"/>
      <c r="D14" s="36"/>
      <c r="E14" s="36"/>
      <c r="G14" s="36"/>
      <c r="H14" s="36"/>
      <c r="I14" s="36"/>
    </row>
    <row r="15" spans="1:9" x14ac:dyDescent="0.2">
      <c r="A15" s="102">
        <f>'1.1.b.vol.armazones'!C14</f>
        <v>41852</v>
      </c>
      <c r="C15" s="36"/>
      <c r="D15" s="36"/>
      <c r="E15" s="36"/>
      <c r="G15" s="36"/>
      <c r="H15" s="36"/>
      <c r="I15" s="36"/>
    </row>
    <row r="16" spans="1:9" x14ac:dyDescent="0.2">
      <c r="A16" s="102">
        <f>'1.1.b.vol.armazones'!C15</f>
        <v>41883</v>
      </c>
      <c r="C16" s="36"/>
      <c r="D16" s="36"/>
      <c r="E16" s="36"/>
      <c r="G16" s="36"/>
      <c r="H16" s="36"/>
      <c r="I16" s="36"/>
    </row>
    <row r="17" spans="1:9" x14ac:dyDescent="0.2">
      <c r="A17" s="102">
        <f>'1.1.b.vol.armazones'!C16</f>
        <v>41913</v>
      </c>
      <c r="C17" s="36"/>
      <c r="D17" s="36"/>
      <c r="E17" s="36"/>
      <c r="G17" s="36"/>
      <c r="H17" s="36"/>
      <c r="I17" s="36"/>
    </row>
    <row r="18" spans="1:9" x14ac:dyDescent="0.2">
      <c r="A18" s="102">
        <f>'1.1.b.vol.armazones'!C17</f>
        <v>41944</v>
      </c>
      <c r="C18" s="36"/>
      <c r="D18" s="36"/>
      <c r="E18" s="36"/>
      <c r="G18" s="36"/>
      <c r="H18" s="36"/>
      <c r="I18" s="36"/>
    </row>
    <row r="19" spans="1:9" ht="13.5" thickBot="1" x14ac:dyDescent="0.25">
      <c r="A19" s="103">
        <f>'1.1.b.vol.armazones'!C18</f>
        <v>41974</v>
      </c>
      <c r="C19" s="39"/>
      <c r="D19" s="39"/>
      <c r="E19" s="39"/>
      <c r="G19" s="39"/>
      <c r="H19" s="39"/>
      <c r="I19" s="39"/>
    </row>
    <row r="20" spans="1:9" x14ac:dyDescent="0.2">
      <c r="A20" s="101">
        <f>'1.1.b.vol.armazones'!C19</f>
        <v>42005</v>
      </c>
      <c r="C20" s="42"/>
      <c r="D20" s="42"/>
      <c r="E20" s="42"/>
      <c r="G20" s="42"/>
      <c r="H20" s="42"/>
      <c r="I20" s="42"/>
    </row>
    <row r="21" spans="1:9" x14ac:dyDescent="0.2">
      <c r="A21" s="102">
        <f>'1.1.b.vol.armazones'!C20</f>
        <v>42036</v>
      </c>
      <c r="C21" s="36"/>
      <c r="D21" s="36"/>
      <c r="E21" s="36"/>
      <c r="G21" s="36"/>
      <c r="H21" s="36"/>
      <c r="I21" s="36"/>
    </row>
    <row r="22" spans="1:9" x14ac:dyDescent="0.2">
      <c r="A22" s="102">
        <f>'1.1.b.vol.armazones'!C21</f>
        <v>42064</v>
      </c>
      <c r="C22" s="36"/>
      <c r="D22" s="36"/>
      <c r="E22" s="36"/>
      <c r="G22" s="36"/>
      <c r="H22" s="36"/>
      <c r="I22" s="36"/>
    </row>
    <row r="23" spans="1:9" x14ac:dyDescent="0.2">
      <c r="A23" s="102">
        <f>'1.1.b.vol.armazones'!C22</f>
        <v>42095</v>
      </c>
      <c r="C23" s="36"/>
      <c r="D23" s="36"/>
      <c r="E23" s="36"/>
      <c r="G23" s="36"/>
      <c r="H23" s="36"/>
      <c r="I23" s="36"/>
    </row>
    <row r="24" spans="1:9" x14ac:dyDescent="0.2">
      <c r="A24" s="102">
        <f>'1.1.b.vol.armazones'!C23</f>
        <v>42125</v>
      </c>
      <c r="C24" s="36"/>
      <c r="D24" s="36"/>
      <c r="E24" s="36"/>
      <c r="G24" s="36"/>
      <c r="H24" s="36"/>
      <c r="I24" s="36"/>
    </row>
    <row r="25" spans="1:9" x14ac:dyDescent="0.2">
      <c r="A25" s="102">
        <f>'1.1.b.vol.armazones'!C24</f>
        <v>42156</v>
      </c>
      <c r="C25" s="36"/>
      <c r="D25" s="36"/>
      <c r="E25" s="36"/>
      <c r="G25" s="36"/>
      <c r="H25" s="36"/>
      <c r="I25" s="36"/>
    </row>
    <row r="26" spans="1:9" x14ac:dyDescent="0.2">
      <c r="A26" s="102">
        <f>'1.1.b.vol.armazones'!C25</f>
        <v>42186</v>
      </c>
      <c r="C26" s="36"/>
      <c r="D26" s="36"/>
      <c r="E26" s="36"/>
      <c r="G26" s="36"/>
      <c r="H26" s="36"/>
      <c r="I26" s="36"/>
    </row>
    <row r="27" spans="1:9" x14ac:dyDescent="0.2">
      <c r="A27" s="102">
        <f>'1.1.b.vol.armazones'!C26</f>
        <v>42217</v>
      </c>
      <c r="C27" s="36"/>
      <c r="D27" s="36"/>
      <c r="E27" s="36"/>
      <c r="G27" s="36"/>
      <c r="H27" s="36"/>
      <c r="I27" s="36"/>
    </row>
    <row r="28" spans="1:9" x14ac:dyDescent="0.2">
      <c r="A28" s="102">
        <f>'1.1.b.vol.armazones'!C27</f>
        <v>42248</v>
      </c>
      <c r="C28" s="228"/>
      <c r="D28" s="228"/>
      <c r="E28" s="228"/>
      <c r="G28" s="228"/>
      <c r="H28" s="228"/>
      <c r="I28" s="228"/>
    </row>
    <row r="29" spans="1:9" x14ac:dyDescent="0.2">
      <c r="A29" s="102">
        <f>'1.1.b.vol.armazones'!C28</f>
        <v>42278</v>
      </c>
      <c r="C29" s="36"/>
      <c r="D29" s="36"/>
      <c r="E29" s="36"/>
      <c r="G29" s="36"/>
      <c r="H29" s="36"/>
      <c r="I29" s="36"/>
    </row>
    <row r="30" spans="1:9" x14ac:dyDescent="0.2">
      <c r="A30" s="102">
        <f>'1.1.b.vol.armazones'!C29</f>
        <v>42309</v>
      </c>
      <c r="C30" s="36"/>
      <c r="D30" s="36"/>
      <c r="E30" s="36"/>
      <c r="G30" s="36"/>
      <c r="H30" s="36"/>
      <c r="I30" s="36"/>
    </row>
    <row r="31" spans="1:9" ht="13.5" thickBot="1" x14ac:dyDescent="0.25">
      <c r="A31" s="103">
        <f>'1.1.b.vol.armazones'!C30</f>
        <v>42339</v>
      </c>
      <c r="C31" s="45"/>
      <c r="D31" s="45"/>
      <c r="E31" s="45"/>
      <c r="G31" s="45"/>
      <c r="H31" s="45"/>
      <c r="I31" s="45"/>
    </row>
    <row r="32" spans="1:9" x14ac:dyDescent="0.2">
      <c r="A32" s="101">
        <f>'1.1.b.vol.armazones'!C31</f>
        <v>42370</v>
      </c>
      <c r="C32" s="32"/>
      <c r="D32" s="32"/>
      <c r="E32" s="32"/>
      <c r="G32" s="32"/>
      <c r="H32" s="32"/>
      <c r="I32" s="32"/>
    </row>
    <row r="33" spans="1:9" x14ac:dyDescent="0.2">
      <c r="A33" s="102">
        <f>'1.1.b.vol.armazones'!C32</f>
        <v>42401</v>
      </c>
      <c r="C33" s="36"/>
      <c r="D33" s="36"/>
      <c r="E33" s="36"/>
      <c r="G33" s="36"/>
      <c r="H33" s="36"/>
      <c r="I33" s="36"/>
    </row>
    <row r="34" spans="1:9" x14ac:dyDescent="0.2">
      <c r="A34" s="102">
        <f>'1.1.b.vol.armazones'!C33</f>
        <v>42430</v>
      </c>
      <c r="C34" s="36"/>
      <c r="D34" s="36"/>
      <c r="E34" s="36"/>
      <c r="G34" s="36"/>
      <c r="H34" s="36"/>
      <c r="I34" s="36"/>
    </row>
    <row r="35" spans="1:9" x14ac:dyDescent="0.2">
      <c r="A35" s="102">
        <f>'1.1.b.vol.armazones'!C34</f>
        <v>42461</v>
      </c>
      <c r="C35" s="36"/>
      <c r="D35" s="36"/>
      <c r="E35" s="36"/>
      <c r="G35" s="36"/>
      <c r="H35" s="36"/>
      <c r="I35" s="36"/>
    </row>
    <row r="36" spans="1:9" x14ac:dyDescent="0.2">
      <c r="A36" s="102">
        <f>'1.1.b.vol.armazones'!C35</f>
        <v>42491</v>
      </c>
      <c r="C36" s="36"/>
      <c r="D36" s="36"/>
      <c r="E36" s="36"/>
      <c r="G36" s="36"/>
      <c r="H36" s="36"/>
      <c r="I36" s="36"/>
    </row>
    <row r="37" spans="1:9" x14ac:dyDescent="0.2">
      <c r="A37" s="102">
        <f>'1.1.b.vol.armazones'!C36</f>
        <v>42522</v>
      </c>
      <c r="C37" s="36"/>
      <c r="D37" s="36"/>
      <c r="E37" s="36"/>
      <c r="G37" s="36"/>
      <c r="H37" s="36"/>
      <c r="I37" s="36"/>
    </row>
    <row r="38" spans="1:9" x14ac:dyDescent="0.2">
      <c r="A38" s="102">
        <f>'1.1.b.vol.armazones'!C37</f>
        <v>42552</v>
      </c>
      <c r="C38" s="36"/>
      <c r="D38" s="36"/>
      <c r="E38" s="36"/>
      <c r="G38" s="36"/>
      <c r="H38" s="36"/>
      <c r="I38" s="36"/>
    </row>
    <row r="39" spans="1:9" x14ac:dyDescent="0.2">
      <c r="A39" s="102">
        <f>'1.1.b.vol.armazones'!C38</f>
        <v>42583</v>
      </c>
      <c r="C39" s="36"/>
      <c r="D39" s="36"/>
      <c r="E39" s="36"/>
      <c r="G39" s="36"/>
      <c r="H39" s="36"/>
      <c r="I39" s="36"/>
    </row>
    <row r="40" spans="1:9" x14ac:dyDescent="0.2">
      <c r="A40" s="102">
        <f>'1.1.b.vol.armazones'!C39</f>
        <v>42614</v>
      </c>
      <c r="C40" s="36"/>
      <c r="D40" s="36"/>
      <c r="E40" s="36"/>
      <c r="G40" s="36"/>
      <c r="H40" s="36"/>
      <c r="I40" s="36"/>
    </row>
    <row r="41" spans="1:9" x14ac:dyDescent="0.2">
      <c r="A41" s="102">
        <f>'1.1.b.vol.armazones'!C40</f>
        <v>42644</v>
      </c>
      <c r="C41" s="36"/>
      <c r="D41" s="36"/>
      <c r="E41" s="36"/>
      <c r="G41" s="36"/>
      <c r="H41" s="36"/>
      <c r="I41" s="36"/>
    </row>
    <row r="42" spans="1:9" x14ac:dyDescent="0.2">
      <c r="A42" s="102">
        <f>'1.1.b.vol.armazones'!C41</f>
        <v>42675</v>
      </c>
      <c r="C42" s="36"/>
      <c r="D42" s="36"/>
      <c r="E42" s="36"/>
      <c r="G42" s="36"/>
      <c r="H42" s="36"/>
      <c r="I42" s="36"/>
    </row>
    <row r="43" spans="1:9" ht="13.5" thickBot="1" x14ac:dyDescent="0.25">
      <c r="A43" s="103">
        <f>'1.1.b.vol.armazones'!C42</f>
        <v>42705</v>
      </c>
      <c r="C43" s="45"/>
      <c r="D43" s="45"/>
      <c r="E43" s="45"/>
      <c r="G43" s="45"/>
      <c r="H43" s="45"/>
      <c r="I43" s="45"/>
    </row>
    <row r="44" spans="1:9" x14ac:dyDescent="0.2">
      <c r="A44" s="101">
        <f>'1.1.b.vol.armazones'!C43</f>
        <v>42736</v>
      </c>
      <c r="C44" s="32"/>
      <c r="D44" s="32"/>
      <c r="E44" s="32"/>
      <c r="G44" s="32"/>
      <c r="H44" s="32"/>
      <c r="I44" s="32"/>
    </row>
    <row r="45" spans="1:9" x14ac:dyDescent="0.2">
      <c r="A45" s="102">
        <f>'1.1.b.vol.armazones'!C44</f>
        <v>42767</v>
      </c>
      <c r="C45" s="36"/>
      <c r="D45" s="36"/>
      <c r="E45" s="36"/>
      <c r="G45" s="36"/>
      <c r="H45" s="36"/>
      <c r="I45" s="36"/>
    </row>
    <row r="46" spans="1:9" x14ac:dyDescent="0.2">
      <c r="A46" s="102">
        <f>'1.1.b.vol.armazones'!C45</f>
        <v>42795</v>
      </c>
      <c r="C46" s="36"/>
      <c r="D46" s="36"/>
      <c r="E46" s="36"/>
      <c r="G46" s="36"/>
      <c r="H46" s="36"/>
      <c r="I46" s="36"/>
    </row>
    <row r="47" spans="1:9" x14ac:dyDescent="0.2">
      <c r="A47" s="102">
        <f>'1.1.b.vol.armazones'!C46</f>
        <v>42826</v>
      </c>
      <c r="C47" s="36"/>
      <c r="D47" s="36"/>
      <c r="E47" s="36"/>
      <c r="G47" s="36"/>
      <c r="H47" s="36"/>
      <c r="I47" s="36"/>
    </row>
    <row r="48" spans="1:9" x14ac:dyDescent="0.2">
      <c r="A48" s="102">
        <f>'1.1.b.vol.armazones'!C47</f>
        <v>42856</v>
      </c>
      <c r="C48" s="36"/>
      <c r="D48" s="36"/>
      <c r="E48" s="36"/>
      <c r="G48" s="36"/>
      <c r="H48" s="36"/>
      <c r="I48" s="36"/>
    </row>
    <row r="49" spans="1:9" x14ac:dyDescent="0.2">
      <c r="A49" s="102">
        <f>'1.1.b.vol.armazones'!C48</f>
        <v>42887</v>
      </c>
      <c r="C49" s="36"/>
      <c r="D49" s="36"/>
      <c r="E49" s="36"/>
      <c r="G49" s="36"/>
      <c r="H49" s="36"/>
      <c r="I49" s="36"/>
    </row>
    <row r="50" spans="1:9" x14ac:dyDescent="0.2">
      <c r="A50" s="102">
        <f>'1.1.b.vol.armazones'!C49</f>
        <v>42917</v>
      </c>
      <c r="C50" s="36"/>
      <c r="D50" s="36"/>
      <c r="E50" s="36"/>
      <c r="G50" s="36"/>
      <c r="H50" s="36"/>
      <c r="I50" s="36"/>
    </row>
    <row r="51" spans="1:9" x14ac:dyDescent="0.2">
      <c r="A51" s="102">
        <f>'1.1.b.vol.armazones'!C50</f>
        <v>42948</v>
      </c>
      <c r="C51" s="36"/>
      <c r="D51" s="36"/>
      <c r="E51" s="36"/>
      <c r="G51" s="36"/>
      <c r="H51" s="36"/>
      <c r="I51" s="36"/>
    </row>
    <row r="52" spans="1:9" x14ac:dyDescent="0.2">
      <c r="A52" s="102">
        <f>'1.1.b.vol.armazones'!C51</f>
        <v>42979</v>
      </c>
      <c r="C52" s="36"/>
      <c r="D52" s="36"/>
      <c r="E52" s="36"/>
      <c r="G52" s="36"/>
      <c r="H52" s="36"/>
      <c r="I52" s="36"/>
    </row>
    <row r="53" spans="1:9" ht="57.75" customHeight="1" thickBot="1" x14ac:dyDescent="0.25">
      <c r="A53" s="46"/>
      <c r="C53" s="33"/>
      <c r="D53" s="33"/>
      <c r="E53" s="33"/>
      <c r="F53" s="56"/>
      <c r="G53" s="33"/>
      <c r="H53" s="33"/>
      <c r="I53" s="33"/>
    </row>
    <row r="54" spans="1:9" ht="51.75" thickBot="1" x14ac:dyDescent="0.25">
      <c r="A54" s="54" t="s">
        <v>4</v>
      </c>
      <c r="C54" s="55" t="str">
        <f>+C7</f>
        <v>Ventas de Producción Propia
En pesos</v>
      </c>
      <c r="D54" s="55" t="str">
        <f>+D7</f>
        <v>Ventas de Producción para Terceros                  En pesos</v>
      </c>
      <c r="E54" s="55" t="str">
        <f>+E7</f>
        <v>Ventas de Producción Encargada o Contratada a Terceros
En pesos</v>
      </c>
      <c r="G54" s="55" t="str">
        <f>+G7</f>
        <v>Ventas de Producción Propia
En pesos</v>
      </c>
      <c r="H54" s="55" t="str">
        <f>+H7</f>
        <v>Ventas de Producción para Terceros                  En pesos</v>
      </c>
      <c r="I54" s="55" t="str">
        <f>+I7</f>
        <v>Ventas de Producción Encargada o Contratada a Terceros
En pesos</v>
      </c>
    </row>
    <row r="55" spans="1:9" x14ac:dyDescent="0.2">
      <c r="A55" s="235">
        <v>2011</v>
      </c>
      <c r="C55" s="58"/>
      <c r="D55" s="58"/>
      <c r="E55" s="58"/>
      <c r="G55" s="58"/>
      <c r="H55" s="58"/>
      <c r="I55" s="58"/>
    </row>
    <row r="56" spans="1:9" x14ac:dyDescent="0.2">
      <c r="A56" s="236">
        <v>2012</v>
      </c>
      <c r="C56" s="60"/>
      <c r="D56" s="60"/>
      <c r="E56" s="60"/>
      <c r="G56" s="60"/>
      <c r="H56" s="60"/>
      <c r="I56" s="60"/>
    </row>
    <row r="57" spans="1:9" ht="13.5" thickBot="1" x14ac:dyDescent="0.25">
      <c r="A57" s="59">
        <v>2013</v>
      </c>
      <c r="C57" s="62"/>
      <c r="D57" s="62"/>
      <c r="E57" s="62"/>
      <c r="G57" s="62"/>
      <c r="H57" s="62"/>
      <c r="I57" s="62"/>
    </row>
    <row r="58" spans="1:9" x14ac:dyDescent="0.2">
      <c r="A58" s="57">
        <f>'1.1.b.vol.armazones'!C58</f>
        <v>2014</v>
      </c>
      <c r="C58" s="58"/>
      <c r="D58" s="58"/>
      <c r="E58" s="58"/>
      <c r="G58" s="58"/>
      <c r="H58" s="58"/>
      <c r="I58" s="58"/>
    </row>
    <row r="59" spans="1:9" x14ac:dyDescent="0.2">
      <c r="A59" s="59">
        <f>'1.1.b.vol.armazones'!C59</f>
        <v>2015</v>
      </c>
      <c r="C59" s="60"/>
      <c r="D59" s="60"/>
      <c r="E59" s="60"/>
      <c r="G59" s="60"/>
      <c r="H59" s="60"/>
      <c r="I59" s="60"/>
    </row>
    <row r="60" spans="1:9" ht="13.5" thickBot="1" x14ac:dyDescent="0.25">
      <c r="A60" s="61">
        <f>'1.1.b.vol.armazones'!C60</f>
        <v>2016</v>
      </c>
      <c r="C60" s="62"/>
      <c r="D60" s="62"/>
      <c r="E60" s="62"/>
      <c r="G60" s="62"/>
      <c r="H60" s="62"/>
      <c r="I60" s="62"/>
    </row>
    <row r="61" spans="1:9" x14ac:dyDescent="0.2">
      <c r="A61" s="331" t="str">
        <f>'1.1.b.vol.armazones'!C61</f>
        <v>ene-sep 16</v>
      </c>
      <c r="C61" s="63"/>
      <c r="D61" s="63"/>
      <c r="E61" s="63"/>
      <c r="G61" s="63"/>
      <c r="H61" s="63"/>
      <c r="I61" s="63"/>
    </row>
    <row r="62" spans="1:9" ht="13.5" thickBot="1" x14ac:dyDescent="0.25">
      <c r="A62" s="332" t="str">
        <f>'1.1.b.vol.armazones'!C62</f>
        <v>ene-sep 17</v>
      </c>
      <c r="C62" s="64"/>
      <c r="D62" s="64"/>
      <c r="E62" s="64"/>
      <c r="G62" s="64"/>
      <c r="H62" s="64"/>
      <c r="I62" s="64"/>
    </row>
    <row r="64" spans="1:9" s="174" customFormat="1" x14ac:dyDescent="0.2">
      <c r="A64" s="70"/>
      <c r="C64" s="65"/>
      <c r="D64" s="65"/>
      <c r="E64" s="333"/>
      <c r="F64" s="65"/>
      <c r="G64" s="65"/>
      <c r="H64" s="65"/>
      <c r="I64" s="333"/>
    </row>
    <row r="65" spans="1:9" hidden="1" x14ac:dyDescent="0.2">
      <c r="A65" s="84" t="s">
        <v>94</v>
      </c>
    </row>
    <row r="66" spans="1:9" hidden="1" x14ac:dyDescent="0.2"/>
    <row r="67" spans="1:9" ht="38.25" hidden="1" customHeight="1" thickBot="1" x14ac:dyDescent="0.25">
      <c r="F67" s="90"/>
    </row>
    <row r="68" spans="1:9" ht="51.75" hidden="1" thickBot="1" x14ac:dyDescent="0.25">
      <c r="A68" s="89" t="s">
        <v>4</v>
      </c>
      <c r="B68" s="98"/>
      <c r="C68" s="95" t="str">
        <f>+C54</f>
        <v>Ventas de Producción Propia
En pesos</v>
      </c>
      <c r="D68" s="95"/>
      <c r="E68" s="95" t="str">
        <f>+E54</f>
        <v>Ventas de Producción Encargada o Contratada a Terceros
En pesos</v>
      </c>
      <c r="F68" s="98"/>
      <c r="G68" s="95" t="str">
        <f>+G54</f>
        <v>Ventas de Producción Propia
En pesos</v>
      </c>
      <c r="H68" s="95"/>
      <c r="I68" s="95" t="str">
        <f>+I54</f>
        <v>Ventas de Producción Encargada o Contratada a Terceros
En pesos</v>
      </c>
    </row>
    <row r="69" spans="1:9" hidden="1" x14ac:dyDescent="0.2">
      <c r="A69" s="97">
        <v>2002</v>
      </c>
      <c r="B69" s="98"/>
      <c r="C69" s="110">
        <f>+C58-SUM(C8:C19)</f>
        <v>0</v>
      </c>
      <c r="D69" s="110"/>
      <c r="E69" s="110">
        <f>+E58-SUM(E8:E19)</f>
        <v>0</v>
      </c>
      <c r="F69" s="98"/>
      <c r="G69" s="110">
        <f>+G58-SUM(G8:G19)</f>
        <v>0</v>
      </c>
      <c r="H69" s="110"/>
      <c r="I69" s="110">
        <f>+I58-SUM(I8:I19)</f>
        <v>0</v>
      </c>
    </row>
    <row r="70" spans="1:9" hidden="1" x14ac:dyDescent="0.2">
      <c r="A70" s="99">
        <v>2003</v>
      </c>
      <c r="B70" s="98"/>
      <c r="C70" s="114">
        <f>+C59-SUM(C20:C31)</f>
        <v>0</v>
      </c>
      <c r="D70" s="114"/>
      <c r="E70" s="114">
        <f>+E59-SUM(E20:E31)</f>
        <v>0</v>
      </c>
      <c r="F70" s="98"/>
      <c r="G70" s="114">
        <f>+G59-SUM(G20:G31)</f>
        <v>0</v>
      </c>
      <c r="H70" s="114"/>
      <c r="I70" s="114">
        <f>+I59-SUM(I20:I31)</f>
        <v>0</v>
      </c>
    </row>
    <row r="71" spans="1:9" ht="13.5" hidden="1" thickBot="1" x14ac:dyDescent="0.25">
      <c r="A71" s="100">
        <v>2004</v>
      </c>
      <c r="B71" s="98"/>
      <c r="C71" s="118">
        <f>+C60-SUM(C32:C43)</f>
        <v>0</v>
      </c>
      <c r="D71" s="118"/>
      <c r="E71" s="118">
        <f>+E60-SUM(E32:E43)</f>
        <v>0</v>
      </c>
      <c r="F71" s="98"/>
      <c r="G71" s="118">
        <f>+G60-SUM(G32:G43)</f>
        <v>0</v>
      </c>
      <c r="H71" s="118"/>
      <c r="I71" s="118">
        <f>+I60-SUM(I32:I43)</f>
        <v>0</v>
      </c>
    </row>
    <row r="72" spans="1:9" hidden="1" x14ac:dyDescent="0.2">
      <c r="A72" s="97" t="s">
        <v>102</v>
      </c>
      <c r="B72" s="98"/>
      <c r="C72" s="123">
        <f>+C61-(SUM(C32:INDEX(C32:C43,'[5]parámetros e instrucciones'!$E$3)))</f>
        <v>0</v>
      </c>
      <c r="D72" s="123"/>
      <c r="E72" s="123">
        <f>+E61-(SUM(E32:INDEX(E32:E43,'[3]parámetros e instrucciones'!$E$3)))</f>
        <v>0</v>
      </c>
      <c r="F72" s="98"/>
      <c r="G72" s="123">
        <f>+G61-(SUM(G32:INDEX(G32:G43,'[5]parámetros e instrucciones'!$E$3)))</f>
        <v>0</v>
      </c>
      <c r="H72" s="123"/>
      <c r="I72" s="123">
        <f>+I61-(SUM(I32:INDEX(I32:I43,'[3]parámetros e instrucciones'!$E$3)))</f>
        <v>0</v>
      </c>
    </row>
    <row r="73" spans="1:9" ht="13.5" hidden="1" thickBot="1" x14ac:dyDescent="0.25">
      <c r="A73" s="100" t="s">
        <v>100</v>
      </c>
      <c r="B73" s="98"/>
      <c r="C73" s="128">
        <f>+C62-(SUM(C44:INDEX(C44:C52,'[5]parámetros e instrucciones'!$E$3)))</f>
        <v>0</v>
      </c>
      <c r="D73" s="128"/>
      <c r="E73" s="128">
        <f>+E62-(SUM(E44:INDEX(E44:E52,'[3]parámetros e instrucciones'!$E$3)))</f>
        <v>0</v>
      </c>
      <c r="G73" s="128">
        <f>+G62-(SUM(G44:INDEX(G44:G52,'[5]parámetros e instrucciones'!$E$3)))</f>
        <v>0</v>
      </c>
      <c r="H73" s="128"/>
      <c r="I73" s="128">
        <f>+I62-(SUM(I44:INDEX(I44:I52,'[3]parámetros e instrucciones'!$E$3)))</f>
        <v>0</v>
      </c>
    </row>
    <row r="74" spans="1:9" hidden="1" x14ac:dyDescent="0.2"/>
  </sheetData>
  <sheetProtection formatCells="0" formatColumns="0" formatRows="0"/>
  <protectedRanges>
    <protectedRange sqref="C58:D62 C8:D52 G58:H62 G8:H52" name="Rango2_1_1"/>
    <protectedRange sqref="G58:H62 C58:D62" name="Rango1_1_1"/>
    <protectedRange sqref="E58:E62 I8:I52 I58:I62 E8:E52" name="Rango2_1_1_1"/>
    <protectedRange sqref="E58:E62 I58:I62" name="Rango1_1_1_1"/>
  </protectedRanges>
  <mergeCells count="7">
    <mergeCell ref="G6:I6"/>
    <mergeCell ref="A6:A7"/>
    <mergeCell ref="C6:E6"/>
    <mergeCell ref="A1:I1"/>
    <mergeCell ref="A2:I2"/>
    <mergeCell ref="A3:I3"/>
    <mergeCell ref="A4:I4"/>
  </mergeCells>
  <phoneticPr fontId="14" type="noConversion"/>
  <printOptions horizontalCentered="1" verticalCentered="1"/>
  <pageMargins left="0.27559055118110237" right="0.23622047244094491" top="0.15748031496062992" bottom="0.27559055118110237" header="0" footer="0"/>
  <pageSetup paperSize="9" scale="62" orientation="portrait" r:id="rId1"/>
  <headerFooter alignWithMargins="0">
    <oddHeader>&amp;R2017 –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27</vt:i4>
      </vt:variant>
    </vt:vector>
  </HeadingPairs>
  <TitlesOfParts>
    <vt:vector size="58" baseType="lpstr">
      <vt:lpstr>parámetros e instrucciones</vt:lpstr>
      <vt:lpstr>anexo</vt:lpstr>
      <vt:lpstr>1,1a.vol.armazones </vt:lpstr>
      <vt:lpstr>1.1.b.vol.armazones</vt:lpstr>
      <vt:lpstr>1,2a.vol.armazones  (2)</vt:lpstr>
      <vt:lpstr>1.2.b.vol.armazones (2)</vt:lpstr>
      <vt:lpstr>Ejemplo</vt:lpstr>
      <vt:lpstr>2capprod</vt:lpstr>
      <vt:lpstr>3</vt:lpstr>
      <vt:lpstr>4</vt:lpstr>
      <vt:lpstr>5.1.a</vt:lpstr>
      <vt:lpstr>5.1.b</vt:lpstr>
      <vt:lpstr>5.2.a</vt:lpstr>
      <vt:lpstr>5.2.b</vt:lpstr>
      <vt:lpstr>6</vt:lpstr>
      <vt:lpstr>7.1.a.</vt:lpstr>
      <vt:lpstr>7.1.b.</vt:lpstr>
      <vt:lpstr>7.2.a</vt:lpstr>
      <vt:lpstr>7.2.b.</vt:lpstr>
      <vt:lpstr>8.1.a</vt:lpstr>
      <vt:lpstr>8.1.b</vt:lpstr>
      <vt:lpstr>8.2.a</vt:lpstr>
      <vt:lpstr>8.2.b</vt:lpstr>
      <vt:lpstr>9.1</vt:lpstr>
      <vt:lpstr>9.2</vt:lpstr>
      <vt:lpstr>10,1</vt:lpstr>
      <vt:lpstr>10,2</vt:lpstr>
      <vt:lpstr>11</vt:lpstr>
      <vt:lpstr>12</vt:lpstr>
      <vt:lpstr>11-Máx. Prod.</vt:lpstr>
      <vt:lpstr>14-horas trabajadas</vt:lpstr>
      <vt:lpstr>'1,1a.vol.armazones '!Área_de_impresión</vt:lpstr>
      <vt:lpstr>'1,2a.vol.armazones  (2)'!Área_de_impresión</vt:lpstr>
      <vt:lpstr>'1.1.b.vol.armazones'!Área_de_impresión</vt:lpstr>
      <vt:lpstr>'1.2.b.vol.armazones (2)'!Área_de_impresión</vt:lpstr>
      <vt:lpstr>'10,1'!Área_de_impresión</vt:lpstr>
      <vt:lpstr>'10,2'!Área_de_impresión</vt:lpstr>
      <vt:lpstr>'11'!Área_de_impresión</vt:lpstr>
      <vt:lpstr>'11-Máx. Prod.'!Área_de_impresión</vt:lpstr>
      <vt:lpstr>'12'!Área_de_impresión</vt:lpstr>
      <vt:lpstr>'14-horas trabajadas'!Área_de_impresión</vt:lpstr>
      <vt:lpstr>'2capprod'!Área_de_impresión</vt:lpstr>
      <vt:lpstr>'3'!Área_de_impresión</vt:lpstr>
      <vt:lpstr>'4'!Área_de_impresión</vt:lpstr>
      <vt:lpstr>'5.1.a'!Área_de_impresión</vt:lpstr>
      <vt:lpstr>'5.1.b'!Área_de_impresión</vt:lpstr>
      <vt:lpstr>'5.2.a'!Área_de_impresión</vt:lpstr>
      <vt:lpstr>'5.2.b'!Área_de_impresión</vt:lpstr>
      <vt:lpstr>'6'!Área_de_impresión</vt:lpstr>
      <vt:lpstr>'7.1.a.'!Área_de_impresión</vt:lpstr>
      <vt:lpstr>'7.1.b.'!Área_de_impresión</vt:lpstr>
      <vt:lpstr>'7.2.a'!Área_de_impresión</vt:lpstr>
      <vt:lpstr>'7.2.b.'!Área_de_impresión</vt:lpstr>
      <vt:lpstr>'8.2.b'!Área_de_impresión</vt:lpstr>
      <vt:lpstr>'9.1'!Área_de_impresión</vt:lpstr>
      <vt:lpstr>'9.2'!Área_de_impresión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2017-10-31T17:03:00Z</cp:lastPrinted>
  <dcterms:created xsi:type="dcterms:W3CDTF">1996-10-10T17:31:07Z</dcterms:created>
  <dcterms:modified xsi:type="dcterms:W3CDTF">2018-05-29T16:23:01Z</dcterms:modified>
</cp:coreProperties>
</file>