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Revisiones\2017.059\040 Cuestionarios\10 Modelo Enviado\Productores\"/>
    </mc:Choice>
  </mc:AlternateContent>
  <bookViews>
    <workbookView xWindow="240" yWindow="45" windowWidth="9135" windowHeight="4965" tabRatio="934" firstSheet="25" activeTab="34"/>
  </bookViews>
  <sheets>
    <sheet name="parámetros e instrucciones" sheetId="48" r:id="rId1"/>
    <sheet name="anexo" sheetId="1" r:id="rId2"/>
    <sheet name="1.modelos" sheetId="2" r:id="rId3"/>
    <sheet name="1.modelos (2)" sheetId="70" r:id="rId4"/>
    <sheet name="2. prod.  nac." sheetId="28" r:id="rId5"/>
    <sheet name="3.vol." sheetId="45" r:id="rId6"/>
    <sheet name="4.$" sheetId="52" r:id="rId7"/>
    <sheet name="4.conf" sheetId="47" r:id="rId8"/>
    <sheet name="4.RES PUB" sheetId="46" r:id="rId9"/>
    <sheet name="4.3" sheetId="71" r:id="rId10"/>
    <sheet name="4.3 (2)" sheetId="72" r:id="rId11"/>
    <sheet name="4.3 (3)" sheetId="73" r:id="rId12"/>
    <sheet name="5capprod" sheetId="32" r:id="rId13"/>
    <sheet name="Ejemplo" sheetId="33" r:id="rId14"/>
    <sheet name="6-empleo " sheetId="34" r:id="rId15"/>
    <sheet name="7.costos totales " sheetId="49" r:id="rId16"/>
    <sheet name="8.a Costos" sheetId="36" r:id="rId17"/>
    <sheet name="8.a Costos (2)" sheetId="74" r:id="rId18"/>
    <sheet name="8.a Costos (3)" sheetId="76" r:id="rId19"/>
    <sheet name="8.a Costos (4)" sheetId="77" r:id="rId20"/>
    <sheet name="8.a Costos (5)" sheetId="78" r:id="rId21"/>
    <sheet name="8.a Costos (6)" sheetId="79" r:id="rId22"/>
    <sheet name="9.a Adicional costos (5)" sheetId="82" r:id="rId23"/>
    <sheet name="9.a Adicional costos (6)" sheetId="83" r:id="rId24"/>
    <sheet name="9.a Adicional costos (3)" sheetId="80" r:id="rId25"/>
    <sheet name="9.a Adicional costos (4)" sheetId="81" r:id="rId26"/>
    <sheet name="9.a Adicional costos" sheetId="51" r:id="rId27"/>
    <sheet name="9.a Adicional costos (2)" sheetId="75" r:id="rId28"/>
    <sheet name="10.a precios" sheetId="38" r:id="rId29"/>
    <sheet name="10.a precios (2)" sheetId="84" r:id="rId30"/>
    <sheet name="10.a precios (3)" sheetId="85" r:id="rId31"/>
    <sheet name="10.a precios (4)" sheetId="86" r:id="rId32"/>
    <sheet name="10.a precios (5)" sheetId="87" r:id="rId33"/>
    <sheet name="10.a precios (6)" sheetId="88" r:id="rId34"/>
    <sheet name="11- impo " sheetId="40" r:id="rId35"/>
    <sheet name="12Reventa" sheetId="41" r:id="rId36"/>
    <sheet name="13 existencias" sheetId="42" r:id="rId37"/>
    <sheet name="14impo semi  (2)" sheetId="66" r:id="rId38"/>
    <sheet name="15 Impo a 3er Mdo" sheetId="67" r:id="rId39"/>
    <sheet name="14impo semi " sheetId="43" state="hidden" r:id="rId40"/>
    <sheet name="7.costos totales coproductos" sheetId="50" state="hidden" r:id="rId41"/>
    <sheet name="11-Máx. Prod." sheetId="14" state="hidden" r:id="rId42"/>
    <sheet name="14-horas trabajadas" sheetId="23" state="hidden" r:id="rId43"/>
    <sheet name="15 Impo a 3er Mdo (3)" sheetId="90" r:id="rId44"/>
    <sheet name="15 Impo a 3er Mdo (2)" sheetId="89" r:id="rId45"/>
    <sheet name="15 Impo a 3er Mdo (4)" sheetId="91" r:id="rId46"/>
    <sheet name="Hoja1" sheetId="92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al">[1]PARAMETROS!$C$5</definedName>
    <definedName name="año1">'[2]0a_Parámetros'!$H$7</definedName>
    <definedName name="_xlnm.Print_Area" localSheetId="2">'1.modelos'!$A$1:$I$42</definedName>
    <definedName name="_xlnm.Print_Area" localSheetId="3">'1.modelos (2)'!$A$1:$E$28</definedName>
    <definedName name="_xlnm.Print_Area" localSheetId="28">'10.a precios'!$B$1:$F$66</definedName>
    <definedName name="_xlnm.Print_Area" localSheetId="29">'10.a precios (2)'!$B$1:$F$66</definedName>
    <definedName name="_xlnm.Print_Area" localSheetId="30">'10.a precios (3)'!$B$1:$F$66</definedName>
    <definedName name="_xlnm.Print_Area" localSheetId="31">'10.a precios (4)'!$B$1:$F$66</definedName>
    <definedName name="_xlnm.Print_Area" localSheetId="32">'10.a precios (5)'!$B$1:$F$66</definedName>
    <definedName name="_xlnm.Print_Area" localSheetId="33">'10.a precios (6)'!$B$1:$F$66</definedName>
    <definedName name="_xlnm.Print_Area" localSheetId="34">'11- impo '!$A$1:$F$67</definedName>
    <definedName name="_xlnm.Print_Area" localSheetId="41">'11-Máx. Prod.'!$A$1:$B$5</definedName>
    <definedName name="_xlnm.Print_Area" localSheetId="35">'12Reventa'!$A$1:$I$66</definedName>
    <definedName name="_xlnm.Print_Area" localSheetId="36">'13 existencias'!$A$1:$E$16</definedName>
    <definedName name="_xlnm.Print_Area" localSheetId="42">'14-horas trabajadas'!$A$1:$D$10</definedName>
    <definedName name="_xlnm.Print_Area" localSheetId="39">'14impo semi '!$A$1:$F$71</definedName>
    <definedName name="_xlnm.Print_Area" localSheetId="37">'14impo semi  (2)'!$A$1:$F$71</definedName>
    <definedName name="_xlnm.Print_Area" localSheetId="38">'15 Impo a 3er Mdo'!$A$1:$D$69</definedName>
    <definedName name="_xlnm.Print_Area" localSheetId="44">'15 Impo a 3er Mdo (2)'!$A$1:$D$69</definedName>
    <definedName name="_xlnm.Print_Area" localSheetId="43">'15 Impo a 3er Mdo (3)'!$A$1:$D$69</definedName>
    <definedName name="_xlnm.Print_Area" localSheetId="45">'15 Impo a 3er Mdo (4)'!$A$1:$D$69</definedName>
    <definedName name="_xlnm.Print_Area" localSheetId="4">'2. prod.  nac.'!$A$1:$C$18</definedName>
    <definedName name="_xlnm.Print_Area" localSheetId="5">'3.vol.'!$C$1:$M$65</definedName>
    <definedName name="_xlnm.Print_Area" localSheetId="6">'4.$'!$A$1:$E$66</definedName>
    <definedName name="_xlnm.Print_Area" localSheetId="9">'4.3'!$A$1:$E$66</definedName>
    <definedName name="_xlnm.Print_Area" localSheetId="10">'4.3 (2)'!$A$1:$E$66</definedName>
    <definedName name="_xlnm.Print_Area" localSheetId="11">'4.3 (3)'!$A$1:$E$66</definedName>
    <definedName name="_xlnm.Print_Area" localSheetId="7">'4.conf'!$A$1:$D$66</definedName>
    <definedName name="_xlnm.Print_Area" localSheetId="8">'4.RES PUB'!$A$1:$C$64</definedName>
    <definedName name="_xlnm.Print_Area" localSheetId="12">'5capprod'!$A$1:$B$13</definedName>
    <definedName name="_xlnm.Print_Area" localSheetId="14">'6-empleo '!$B$1:$H$14</definedName>
    <definedName name="_xlnm.Print_Area" localSheetId="15">'7.costos totales '!$A$1:$M$45</definedName>
    <definedName name="_xlnm.Print_Area" localSheetId="40">'7.costos totales coproductos'!$A$1:$H$23</definedName>
    <definedName name="_xlnm.Print_Area" localSheetId="16">'8.a Costos'!$A$1:$I$66</definedName>
    <definedName name="_xlnm.Print_Area" localSheetId="17">'8.a Costos (2)'!$A$1:$I$66</definedName>
    <definedName name="_xlnm.Print_Area" localSheetId="18">'8.a Costos (3)'!$A$1:$I$66</definedName>
    <definedName name="_xlnm.Print_Area" localSheetId="19">'8.a Costos (4)'!$A$1:$I$66</definedName>
    <definedName name="_xlnm.Print_Area" localSheetId="20">'8.a Costos (5)'!$A$1:$I$66</definedName>
    <definedName name="_xlnm.Print_Area" localSheetId="21">'8.a Costos (6)'!$A$1:$I$66</definedName>
    <definedName name="_xlnm.Print_Area" localSheetId="26">'9.a Adicional costos'!$A$1:$G$45</definedName>
    <definedName name="_xlnm.Print_Area" localSheetId="27">'9.a Adicional costos (2)'!$A$1:$G$45</definedName>
    <definedName name="_xlnm.Print_Area" localSheetId="24">'9.a Adicional costos (3)'!$A$1:$G$45</definedName>
    <definedName name="_xlnm.Print_Area" localSheetId="25">'9.a Adicional costos (4)'!$A$1:$G$45</definedName>
    <definedName name="_xlnm.Print_Area" localSheetId="22">'9.a Adicional costos (5)'!$A$1:$G$45</definedName>
    <definedName name="_xlnm.Print_Area" localSheetId="23">'9.a Adicional costos (6)'!$A$1:$G$45</definedName>
    <definedName name="_xlnm.Print_Area" localSheetId="1">anexo!$C$10</definedName>
    <definedName name="_xlnm.Print_Area" localSheetId="13">Ejemplo!$A$1:$G$43</definedName>
  </definedNames>
  <calcPr calcId="162913" calcMode="manual"/>
</workbook>
</file>

<file path=xl/calcChain.xml><?xml version="1.0" encoding="utf-8"?>
<calcChain xmlns="http://schemas.openxmlformats.org/spreadsheetml/2006/main">
  <c r="C89" i="91" l="1"/>
  <c r="C88" i="91"/>
  <c r="C87" i="91"/>
  <c r="C86" i="91"/>
  <c r="C85" i="91"/>
  <c r="A3" i="91"/>
  <c r="C89" i="90"/>
  <c r="C88" i="90"/>
  <c r="C87" i="90"/>
  <c r="C86" i="90"/>
  <c r="C85" i="90"/>
  <c r="A3" i="90"/>
  <c r="C89" i="89"/>
  <c r="C88" i="89"/>
  <c r="C87" i="89"/>
  <c r="C86" i="89"/>
  <c r="C85" i="89"/>
  <c r="A3" i="89"/>
  <c r="D76" i="88"/>
  <c r="C76" i="88"/>
  <c r="D75" i="88"/>
  <c r="C75" i="88"/>
  <c r="D74" i="88"/>
  <c r="C74" i="88"/>
  <c r="D73" i="88"/>
  <c r="C73" i="88"/>
  <c r="D72" i="88"/>
  <c r="C72" i="88"/>
  <c r="B56" i="88"/>
  <c r="B55" i="88"/>
  <c r="B54" i="88"/>
  <c r="B53" i="88"/>
  <c r="B52" i="88"/>
  <c r="B51" i="88"/>
  <c r="B50" i="88"/>
  <c r="B49" i="88"/>
  <c r="B48" i="88"/>
  <c r="B47" i="88"/>
  <c r="B46" i="88"/>
  <c r="B45" i="88"/>
  <c r="B44" i="88"/>
  <c r="B43" i="88"/>
  <c r="B42" i="88"/>
  <c r="B41" i="88"/>
  <c r="B40" i="88"/>
  <c r="B39" i="88"/>
  <c r="B38" i="88"/>
  <c r="B37" i="88"/>
  <c r="B36" i="88"/>
  <c r="B35" i="88"/>
  <c r="B34" i="88"/>
  <c r="B33" i="88"/>
  <c r="B32" i="88"/>
  <c r="B31" i="88"/>
  <c r="B30" i="88"/>
  <c r="B29" i="88"/>
  <c r="B28" i="88"/>
  <c r="B27" i="88"/>
  <c r="B26" i="88"/>
  <c r="B25" i="88"/>
  <c r="B24" i="88"/>
  <c r="B23" i="88"/>
  <c r="B22" i="88"/>
  <c r="B21" i="88"/>
  <c r="B20" i="88"/>
  <c r="B19" i="88"/>
  <c r="B18" i="88"/>
  <c r="B17" i="88"/>
  <c r="B16" i="88"/>
  <c r="B15" i="88"/>
  <c r="B14" i="88"/>
  <c r="B13" i="88"/>
  <c r="B12" i="88"/>
  <c r="B11" i="88"/>
  <c r="B10" i="88"/>
  <c r="B9" i="88"/>
  <c r="D76" i="87"/>
  <c r="C76" i="87"/>
  <c r="D75" i="87"/>
  <c r="C75" i="87"/>
  <c r="D74" i="87"/>
  <c r="C74" i="87"/>
  <c r="D73" i="87"/>
  <c r="C73" i="87"/>
  <c r="D72" i="87"/>
  <c r="C72" i="87"/>
  <c r="B56" i="87"/>
  <c r="B55" i="87"/>
  <c r="B54" i="87"/>
  <c r="B53" i="87"/>
  <c r="B52" i="87"/>
  <c r="B51" i="87"/>
  <c r="B50" i="87"/>
  <c r="B49" i="87"/>
  <c r="B48" i="87"/>
  <c r="B47" i="87"/>
  <c r="B46" i="87"/>
  <c r="B45" i="87"/>
  <c r="B44" i="87"/>
  <c r="B43" i="87"/>
  <c r="B42" i="87"/>
  <c r="B41" i="87"/>
  <c r="B40" i="87"/>
  <c r="B39" i="87"/>
  <c r="B38" i="87"/>
  <c r="B37" i="87"/>
  <c r="B36" i="87"/>
  <c r="B35" i="87"/>
  <c r="B34" i="87"/>
  <c r="B33" i="87"/>
  <c r="B32" i="87"/>
  <c r="B31" i="87"/>
  <c r="B30" i="87"/>
  <c r="B29" i="87"/>
  <c r="B28" i="87"/>
  <c r="B27" i="87"/>
  <c r="B26" i="87"/>
  <c r="B25" i="87"/>
  <c r="B24" i="87"/>
  <c r="B23" i="87"/>
  <c r="B22" i="87"/>
  <c r="B21" i="87"/>
  <c r="B20" i="87"/>
  <c r="B19" i="87"/>
  <c r="B18" i="87"/>
  <c r="B17" i="87"/>
  <c r="B16" i="87"/>
  <c r="B15" i="87"/>
  <c r="B14" i="87"/>
  <c r="B13" i="87"/>
  <c r="B12" i="87"/>
  <c r="B11" i="87"/>
  <c r="B10" i="87"/>
  <c r="B9" i="87"/>
  <c r="D76" i="86"/>
  <c r="C76" i="86"/>
  <c r="D75" i="86"/>
  <c r="C75" i="86"/>
  <c r="D74" i="86"/>
  <c r="C74" i="86"/>
  <c r="D73" i="86"/>
  <c r="C73" i="86"/>
  <c r="D72" i="86"/>
  <c r="C72" i="86"/>
  <c r="B56" i="86"/>
  <c r="B55" i="86"/>
  <c r="B54" i="86"/>
  <c r="B53" i="86"/>
  <c r="B52" i="86"/>
  <c r="B51" i="86"/>
  <c r="B50" i="86"/>
  <c r="B49" i="86"/>
  <c r="B48" i="86"/>
  <c r="B47" i="86"/>
  <c r="B46" i="86"/>
  <c r="B45" i="86"/>
  <c r="B44" i="86"/>
  <c r="B43" i="86"/>
  <c r="B42" i="86"/>
  <c r="B41" i="86"/>
  <c r="B40" i="86"/>
  <c r="B39" i="86"/>
  <c r="B38" i="86"/>
  <c r="B37" i="86"/>
  <c r="B36" i="86"/>
  <c r="B35" i="86"/>
  <c r="B34" i="86"/>
  <c r="B33" i="86"/>
  <c r="B32" i="86"/>
  <c r="B31" i="86"/>
  <c r="B30" i="86"/>
  <c r="B29" i="86"/>
  <c r="B28" i="86"/>
  <c r="B27" i="86"/>
  <c r="B26" i="86"/>
  <c r="B25" i="86"/>
  <c r="B24" i="86"/>
  <c r="B23" i="86"/>
  <c r="B22" i="86"/>
  <c r="B21" i="86"/>
  <c r="B20" i="86"/>
  <c r="B19" i="86"/>
  <c r="B18" i="86"/>
  <c r="B17" i="86"/>
  <c r="B16" i="86"/>
  <c r="B15" i="86"/>
  <c r="B14" i="86"/>
  <c r="B13" i="86"/>
  <c r="B12" i="86"/>
  <c r="B11" i="86"/>
  <c r="B10" i="86"/>
  <c r="B9" i="86"/>
  <c r="D76" i="85"/>
  <c r="C76" i="85"/>
  <c r="D75" i="85"/>
  <c r="C75" i="85"/>
  <c r="D74" i="85"/>
  <c r="C74" i="85"/>
  <c r="D73" i="85"/>
  <c r="C73" i="85"/>
  <c r="D72" i="85"/>
  <c r="C72" i="85"/>
  <c r="B56" i="85"/>
  <c r="B55" i="85"/>
  <c r="B54" i="85"/>
  <c r="B53" i="85"/>
  <c r="B52" i="85"/>
  <c r="B51" i="85"/>
  <c r="B50" i="85"/>
  <c r="B49" i="85"/>
  <c r="B48" i="85"/>
  <c r="B47" i="85"/>
  <c r="B46" i="85"/>
  <c r="B45" i="85"/>
  <c r="B44" i="85"/>
  <c r="B43" i="85"/>
  <c r="B42" i="85"/>
  <c r="B41" i="85"/>
  <c r="B40" i="85"/>
  <c r="B39" i="85"/>
  <c r="B38" i="85"/>
  <c r="B37" i="85"/>
  <c r="B36" i="85"/>
  <c r="B35" i="85"/>
  <c r="B34" i="85"/>
  <c r="B33" i="85"/>
  <c r="B32" i="85"/>
  <c r="B31" i="85"/>
  <c r="B30" i="85"/>
  <c r="B29" i="85"/>
  <c r="B28" i="85"/>
  <c r="B27" i="85"/>
  <c r="B26" i="85"/>
  <c r="B25" i="85"/>
  <c r="B24" i="85"/>
  <c r="B23" i="85"/>
  <c r="B22" i="85"/>
  <c r="B21" i="85"/>
  <c r="B20" i="85"/>
  <c r="B19" i="85"/>
  <c r="B18" i="85"/>
  <c r="B17" i="85"/>
  <c r="B16" i="85"/>
  <c r="B15" i="85"/>
  <c r="B14" i="85"/>
  <c r="B13" i="85"/>
  <c r="B12" i="85"/>
  <c r="B11" i="85"/>
  <c r="B10" i="85"/>
  <c r="B9" i="85"/>
  <c r="D76" i="84"/>
  <c r="C76" i="84"/>
  <c r="D75" i="84"/>
  <c r="C75" i="84"/>
  <c r="D74" i="84"/>
  <c r="C74" i="84"/>
  <c r="D73" i="84"/>
  <c r="C73" i="84"/>
  <c r="D72" i="84"/>
  <c r="C72" i="84"/>
  <c r="B56" i="84"/>
  <c r="B55" i="84"/>
  <c r="B54" i="84"/>
  <c r="B53" i="84"/>
  <c r="B52" i="84"/>
  <c r="B51" i="84"/>
  <c r="B50" i="84"/>
  <c r="B49" i="84"/>
  <c r="B48" i="84"/>
  <c r="B47" i="84"/>
  <c r="B46" i="84"/>
  <c r="B45" i="84"/>
  <c r="B44" i="84"/>
  <c r="B43" i="84"/>
  <c r="B42" i="84"/>
  <c r="B41" i="84"/>
  <c r="B40" i="84"/>
  <c r="B39" i="84"/>
  <c r="B38" i="84"/>
  <c r="B37" i="84"/>
  <c r="B36" i="84"/>
  <c r="B35" i="84"/>
  <c r="B34" i="84"/>
  <c r="B33" i="84"/>
  <c r="B32" i="84"/>
  <c r="B31" i="84"/>
  <c r="B30" i="84"/>
  <c r="B29" i="84"/>
  <c r="B28" i="84"/>
  <c r="B27" i="84"/>
  <c r="B26" i="84"/>
  <c r="B25" i="84"/>
  <c r="B24" i="84"/>
  <c r="B23" i="84"/>
  <c r="B22" i="84"/>
  <c r="B21" i="84"/>
  <c r="B20" i="84"/>
  <c r="B19" i="84"/>
  <c r="B18" i="84"/>
  <c r="B17" i="84"/>
  <c r="B16" i="84"/>
  <c r="B15" i="84"/>
  <c r="B14" i="84"/>
  <c r="B13" i="84"/>
  <c r="B12" i="84"/>
  <c r="B11" i="84"/>
  <c r="B10" i="84"/>
  <c r="B9" i="84"/>
  <c r="F25" i="83"/>
  <c r="E25" i="83"/>
  <c r="D25" i="83"/>
  <c r="C7" i="83"/>
  <c r="C25" i="83" s="1"/>
  <c r="A3" i="83"/>
  <c r="F25" i="82"/>
  <c r="E25" i="82"/>
  <c r="D25" i="82"/>
  <c r="C7" i="82"/>
  <c r="C25" i="82" s="1"/>
  <c r="A3" i="82"/>
  <c r="F25" i="81"/>
  <c r="E25" i="81"/>
  <c r="D25" i="81"/>
  <c r="C7" i="81"/>
  <c r="C25" i="81" s="1"/>
  <c r="A3" i="81"/>
  <c r="F25" i="80"/>
  <c r="E25" i="80"/>
  <c r="D25" i="80"/>
  <c r="C7" i="80"/>
  <c r="C25" i="80" s="1"/>
  <c r="A3" i="80"/>
  <c r="H70" i="79"/>
  <c r="F70" i="79"/>
  <c r="D70" i="79"/>
  <c r="B70" i="79"/>
  <c r="H69" i="79"/>
  <c r="F69" i="79"/>
  <c r="D69" i="79"/>
  <c r="B69" i="79"/>
  <c r="H10" i="79"/>
  <c r="F10" i="79"/>
  <c r="D10" i="79"/>
  <c r="A4" i="79"/>
  <c r="H70" i="78"/>
  <c r="F70" i="78"/>
  <c r="D70" i="78"/>
  <c r="B70" i="78"/>
  <c r="H69" i="78"/>
  <c r="F69" i="78"/>
  <c r="D69" i="78"/>
  <c r="B69" i="78"/>
  <c r="H10" i="78"/>
  <c r="F10" i="78"/>
  <c r="D10" i="78"/>
  <c r="A4" i="78"/>
  <c r="H70" i="77"/>
  <c r="F70" i="77"/>
  <c r="D70" i="77"/>
  <c r="B70" i="77"/>
  <c r="H69" i="77"/>
  <c r="F69" i="77"/>
  <c r="D69" i="77"/>
  <c r="B69" i="77"/>
  <c r="H10" i="77"/>
  <c r="F10" i="77"/>
  <c r="D10" i="77"/>
  <c r="A4" i="77"/>
  <c r="H70" i="76"/>
  <c r="F70" i="76"/>
  <c r="D70" i="76"/>
  <c r="B70" i="76"/>
  <c r="H69" i="76"/>
  <c r="F69" i="76"/>
  <c r="D69" i="76"/>
  <c r="B69" i="76"/>
  <c r="H10" i="76"/>
  <c r="F10" i="76"/>
  <c r="D10" i="76"/>
  <c r="A4" i="76"/>
  <c r="F25" i="75"/>
  <c r="E25" i="75"/>
  <c r="D25" i="75"/>
  <c r="C7" i="75"/>
  <c r="C25" i="75" s="1"/>
  <c r="A3" i="75"/>
  <c r="H70" i="74"/>
  <c r="F70" i="74"/>
  <c r="D70" i="74"/>
  <c r="B70" i="74"/>
  <c r="H69" i="74"/>
  <c r="F69" i="74"/>
  <c r="D69" i="74"/>
  <c r="B69" i="74"/>
  <c r="H10" i="74"/>
  <c r="F10" i="74"/>
  <c r="D10" i="74"/>
  <c r="A4" i="74"/>
  <c r="E75" i="73"/>
  <c r="C75" i="73"/>
  <c r="E74" i="73"/>
  <c r="C74" i="73"/>
  <c r="E73" i="73"/>
  <c r="C73" i="73"/>
  <c r="E72" i="73"/>
  <c r="C72" i="73"/>
  <c r="E71" i="73"/>
  <c r="C71" i="73"/>
  <c r="E56" i="73"/>
  <c r="E70" i="73" s="1"/>
  <c r="C56" i="73"/>
  <c r="C70" i="73" s="1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9" i="73"/>
  <c r="A8" i="73"/>
  <c r="A7" i="73"/>
  <c r="E75" i="72"/>
  <c r="C75" i="72"/>
  <c r="E74" i="72"/>
  <c r="C74" i="72"/>
  <c r="E73" i="72"/>
  <c r="C73" i="72"/>
  <c r="E72" i="72"/>
  <c r="C72" i="72"/>
  <c r="E71" i="72"/>
  <c r="C71" i="72"/>
  <c r="E56" i="72"/>
  <c r="E70" i="72" s="1"/>
  <c r="C56" i="72"/>
  <c r="C70" i="72" s="1"/>
  <c r="A54" i="72"/>
  <c r="A53" i="72"/>
  <c r="A52" i="72"/>
  <c r="A51" i="72"/>
  <c r="A50" i="72"/>
  <c r="A49" i="72"/>
  <c r="A48" i="72"/>
  <c r="A47" i="72"/>
  <c r="A46" i="72"/>
  <c r="A45" i="72"/>
  <c r="A44" i="72"/>
  <c r="A43" i="72"/>
  <c r="A42" i="72"/>
  <c r="A41" i="72"/>
  <c r="A40" i="72"/>
  <c r="A39" i="72"/>
  <c r="A38" i="72"/>
  <c r="A37" i="72"/>
  <c r="A36" i="72"/>
  <c r="A35" i="72"/>
  <c r="A34" i="72"/>
  <c r="A33" i="72"/>
  <c r="A32" i="72"/>
  <c r="A31" i="72"/>
  <c r="A30" i="72"/>
  <c r="A29" i="72"/>
  <c r="A28" i="72"/>
  <c r="A27" i="72"/>
  <c r="A26" i="72"/>
  <c r="A25" i="72"/>
  <c r="A24" i="72"/>
  <c r="A23" i="72"/>
  <c r="A22" i="72"/>
  <c r="A21" i="72"/>
  <c r="A20" i="72"/>
  <c r="A19" i="72"/>
  <c r="A18" i="72"/>
  <c r="A17" i="72"/>
  <c r="A16" i="72"/>
  <c r="A15" i="72"/>
  <c r="A14" i="72"/>
  <c r="A13" i="72"/>
  <c r="A12" i="72"/>
  <c r="A11" i="72"/>
  <c r="A10" i="72"/>
  <c r="A9" i="72"/>
  <c r="A8" i="72"/>
  <c r="A7" i="72"/>
  <c r="E75" i="71"/>
  <c r="C75" i="71"/>
  <c r="E74" i="71"/>
  <c r="C74" i="71"/>
  <c r="E73" i="71"/>
  <c r="C73" i="71"/>
  <c r="E72" i="71"/>
  <c r="C72" i="71"/>
  <c r="E71" i="71"/>
  <c r="C71" i="71"/>
  <c r="E56" i="71"/>
  <c r="E70" i="71" s="1"/>
  <c r="C56" i="71"/>
  <c r="C70" i="71" s="1"/>
  <c r="A54" i="71"/>
  <c r="A53" i="71"/>
  <c r="A52" i="71"/>
  <c r="A51" i="71"/>
  <c r="A50" i="71"/>
  <c r="A49" i="71"/>
  <c r="A48" i="71"/>
  <c r="A47" i="71"/>
  <c r="A46" i="71"/>
  <c r="A45" i="71"/>
  <c r="A44" i="71"/>
  <c r="A43" i="71"/>
  <c r="A42" i="71"/>
  <c r="A41" i="71"/>
  <c r="A40" i="71"/>
  <c r="A39" i="71"/>
  <c r="A38" i="71"/>
  <c r="A37" i="71"/>
  <c r="A36" i="71"/>
  <c r="A35" i="71"/>
  <c r="A34" i="71"/>
  <c r="A33" i="71"/>
  <c r="A32" i="71"/>
  <c r="A31" i="71"/>
  <c r="A30" i="71"/>
  <c r="A29" i="71"/>
  <c r="A28" i="71"/>
  <c r="A27" i="71"/>
  <c r="A26" i="71"/>
  <c r="A25" i="71"/>
  <c r="A24" i="71"/>
  <c r="A23" i="71"/>
  <c r="A22" i="71"/>
  <c r="A21" i="71"/>
  <c r="A20" i="71"/>
  <c r="A19" i="71"/>
  <c r="A18" i="71"/>
  <c r="A17" i="71"/>
  <c r="A16" i="71"/>
  <c r="A15" i="71"/>
  <c r="A14" i="71"/>
  <c r="A13" i="71"/>
  <c r="A12" i="71"/>
  <c r="A11" i="71"/>
  <c r="A10" i="71"/>
  <c r="A9" i="71"/>
  <c r="A8" i="71"/>
  <c r="A7" i="71"/>
  <c r="A3" i="67" l="1"/>
  <c r="A3" i="41"/>
  <c r="E50" i="49"/>
  <c r="A55" i="66" l="1"/>
  <c r="A56" i="67" s="1"/>
  <c r="A54" i="66"/>
  <c r="A53" i="66"/>
  <c r="A52" i="66"/>
  <c r="A51" i="66"/>
  <c r="A50" i="66"/>
  <c r="A49" i="66"/>
  <c r="A48" i="66"/>
  <c r="A47" i="66"/>
  <c r="A46" i="66"/>
  <c r="A45" i="66"/>
  <c r="A44" i="66"/>
  <c r="A43" i="66"/>
  <c r="A42" i="66"/>
  <c r="A41" i="66"/>
  <c r="A40" i="66"/>
  <c r="A39" i="66"/>
  <c r="A38" i="66"/>
  <c r="A37" i="66"/>
  <c r="A36" i="66"/>
  <c r="A35" i="66"/>
  <c r="A34" i="66"/>
  <c r="A33" i="66"/>
  <c r="A32" i="66"/>
  <c r="A31" i="66"/>
  <c r="A30" i="66"/>
  <c r="A29" i="66"/>
  <c r="A28" i="66"/>
  <c r="A27" i="66"/>
  <c r="A26" i="66"/>
  <c r="A25" i="66"/>
  <c r="A24" i="66"/>
  <c r="A23" i="66"/>
  <c r="A22" i="66"/>
  <c r="A21" i="66"/>
  <c r="A20" i="66"/>
  <c r="A19" i="66"/>
  <c r="A18" i="66"/>
  <c r="A17" i="66"/>
  <c r="A16" i="66"/>
  <c r="A15" i="66"/>
  <c r="A14" i="66"/>
  <c r="A13" i="66"/>
  <c r="A12" i="66"/>
  <c r="A11" i="66"/>
  <c r="A10" i="66"/>
  <c r="A9" i="66"/>
  <c r="A3" i="66"/>
  <c r="C89" i="67"/>
  <c r="C88" i="67"/>
  <c r="C87" i="67"/>
  <c r="C86" i="67"/>
  <c r="C85" i="67"/>
  <c r="A51" i="67"/>
  <c r="A50" i="67"/>
  <c r="A47" i="67"/>
  <c r="A46" i="67"/>
  <c r="A43" i="67"/>
  <c r="A42" i="67"/>
  <c r="A39" i="67"/>
  <c r="A38" i="67"/>
  <c r="A35" i="67"/>
  <c r="A34" i="67"/>
  <c r="A31" i="67"/>
  <c r="A30" i="67"/>
  <c r="A27" i="67"/>
  <c r="A26" i="67"/>
  <c r="A23" i="67"/>
  <c r="A22" i="67"/>
  <c r="A19" i="67"/>
  <c r="A18" i="67"/>
  <c r="A15" i="67"/>
  <c r="A14" i="67"/>
  <c r="A11" i="67"/>
  <c r="A10" i="67"/>
  <c r="D77" i="66"/>
  <c r="C77" i="66"/>
  <c r="D76" i="66"/>
  <c r="C76" i="66"/>
  <c r="D75" i="66"/>
  <c r="C75" i="66"/>
  <c r="D74" i="66"/>
  <c r="C74" i="66"/>
  <c r="D73" i="66"/>
  <c r="C73" i="66"/>
  <c r="A54" i="67"/>
  <c r="H59" i="46"/>
  <c r="C59" i="46" s="1"/>
  <c r="H58" i="46"/>
  <c r="C58" i="46" s="1"/>
  <c r="H57" i="46"/>
  <c r="C57" i="46"/>
  <c r="C7" i="51"/>
  <c r="C25" i="51" s="1"/>
  <c r="H10" i="36"/>
  <c r="F10" i="36"/>
  <c r="D10" i="36"/>
  <c r="B7" i="50"/>
  <c r="C7" i="50"/>
  <c r="D7" i="50"/>
  <c r="E7" i="50"/>
  <c r="B25" i="50" s="1"/>
  <c r="F7" i="50"/>
  <c r="C25" i="50" s="1"/>
  <c r="G7" i="50"/>
  <c r="A4" i="28"/>
  <c r="C65" i="45"/>
  <c r="A65" i="66" s="1"/>
  <c r="C64" i="45"/>
  <c r="C62" i="45"/>
  <c r="C61" i="45"/>
  <c r="A60" i="66" s="1"/>
  <c r="C60" i="45"/>
  <c r="B9" i="34" s="1"/>
  <c r="C59" i="45"/>
  <c r="C58" i="45"/>
  <c r="C57" i="45" s="1"/>
  <c r="C63" i="45"/>
  <c r="B10" i="34"/>
  <c r="A12" i="32"/>
  <c r="A23" i="32" s="1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2" i="49"/>
  <c r="D52" i="49"/>
  <c r="B52" i="49"/>
  <c r="B50" i="49"/>
  <c r="D50" i="49" s="1"/>
  <c r="E75" i="52"/>
  <c r="C75" i="52"/>
  <c r="E74" i="52"/>
  <c r="C74" i="52"/>
  <c r="E73" i="52"/>
  <c r="C73" i="52"/>
  <c r="E72" i="52"/>
  <c r="C72" i="52"/>
  <c r="E71" i="52"/>
  <c r="C71" i="52"/>
  <c r="E56" i="52"/>
  <c r="E70" i="52" s="1"/>
  <c r="C56" i="52"/>
  <c r="C70" i="52" s="1"/>
  <c r="F16" i="33"/>
  <c r="D22" i="33" s="1"/>
  <c r="A61" i="46"/>
  <c r="A54" i="46"/>
  <c r="A55" i="47" s="1"/>
  <c r="A53" i="46"/>
  <c r="A54" i="47" s="1"/>
  <c r="A52" i="46"/>
  <c r="A53" i="47" s="1"/>
  <c r="A51" i="46"/>
  <c r="A52" i="47" s="1"/>
  <c r="A50" i="46"/>
  <c r="A51" i="47" s="1"/>
  <c r="A49" i="46"/>
  <c r="A50" i="47" s="1"/>
  <c r="A48" i="46"/>
  <c r="A49" i="47" s="1"/>
  <c r="A47" i="46"/>
  <c r="A48" i="47" s="1"/>
  <c r="A46" i="46"/>
  <c r="A47" i="47" s="1"/>
  <c r="A45" i="46"/>
  <c r="A46" i="47" s="1"/>
  <c r="A44" i="46"/>
  <c r="A45" i="47" s="1"/>
  <c r="A43" i="46"/>
  <c r="A44" i="47" s="1"/>
  <c r="A42" i="46"/>
  <c r="A43" i="47" s="1"/>
  <c r="A41" i="46"/>
  <c r="A42" i="47" s="1"/>
  <c r="A40" i="46"/>
  <c r="A41" i="47" s="1"/>
  <c r="A39" i="46"/>
  <c r="A40" i="47" s="1"/>
  <c r="A38" i="46"/>
  <c r="A39" i="47" s="1"/>
  <c r="A37" i="46"/>
  <c r="A38" i="47" s="1"/>
  <c r="A36" i="46"/>
  <c r="A37" i="47"/>
  <c r="A35" i="46"/>
  <c r="A36" i="47" s="1"/>
  <c r="A34" i="46"/>
  <c r="A35" i="47"/>
  <c r="A33" i="46"/>
  <c r="A34" i="47" s="1"/>
  <c r="A32" i="46"/>
  <c r="A33" i="47"/>
  <c r="A31" i="46"/>
  <c r="A32" i="47" s="1"/>
  <c r="A30" i="46"/>
  <c r="A31" i="47"/>
  <c r="A29" i="46"/>
  <c r="A30" i="47" s="1"/>
  <c r="A28" i="46"/>
  <c r="A29" i="47"/>
  <c r="A27" i="46"/>
  <c r="A28" i="47" s="1"/>
  <c r="A26" i="46"/>
  <c r="A27" i="47"/>
  <c r="A25" i="46"/>
  <c r="A26" i="47" s="1"/>
  <c r="A24" i="46"/>
  <c r="A25" i="47"/>
  <c r="A23" i="46"/>
  <c r="A24" i="47" s="1"/>
  <c r="A22" i="46"/>
  <c r="A23" i="47"/>
  <c r="A21" i="46"/>
  <c r="A22" i="47" s="1"/>
  <c r="A20" i="46"/>
  <c r="A21" i="47"/>
  <c r="A19" i="46"/>
  <c r="A20" i="47" s="1"/>
  <c r="A18" i="46"/>
  <c r="A19" i="47" s="1"/>
  <c r="A17" i="46"/>
  <c r="A18" i="47" s="1"/>
  <c r="A16" i="46"/>
  <c r="A17" i="47" s="1"/>
  <c r="A15" i="46"/>
  <c r="A16" i="47" s="1"/>
  <c r="A14" i="46"/>
  <c r="A15" i="47" s="1"/>
  <c r="A13" i="46"/>
  <c r="A14" i="47" s="1"/>
  <c r="A12" i="46"/>
  <c r="A13" i="47" s="1"/>
  <c r="A11" i="46"/>
  <c r="A12" i="47" s="1"/>
  <c r="A10" i="46"/>
  <c r="A11" i="47" s="1"/>
  <c r="A9" i="46"/>
  <c r="A10" i="47" s="1"/>
  <c r="A8" i="46"/>
  <c r="A9" i="47" s="1"/>
  <c r="A7" i="46"/>
  <c r="A8" i="47" s="1"/>
  <c r="A56" i="46"/>
  <c r="C74" i="45"/>
  <c r="A3" i="51"/>
  <c r="F25" i="51"/>
  <c r="E25" i="51"/>
  <c r="D25" i="51"/>
  <c r="A4" i="36"/>
  <c r="E27" i="50"/>
  <c r="D27" i="50"/>
  <c r="C27" i="50"/>
  <c r="B27" i="50"/>
  <c r="D25" i="50"/>
  <c r="F6" i="34"/>
  <c r="C6" i="34"/>
  <c r="A3" i="32"/>
  <c r="A3" i="47"/>
  <c r="A3" i="46"/>
  <c r="C3" i="45"/>
  <c r="A3" i="28"/>
  <c r="H64" i="46"/>
  <c r="C64" i="46" s="1"/>
  <c r="H63" i="46"/>
  <c r="C63" i="46" s="1"/>
  <c r="H62" i="46"/>
  <c r="C62" i="46" s="1"/>
  <c r="H61" i="46"/>
  <c r="C61" i="46" s="1"/>
  <c r="H60" i="46"/>
  <c r="C60" i="46"/>
  <c r="H54" i="46"/>
  <c r="C54" i="46" s="1"/>
  <c r="H53" i="46"/>
  <c r="H52" i="46"/>
  <c r="C52" i="46"/>
  <c r="H51" i="46"/>
  <c r="C51" i="46" s="1"/>
  <c r="H50" i="46"/>
  <c r="C50" i="46" s="1"/>
  <c r="H49" i="46"/>
  <c r="C49" i="46" s="1"/>
  <c r="H48" i="46"/>
  <c r="H47" i="46"/>
  <c r="C47" i="46" s="1"/>
  <c r="H46" i="46"/>
  <c r="C46" i="46"/>
  <c r="H45" i="46"/>
  <c r="C45" i="46" s="1"/>
  <c r="H44" i="46"/>
  <c r="C44" i="46"/>
  <c r="H43" i="46"/>
  <c r="C43" i="46" s="1"/>
  <c r="C75" i="46" s="1"/>
  <c r="H42" i="46"/>
  <c r="C42" i="46"/>
  <c r="H41" i="46"/>
  <c r="C41" i="46" s="1"/>
  <c r="H40" i="46"/>
  <c r="C40" i="46" s="1"/>
  <c r="H39" i="46"/>
  <c r="H38" i="46"/>
  <c r="C38" i="46" s="1"/>
  <c r="H37" i="46"/>
  <c r="C37" i="46" s="1"/>
  <c r="H36" i="46"/>
  <c r="C36" i="46"/>
  <c r="H35" i="46"/>
  <c r="C35" i="46" s="1"/>
  <c r="H34" i="46"/>
  <c r="C34" i="46" s="1"/>
  <c r="H33" i="46"/>
  <c r="H32" i="46"/>
  <c r="C32" i="46" s="1"/>
  <c r="H31" i="46"/>
  <c r="C31" i="46"/>
  <c r="H30" i="46"/>
  <c r="C30" i="46" s="1"/>
  <c r="H29" i="46"/>
  <c r="C29" i="46" s="1"/>
  <c r="H28" i="46"/>
  <c r="C28" i="46" s="1"/>
  <c r="H27" i="46"/>
  <c r="C27" i="46" s="1"/>
  <c r="H26" i="46"/>
  <c r="C26" i="46" s="1"/>
  <c r="H25" i="46"/>
  <c r="C25" i="46"/>
  <c r="H24" i="46"/>
  <c r="C24" i="46" s="1"/>
  <c r="H23" i="46"/>
  <c r="C23" i="46"/>
  <c r="H22" i="46"/>
  <c r="C22" i="46" s="1"/>
  <c r="H21" i="46"/>
  <c r="H20" i="46"/>
  <c r="C20" i="46" s="1"/>
  <c r="H19" i="46"/>
  <c r="C19" i="46" s="1"/>
  <c r="H18" i="46"/>
  <c r="C18" i="46" s="1"/>
  <c r="H17" i="46"/>
  <c r="C17" i="46" s="1"/>
  <c r="H16" i="46"/>
  <c r="C16" i="46" s="1"/>
  <c r="H15" i="46"/>
  <c r="H14" i="46"/>
  <c r="C14" i="46" s="1"/>
  <c r="H13" i="46"/>
  <c r="C13" i="46" s="1"/>
  <c r="H12" i="46"/>
  <c r="C12" i="46" s="1"/>
  <c r="H11" i="46"/>
  <c r="C11" i="46" s="1"/>
  <c r="H10" i="46"/>
  <c r="C10" i="46" s="1"/>
  <c r="H9" i="46"/>
  <c r="C9" i="46" s="1"/>
  <c r="H8" i="46"/>
  <c r="C8" i="46" s="1"/>
  <c r="H7" i="46"/>
  <c r="C7" i="46" s="1"/>
  <c r="L74" i="45"/>
  <c r="K74" i="45"/>
  <c r="J74" i="45"/>
  <c r="I74" i="45"/>
  <c r="H74" i="45"/>
  <c r="G74" i="45"/>
  <c r="F74" i="45"/>
  <c r="E74" i="45"/>
  <c r="L73" i="45"/>
  <c r="K73" i="45"/>
  <c r="J73" i="45"/>
  <c r="I73" i="45"/>
  <c r="H73" i="45"/>
  <c r="G73" i="45"/>
  <c r="F73" i="45"/>
  <c r="E73" i="45"/>
  <c r="L72" i="45"/>
  <c r="K72" i="45"/>
  <c r="J72" i="45"/>
  <c r="I72" i="45"/>
  <c r="H72" i="45"/>
  <c r="G72" i="45"/>
  <c r="F72" i="45"/>
  <c r="E72" i="45"/>
  <c r="L71" i="45"/>
  <c r="K71" i="45"/>
  <c r="J71" i="45"/>
  <c r="I71" i="45"/>
  <c r="H71" i="45"/>
  <c r="G71" i="45"/>
  <c r="F71" i="45"/>
  <c r="E71" i="45"/>
  <c r="L70" i="45"/>
  <c r="K70" i="45"/>
  <c r="J70" i="45"/>
  <c r="I70" i="45"/>
  <c r="H70" i="45"/>
  <c r="G70" i="45"/>
  <c r="F70" i="45"/>
  <c r="E70" i="45"/>
  <c r="K56" i="45"/>
  <c r="K69" i="45"/>
  <c r="J56" i="45"/>
  <c r="J69" i="45" s="1"/>
  <c r="I56" i="45"/>
  <c r="I69" i="45" s="1"/>
  <c r="H56" i="45"/>
  <c r="H69" i="45" s="1"/>
  <c r="G56" i="45"/>
  <c r="G69" i="45" s="1"/>
  <c r="F56" i="45"/>
  <c r="F69" i="45" s="1"/>
  <c r="E56" i="45"/>
  <c r="E69" i="45"/>
  <c r="P7" i="45"/>
  <c r="P8" i="45" s="1"/>
  <c r="P9" i="45" s="1"/>
  <c r="P10" i="45" s="1"/>
  <c r="P11" i="45" s="1"/>
  <c r="P12" i="45" s="1"/>
  <c r="P13" i="45" s="1"/>
  <c r="P14" i="45" s="1"/>
  <c r="P15" i="45" s="1"/>
  <c r="P16" i="45" s="1"/>
  <c r="P17" i="45" s="1"/>
  <c r="P18" i="45" s="1"/>
  <c r="P19" i="45" s="1"/>
  <c r="P20" i="45" s="1"/>
  <c r="P21" i="45" s="1"/>
  <c r="P22" i="45" s="1"/>
  <c r="P23" i="45" s="1"/>
  <c r="P24" i="45" s="1"/>
  <c r="P25" i="45" s="1"/>
  <c r="P26" i="45" s="1"/>
  <c r="P27" i="45" s="1"/>
  <c r="P28" i="45" s="1"/>
  <c r="P29" i="45" s="1"/>
  <c r="P30" i="45" s="1"/>
  <c r="P31" i="45" s="1"/>
  <c r="P32" i="45" s="1"/>
  <c r="P33" i="45" s="1"/>
  <c r="P34" i="45" s="1"/>
  <c r="P35" i="45" s="1"/>
  <c r="P36" i="45" s="1"/>
  <c r="P37" i="45" s="1"/>
  <c r="P38" i="45" s="1"/>
  <c r="P39" i="45" s="1"/>
  <c r="P40" i="45" s="1"/>
  <c r="P41" i="45" s="1"/>
  <c r="P42" i="45" s="1"/>
  <c r="P43" i="45" s="1"/>
  <c r="P44" i="45" s="1"/>
  <c r="P45" i="45" s="1"/>
  <c r="P46" i="45" s="1"/>
  <c r="P47" i="45" s="1"/>
  <c r="P48" i="45" s="1"/>
  <c r="P49" i="45" s="1"/>
  <c r="P50" i="45" s="1"/>
  <c r="P51" i="45" s="1"/>
  <c r="P52" i="45" s="1"/>
  <c r="P53" i="45" s="1"/>
  <c r="P54" i="45" s="1"/>
  <c r="C48" i="46"/>
  <c r="C53" i="46"/>
  <c r="C33" i="46"/>
  <c r="C39" i="46"/>
  <c r="C21" i="46"/>
  <c r="C15" i="46"/>
  <c r="C56" i="46"/>
  <c r="C70" i="46"/>
  <c r="H56" i="46"/>
  <c r="B21" i="32"/>
  <c r="I78" i="41"/>
  <c r="B78" i="41"/>
  <c r="C78" i="41"/>
  <c r="C70" i="47"/>
  <c r="D77" i="43"/>
  <c r="C77" i="43"/>
  <c r="D76" i="43"/>
  <c r="C76" i="43"/>
  <c r="D75" i="43"/>
  <c r="C75" i="43"/>
  <c r="D74" i="43"/>
  <c r="C74" i="43"/>
  <c r="D73" i="43"/>
  <c r="C73" i="43"/>
  <c r="B50" i="38"/>
  <c r="A49" i="40"/>
  <c r="A50" i="41" s="1"/>
  <c r="A49" i="43" s="1"/>
  <c r="B51" i="38"/>
  <c r="A50" i="40"/>
  <c r="A51" i="41" s="1"/>
  <c r="A50" i="43" s="1"/>
  <c r="B52" i="38"/>
  <c r="A51" i="40"/>
  <c r="A52" i="41" s="1"/>
  <c r="A51" i="43" s="1"/>
  <c r="B53" i="38"/>
  <c r="A52" i="40"/>
  <c r="A53" i="41" s="1"/>
  <c r="A52" i="43" s="1"/>
  <c r="B54" i="38"/>
  <c r="A53" i="40"/>
  <c r="A54" i="41" s="1"/>
  <c r="A53" i="43" s="1"/>
  <c r="B55" i="38"/>
  <c r="A54" i="40"/>
  <c r="A55" i="41" s="1"/>
  <c r="A54" i="43" s="1"/>
  <c r="B74" i="41"/>
  <c r="B75" i="41"/>
  <c r="B76" i="41"/>
  <c r="B77" i="41"/>
  <c r="C73" i="40"/>
  <c r="C74" i="41"/>
  <c r="D74" i="41"/>
  <c r="E74" i="41"/>
  <c r="F74" i="41"/>
  <c r="G74" i="41"/>
  <c r="H74" i="41"/>
  <c r="I74" i="41"/>
  <c r="C75" i="41"/>
  <c r="D75" i="41"/>
  <c r="E75" i="41"/>
  <c r="F75" i="41"/>
  <c r="G75" i="41"/>
  <c r="H75" i="41"/>
  <c r="I75" i="41"/>
  <c r="C76" i="41"/>
  <c r="D76" i="41"/>
  <c r="E76" i="41"/>
  <c r="F76" i="41"/>
  <c r="G76" i="41"/>
  <c r="H76" i="41"/>
  <c r="I76" i="41"/>
  <c r="C77" i="41"/>
  <c r="D77" i="41"/>
  <c r="E77" i="41"/>
  <c r="F77" i="41"/>
  <c r="G77" i="41"/>
  <c r="H77" i="41"/>
  <c r="I77" i="41"/>
  <c r="D78" i="41"/>
  <c r="E78" i="41"/>
  <c r="F78" i="41"/>
  <c r="G78" i="41"/>
  <c r="H78" i="41"/>
  <c r="D77" i="40"/>
  <c r="D76" i="40"/>
  <c r="C77" i="40"/>
  <c r="C76" i="40"/>
  <c r="D73" i="40"/>
  <c r="D74" i="40"/>
  <c r="D75" i="40"/>
  <c r="C75" i="40"/>
  <c r="C74" i="40"/>
  <c r="D72" i="38"/>
  <c r="D73" i="38"/>
  <c r="D74" i="38"/>
  <c r="D75" i="38"/>
  <c r="D76" i="38"/>
  <c r="C76" i="38"/>
  <c r="C75" i="38"/>
  <c r="C74" i="38"/>
  <c r="C73" i="38"/>
  <c r="C72" i="38"/>
  <c r="B56" i="38"/>
  <c r="A55" i="40" s="1"/>
  <c r="A56" i="41" s="1"/>
  <c r="A55" i="43" s="1"/>
  <c r="C74" i="47"/>
  <c r="C73" i="47"/>
  <c r="B47" i="38"/>
  <c r="A46" i="40"/>
  <c r="A47" i="41" s="1"/>
  <c r="H70" i="36"/>
  <c r="H69" i="36"/>
  <c r="F70" i="36"/>
  <c r="F69" i="36"/>
  <c r="D70" i="36"/>
  <c r="D69" i="36"/>
  <c r="B69" i="36"/>
  <c r="B70" i="36"/>
  <c r="B22" i="32"/>
  <c r="B23" i="32"/>
  <c r="B24" i="32"/>
  <c r="B20" i="32"/>
  <c r="B49" i="38"/>
  <c r="A48" i="40" s="1"/>
  <c r="A49" i="41" s="1"/>
  <c r="A48" i="43" s="1"/>
  <c r="B48" i="38"/>
  <c r="A47" i="40" s="1"/>
  <c r="A48" i="41" s="1"/>
  <c r="A47" i="43" s="1"/>
  <c r="B46" i="38"/>
  <c r="A45" i="40" s="1"/>
  <c r="A46" i="41" s="1"/>
  <c r="A46" i="43" s="1"/>
  <c r="B45" i="38"/>
  <c r="A44" i="40" s="1"/>
  <c r="A45" i="41" s="1"/>
  <c r="A45" i="43" s="1"/>
  <c r="B44" i="38"/>
  <c r="A43" i="40" s="1"/>
  <c r="A44" i="41" s="1"/>
  <c r="A44" i="43" s="1"/>
  <c r="B43" i="38"/>
  <c r="A42" i="40" s="1"/>
  <c r="A43" i="41" s="1"/>
  <c r="A43" i="43" s="1"/>
  <c r="B42" i="38"/>
  <c r="A41" i="40" s="1"/>
  <c r="A42" i="41" s="1"/>
  <c r="A42" i="43" s="1"/>
  <c r="B41" i="38"/>
  <c r="A40" i="40" s="1"/>
  <c r="A41" i="41" s="1"/>
  <c r="A41" i="43" s="1"/>
  <c r="B40" i="38"/>
  <c r="A39" i="40" s="1"/>
  <c r="A40" i="41" s="1"/>
  <c r="A40" i="43" s="1"/>
  <c r="B39" i="38"/>
  <c r="A38" i="40" s="1"/>
  <c r="A39" i="41"/>
  <c r="A39" i="43" s="1"/>
  <c r="B38" i="38"/>
  <c r="A37" i="40" s="1"/>
  <c r="A38" i="41"/>
  <c r="A38" i="43" s="1"/>
  <c r="B37" i="38"/>
  <c r="A36" i="40" s="1"/>
  <c r="A37" i="41" s="1"/>
  <c r="A37" i="43" s="1"/>
  <c r="B36" i="38"/>
  <c r="A35" i="40" s="1"/>
  <c r="A36" i="41" s="1"/>
  <c r="A36" i="43" s="1"/>
  <c r="B35" i="38"/>
  <c r="A34" i="40" s="1"/>
  <c r="A35" i="41" s="1"/>
  <c r="A35" i="43" s="1"/>
  <c r="B34" i="38"/>
  <c r="A33" i="40" s="1"/>
  <c r="A34" i="41" s="1"/>
  <c r="A34" i="43" s="1"/>
  <c r="B33" i="38"/>
  <c r="A32" i="40" s="1"/>
  <c r="A33" i="41"/>
  <c r="A33" i="43" s="1"/>
  <c r="B32" i="38"/>
  <c r="A31" i="40" s="1"/>
  <c r="A32" i="41" s="1"/>
  <c r="A32" i="43" s="1"/>
  <c r="B31" i="38"/>
  <c r="A30" i="40" s="1"/>
  <c r="A31" i="41" s="1"/>
  <c r="A31" i="43" s="1"/>
  <c r="B30" i="38"/>
  <c r="A29" i="40" s="1"/>
  <c r="A30" i="41" s="1"/>
  <c r="A30" i="43" s="1"/>
  <c r="B29" i="38"/>
  <c r="A28" i="40" s="1"/>
  <c r="A29" i="41" s="1"/>
  <c r="A29" i="43" s="1"/>
  <c r="B28" i="38"/>
  <c r="A27" i="40" s="1"/>
  <c r="A28" i="41" s="1"/>
  <c r="A28" i="43" s="1"/>
  <c r="B27" i="38"/>
  <c r="A26" i="40" s="1"/>
  <c r="A27" i="41" s="1"/>
  <c r="A27" i="43" s="1"/>
  <c r="B26" i="38"/>
  <c r="A25" i="40" s="1"/>
  <c r="A26" i="41" s="1"/>
  <c r="A26" i="43" s="1"/>
  <c r="B25" i="38"/>
  <c r="A24" i="40" s="1"/>
  <c r="A25" i="41" s="1"/>
  <c r="A25" i="43" s="1"/>
  <c r="B24" i="38"/>
  <c r="A23" i="40" s="1"/>
  <c r="A24" i="41" s="1"/>
  <c r="A24" i="43" s="1"/>
  <c r="B23" i="38"/>
  <c r="A22" i="40" s="1"/>
  <c r="A23" i="41"/>
  <c r="A23" i="43" s="1"/>
  <c r="B22" i="38"/>
  <c r="A21" i="40" s="1"/>
  <c r="A22" i="41"/>
  <c r="A22" i="43" s="1"/>
  <c r="B21" i="38"/>
  <c r="A20" i="40" s="1"/>
  <c r="A21" i="41" s="1"/>
  <c r="A21" i="43" s="1"/>
  <c r="B20" i="38"/>
  <c r="A19" i="40" s="1"/>
  <c r="A20" i="41" s="1"/>
  <c r="A20" i="43" s="1"/>
  <c r="B19" i="38"/>
  <c r="A18" i="40" s="1"/>
  <c r="A19" i="41" s="1"/>
  <c r="A19" i="43" s="1"/>
  <c r="B18" i="38"/>
  <c r="A17" i="40" s="1"/>
  <c r="A18" i="41" s="1"/>
  <c r="A18" i="43" s="1"/>
  <c r="B17" i="38"/>
  <c r="A16" i="40" s="1"/>
  <c r="A17" i="41" s="1"/>
  <c r="A17" i="43" s="1"/>
  <c r="B16" i="38"/>
  <c r="A15" i="40" s="1"/>
  <c r="B15" i="38"/>
  <c r="A14" i="40"/>
  <c r="B14" i="38"/>
  <c r="A13" i="40" s="1"/>
  <c r="A14" i="41" s="1"/>
  <c r="A14" i="43" s="1"/>
  <c r="B13" i="38"/>
  <c r="A12" i="40" s="1"/>
  <c r="B12" i="38"/>
  <c r="A11" i="40" s="1"/>
  <c r="B11" i="38"/>
  <c r="A10" i="40" s="1"/>
  <c r="B10" i="38"/>
  <c r="A9" i="40" s="1"/>
  <c r="A10" i="41" s="1"/>
  <c r="A10" i="43" s="1"/>
  <c r="B9" i="38"/>
  <c r="A8" i="40" s="1"/>
  <c r="A9" i="41" s="1"/>
  <c r="A9" i="43" s="1"/>
  <c r="C72" i="47"/>
  <c r="C71" i="47"/>
  <c r="A3" i="40"/>
  <c r="A3" i="43"/>
  <c r="A63" i="46"/>
  <c r="B22" i="33"/>
  <c r="A11" i="32"/>
  <c r="A62" i="46"/>
  <c r="A63" i="47"/>
  <c r="A72" i="47" s="1"/>
  <c r="C72" i="45"/>
  <c r="A60" i="46"/>
  <c r="B61" i="38"/>
  <c r="B72" i="38" s="1"/>
  <c r="A61" i="47"/>
  <c r="A70" i="47" s="1"/>
  <c r="C70" i="45"/>
  <c r="A60" i="52"/>
  <c r="A62" i="52"/>
  <c r="B14" i="34"/>
  <c r="H7" i="49" s="1"/>
  <c r="H7" i="50" s="1"/>
  <c r="E25" i="50" s="1"/>
  <c r="A13" i="32"/>
  <c r="A24" i="32" s="1"/>
  <c r="A64" i="46"/>
  <c r="A65" i="47"/>
  <c r="A74" i="47"/>
  <c r="A64" i="52"/>
  <c r="A64" i="47"/>
  <c r="A73" i="47" s="1"/>
  <c r="E22" i="33"/>
  <c r="C22" i="33"/>
  <c r="A62" i="66"/>
  <c r="B12" i="34"/>
  <c r="A58" i="66"/>
  <c r="B8" i="34"/>
  <c r="C71" i="45"/>
  <c r="A59" i="66"/>
  <c r="A60" i="67" s="1"/>
  <c r="A64" i="66"/>
  <c r="A63" i="67"/>
  <c r="A87" i="67" s="1"/>
  <c r="A66" i="91" l="1"/>
  <c r="A89" i="91" s="1"/>
  <c r="A66" i="90"/>
  <c r="A89" i="90" s="1"/>
  <c r="A66" i="89"/>
  <c r="A89" i="89" s="1"/>
  <c r="A61" i="91"/>
  <c r="A85" i="91" s="1"/>
  <c r="A61" i="90"/>
  <c r="A85" i="90" s="1"/>
  <c r="A61" i="89"/>
  <c r="A85" i="89" s="1"/>
  <c r="A73" i="66"/>
  <c r="A61" i="67"/>
  <c r="A85" i="67" s="1"/>
  <c r="C72" i="46"/>
  <c r="C73" i="46"/>
  <c r="A3" i="52"/>
  <c r="A3" i="72"/>
  <c r="A3" i="73"/>
  <c r="A3" i="71"/>
  <c r="B3" i="38"/>
  <c r="B3" i="86"/>
  <c r="B3" i="84"/>
  <c r="B3" i="87"/>
  <c r="B3" i="88"/>
  <c r="B3" i="85"/>
  <c r="B62" i="88"/>
  <c r="B73" i="88" s="1"/>
  <c r="B62" i="85"/>
  <c r="B73" i="85" s="1"/>
  <c r="B62" i="87"/>
  <c r="B73" i="87" s="1"/>
  <c r="B62" i="86"/>
  <c r="B73" i="86" s="1"/>
  <c r="B62" i="84"/>
  <c r="B73" i="84" s="1"/>
  <c r="A61" i="72"/>
  <c r="A61" i="73"/>
  <c r="A61" i="71"/>
  <c r="A13" i="90"/>
  <c r="A13" i="89"/>
  <c r="A13" i="91"/>
  <c r="A17" i="91"/>
  <c r="A17" i="90"/>
  <c r="A17" i="89"/>
  <c r="A21" i="90"/>
  <c r="A21" i="89"/>
  <c r="A21" i="91"/>
  <c r="A25" i="91"/>
  <c r="A25" i="90"/>
  <c r="A25" i="89"/>
  <c r="A29" i="90"/>
  <c r="A29" i="89"/>
  <c r="A29" i="91"/>
  <c r="A33" i="91"/>
  <c r="A33" i="90"/>
  <c r="A33" i="89"/>
  <c r="A37" i="90"/>
  <c r="A37" i="89"/>
  <c r="A37" i="91"/>
  <c r="A41" i="91"/>
  <c r="A41" i="90"/>
  <c r="A41" i="89"/>
  <c r="A45" i="90"/>
  <c r="A45" i="89"/>
  <c r="A45" i="91"/>
  <c r="A49" i="91"/>
  <c r="A49" i="90"/>
  <c r="A49" i="89"/>
  <c r="A53" i="90"/>
  <c r="A53" i="89"/>
  <c r="A53" i="91"/>
  <c r="A61" i="52"/>
  <c r="A63" i="90"/>
  <c r="A87" i="90" s="1"/>
  <c r="A63" i="89"/>
  <c r="A87" i="89" s="1"/>
  <c r="A63" i="91"/>
  <c r="A87" i="91" s="1"/>
  <c r="A62" i="72"/>
  <c r="A62" i="71"/>
  <c r="A62" i="73"/>
  <c r="B13" i="34"/>
  <c r="A63" i="73"/>
  <c r="A63" i="71"/>
  <c r="A63" i="72"/>
  <c r="A10" i="90"/>
  <c r="A10" i="89"/>
  <c r="A10" i="91"/>
  <c r="A14" i="90"/>
  <c r="A14" i="89"/>
  <c r="A14" i="91"/>
  <c r="A18" i="90"/>
  <c r="A18" i="89"/>
  <c r="A18" i="91"/>
  <c r="A22" i="90"/>
  <c r="A22" i="89"/>
  <c r="A22" i="91"/>
  <c r="A26" i="90"/>
  <c r="A26" i="89"/>
  <c r="A26" i="91"/>
  <c r="A30" i="90"/>
  <c r="A30" i="89"/>
  <c r="A30" i="91"/>
  <c r="A34" i="90"/>
  <c r="A34" i="89"/>
  <c r="A34" i="91"/>
  <c r="A38" i="90"/>
  <c r="A38" i="89"/>
  <c r="A38" i="91"/>
  <c r="A42" i="90"/>
  <c r="A42" i="89"/>
  <c r="A42" i="91"/>
  <c r="A46" i="90"/>
  <c r="A46" i="89"/>
  <c r="A46" i="91"/>
  <c r="A50" i="90"/>
  <c r="A50" i="89"/>
  <c r="A50" i="91"/>
  <c r="A54" i="90"/>
  <c r="A54" i="89"/>
  <c r="A54" i="91"/>
  <c r="A65" i="91"/>
  <c r="A88" i="91" s="1"/>
  <c r="A65" i="90"/>
  <c r="A88" i="90" s="1"/>
  <c r="A65" i="89"/>
  <c r="A88" i="89" s="1"/>
  <c r="A60" i="90"/>
  <c r="A60" i="91"/>
  <c r="A60" i="89"/>
  <c r="B66" i="38"/>
  <c r="B66" i="87"/>
  <c r="B76" i="87" s="1"/>
  <c r="B66" i="86"/>
  <c r="B76" i="86" s="1"/>
  <c r="B66" i="88"/>
  <c r="B76" i="88" s="1"/>
  <c r="B66" i="85"/>
  <c r="B76" i="85" s="1"/>
  <c r="B66" i="84"/>
  <c r="B76" i="84" s="1"/>
  <c r="B63" i="38"/>
  <c r="B63" i="88"/>
  <c r="B74" i="88" s="1"/>
  <c r="B63" i="86"/>
  <c r="B74" i="86" s="1"/>
  <c r="B63" i="84"/>
  <c r="B74" i="84" s="1"/>
  <c r="B63" i="87"/>
  <c r="B74" i="87" s="1"/>
  <c r="B63" i="85"/>
  <c r="B74" i="85" s="1"/>
  <c r="A9" i="32"/>
  <c r="A11" i="90"/>
  <c r="A11" i="91"/>
  <c r="A11" i="89"/>
  <c r="A15" i="89"/>
  <c r="A15" i="91"/>
  <c r="A15" i="90"/>
  <c r="A19" i="90"/>
  <c r="A19" i="91"/>
  <c r="A19" i="89"/>
  <c r="A23" i="90"/>
  <c r="A23" i="89"/>
  <c r="A23" i="91"/>
  <c r="A27" i="91"/>
  <c r="A27" i="90"/>
  <c r="A27" i="89"/>
  <c r="A31" i="89"/>
  <c r="A31" i="91"/>
  <c r="A31" i="90"/>
  <c r="A35" i="90"/>
  <c r="A35" i="91"/>
  <c r="A35" i="89"/>
  <c r="A39" i="91"/>
  <c r="A39" i="90"/>
  <c r="A39" i="89"/>
  <c r="A43" i="90"/>
  <c r="A43" i="89"/>
  <c r="A43" i="91"/>
  <c r="A47" i="91"/>
  <c r="A47" i="90"/>
  <c r="A47" i="89"/>
  <c r="A51" i="90"/>
  <c r="A51" i="89"/>
  <c r="A51" i="91"/>
  <c r="A55" i="91"/>
  <c r="A55" i="90"/>
  <c r="A55" i="89"/>
  <c r="B65" i="38"/>
  <c r="B75" i="38" s="1"/>
  <c r="B65" i="86"/>
  <c r="B75" i="86" s="1"/>
  <c r="B65" i="84"/>
  <c r="B75" i="84" s="1"/>
  <c r="B65" i="87"/>
  <c r="B75" i="87" s="1"/>
  <c r="B65" i="88"/>
  <c r="B75" i="88" s="1"/>
  <c r="B65" i="85"/>
  <c r="B75" i="85" s="1"/>
  <c r="A75" i="66"/>
  <c r="A59" i="90"/>
  <c r="A59" i="89"/>
  <c r="A59" i="91"/>
  <c r="B62" i="38"/>
  <c r="B61" i="87"/>
  <c r="B72" i="87" s="1"/>
  <c r="B61" i="86"/>
  <c r="B72" i="86" s="1"/>
  <c r="B61" i="88"/>
  <c r="B72" i="88" s="1"/>
  <c r="B61" i="85"/>
  <c r="B72" i="85" s="1"/>
  <c r="B61" i="84"/>
  <c r="B72" i="84" s="1"/>
  <c r="A60" i="73"/>
  <c r="A60" i="71"/>
  <c r="A60" i="72"/>
  <c r="A64" i="73"/>
  <c r="A64" i="71"/>
  <c r="A64" i="72"/>
  <c r="A12" i="91"/>
  <c r="A12" i="90"/>
  <c r="A12" i="89"/>
  <c r="A16" i="91"/>
  <c r="A16" i="90"/>
  <c r="A16" i="89"/>
  <c r="A20" i="91"/>
  <c r="A20" i="90"/>
  <c r="A20" i="89"/>
  <c r="A24" i="91"/>
  <c r="A24" i="90"/>
  <c r="A24" i="89"/>
  <c r="A28" i="91"/>
  <c r="A28" i="90"/>
  <c r="A28" i="89"/>
  <c r="A32" i="91"/>
  <c r="A32" i="90"/>
  <c r="A32" i="89"/>
  <c r="A36" i="91"/>
  <c r="A36" i="90"/>
  <c r="A36" i="89"/>
  <c r="A40" i="91"/>
  <c r="A40" i="90"/>
  <c r="A40" i="89"/>
  <c r="A44" i="91"/>
  <c r="A44" i="90"/>
  <c r="A44" i="89"/>
  <c r="A48" i="91"/>
  <c r="A48" i="90"/>
  <c r="A48" i="89"/>
  <c r="A52" i="91"/>
  <c r="A52" i="90"/>
  <c r="A52" i="89"/>
  <c r="A56" i="91"/>
  <c r="A56" i="90"/>
  <c r="A56" i="89"/>
  <c r="A65" i="67"/>
  <c r="A88" i="67" s="1"/>
  <c r="A12" i="41"/>
  <c r="A12" i="43" s="1"/>
  <c r="A15" i="41"/>
  <c r="A15" i="43" s="1"/>
  <c r="A13" i="41"/>
  <c r="A13" i="43" s="1"/>
  <c r="A59" i="67"/>
  <c r="A57" i="66"/>
  <c r="C74" i="46"/>
  <c r="A60" i="40"/>
  <c r="A75" i="46"/>
  <c r="A11" i="41"/>
  <c r="A11" i="43" s="1"/>
  <c r="A16" i="41"/>
  <c r="A16" i="43" s="1"/>
  <c r="A61" i="66"/>
  <c r="A10" i="32"/>
  <c r="B11" i="34"/>
  <c r="A12" i="67"/>
  <c r="A16" i="67"/>
  <c r="A20" i="67"/>
  <c r="A24" i="67"/>
  <c r="A28" i="67"/>
  <c r="A32" i="67"/>
  <c r="A36" i="67"/>
  <c r="A40" i="67"/>
  <c r="A44" i="67"/>
  <c r="A48" i="67"/>
  <c r="A52" i="67"/>
  <c r="A62" i="47"/>
  <c r="A71" i="47" s="1"/>
  <c r="B7" i="34"/>
  <c r="A13" i="67"/>
  <c r="A17" i="67"/>
  <c r="A21" i="67"/>
  <c r="A25" i="67"/>
  <c r="A29" i="67"/>
  <c r="A33" i="67"/>
  <c r="A37" i="67"/>
  <c r="A41" i="67"/>
  <c r="A45" i="67"/>
  <c r="A49" i="67"/>
  <c r="A53" i="67"/>
  <c r="A66" i="67"/>
  <c r="A89" i="67" s="1"/>
  <c r="C71" i="46"/>
  <c r="A55" i="67"/>
  <c r="A3" i="49"/>
  <c r="A65" i="40"/>
  <c r="A16" i="42" s="1"/>
  <c r="A26" i="42" s="1"/>
  <c r="B76" i="38"/>
  <c r="A64" i="40"/>
  <c r="A15" i="42" s="1"/>
  <c r="A25" i="42" s="1"/>
  <c r="A76" i="66"/>
  <c r="A63" i="52"/>
  <c r="A74" i="46"/>
  <c r="A77" i="66"/>
  <c r="C73" i="45"/>
  <c r="A58" i="91" l="1"/>
  <c r="A58" i="90"/>
  <c r="A58" i="89"/>
  <c r="A61" i="40"/>
  <c r="B73" i="38"/>
  <c r="A62" i="90"/>
  <c r="A86" i="90" s="1"/>
  <c r="A62" i="89"/>
  <c r="A86" i="89" s="1"/>
  <c r="A62" i="91"/>
  <c r="A86" i="91" s="1"/>
  <c r="A62" i="40"/>
  <c r="B74" i="38"/>
  <c r="A73" i="40"/>
  <c r="A60" i="43"/>
  <c r="A73" i="43" s="1"/>
  <c r="A61" i="41"/>
  <c r="A74" i="41" s="1"/>
  <c r="A62" i="67"/>
  <c r="A86" i="67" s="1"/>
  <c r="A74" i="66"/>
  <c r="A58" i="67"/>
  <c r="A66" i="41"/>
  <c r="A78" i="41" s="1"/>
  <c r="A65" i="43"/>
  <c r="A77" i="43" s="1"/>
  <c r="A77" i="40"/>
  <c r="A65" i="41"/>
  <c r="A77" i="41" s="1"/>
  <c r="A64" i="43"/>
  <c r="A76" i="43" s="1"/>
  <c r="A76" i="40"/>
  <c r="A61" i="43" l="1"/>
  <c r="A74" i="43" s="1"/>
  <c r="A62" i="41"/>
  <c r="A75" i="41" s="1"/>
  <c r="A74" i="40"/>
  <c r="A63" i="41"/>
  <c r="A76" i="41" s="1"/>
  <c r="A75" i="40"/>
  <c r="A62" i="43"/>
  <c r="A75" i="43" s="1"/>
</calcChain>
</file>

<file path=xl/sharedStrings.xml><?xml version="1.0" encoding="utf-8"?>
<sst xmlns="http://schemas.openxmlformats.org/spreadsheetml/2006/main" count="1181" uniqueCount="304">
  <si>
    <t>ANEXO ESTADÍSTICO</t>
  </si>
  <si>
    <t>Producto</t>
  </si>
  <si>
    <t>Características técnicas, físicas, etc.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</si>
  <si>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</si>
  <si>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</si>
  <si>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</si>
  <si>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</si>
  <si>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</si>
  <si>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</si>
  <si>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</si>
  <si>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</si>
  <si>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</si>
  <si>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</si>
  <si>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</si>
  <si>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</si>
  <si>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</si>
  <si>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</si>
  <si>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</si>
  <si>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</si>
  <si>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</si>
  <si>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</si>
  <si>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</si>
  <si>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</si>
  <si>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</si>
  <si>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</si>
  <si>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</si>
  <si>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</si>
  <si>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</si>
  <si>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</si>
  <si>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</si>
  <si>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</si>
  <si>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</si>
  <si>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</si>
  <si>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</si>
  <si>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</si>
  <si>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</si>
  <si>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</si>
  <si>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</si>
  <si>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</si>
  <si>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</si>
  <si>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</si>
  <si>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</si>
  <si>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</si>
  <si>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</si>
  <si>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</si>
  <si>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</si>
  <si>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</si>
  <si>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</si>
  <si>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</si>
  <si>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</si>
  <si>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</si>
  <si>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</si>
  <si>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</si>
  <si>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</si>
  <si>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</si>
  <si>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</si>
  <si>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</si>
  <si>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</si>
  <si>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</si>
  <si>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</si>
  <si>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</si>
  <si>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</si>
  <si>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</si>
  <si>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</si>
  <si>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</si>
  <si>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</si>
  <si>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</si>
  <si>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</si>
  <si>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</si>
  <si>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</si>
  <si>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</si>
  <si>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</si>
  <si>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</si>
  <si>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</si>
  <si>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</si>
  <si>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</si>
  <si>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</si>
  <si>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</si>
  <si>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</si>
  <si>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</si>
  <si>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</si>
  <si>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</si>
  <si>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</si>
  <si>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</si>
  <si>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</si>
  <si>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</si>
  <si>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</si>
  <si>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</si>
  <si>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</si>
  <si>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</si>
  <si>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</si>
  <si>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</si>
  <si>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</si>
  <si>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</si>
  <si>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</si>
  <si>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</si>
  <si>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</si>
  <si>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</si>
  <si>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</si>
  <si>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</si>
  <si>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</si>
  <si>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</si>
  <si>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</si>
  <si>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</si>
  <si>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</si>
  <si>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</si>
  <si>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</si>
  <si>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</si>
  <si>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</si>
  <si>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</si>
  <si>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</si>
  <si>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</si>
  <si>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</si>
  <si>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</si>
  <si>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</si>
  <si>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</si>
  <si>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</si>
  <si>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</si>
  <si>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</si>
  <si>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</si>
  <si>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</si>
  <si>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</si>
  <si>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</si>
  <si>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</si>
  <si>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</si>
  <si>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</si>
  <si>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</si>
  <si>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</si>
  <si>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</si>
  <si>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</si>
  <si>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</si>
  <si>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</si>
  <si>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</si>
  <si>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</si>
  <si>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</si>
  <si>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2"/>
      </rPr>
      <t xml:space="preserve"> </t>
    </r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</si>
  <si>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</si>
  <si>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</si>
  <si>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</si>
  <si>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</si>
  <si>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</si>
  <si>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</si>
  <si>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</si>
  <si>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</si>
  <si>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</si>
  <si>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</si>
  <si>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</si>
  <si>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</si>
  <si>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</si>
  <si>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</si>
  <si>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</si>
  <si>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</si>
  <si>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</si>
  <si>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</si>
  <si>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</si>
  <si>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</si>
  <si>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</si>
  <si>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</si>
  <si>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</si>
  <si>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</si>
  <si>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</si>
  <si>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</si>
  <si>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</si>
  <si>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</si>
  <si>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</si>
  <si>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</si>
  <si>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</si>
  <si>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</si>
  <si>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</si>
  <si>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</si>
  <si>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>Fletes a cargo de los clientes - porcentaje sobre el precio</t>
  </si>
  <si>
    <t xml:space="preserve">                           %</t>
  </si>
  <si>
    <t>Agregue todas las filas que le resulten necesarias.</t>
  </si>
  <si>
    <t>Costos Totales del conjunto de todos los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</si>
  <si>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</si>
  <si>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</si>
  <si>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</si>
  <si>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</si>
  <si>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</si>
  <si>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</si>
  <si>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</si>
  <si>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</si>
  <si>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</si>
  <si>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</si>
  <si>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</si>
  <si>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</si>
  <si>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Valor por unidad de producto - Cuadro Nº 8</t>
  </si>
  <si>
    <t>Diferencial (+ / - ) asignable a canal mayorista</t>
  </si>
  <si>
    <t>Diferencial (+ / - ) asignable a canal minorista</t>
  </si>
  <si>
    <t>Diferencial (+ / - ) asignable a canal …….</t>
  </si>
  <si>
    <t>Gastos Fijos de Comercialización</t>
  </si>
  <si>
    <t>Otro (indicar)……………………</t>
  </si>
  <si>
    <t>Existencias al cierre de cada período</t>
  </si>
  <si>
    <t>Otros (Resto)</t>
  </si>
  <si>
    <t>ene-xxx 06</t>
  </si>
  <si>
    <t>Beneficio Fiscal</t>
  </si>
  <si>
    <t>Exportaciones de</t>
  </si>
  <si>
    <t>Ventas de</t>
  </si>
  <si>
    <t>ene-xxx05</t>
  </si>
  <si>
    <t>Cuadro Nº 4.1</t>
  </si>
  <si>
    <t>Cuadro Nº 4.2.b</t>
  </si>
  <si>
    <t>Cuadro Nº 4.2.a</t>
  </si>
  <si>
    <t>Masa Salalrial (en pesos)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</si>
  <si>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</si>
  <si>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Indique la/s forma/s de asignación de los costos comunes entre los distintos productos (por ej. comunes de fabricación, administrativos, comerciales, etc.)</t>
  </si>
  <si>
    <t>Supongamos que la capacidad de la etapa que limita la producción fue utilizada en 2010</t>
  </si>
  <si>
    <t>Mix de producción de 2010</t>
  </si>
  <si>
    <t>Mix 2010</t>
  </si>
  <si>
    <t>eleva en un 50%, las unidades totales pasan a ser 1800 de acuerdo al mix vigente en 2010</t>
  </si>
  <si>
    <t xml:space="preserve">Si en el año 2011 la capacidad de producción, debido a inversiones que se hayan realizado se </t>
  </si>
  <si>
    <t>LA HOJA ANTERIOR</t>
  </si>
  <si>
    <t>(vendidos al mercado interno)</t>
  </si>
  <si>
    <r>
      <t xml:space="preserve">Modelos de </t>
    </r>
    <r>
      <rPr>
        <b/>
        <i/>
        <u/>
        <sz val="10"/>
        <rFont val="Arial"/>
        <family val="2"/>
      </rPr>
      <t/>
    </r>
  </si>
  <si>
    <t>Electrobombas</t>
  </si>
  <si>
    <t>vendidas al mercado interno</t>
  </si>
  <si>
    <t xml:space="preserve">en pesos por unidad </t>
  </si>
  <si>
    <t>por unidad</t>
  </si>
  <si>
    <t>promedio 2014</t>
  </si>
  <si>
    <t>promedio 2015</t>
  </si>
  <si>
    <t>promedio 2016</t>
  </si>
  <si>
    <t>Origen: China</t>
  </si>
  <si>
    <t>En unidades</t>
  </si>
  <si>
    <t>SEMITERMINADOS</t>
  </si>
  <si>
    <t>Cuadro N° 7.1</t>
  </si>
  <si>
    <t>Cuadro N° 7.2</t>
  </si>
  <si>
    <t>Origen..................</t>
  </si>
  <si>
    <t>Origen...............</t>
  </si>
  <si>
    <r>
      <t xml:space="preserve">cantidad por </t>
    </r>
    <r>
      <rPr>
        <i/>
        <sz val="10"/>
        <color indexed="30"/>
        <rFont val="Arial"/>
        <family val="2"/>
      </rPr>
      <t xml:space="preserve">unidad </t>
    </r>
    <r>
      <rPr>
        <sz val="10"/>
        <color indexed="30"/>
        <rFont val="Arial"/>
        <family val="2"/>
      </rPr>
      <t xml:space="preserve">de </t>
    </r>
    <r>
      <rPr>
        <i/>
        <sz val="10"/>
        <color indexed="30"/>
        <rFont val="Arial"/>
        <family val="2"/>
      </rPr>
      <t>producto</t>
    </r>
  </si>
  <si>
    <t xml:space="preserve"> </t>
  </si>
  <si>
    <t>en pesos por unidad</t>
  </si>
  <si>
    <t>Facturado</t>
  </si>
  <si>
    <t>originarias de (1):…………………………………………….</t>
  </si>
  <si>
    <t>(1) Complete un Cuadro por cada origen del que realizó importaciones</t>
  </si>
  <si>
    <t>SEMITERMINADAS</t>
  </si>
  <si>
    <t>TERCER MERCADO:........................................</t>
  </si>
  <si>
    <t>Nota: Señalar fuente o acompañar documentación respaldatoria</t>
  </si>
  <si>
    <t>10</t>
  </si>
  <si>
    <t>Rodamientes Radiales a bola</t>
  </si>
  <si>
    <t>en kilogramos</t>
  </si>
  <si>
    <t>ene-oct 2017</t>
  </si>
  <si>
    <t>ene-oct 2016</t>
  </si>
  <si>
    <t>Kilogramos</t>
  </si>
  <si>
    <t>promedio ene-oct 2017</t>
  </si>
  <si>
    <t>(en kilogramos y valores de primera venta)</t>
  </si>
  <si>
    <t>Orígenes no objeto de medidas</t>
  </si>
  <si>
    <t>Cuadro Nº 15.2</t>
  </si>
  <si>
    <t>originarias de China</t>
  </si>
  <si>
    <t>Cuadro Nº 15.1</t>
  </si>
  <si>
    <t>Cuadro N° 8.a</t>
  </si>
  <si>
    <t>Cuadro N° 9.a</t>
  </si>
  <si>
    <t>Cuadro Nº 10.a</t>
  </si>
  <si>
    <t>Peso unitario:</t>
  </si>
  <si>
    <t>RANKING
Series</t>
  </si>
  <si>
    <t>Serie:</t>
  </si>
  <si>
    <t>Sellos (sí, no, ambas partes)</t>
  </si>
  <si>
    <t>Capacidad de carga dinámica básica:</t>
  </si>
  <si>
    <t>Capacidad de carga estática básica:</t>
  </si>
  <si>
    <t>Velocidad de referencia (r/min)</t>
  </si>
  <si>
    <t>Velocidad límite (r/min)</t>
  </si>
  <si>
    <t>Cuadro N° 1.a</t>
  </si>
  <si>
    <t>Cuadro N° 1.b</t>
  </si>
  <si>
    <t>6203</t>
  </si>
  <si>
    <t>6204</t>
  </si>
  <si>
    <t>Serie (tipo)*</t>
  </si>
  <si>
    <t>….</t>
  </si>
  <si>
    <t>* Complete una fila por cada tipo de rodamiento detallando todas las designaciones adicionales (prefijos y sufijos)</t>
  </si>
  <si>
    <t>Principales características</t>
  </si>
  <si>
    <t>Cuadro Nº 4.3.a</t>
  </si>
  <si>
    <t>Dólares FOB</t>
  </si>
  <si>
    <t>Serie: 6203-2Z</t>
  </si>
  <si>
    <t>Serie: 6205-2RS1</t>
  </si>
  <si>
    <t>Cuadro Nº 4.3.b</t>
  </si>
  <si>
    <t>Serie: 6308-2RS1</t>
  </si>
  <si>
    <t>Cuadro Nº 4.3.c</t>
  </si>
  <si>
    <t>Serie 6203-2Z (primer montaje)</t>
  </si>
  <si>
    <t>Cuadro N° 8.b</t>
  </si>
  <si>
    <t>Serie 6203-2Z (reposición)</t>
  </si>
  <si>
    <t>Cuadro N° 9.b</t>
  </si>
  <si>
    <t>Serie 6205-2RS1 (primer montaje)</t>
  </si>
  <si>
    <t>Serie 6205-2RS1 (reposición)</t>
  </si>
  <si>
    <t>Cuadro N° 8.c</t>
  </si>
  <si>
    <t>Cuadro N° 8.d</t>
  </si>
  <si>
    <t>Cuadro N° 8.e</t>
  </si>
  <si>
    <t>Serie 6308-2RS1 (primer montaje)</t>
  </si>
  <si>
    <t>Cuadro N° 8.f</t>
  </si>
  <si>
    <t>Serie 6308-2RS1 (reposición)</t>
  </si>
  <si>
    <t>Cuadro N° 9.c</t>
  </si>
  <si>
    <t>Cuadro N° 9.d</t>
  </si>
  <si>
    <t>Cuadro N° 9.e</t>
  </si>
  <si>
    <t>Cuadro N° 9.f</t>
  </si>
  <si>
    <t>Cuadro Nº 15.4</t>
  </si>
  <si>
    <t>Cuadro Nº 15.3</t>
  </si>
  <si>
    <t>Demás productos</t>
  </si>
  <si>
    <t>Comunes de fábrica</t>
  </si>
  <si>
    <t>Cemás productos</t>
  </si>
  <si>
    <t>CHINA</t>
  </si>
  <si>
    <t>Rodamientos Radiales a Bola importados de todos los orígenes</t>
  </si>
  <si>
    <t>Unidad (2): ……….</t>
  </si>
  <si>
    <t>(2) Complete la unidad de medida correspondiente</t>
  </si>
  <si>
    <t>Cuadro Nº 10.b</t>
  </si>
  <si>
    <t>Cuadro Nº 10.c</t>
  </si>
  <si>
    <t>Cuadro Nº 10.d</t>
  </si>
  <si>
    <t>Cuadro Nº 10.e</t>
  </si>
  <si>
    <t>Cuadro Nº 10.f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</si>
</sst>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</numFmts>
  <fonts count="31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10"/>
      <color rgb="FF0090D0"/>
      <name val="Arial"/>
      <family val="2"/>
    </font>
    <font>
      <b/>
      <sz val="8.5"/>
      <color rgb="FF0090D0"/>
      <name val="Arial"/>
      <family val="2"/>
    </font>
    <font>
      <sz val="10"/>
      <color rgb="FF0090D0"/>
      <name val="Arial"/>
      <family val="2"/>
    </font>
    <font>
      <b/>
      <i/>
      <sz val="10"/>
      <color rgb="FF0090D0"/>
      <name val="Arial"/>
      <family val="2"/>
    </font>
    <font>
      <i/>
      <u/>
      <sz val="10"/>
      <color rgb="FF0090D0"/>
      <name val="Arial"/>
      <family val="2"/>
    </font>
    <font>
      <b/>
      <u/>
      <sz val="10"/>
      <color rgb="FF0090D0"/>
      <name val="Arial"/>
      <family val="2"/>
    </font>
    <font>
      <b/>
      <sz val="28"/>
      <color rgb="FF0090D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634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18" xfId="3" quotePrefix="1" applyNumberFormat="1" applyFont="1" applyFill="1" applyBorder="1" applyAlignment="1" applyProtection="1">
      <alignment horizontal="right"/>
      <protection locked="0"/>
    </xf>
    <xf numFmtId="3" fontId="10" fillId="0" borderId="19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0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5" fontId="10" fillId="0" borderId="0" xfId="3" quotePrefix="1" applyNumberFormat="1" applyFont="1" applyFill="1" applyBorder="1" applyAlignment="1" applyProtection="1"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1" fontId="4" fillId="0" borderId="25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0" fillId="0" borderId="26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4" fillId="4" borderId="0" xfId="0" applyFont="1" applyFill="1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Border="1" applyAlignment="1" applyProtection="1">
      <alignment horizontal="center"/>
      <protection locked="0"/>
    </xf>
    <xf numFmtId="3" fontId="10" fillId="0" borderId="19" xfId="0" applyNumberFormat="1" applyFont="1" applyBorder="1" applyAlignment="1" applyProtection="1">
      <alignment horizontal="center"/>
      <protection locked="0"/>
    </xf>
    <xf numFmtId="3" fontId="10" fillId="0" borderId="20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7" xfId="0" quotePrefix="1" applyNumberFormat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7" fillId="0" borderId="0" xfId="0" applyNumberFormat="1" applyFont="1" applyFill="1" applyBorder="1" applyProtection="1">
      <protection locked="0"/>
    </xf>
    <xf numFmtId="3" fontId="10" fillId="0" borderId="0" xfId="0" applyNumberFormat="1" applyFont="1" applyProtection="1"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18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1" fontId="18" fillId="0" borderId="9" xfId="0" applyNumberFormat="1" applyFont="1" applyFill="1" applyBorder="1" applyAlignment="1" applyProtection="1">
      <alignment horizontal="center"/>
      <protection locked="0"/>
    </xf>
    <xf numFmtId="17" fontId="4" fillId="3" borderId="25" xfId="0" applyNumberFormat="1" applyFont="1" applyFill="1" applyBorder="1" applyAlignment="1" applyProtection="1">
      <alignment horizontal="center"/>
      <protection locked="0"/>
    </xf>
    <xf numFmtId="3" fontId="10" fillId="0" borderId="33" xfId="3" quotePrefix="1" applyNumberFormat="1" applyFont="1" applyFill="1" applyBorder="1" applyAlignment="1" applyProtection="1">
      <alignment horizontal="right"/>
      <protection locked="0"/>
    </xf>
    <xf numFmtId="3" fontId="10" fillId="0" borderId="5" xfId="3" quotePrefix="1" applyNumberFormat="1" applyFont="1" applyFill="1" applyBorder="1" applyAlignment="1" applyProtection="1">
      <alignment horizontal="right"/>
      <protection locked="0"/>
    </xf>
    <xf numFmtId="3" fontId="10" fillId="0" borderId="6" xfId="3" quotePrefix="1" applyNumberFormat="1" applyFont="1" applyFill="1" applyBorder="1" applyAlignment="1" applyProtection="1">
      <alignment horizontal="right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4" fontId="17" fillId="5" borderId="18" xfId="0" applyNumberFormat="1" applyFont="1" applyFill="1" applyBorder="1" applyAlignment="1" applyProtection="1">
      <alignment horizontal="center"/>
    </xf>
    <xf numFmtId="4" fontId="17" fillId="5" borderId="19" xfId="0" applyNumberFormat="1" applyFont="1" applyFill="1" applyBorder="1" applyAlignment="1" applyProtection="1">
      <alignment horizontal="center"/>
    </xf>
    <xf numFmtId="4" fontId="17" fillId="5" borderId="34" xfId="0" applyNumberFormat="1" applyFont="1" applyFill="1" applyBorder="1" applyAlignment="1" applyProtection="1">
      <alignment horizontal="center"/>
    </xf>
    <xf numFmtId="4" fontId="17" fillId="5" borderId="2" xfId="0" applyNumberFormat="1" applyFont="1" applyFill="1" applyBorder="1" applyAlignment="1" applyProtection="1">
      <alignment horizontal="center"/>
    </xf>
    <xf numFmtId="4" fontId="17" fillId="5" borderId="20" xfId="0" applyNumberFormat="1" applyFont="1" applyFill="1" applyBorder="1" applyAlignment="1" applyProtection="1">
      <alignment horizontal="center"/>
    </xf>
    <xf numFmtId="4" fontId="17" fillId="5" borderId="3" xfId="0" applyNumberFormat="1" applyFont="1" applyFill="1" applyBorder="1" applyAlignment="1" applyProtection="1">
      <alignment horizontal="center"/>
    </xf>
    <xf numFmtId="4" fontId="17" fillId="5" borderId="35" xfId="0" applyNumberFormat="1" applyFont="1" applyFill="1" applyBorder="1" applyAlignment="1" applyProtection="1">
      <alignment horizontal="center"/>
    </xf>
    <xf numFmtId="4" fontId="17" fillId="5" borderId="11" xfId="0" applyNumberFormat="1" applyFont="1" applyFill="1" applyBorder="1" applyAlignment="1" applyProtection="1">
      <alignment horizontal="center"/>
    </xf>
    <xf numFmtId="4" fontId="17" fillId="5" borderId="23" xfId="0" applyNumberFormat="1" applyFont="1" applyFill="1" applyBorder="1" applyAlignment="1" applyProtection="1">
      <alignment horizontal="center"/>
    </xf>
    <xf numFmtId="4" fontId="17" fillId="5" borderId="24" xfId="0" applyNumberFormat="1" applyFont="1" applyFill="1" applyBorder="1" applyAlignment="1" applyProtection="1">
      <alignment horizontal="center"/>
    </xf>
    <xf numFmtId="4" fontId="17" fillId="5" borderId="36" xfId="0" applyNumberFormat="1" applyFont="1" applyFill="1" applyBorder="1" applyAlignment="1" applyProtection="1">
      <alignment horizontal="center"/>
    </xf>
    <xf numFmtId="4" fontId="17" fillId="5" borderId="12" xfId="0" applyNumberFormat="1" applyFont="1" applyFill="1" applyBorder="1" applyAlignment="1" applyProtection="1">
      <alignment horizontal="center"/>
    </xf>
    <xf numFmtId="4" fontId="17" fillId="5" borderId="25" xfId="0" applyNumberFormat="1" applyFont="1" applyFill="1" applyBorder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/>
    </xf>
    <xf numFmtId="4" fontId="17" fillId="5" borderId="27" xfId="0" applyNumberFormat="1" applyFont="1" applyFill="1" applyBorder="1" applyAlignment="1" applyProtection="1">
      <alignment horizontal="center"/>
    </xf>
    <xf numFmtId="4" fontId="17" fillId="5" borderId="37" xfId="0" applyNumberFormat="1" applyFont="1" applyFill="1" applyBorder="1" applyAlignment="1" applyProtection="1">
      <alignment horizontal="center"/>
    </xf>
    <xf numFmtId="4" fontId="17" fillId="5" borderId="26" xfId="0" applyNumberFormat="1" applyFont="1" applyFill="1" applyBorder="1" applyAlignment="1" applyProtection="1">
      <alignment horizontal="center"/>
    </xf>
    <xf numFmtId="4" fontId="17" fillId="5" borderId="14" xfId="0" applyNumberFormat="1" applyFont="1" applyFill="1" applyBorder="1" applyAlignment="1" applyProtection="1">
      <alignment horizontal="center"/>
    </xf>
    <xf numFmtId="4" fontId="17" fillId="5" borderId="21" xfId="0" applyNumberFormat="1" applyFont="1" applyFill="1" applyBorder="1" applyAlignment="1" applyProtection="1">
      <alignment horizontal="center"/>
    </xf>
    <xf numFmtId="4" fontId="17" fillId="5" borderId="7" xfId="0" quotePrefix="1" applyNumberFormat="1" applyFont="1" applyFill="1" applyBorder="1" applyAlignment="1" applyProtection="1">
      <alignment horizontal="center"/>
    </xf>
    <xf numFmtId="4" fontId="17" fillId="5" borderId="36" xfId="0" quotePrefix="1" applyNumberFormat="1" applyFont="1" applyFill="1" applyBorder="1" applyAlignment="1" applyProtection="1">
      <alignment horizontal="center"/>
    </xf>
    <xf numFmtId="4" fontId="17" fillId="5" borderId="12" xfId="0" quotePrefix="1" applyNumberFormat="1" applyFont="1" applyFill="1" applyBorder="1" applyAlignment="1" applyProtection="1">
      <alignment horizontal="center"/>
    </xf>
    <xf numFmtId="4" fontId="17" fillId="5" borderId="2" xfId="3" quotePrefix="1" applyNumberFormat="1" applyFont="1" applyFill="1" applyBorder="1" applyAlignment="1" applyProtection="1">
      <alignment horizontal="right"/>
    </xf>
    <xf numFmtId="4" fontId="17" fillId="5" borderId="11" xfId="3" quotePrefix="1" applyNumberFormat="1" applyFont="1" applyFill="1" applyBorder="1" applyAlignment="1" applyProtection="1">
      <alignment horizontal="right"/>
    </xf>
    <xf numFmtId="4" fontId="17" fillId="5" borderId="12" xfId="3" quotePrefix="1" applyNumberFormat="1" applyFont="1" applyFill="1" applyBorder="1" applyAlignment="1" applyProtection="1">
      <alignment horizontal="right"/>
    </xf>
    <xf numFmtId="4" fontId="17" fillId="5" borderId="15" xfId="3" quotePrefix="1" applyNumberFormat="1" applyFont="1" applyFill="1" applyBorder="1" applyAlignment="1" applyProtection="1">
      <alignment horizontal="right"/>
    </xf>
    <xf numFmtId="4" fontId="17" fillId="5" borderId="25" xfId="3" quotePrefix="1" applyNumberFormat="1" applyFont="1" applyFill="1" applyBorder="1" applyAlignment="1" applyProtection="1">
      <alignment horizontal="right"/>
    </xf>
    <xf numFmtId="1" fontId="18" fillId="5" borderId="2" xfId="0" applyNumberFormat="1" applyFont="1" applyFill="1" applyBorder="1" applyAlignment="1" applyProtection="1">
      <alignment horizontal="center"/>
    </xf>
    <xf numFmtId="1" fontId="18" fillId="5" borderId="11" xfId="0" applyNumberFormat="1" applyFont="1" applyFill="1" applyBorder="1" applyAlignment="1" applyProtection="1">
      <alignment horizontal="center"/>
    </xf>
    <xf numFmtId="1" fontId="18" fillId="5" borderId="12" xfId="0" applyNumberFormat="1" applyFont="1" applyFill="1" applyBorder="1" applyAlignment="1" applyProtection="1">
      <alignment horizontal="center"/>
    </xf>
    <xf numFmtId="0" fontId="3" fillId="0" borderId="0" xfId="5" applyBorder="1" applyProtection="1"/>
    <xf numFmtId="2" fontId="18" fillId="5" borderId="9" xfId="0" applyNumberFormat="1" applyFont="1" applyFill="1" applyBorder="1" applyAlignment="1" applyProtection="1">
      <alignment horizontal="center"/>
    </xf>
    <xf numFmtId="0" fontId="0" fillId="0" borderId="35" xfId="0" applyBorder="1" applyProtection="1">
      <protection locked="0"/>
    </xf>
    <xf numFmtId="0" fontId="18" fillId="0" borderId="38" xfId="0" applyFont="1" applyBorder="1" applyProtection="1">
      <protection locked="0"/>
    </xf>
    <xf numFmtId="0" fontId="18" fillId="0" borderId="39" xfId="0" applyFont="1" applyBorder="1" applyProtection="1">
      <protection locked="0"/>
    </xf>
    <xf numFmtId="49" fontId="18" fillId="0" borderId="9" xfId="0" applyNumberFormat="1" applyFont="1" applyBorder="1" applyAlignment="1" applyProtection="1">
      <alignment horizontal="center"/>
      <protection locked="0"/>
    </xf>
    <xf numFmtId="0" fontId="18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18" fillId="0" borderId="31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5" fillId="0" borderId="14" xfId="0" applyFont="1" applyBorder="1" applyProtection="1">
      <protection locked="0"/>
    </xf>
    <xf numFmtId="0" fontId="15" fillId="0" borderId="26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17" fontId="18" fillId="0" borderId="9" xfId="0" applyNumberFormat="1" applyFont="1" applyBorder="1" applyAlignment="1" applyProtection="1">
      <alignment horizontal="center"/>
      <protection locked="0"/>
    </xf>
    <xf numFmtId="3" fontId="18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17" fontId="4" fillId="0" borderId="25" xfId="0" applyNumberFormat="1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1" fillId="0" borderId="0" xfId="5" applyFont="1" applyFill="1" applyBorder="1" applyProtection="1">
      <protection locked="0"/>
    </xf>
    <xf numFmtId="0" fontId="11" fillId="0" borderId="0" xfId="5" applyFont="1" applyBorder="1" applyProtection="1">
      <protection locked="0"/>
    </xf>
    <xf numFmtId="0" fontId="8" fillId="0" borderId="0" xfId="5" applyFont="1" applyFill="1" applyBorder="1" applyAlignment="1" applyProtection="1">
      <alignment horizontal="left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19" xfId="5" applyBorder="1" applyAlignment="1" applyProtection="1">
      <alignment horizontal="center"/>
      <protection locked="0"/>
    </xf>
    <xf numFmtId="9" fontId="3" fillId="0" borderId="33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9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18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5" xfId="5" applyFont="1" applyBorder="1" applyProtection="1">
      <protection locked="0"/>
    </xf>
    <xf numFmtId="0" fontId="3" fillId="0" borderId="23" xfId="5" applyBorder="1" applyAlignment="1" applyProtection="1">
      <alignment horizontal="center"/>
      <protection locked="0"/>
    </xf>
    <xf numFmtId="9" fontId="3" fillId="0" borderId="45" xfId="6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0" fontId="1" fillId="0" borderId="25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7" fillId="0" borderId="47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7" fillId="0" borderId="52" xfId="0" applyFont="1" applyBorder="1" applyProtection="1">
      <protection locked="0"/>
    </xf>
    <xf numFmtId="0" fontId="7" fillId="0" borderId="53" xfId="0" applyFont="1" applyBorder="1" applyProtection="1">
      <protection locked="0"/>
    </xf>
    <xf numFmtId="0" fontId="7" fillId="0" borderId="54" xfId="0" applyFont="1" applyBorder="1" applyProtection="1">
      <protection locked="0"/>
    </xf>
    <xf numFmtId="0" fontId="7" fillId="0" borderId="55" xfId="0" applyFont="1" applyBorder="1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Continuous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9" fontId="1" fillId="0" borderId="41" xfId="6" applyFont="1" applyBorder="1" applyAlignment="1" applyProtection="1">
      <alignment horizontal="center"/>
      <protection locked="0"/>
    </xf>
    <xf numFmtId="9" fontId="1" fillId="0" borderId="42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0" fillId="6" borderId="2" xfId="3" quotePrefix="1" applyNumberFormat="1" applyFont="1" applyFill="1" applyBorder="1" applyAlignment="1" applyProtection="1">
      <alignment horizontal="center"/>
    </xf>
    <xf numFmtId="4" fontId="10" fillId="6" borderId="11" xfId="3" quotePrefix="1" applyNumberFormat="1" applyFont="1" applyFill="1" applyBorder="1" applyAlignment="1" applyProtection="1">
      <alignment horizontal="center"/>
    </xf>
    <xf numFmtId="4" fontId="10" fillId="6" borderId="12" xfId="3" quotePrefix="1" applyNumberFormat="1" applyFont="1" applyFill="1" applyBorder="1" applyAlignment="1" applyProtection="1">
      <alignment horizontal="center"/>
    </xf>
    <xf numFmtId="4" fontId="10" fillId="6" borderId="15" xfId="3" quotePrefix="1" applyNumberFormat="1" applyFont="1" applyFill="1" applyBorder="1" applyAlignment="1" applyProtection="1">
      <alignment horizontal="center"/>
    </xf>
    <xf numFmtId="4" fontId="10" fillId="6" borderId="25" xfId="3" quotePrefix="1" applyNumberFormat="1" applyFont="1" applyFill="1" applyBorder="1" applyAlignment="1" applyProtection="1">
      <alignment horizontal="center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5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6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4" fontId="17" fillId="5" borderId="0" xfId="0" applyNumberFormat="1" applyFont="1" applyFill="1" applyBorder="1" applyAlignment="1" applyProtection="1">
      <alignment horizontal="center"/>
    </xf>
    <xf numFmtId="4" fontId="17" fillId="5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2" fontId="18" fillId="5" borderId="9" xfId="0" applyNumberFormat="1" applyFont="1" applyFill="1" applyBorder="1" applyAlignment="1" applyProtection="1">
      <alignment horizontal="right"/>
    </xf>
    <xf numFmtId="2" fontId="18" fillId="5" borderId="8" xfId="0" applyNumberFormat="1" applyFont="1" applyFill="1" applyBorder="1" applyAlignment="1" applyProtection="1">
      <alignment horizontal="right"/>
    </xf>
    <xf numFmtId="2" fontId="18" fillId="5" borderId="42" xfId="0" applyNumberFormat="1" applyFont="1" applyFill="1" applyBorder="1" applyAlignment="1" applyProtection="1">
      <alignment horizontal="right"/>
    </xf>
    <xf numFmtId="0" fontId="18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1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/>
    <xf numFmtId="0" fontId="4" fillId="0" borderId="9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10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3" fontId="10" fillId="0" borderId="17" xfId="3" quotePrefix="1" applyNumberFormat="1" applyFont="1" applyFill="1" applyBorder="1" applyAlignment="1" applyProtection="1">
      <alignment horizontal="right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1" fontId="4" fillId="0" borderId="59" xfId="0" applyNumberFormat="1" applyFont="1" applyFill="1" applyBorder="1" applyAlignment="1" applyProtection="1">
      <alignment horizontal="center"/>
      <protection locked="0"/>
    </xf>
    <xf numFmtId="0" fontId="10" fillId="0" borderId="60" xfId="0" applyFont="1" applyFill="1" applyBorder="1" applyProtection="1">
      <protection locked="0"/>
    </xf>
    <xf numFmtId="0" fontId="10" fillId="0" borderId="61" xfId="0" applyFont="1" applyFill="1" applyBorder="1" applyProtection="1">
      <protection locked="0"/>
    </xf>
    <xf numFmtId="0" fontId="4" fillId="0" borderId="62" xfId="0" applyFont="1" applyFill="1" applyBorder="1" applyAlignment="1" applyProtection="1">
      <alignment horizontal="center"/>
      <protection locked="0"/>
    </xf>
    <xf numFmtId="0" fontId="10" fillId="0" borderId="50" xfId="0" applyFont="1" applyFill="1" applyBorder="1" applyProtection="1">
      <protection locked="0"/>
    </xf>
    <xf numFmtId="0" fontId="10" fillId="0" borderId="52" xfId="0" applyFont="1" applyFill="1" applyBorder="1" applyProtection="1"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Protection="1">
      <protection locked="0"/>
    </xf>
    <xf numFmtId="0" fontId="10" fillId="0" borderId="55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10" fillId="0" borderId="31" xfId="0" applyFont="1" applyFill="1" applyBorder="1" applyProtection="1">
      <protection locked="0"/>
    </xf>
    <xf numFmtId="0" fontId="10" fillId="0" borderId="43" xfId="0" applyFont="1" applyFill="1" applyBorder="1" applyProtection="1">
      <protection locked="0"/>
    </xf>
    <xf numFmtId="0" fontId="10" fillId="0" borderId="44" xfId="0" applyFont="1" applyFill="1" applyBorder="1" applyProtection="1">
      <protection locked="0"/>
    </xf>
    <xf numFmtId="0" fontId="4" fillId="0" borderId="0" xfId="0" applyFont="1" applyFill="1" applyAlignment="1" applyProtection="1"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0" fontId="10" fillId="0" borderId="64" xfId="0" applyFont="1" applyFill="1" applyBorder="1" applyProtection="1">
      <protection locked="0"/>
    </xf>
    <xf numFmtId="0" fontId="10" fillId="0" borderId="62" xfId="0" applyFont="1" applyFill="1" applyBorder="1" applyProtection="1">
      <protection locked="0"/>
    </xf>
    <xf numFmtId="0" fontId="4" fillId="0" borderId="65" xfId="0" applyFont="1" applyFill="1" applyBorder="1" applyAlignment="1" applyProtection="1">
      <alignment horizontal="center"/>
      <protection locked="0"/>
    </xf>
    <xf numFmtId="0" fontId="10" fillId="0" borderId="65" xfId="0" applyFont="1" applyFill="1" applyBorder="1" applyProtection="1"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10" fillId="0" borderId="63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1" fillId="0" borderId="0" xfId="5" applyFont="1" applyFill="1" applyBorder="1" applyAlignment="1" applyProtection="1">
      <alignment horizontal="left"/>
      <protection locked="0"/>
    </xf>
    <xf numFmtId="0" fontId="3" fillId="0" borderId="0" xfId="5" applyFill="1" applyBorder="1" applyProtection="1">
      <protection locked="0"/>
    </xf>
    <xf numFmtId="0" fontId="15" fillId="0" borderId="0" xfId="5" applyFont="1" applyFill="1" applyBorder="1" applyAlignment="1" applyProtection="1">
      <alignment horizontal="left"/>
      <protection locked="0"/>
    </xf>
    <xf numFmtId="0" fontId="13" fillId="0" borderId="66" xfId="0" applyFont="1" applyFill="1" applyBorder="1" applyProtection="1">
      <protection locked="0"/>
    </xf>
    <xf numFmtId="0" fontId="13" fillId="0" borderId="67" xfId="0" applyFont="1" applyFill="1" applyBorder="1" applyProtection="1">
      <protection locked="0"/>
    </xf>
    <xf numFmtId="0" fontId="13" fillId="0" borderId="68" xfId="0" applyFont="1" applyFill="1" applyBorder="1" applyProtection="1">
      <protection locked="0"/>
    </xf>
    <xf numFmtId="0" fontId="4" fillId="0" borderId="0" xfId="5" applyFont="1" applyFill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Protection="1">
      <protection locked="0"/>
    </xf>
    <xf numFmtId="0" fontId="25" fillId="0" borderId="8" xfId="0" applyFont="1" applyFill="1" applyBorder="1" applyAlignment="1" applyProtection="1">
      <alignment horizontal="center"/>
      <protection locked="0"/>
    </xf>
    <xf numFmtId="0" fontId="24" fillId="0" borderId="37" xfId="0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24" fillId="0" borderId="9" xfId="0" applyFont="1" applyFill="1" applyBorder="1" applyAlignment="1" applyProtection="1">
      <alignment horizontal="centerContinuous"/>
      <protection locked="0"/>
    </xf>
    <xf numFmtId="0" fontId="27" fillId="0" borderId="43" xfId="0" applyFont="1" applyFill="1" applyBorder="1" applyAlignment="1" applyProtection="1">
      <alignment horizontal="centerContinuous"/>
      <protection locked="0"/>
    </xf>
    <xf numFmtId="0" fontId="27" fillId="0" borderId="44" xfId="0" applyFont="1" applyFill="1" applyBorder="1" applyAlignment="1" applyProtection="1">
      <alignment horizontal="centerContinuous"/>
      <protection locked="0"/>
    </xf>
    <xf numFmtId="0" fontId="24" fillId="0" borderId="70" xfId="0" applyFont="1" applyFill="1" applyBorder="1" applyAlignment="1" applyProtection="1">
      <alignment horizontal="left"/>
      <protection locked="0"/>
    </xf>
    <xf numFmtId="0" fontId="24" fillId="0" borderId="71" xfId="0" applyFont="1" applyFill="1" applyBorder="1" applyAlignment="1" applyProtection="1">
      <alignment horizontal="centerContinuous"/>
      <protection locked="0"/>
    </xf>
    <xf numFmtId="0" fontId="24" fillId="0" borderId="26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42" xfId="0" applyFont="1" applyFill="1" applyBorder="1" applyAlignment="1" applyProtection="1">
      <alignment horizontal="center"/>
      <protection locked="0"/>
    </xf>
    <xf numFmtId="0" fontId="24" fillId="0" borderId="72" xfId="0" applyFont="1" applyFill="1" applyBorder="1" applyAlignment="1" applyProtection="1">
      <alignment horizontal="center"/>
      <protection locked="0"/>
    </xf>
    <xf numFmtId="0" fontId="26" fillId="0" borderId="0" xfId="0" applyFont="1"/>
    <xf numFmtId="0" fontId="24" fillId="0" borderId="4" xfId="0" applyFont="1" applyBorder="1" applyAlignment="1" applyProtection="1">
      <alignment horizontal="center"/>
      <protection locked="0"/>
    </xf>
    <xf numFmtId="0" fontId="24" fillId="0" borderId="38" xfId="0" applyFont="1" applyBorder="1" applyAlignment="1" applyProtection="1">
      <alignment horizontal="center"/>
      <protection locked="0"/>
    </xf>
    <xf numFmtId="0" fontId="24" fillId="0" borderId="58" xfId="0" applyFont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40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38" xfId="5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>
      <alignment horizontal="center" vertical="center"/>
    </xf>
    <xf numFmtId="0" fontId="28" fillId="0" borderId="0" xfId="5" applyFont="1" applyBorder="1" applyProtection="1">
      <protection locked="0"/>
    </xf>
    <xf numFmtId="0" fontId="24" fillId="0" borderId="40" xfId="5" applyFont="1" applyBorder="1" applyAlignment="1" applyProtection="1">
      <alignment vertical="center"/>
      <protection locked="0"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5" applyFont="1" applyBorder="1" applyProtection="1">
      <protection locked="0"/>
    </xf>
    <xf numFmtId="0" fontId="24" fillId="0" borderId="9" xfId="0" applyFont="1" applyBorder="1" applyAlignment="1">
      <alignment horizontal="center"/>
    </xf>
    <xf numFmtId="0" fontId="26" fillId="0" borderId="0" xfId="5" applyFont="1" applyFill="1" applyBorder="1" applyProtection="1">
      <protection locked="0"/>
    </xf>
    <xf numFmtId="0" fontId="24" fillId="0" borderId="14" xfId="5" applyFont="1" applyFill="1" applyBorder="1" applyAlignment="1" applyProtection="1">
      <alignment horizontal="left"/>
      <protection locked="0"/>
    </xf>
    <xf numFmtId="0" fontId="24" fillId="0" borderId="14" xfId="5" applyFont="1" applyFill="1" applyBorder="1" applyAlignment="1" applyProtection="1">
      <alignment horizontal="center"/>
      <protection locked="0"/>
    </xf>
    <xf numFmtId="0" fontId="24" fillId="0" borderId="8" xfId="5" applyFont="1" applyFill="1" applyBorder="1" applyProtection="1">
      <protection locked="0"/>
    </xf>
    <xf numFmtId="0" fontId="24" fillId="0" borderId="8" xfId="5" applyFont="1" applyFill="1" applyBorder="1" applyAlignment="1" applyProtection="1">
      <alignment horizont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9" fillId="0" borderId="0" xfId="0" applyFont="1" applyProtection="1">
      <protection locked="0"/>
    </xf>
    <xf numFmtId="0" fontId="24" fillId="0" borderId="9" xfId="0" applyFont="1" applyFill="1" applyBorder="1" applyAlignment="1" applyProtection="1">
      <alignment horizontal="center"/>
      <protection locked="0"/>
    </xf>
    <xf numFmtId="0" fontId="26" fillId="0" borderId="9" xfId="0" applyFont="1" applyFill="1" applyBorder="1" applyAlignment="1" applyProtection="1">
      <alignment horizont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73" xfId="0" applyFont="1" applyFill="1" applyBorder="1" applyProtection="1"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1" fontId="4" fillId="0" borderId="64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Protection="1"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17" fontId="4" fillId="0" borderId="15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74" xfId="0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9" fontId="0" fillId="0" borderId="9" xfId="0" applyNumberFormat="1" applyBorder="1" applyAlignment="1" applyProtection="1">
      <alignment horizontal="right"/>
      <protection locked="0"/>
    </xf>
    <xf numFmtId="0" fontId="15" fillId="0" borderId="37" xfId="0" applyFont="1" applyBorder="1" applyProtection="1">
      <protection locked="0"/>
    </xf>
    <xf numFmtId="0" fontId="15" fillId="0" borderId="38" xfId="0" applyFont="1" applyBorder="1" applyProtection="1">
      <protection locked="0"/>
    </xf>
    <xf numFmtId="0" fontId="2" fillId="0" borderId="25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3" fillId="0" borderId="0" xfId="4"/>
    <xf numFmtId="0" fontId="4" fillId="0" borderId="0" xfId="4" applyFont="1" applyAlignment="1" applyProtection="1">
      <alignment horizontal="centerContinuous"/>
      <protection locked="0"/>
    </xf>
    <xf numFmtId="0" fontId="3" fillId="0" borderId="0" xfId="4" applyAlignment="1" applyProtection="1">
      <alignment horizontal="centerContinuous"/>
      <protection locked="0"/>
    </xf>
    <xf numFmtId="0" fontId="4" fillId="0" borderId="14" xfId="4" applyFont="1" applyBorder="1" applyAlignment="1" applyProtection="1">
      <alignment horizontal="center" vertical="center"/>
      <protection locked="0"/>
    </xf>
    <xf numFmtId="0" fontId="4" fillId="0" borderId="14" xfId="4" applyFont="1" applyBorder="1" applyAlignment="1" applyProtection="1">
      <alignment horizontal="center"/>
      <protection locked="0"/>
    </xf>
    <xf numFmtId="0" fontId="4" fillId="0" borderId="8" xfId="4" applyFont="1" applyBorder="1" applyAlignment="1" applyProtection="1">
      <alignment horizontal="center"/>
      <protection locked="0"/>
    </xf>
    <xf numFmtId="17" fontId="4" fillId="0" borderId="2" xfId="4" applyNumberFormat="1" applyFont="1" applyBorder="1" applyAlignment="1" applyProtection="1">
      <alignment horizontal="center"/>
      <protection locked="0"/>
    </xf>
    <xf numFmtId="0" fontId="3" fillId="0" borderId="2" xfId="4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17" fontId="4" fillId="0" borderId="11" xfId="4" applyNumberFormat="1" applyFont="1" applyBorder="1" applyAlignment="1" applyProtection="1">
      <alignment horizontal="center"/>
      <protection locked="0"/>
    </xf>
    <xf numFmtId="0" fontId="3" fillId="0" borderId="11" xfId="4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17" fontId="4" fillId="0" borderId="12" xfId="4" applyNumberFormat="1" applyFont="1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17" fontId="4" fillId="0" borderId="0" xfId="4" applyNumberFormat="1" applyFont="1" applyBorder="1" applyAlignment="1" applyProtection="1">
      <alignment horizontal="center"/>
      <protection locked="0"/>
    </xf>
    <xf numFmtId="0" fontId="3" fillId="0" borderId="0" xfId="4" applyBorder="1" applyProtection="1">
      <protection locked="0"/>
    </xf>
    <xf numFmtId="1" fontId="4" fillId="0" borderId="2" xfId="4" applyNumberFormat="1" applyFont="1" applyBorder="1" applyAlignment="1" applyProtection="1">
      <alignment horizontal="center"/>
      <protection locked="0"/>
    </xf>
    <xf numFmtId="1" fontId="4" fillId="0" borderId="11" xfId="4" applyNumberFormat="1" applyFont="1" applyBorder="1" applyAlignment="1" applyProtection="1">
      <alignment horizontal="center"/>
      <protection locked="0"/>
    </xf>
    <xf numFmtId="1" fontId="4" fillId="0" borderId="12" xfId="4" applyNumberFormat="1" applyFont="1" applyBorder="1" applyAlignment="1" applyProtection="1">
      <alignment horizontal="center"/>
      <protection locked="0"/>
    </xf>
    <xf numFmtId="17" fontId="4" fillId="0" borderId="0" xfId="4" applyNumberFormat="1" applyFont="1" applyFill="1" applyBorder="1" applyAlignment="1" applyProtection="1">
      <alignment horizontal="center"/>
      <protection locked="0"/>
    </xf>
    <xf numFmtId="17" fontId="4" fillId="0" borderId="2" xfId="4" applyNumberFormat="1" applyFont="1" applyFill="1" applyBorder="1" applyAlignment="1" applyProtection="1">
      <alignment horizontal="center"/>
      <protection locked="0"/>
    </xf>
    <xf numFmtId="17" fontId="4" fillId="0" borderId="12" xfId="4" applyNumberFormat="1" applyFont="1" applyFill="1" applyBorder="1" applyAlignment="1" applyProtection="1">
      <alignment horizontal="center"/>
      <protection locked="0"/>
    </xf>
    <xf numFmtId="0" fontId="3" fillId="0" borderId="0" xfId="4" applyFont="1" applyProtection="1">
      <protection locked="0"/>
    </xf>
    <xf numFmtId="0" fontId="12" fillId="0" borderId="0" xfId="4" applyFont="1" applyBorder="1" applyProtection="1">
      <protection locked="0"/>
    </xf>
    <xf numFmtId="0" fontId="18" fillId="0" borderId="0" xfId="4" applyFont="1" applyAlignment="1" applyProtection="1">
      <alignment horizontal="left"/>
      <protection locked="0"/>
    </xf>
    <xf numFmtId="0" fontId="3" fillId="0" borderId="0" xfId="4" applyProtection="1">
      <protection locked="0"/>
    </xf>
    <xf numFmtId="0" fontId="17" fillId="0" borderId="0" xfId="4" applyFont="1" applyAlignment="1" applyProtection="1">
      <alignment horizontal="left"/>
      <protection locked="0"/>
    </xf>
    <xf numFmtId="0" fontId="18" fillId="0" borderId="14" xfId="4" applyFont="1" applyBorder="1" applyAlignment="1" applyProtection="1">
      <alignment horizontal="center" vertical="center"/>
      <protection locked="0"/>
    </xf>
    <xf numFmtId="0" fontId="18" fillId="0" borderId="31" xfId="4" applyFont="1" applyFill="1" applyBorder="1" applyAlignment="1" applyProtection="1">
      <alignment horizontal="center" vertical="center" wrapText="1"/>
      <protection locked="0"/>
    </xf>
    <xf numFmtId="1" fontId="18" fillId="0" borderId="2" xfId="4" applyNumberFormat="1" applyFont="1" applyFill="1" applyBorder="1" applyAlignment="1" applyProtection="1">
      <alignment horizontal="center"/>
      <protection locked="0"/>
    </xf>
    <xf numFmtId="4" fontId="17" fillId="5" borderId="18" xfId="4" applyNumberFormat="1" applyFont="1" applyFill="1" applyBorder="1" applyAlignment="1" applyProtection="1">
      <alignment horizontal="center"/>
    </xf>
    <xf numFmtId="1" fontId="18" fillId="0" borderId="11" xfId="4" applyNumberFormat="1" applyFont="1" applyFill="1" applyBorder="1" applyAlignment="1" applyProtection="1">
      <alignment horizontal="center"/>
      <protection locked="0"/>
    </xf>
    <xf numFmtId="4" fontId="17" fillId="5" borderId="20" xfId="4" applyNumberFormat="1" applyFont="1" applyFill="1" applyBorder="1" applyAlignment="1" applyProtection="1">
      <alignment horizontal="center"/>
    </xf>
    <xf numFmtId="1" fontId="18" fillId="0" borderId="12" xfId="4" applyNumberFormat="1" applyFont="1" applyFill="1" applyBorder="1" applyAlignment="1" applyProtection="1">
      <alignment horizontal="center"/>
      <protection locked="0"/>
    </xf>
    <xf numFmtId="4" fontId="17" fillId="5" borderId="23" xfId="4" applyNumberFormat="1" applyFont="1" applyFill="1" applyBorder="1" applyAlignment="1" applyProtection="1">
      <alignment horizontal="center"/>
    </xf>
    <xf numFmtId="4" fontId="17" fillId="5" borderId="14" xfId="4" applyNumberFormat="1" applyFont="1" applyFill="1" applyBorder="1" applyAlignment="1" applyProtection="1">
      <alignment horizontal="center"/>
    </xf>
    <xf numFmtId="4" fontId="17" fillId="5" borderId="12" xfId="4" quotePrefix="1" applyNumberFormat="1" applyFont="1" applyFill="1" applyBorder="1" applyAlignment="1" applyProtection="1">
      <alignment horizontal="center"/>
    </xf>
    <xf numFmtId="0" fontId="0" fillId="0" borderId="39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72" xfId="0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17" fontId="4" fillId="0" borderId="35" xfId="0" applyNumberFormat="1" applyFont="1" applyBorder="1" applyAlignment="1" applyProtection="1">
      <alignment horizontal="center"/>
      <protection locked="0"/>
    </xf>
    <xf numFmtId="0" fontId="1" fillId="0" borderId="34" xfId="5" applyFont="1" applyBorder="1" applyAlignment="1" applyProtection="1">
      <alignment horizontal="left"/>
      <protection locked="0"/>
    </xf>
    <xf numFmtId="0" fontId="24" fillId="0" borderId="40" xfId="5" applyFont="1" applyFill="1" applyBorder="1" applyAlignment="1" applyProtection="1">
      <alignment horizontal="center"/>
      <protection locked="0"/>
    </xf>
    <xf numFmtId="1" fontId="4" fillId="0" borderId="74" xfId="0" applyNumberFormat="1" applyFont="1" applyBorder="1" applyAlignment="1" applyProtection="1">
      <alignment horizontal="center"/>
      <protection locked="0"/>
    </xf>
    <xf numFmtId="0" fontId="10" fillId="0" borderId="75" xfId="0" applyFont="1" applyFill="1" applyBorder="1" applyProtection="1">
      <protection locked="0"/>
    </xf>
    <xf numFmtId="17" fontId="4" fillId="0" borderId="14" xfId="0" applyNumberFormat="1" applyFont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3" fillId="0" borderId="15" xfId="4" applyBorder="1" applyProtection="1">
      <protection locked="0"/>
    </xf>
    <xf numFmtId="0" fontId="3" fillId="0" borderId="15" xfId="5" applyBorder="1" applyProtection="1">
      <protection locked="0"/>
    </xf>
    <xf numFmtId="0" fontId="4" fillId="0" borderId="74" xfId="0" applyFont="1" applyBorder="1" applyProtection="1">
      <protection locked="0"/>
    </xf>
    <xf numFmtId="0" fontId="30" fillId="0" borderId="9" xfId="0" applyFont="1" applyBorder="1"/>
    <xf numFmtId="17" fontId="4" fillId="0" borderId="9" xfId="0" applyNumberFormat="1" applyFont="1" applyBorder="1" applyAlignment="1" applyProtection="1">
      <alignment horizontal="center"/>
      <protection locked="0"/>
    </xf>
    <xf numFmtId="0" fontId="3" fillId="0" borderId="9" xfId="5" applyBorder="1" applyProtection="1">
      <protection locked="0"/>
    </xf>
    <xf numFmtId="0" fontId="24" fillId="0" borderId="9" xfId="5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Protection="1">
      <protection locked="0"/>
    </xf>
    <xf numFmtId="3" fontId="10" fillId="0" borderId="45" xfId="3" quotePrefix="1" applyNumberFormat="1" applyFont="1" applyFill="1" applyBorder="1" applyAlignment="1" applyProtection="1">
      <alignment horizontal="right"/>
      <protection locked="0"/>
    </xf>
    <xf numFmtId="3" fontId="10" fillId="0" borderId="33" xfId="0" applyNumberFormat="1" applyFont="1" applyBorder="1" applyAlignment="1" applyProtection="1">
      <alignment horizontal="center"/>
      <protection locked="0"/>
    </xf>
    <xf numFmtId="3" fontId="10" fillId="0" borderId="5" xfId="0" applyNumberFormat="1" applyFont="1" applyBorder="1" applyAlignment="1" applyProtection="1">
      <alignment horizontal="center"/>
      <protection locked="0"/>
    </xf>
    <xf numFmtId="3" fontId="10" fillId="0" borderId="7" xfId="0" applyNumberFormat="1" applyFont="1" applyBorder="1" applyAlignment="1" applyProtection="1">
      <alignment horizontal="center"/>
      <protection locked="0"/>
    </xf>
    <xf numFmtId="3" fontId="10" fillId="0" borderId="6" xfId="0" applyNumberFormat="1" applyFont="1" applyBorder="1" applyAlignment="1" applyProtection="1">
      <alignment horizontal="center"/>
      <protection locked="0"/>
    </xf>
    <xf numFmtId="3" fontId="10" fillId="0" borderId="69" xfId="0" applyNumberFormat="1" applyFont="1" applyBorder="1" applyAlignment="1" applyProtection="1">
      <alignment horizontal="center"/>
      <protection locked="0"/>
    </xf>
    <xf numFmtId="3" fontId="10" fillId="0" borderId="78" xfId="0" applyNumberFormat="1" applyFont="1" applyBorder="1" applyAlignment="1" applyProtection="1">
      <alignment horizontal="center"/>
      <protection locked="0"/>
    </xf>
    <xf numFmtId="3" fontId="10" fillId="0" borderId="79" xfId="0" applyNumberFormat="1" applyFont="1" applyBorder="1" applyAlignment="1" applyProtection="1">
      <alignment horizontal="center"/>
      <protection locked="0"/>
    </xf>
    <xf numFmtId="0" fontId="10" fillId="0" borderId="21" xfId="0" quotePrefix="1" applyFont="1" applyFill="1" applyBorder="1" applyAlignment="1" applyProtection="1">
      <alignment horizontal="center"/>
      <protection locked="0"/>
    </xf>
    <xf numFmtId="0" fontId="10" fillId="0" borderId="6" xfId="0" quotePrefix="1" applyFont="1" applyFill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80" xfId="0" applyFont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7" fillId="5" borderId="11" xfId="3" quotePrefix="1" applyNumberFormat="1" applyFont="1" applyFill="1" applyBorder="1" applyAlignment="1" applyProtection="1">
      <alignment horizontal="right"/>
    </xf>
    <xf numFmtId="0" fontId="24" fillId="0" borderId="38" xfId="0" applyFont="1" applyFill="1" applyBorder="1" applyAlignment="1" applyProtection="1">
      <alignment horizontal="centerContinuous"/>
      <protection locked="0"/>
    </xf>
    <xf numFmtId="0" fontId="24" fillId="0" borderId="4" xfId="0" applyFont="1" applyFill="1" applyBorder="1" applyProtection="1">
      <protection locked="0"/>
    </xf>
    <xf numFmtId="0" fontId="24" fillId="0" borderId="27" xfId="0" applyFont="1" applyFill="1" applyBorder="1" applyProtection="1">
      <protection locked="0"/>
    </xf>
    <xf numFmtId="0" fontId="24" fillId="0" borderId="80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Continuous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4" fillId="0" borderId="15" xfId="4" applyNumberFormat="1" applyFont="1" applyBorder="1" applyAlignment="1" applyProtection="1">
      <alignment horizontal="center"/>
      <protection locked="0"/>
    </xf>
    <xf numFmtId="0" fontId="2" fillId="7" borderId="46" xfId="0" applyFont="1" applyFill="1" applyBorder="1" applyAlignme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0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0" xfId="5" applyFont="1" applyFill="1" applyBorder="1" applyAlignment="1" applyProtection="1">
      <alignment horizontal="left"/>
      <protection locked="0"/>
    </xf>
    <xf numFmtId="0" fontId="1" fillId="0" borderId="0" xfId="5" applyFont="1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8" fillId="7" borderId="0" xfId="5" applyFont="1" applyFill="1" applyBorder="1" applyAlignment="1" applyProtection="1">
      <alignment horizontal="left"/>
      <protection locked="0"/>
    </xf>
    <xf numFmtId="0" fontId="3" fillId="7" borderId="0" xfId="5" applyFill="1" applyBorder="1" applyProtection="1"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" fillId="0" borderId="8" xfId="4" applyFont="1" applyBorder="1" applyAlignment="1" applyProtection="1">
      <alignment horizontal="center"/>
      <protection locked="0"/>
    </xf>
    <xf numFmtId="0" fontId="5" fillId="7" borderId="0" xfId="4" applyFont="1" applyFill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3" fontId="10" fillId="0" borderId="0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  <protection locked="0"/>
    </xf>
    <xf numFmtId="0" fontId="18" fillId="0" borderId="31" xfId="0" applyFont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10" fillId="0" borderId="26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8" fillId="0" borderId="76" xfId="0" applyFont="1" applyBorder="1" applyAlignment="1" applyProtection="1">
      <alignment horizontal="center"/>
      <protection locked="0"/>
    </xf>
    <xf numFmtId="0" fontId="18" fillId="0" borderId="7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21" fillId="0" borderId="31" xfId="5" applyFont="1" applyBorder="1" applyAlignment="1" applyProtection="1">
      <alignment horizontal="center" vertical="center" wrapText="1"/>
      <protection locked="0"/>
    </xf>
    <xf numFmtId="0" fontId="21" fillId="0" borderId="43" xfId="5" applyFont="1" applyBorder="1" applyAlignment="1" applyProtection="1">
      <alignment horizontal="center" vertical="center" wrapText="1"/>
      <protection locked="0"/>
    </xf>
    <xf numFmtId="0" fontId="21" fillId="0" borderId="44" xfId="5" applyFont="1" applyBorder="1" applyAlignment="1" applyProtection="1">
      <alignment horizontal="center" vertical="center" wrapText="1"/>
      <protection locked="0"/>
    </xf>
    <xf numFmtId="0" fontId="10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4" fillId="0" borderId="31" xfId="5" applyFont="1" applyFill="1" applyBorder="1" applyAlignment="1" applyProtection="1">
      <alignment horizontal="center"/>
      <protection locked="0"/>
    </xf>
    <xf numFmtId="0" fontId="24" fillId="0" borderId="44" xfId="5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24" fillId="0" borderId="14" xfId="5" applyFont="1" applyBorder="1" applyAlignment="1" applyProtection="1">
      <alignment horizontal="center" vertical="center" wrapText="1"/>
      <protection locked="0"/>
    </xf>
    <xf numFmtId="0" fontId="24" fillId="0" borderId="8" xfId="5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4" fillId="7" borderId="0" xfId="0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24" fillId="0" borderId="34" xfId="0" applyFont="1" applyFill="1" applyBorder="1" applyAlignment="1" applyProtection="1">
      <alignment horizontal="center"/>
      <protection locked="0"/>
    </xf>
    <xf numFmtId="0" fontId="24" fillId="0" borderId="7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26" xfId="4" applyFont="1" applyBorder="1" applyAlignment="1" applyProtection="1">
      <alignment horizontal="center" vertical="center"/>
      <protection locked="0"/>
    </xf>
    <xf numFmtId="0" fontId="4" fillId="0" borderId="8" xfId="4" applyFont="1" applyBorder="1" applyAlignment="1" applyProtection="1">
      <alignment horizontal="center" vertical="center"/>
      <protection locked="0"/>
    </xf>
    <xf numFmtId="0" fontId="4" fillId="7" borderId="0" xfId="4" applyFont="1" applyFill="1" applyAlignment="1">
      <alignment horizontal="center" wrapText="1"/>
    </xf>
    <xf numFmtId="0" fontId="4" fillId="0" borderId="0" xfId="4" applyFont="1" applyAlignment="1" applyProtection="1">
      <alignment horizontal="center"/>
      <protection locked="0"/>
    </xf>
    <xf numFmtId="0" fontId="5" fillId="0" borderId="0" xfId="4" applyFont="1" applyFill="1" applyAlignment="1" applyProtection="1">
      <alignment horizontal="center"/>
      <protection locked="0"/>
    </xf>
    <xf numFmtId="0" fontId="3" fillId="0" borderId="31" xfId="4" applyFont="1" applyBorder="1" applyAlignment="1" applyProtection="1">
      <alignment horizontal="left" vertical="top" wrapText="1"/>
      <protection locked="0"/>
    </xf>
    <xf numFmtId="0" fontId="3" fillId="0" borderId="44" xfId="4" applyBorder="1" applyAlignment="1" applyProtection="1">
      <alignment horizontal="left" vertical="top" wrapText="1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horizontal="left"/>
      <protection locked="0"/>
    </xf>
    <xf numFmtId="0" fontId="1" fillId="0" borderId="0" xfId="5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7" borderId="0" xfId="4" applyFont="1" applyFill="1" applyAlignment="1">
      <alignment horizontal="center" wrapText="1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91" name="AutoShape 1"/>
        <xdr:cNvSpPr>
          <a:spLocks noChangeArrowheads="1"/>
        </xdr:cNvSpPr>
      </xdr:nvSpPr>
      <xdr:spPr bwMode="auto">
        <a:xfrm rot="1316310">
          <a:off x="44862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</xdr:row>
      <xdr:rowOff>123825</xdr:rowOff>
    </xdr:from>
    <xdr:to>
      <xdr:col>5</xdr:col>
      <xdr:colOff>276225</xdr:colOff>
      <xdr:row>5</xdr:row>
      <xdr:rowOff>371475</xdr:rowOff>
    </xdr:to>
    <xdr:sp macro="" textlink="">
      <xdr:nvSpPr>
        <xdr:cNvPr id="1070" name="AutoShape 4"/>
        <xdr:cNvSpPr>
          <a:spLocks noChangeArrowheads="1"/>
        </xdr:cNvSpPr>
      </xdr:nvSpPr>
      <xdr:spPr bwMode="auto">
        <a:xfrm rot="629847">
          <a:off x="6362700" y="79057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7.055/040%20Cuestionarios/10%20Modelo%20Enviado/Productores/Cuadro%20productores%20dum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dumping-subvenciones/Cuadro%20productores%20SALVAGUARD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7.055/040%20Cuestionarios/10%20Modelo%20Enviado/Productores/Cuadro%20productores%20SALVAGUARD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6.074/040%20Cuestionarios/10%20Modelo%20Enviado/Productores/PRODUCTOR%20REVISION%20NUEVO%2074-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5.036/040%20Cuestionarios/10%20Modelo%20Enviado/Productores/PRODUCTOR%2036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8.a.... Costos"/>
      <sheetName val="9.adicional costos"/>
      <sheetName val="-10.a-10.b-precios"/>
      <sheetName val="11- impo "/>
      <sheetName val="12Reventa"/>
      <sheetName val="13 existencias"/>
      <sheetName val="14impo semi "/>
      <sheetName val="15 Impo a 3er Mdo"/>
      <sheetName val="11-Máx. Prod."/>
      <sheetName val="14-horas trabajad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1.b caracteristica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7.costos totales coproductos"/>
      <sheetName val="8.1.... Costos"/>
      <sheetName val="8.2.... Costos "/>
      <sheetName val="8.3.... Costos"/>
      <sheetName val="8.4.... Costos"/>
      <sheetName val="9.1 adicional costos"/>
      <sheetName val="9.2 adicional costos"/>
      <sheetName val="9.3 adicional costos"/>
      <sheetName val="9.4 adicional costos"/>
      <sheetName val="-10.1 precios"/>
      <sheetName val="-10.2 precios"/>
      <sheetName val="-10.3 precios "/>
      <sheetName val="-10.4 precios "/>
      <sheetName val="11- impo "/>
      <sheetName val="12Reventa"/>
      <sheetName val="13 existencias"/>
      <sheetName val="14impo semi "/>
      <sheetName val="11-Máx. Prod."/>
      <sheetName val="14-horas trabajadas"/>
      <sheetName val="15 Impo CHINAS a 3er Mdo"/>
      <sheetName val="16 Impo Brasil a 3er M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68"/>
  <sheetViews>
    <sheetView workbookViewId="0">
      <selection activeCell="A4" sqref="A4"/>
    </sheetView>
  </sheetViews>
  <sheetFormatPr baseColWidth="10" defaultRowHeight="12.75" x14ac:dyDescent="0.2"/>
  <cols>
    <col min="1" max="1" width="12.28515625" style="47" bestFit="1" customWidth="1"/>
    <col min="2" max="4" width="11.42578125" style="47"/>
    <col min="5" max="5" width="12.140625" style="47" customWidth="1"/>
    <col min="6" max="6" width="11.5703125" style="47" customWidth="1"/>
    <col min="7" max="7" width="11.42578125" style="47"/>
    <col min="8" max="8" width="12.140625" style="47" customWidth="1"/>
    <col min="9" max="16384" width="11.42578125" style="47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42" t="s">
        <v>144</v>
      </c>
      <c r="B3" s="143"/>
      <c r="C3" s="143"/>
      <c r="D3" s="143"/>
      <c r="E3" s="144" t="s">
        <v>236</v>
      </c>
    </row>
    <row r="4" spans="1:8" ht="15" customHeight="1" thickBot="1" x14ac:dyDescent="0.25">
      <c r="A4" s="145" t="s">
        <v>145</v>
      </c>
      <c r="B4" s="146"/>
      <c r="C4" s="146"/>
      <c r="D4" s="146"/>
      <c r="E4" s="147"/>
    </row>
    <row r="5" spans="1:8" ht="15" customHeight="1" thickBot="1" x14ac:dyDescent="0.25"/>
    <row r="6" spans="1:8" ht="15" customHeight="1" thickBot="1" x14ac:dyDescent="0.25">
      <c r="A6" s="148" t="s">
        <v>146</v>
      </c>
      <c r="B6" s="149"/>
      <c r="C6" s="149"/>
      <c r="D6" s="149"/>
      <c r="E6" s="150"/>
    </row>
    <row r="7" spans="1:8" ht="15" customHeight="1" thickBot="1" x14ac:dyDescent="0.25"/>
    <row r="8" spans="1:8" ht="15" customHeight="1" thickBot="1" x14ac:dyDescent="0.25">
      <c r="A8" s="148" t="s">
        <v>147</v>
      </c>
      <c r="B8" s="149"/>
      <c r="C8" s="149"/>
      <c r="D8" s="149"/>
      <c r="E8" s="149"/>
      <c r="F8" s="149"/>
      <c r="G8" s="149"/>
      <c r="H8" s="150"/>
    </row>
    <row r="9" spans="1:8" ht="15" customHeight="1" thickBot="1" x14ac:dyDescent="0.25"/>
    <row r="10" spans="1:8" ht="41.25" customHeight="1" thickBot="1" x14ac:dyDescent="0.25">
      <c r="A10" s="561" t="s">
        <v>154</v>
      </c>
      <c r="B10" s="562"/>
      <c r="C10" s="562"/>
      <c r="D10" s="562"/>
      <c r="E10" s="562"/>
      <c r="F10" s="562"/>
      <c r="G10" s="562"/>
      <c r="H10" s="563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51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&amp;R2017 - Año de las energías renovables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85"/>
  <sheetViews>
    <sheetView view="pageBreakPreview" zoomScale="85" zoomScaleNormal="100" zoomScaleSheetLayoutView="85" workbookViewId="0">
      <selection activeCell="D15" sqref="D15"/>
    </sheetView>
  </sheetViews>
  <sheetFormatPr baseColWidth="10" defaultRowHeight="12.75" x14ac:dyDescent="0.2"/>
  <cols>
    <col min="1" max="1" width="38.28515625" style="52" customWidth="1"/>
    <col min="2" max="2" width="3" style="47" customWidth="1"/>
    <col min="3" max="3" width="37.85546875" style="52" customWidth="1"/>
    <col min="4" max="4" width="3.42578125" style="52" customWidth="1"/>
    <col min="5" max="5" width="37.85546875" style="52" customWidth="1"/>
    <col min="6" max="6" width="2.140625" style="52" customWidth="1"/>
    <col min="7" max="16384" width="11.42578125" style="47"/>
  </cols>
  <sheetData>
    <row r="1" spans="1:6" x14ac:dyDescent="0.2">
      <c r="A1" s="572" t="s">
        <v>267</v>
      </c>
      <c r="B1" s="569"/>
      <c r="C1" s="569"/>
      <c r="D1" s="569"/>
      <c r="E1" s="569"/>
      <c r="F1" s="47"/>
    </row>
    <row r="2" spans="1:6" x14ac:dyDescent="0.2">
      <c r="A2" s="572" t="s">
        <v>196</v>
      </c>
      <c r="B2" s="569"/>
      <c r="C2" s="569"/>
      <c r="D2" s="569"/>
      <c r="E2" s="569"/>
      <c r="F2" s="47"/>
    </row>
    <row r="3" spans="1:6" x14ac:dyDescent="0.2">
      <c r="A3" s="567" t="str">
        <f>+'2. prod.  nac.'!A3:C3</f>
        <v>Rodamientes Radiales a bola</v>
      </c>
      <c r="B3" s="567"/>
      <c r="C3" s="567"/>
      <c r="D3" s="567"/>
      <c r="E3" s="567"/>
      <c r="F3" s="47"/>
    </row>
    <row r="4" spans="1:6" x14ac:dyDescent="0.2">
      <c r="A4" s="572" t="s">
        <v>269</v>
      </c>
      <c r="B4" s="569"/>
      <c r="C4" s="569"/>
      <c r="D4" s="569"/>
      <c r="E4" s="569"/>
      <c r="F4" s="47"/>
    </row>
    <row r="5" spans="1:6" ht="14.25" customHeight="1" thickBot="1" x14ac:dyDescent="0.25">
      <c r="A5" s="542"/>
      <c r="C5" s="49"/>
      <c r="D5" s="49"/>
      <c r="E5" s="49"/>
    </row>
    <row r="6" spans="1:6" ht="13.5" thickBot="1" x14ac:dyDescent="0.25">
      <c r="A6" s="332" t="s">
        <v>111</v>
      </c>
      <c r="B6" s="385"/>
      <c r="C6" s="383" t="s">
        <v>80</v>
      </c>
      <c r="D6" s="386"/>
      <c r="E6" s="383" t="s">
        <v>268</v>
      </c>
    </row>
    <row r="7" spans="1:6" x14ac:dyDescent="0.2">
      <c r="A7" s="98">
        <f>'3.vol.'!C7</f>
        <v>41640</v>
      </c>
      <c r="C7" s="29"/>
      <c r="D7" s="30"/>
      <c r="E7" s="29"/>
    </row>
    <row r="8" spans="1:6" x14ac:dyDescent="0.2">
      <c r="A8" s="99">
        <f>'3.vol.'!C8</f>
        <v>41671</v>
      </c>
      <c r="C8" s="33"/>
      <c r="D8" s="30"/>
      <c r="E8" s="33"/>
    </row>
    <row r="9" spans="1:6" x14ac:dyDescent="0.2">
      <c r="A9" s="99">
        <f>'3.vol.'!C9</f>
        <v>41699</v>
      </c>
      <c r="C9" s="33"/>
      <c r="D9" s="30"/>
      <c r="E9" s="33"/>
    </row>
    <row r="10" spans="1:6" x14ac:dyDescent="0.2">
      <c r="A10" s="99">
        <f>'3.vol.'!C10</f>
        <v>41730</v>
      </c>
      <c r="C10" s="33"/>
      <c r="D10" s="30"/>
      <c r="E10" s="33"/>
    </row>
    <row r="11" spans="1:6" x14ac:dyDescent="0.2">
      <c r="A11" s="99">
        <f>'3.vol.'!C11</f>
        <v>41760</v>
      </c>
      <c r="C11" s="33"/>
      <c r="D11" s="30"/>
      <c r="E11" s="33"/>
    </row>
    <row r="12" spans="1:6" x14ac:dyDescent="0.2">
      <c r="A12" s="99">
        <f>'3.vol.'!C12</f>
        <v>41791</v>
      </c>
      <c r="C12" s="33"/>
      <c r="D12" s="30"/>
      <c r="E12" s="33"/>
    </row>
    <row r="13" spans="1:6" x14ac:dyDescent="0.2">
      <c r="A13" s="99">
        <f>'3.vol.'!C13</f>
        <v>41821</v>
      </c>
      <c r="C13" s="33"/>
      <c r="D13" s="30"/>
      <c r="E13" s="33"/>
    </row>
    <row r="14" spans="1:6" x14ac:dyDescent="0.2">
      <c r="A14" s="99">
        <f>'3.vol.'!C14</f>
        <v>41852</v>
      </c>
      <c r="C14" s="33"/>
      <c r="D14" s="30"/>
      <c r="E14" s="33"/>
    </row>
    <row r="15" spans="1:6" x14ac:dyDescent="0.2">
      <c r="A15" s="99">
        <f>'3.vol.'!C15</f>
        <v>41883</v>
      </c>
      <c r="C15" s="33"/>
      <c r="D15" s="30"/>
      <c r="E15" s="33"/>
    </row>
    <row r="16" spans="1:6" x14ac:dyDescent="0.2">
      <c r="A16" s="99">
        <f>'3.vol.'!C16</f>
        <v>41913</v>
      </c>
      <c r="C16" s="33"/>
      <c r="D16" s="30"/>
      <c r="E16" s="33"/>
    </row>
    <row r="17" spans="1:5" x14ac:dyDescent="0.2">
      <c r="A17" s="99">
        <f>'3.vol.'!C17</f>
        <v>41944</v>
      </c>
      <c r="C17" s="33"/>
      <c r="D17" s="30"/>
      <c r="E17" s="33"/>
    </row>
    <row r="18" spans="1:5" ht="13.5" thickBot="1" x14ac:dyDescent="0.25">
      <c r="A18" s="100">
        <f>'3.vol.'!C18</f>
        <v>41974</v>
      </c>
      <c r="C18" s="36"/>
      <c r="D18" s="30"/>
      <c r="E18" s="36"/>
    </row>
    <row r="19" spans="1:5" x14ac:dyDescent="0.2">
      <c r="A19" s="98">
        <f>'3.vol.'!C19</f>
        <v>42005</v>
      </c>
      <c r="C19" s="39"/>
      <c r="D19" s="30"/>
      <c r="E19" s="39"/>
    </row>
    <row r="20" spans="1:5" x14ac:dyDescent="0.2">
      <c r="A20" s="99">
        <f>'3.vol.'!C20</f>
        <v>42036</v>
      </c>
      <c r="C20" s="33"/>
      <c r="D20" s="30"/>
      <c r="E20" s="33"/>
    </row>
    <row r="21" spans="1:5" x14ac:dyDescent="0.2">
      <c r="A21" s="99">
        <f>'3.vol.'!C21</f>
        <v>42064</v>
      </c>
      <c r="C21" s="33"/>
      <c r="D21" s="30"/>
      <c r="E21" s="33"/>
    </row>
    <row r="22" spans="1:5" x14ac:dyDescent="0.2">
      <c r="A22" s="99">
        <f>'3.vol.'!C22</f>
        <v>42095</v>
      </c>
      <c r="C22" s="33"/>
      <c r="D22" s="30"/>
      <c r="E22" s="33"/>
    </row>
    <row r="23" spans="1:5" x14ac:dyDescent="0.2">
      <c r="A23" s="99">
        <f>'3.vol.'!C23</f>
        <v>42125</v>
      </c>
      <c r="C23" s="33"/>
      <c r="D23" s="30"/>
      <c r="E23" s="33"/>
    </row>
    <row r="24" spans="1:5" x14ac:dyDescent="0.2">
      <c r="A24" s="99">
        <f>'3.vol.'!C24</f>
        <v>42156</v>
      </c>
      <c r="C24" s="33"/>
      <c r="D24" s="30"/>
      <c r="E24" s="33"/>
    </row>
    <row r="25" spans="1:5" x14ac:dyDescent="0.2">
      <c r="A25" s="99">
        <f>'3.vol.'!C25</f>
        <v>42186</v>
      </c>
      <c r="C25" s="33"/>
      <c r="D25" s="30"/>
      <c r="E25" s="33"/>
    </row>
    <row r="26" spans="1:5" x14ac:dyDescent="0.2">
      <c r="A26" s="99">
        <f>'3.vol.'!C26</f>
        <v>42217</v>
      </c>
      <c r="C26" s="33"/>
      <c r="D26" s="30"/>
      <c r="E26" s="33"/>
    </row>
    <row r="27" spans="1:5" x14ac:dyDescent="0.2">
      <c r="A27" s="99">
        <f>'3.vol.'!C27</f>
        <v>42248</v>
      </c>
      <c r="C27" s="282"/>
      <c r="D27" s="293"/>
      <c r="E27" s="282"/>
    </row>
    <row r="28" spans="1:5" x14ac:dyDescent="0.2">
      <c r="A28" s="99">
        <f>'3.vol.'!C28</f>
        <v>42278</v>
      </c>
      <c r="C28" s="33"/>
      <c r="D28" s="30"/>
      <c r="E28" s="33"/>
    </row>
    <row r="29" spans="1:5" x14ac:dyDescent="0.2">
      <c r="A29" s="99">
        <f>'3.vol.'!C29</f>
        <v>42309</v>
      </c>
      <c r="C29" s="33"/>
      <c r="D29" s="30"/>
      <c r="E29" s="33"/>
    </row>
    <row r="30" spans="1:5" ht="13.5" thickBot="1" x14ac:dyDescent="0.25">
      <c r="A30" s="100">
        <f>'3.vol.'!C30</f>
        <v>42339</v>
      </c>
      <c r="C30" s="42"/>
      <c r="D30" s="30"/>
      <c r="E30" s="42"/>
    </row>
    <row r="31" spans="1:5" x14ac:dyDescent="0.2">
      <c r="A31" s="98">
        <f>'3.vol.'!C31</f>
        <v>42370</v>
      </c>
      <c r="C31" s="29"/>
      <c r="D31" s="30"/>
      <c r="E31" s="29"/>
    </row>
    <row r="32" spans="1:5" x14ac:dyDescent="0.2">
      <c r="A32" s="99">
        <f>'3.vol.'!C32</f>
        <v>42401</v>
      </c>
      <c r="C32" s="33"/>
      <c r="D32" s="30"/>
      <c r="E32" s="33"/>
    </row>
    <row r="33" spans="1:5" x14ac:dyDescent="0.2">
      <c r="A33" s="99">
        <f>'3.vol.'!C33</f>
        <v>42430</v>
      </c>
      <c r="C33" s="33"/>
      <c r="D33" s="30"/>
      <c r="E33" s="33"/>
    </row>
    <row r="34" spans="1:5" x14ac:dyDescent="0.2">
      <c r="A34" s="99">
        <f>'3.vol.'!C34</f>
        <v>42461</v>
      </c>
      <c r="C34" s="33"/>
      <c r="D34" s="30"/>
      <c r="E34" s="33"/>
    </row>
    <row r="35" spans="1:5" x14ac:dyDescent="0.2">
      <c r="A35" s="99">
        <f>'3.vol.'!C35</f>
        <v>42491</v>
      </c>
      <c r="C35" s="33"/>
      <c r="D35" s="30"/>
      <c r="E35" s="33"/>
    </row>
    <row r="36" spans="1:5" x14ac:dyDescent="0.2">
      <c r="A36" s="99">
        <f>'3.vol.'!C36</f>
        <v>42522</v>
      </c>
      <c r="C36" s="33"/>
      <c r="D36" s="30"/>
      <c r="E36" s="33"/>
    </row>
    <row r="37" spans="1:5" x14ac:dyDescent="0.2">
      <c r="A37" s="99">
        <f>'3.vol.'!C37</f>
        <v>42552</v>
      </c>
      <c r="C37" s="33"/>
      <c r="D37" s="30"/>
      <c r="E37" s="33"/>
    </row>
    <row r="38" spans="1:5" x14ac:dyDescent="0.2">
      <c r="A38" s="99">
        <f>'3.vol.'!C38</f>
        <v>42583</v>
      </c>
      <c r="C38" s="33"/>
      <c r="D38" s="30"/>
      <c r="E38" s="33"/>
    </row>
    <row r="39" spans="1:5" x14ac:dyDescent="0.2">
      <c r="A39" s="99">
        <f>'3.vol.'!C39</f>
        <v>42614</v>
      </c>
      <c r="C39" s="33"/>
      <c r="D39" s="30"/>
      <c r="E39" s="33"/>
    </row>
    <row r="40" spans="1:5" x14ac:dyDescent="0.2">
      <c r="A40" s="99">
        <f>'3.vol.'!C40</f>
        <v>42644</v>
      </c>
      <c r="C40" s="33"/>
      <c r="D40" s="30"/>
      <c r="E40" s="33"/>
    </row>
    <row r="41" spans="1:5" x14ac:dyDescent="0.2">
      <c r="A41" s="99">
        <f>'3.vol.'!C41</f>
        <v>42675</v>
      </c>
      <c r="C41" s="33"/>
      <c r="D41" s="30"/>
      <c r="E41" s="33"/>
    </row>
    <row r="42" spans="1:5" ht="13.5" thickBot="1" x14ac:dyDescent="0.25">
      <c r="A42" s="100">
        <f>'3.vol.'!C42</f>
        <v>42705</v>
      </c>
      <c r="C42" s="42"/>
      <c r="D42" s="30"/>
      <c r="E42" s="42"/>
    </row>
    <row r="43" spans="1:5" x14ac:dyDescent="0.2">
      <c r="A43" s="98">
        <f>'3.vol.'!C43</f>
        <v>42736</v>
      </c>
      <c r="C43" s="98"/>
      <c r="D43" s="30"/>
      <c r="E43" s="98"/>
    </row>
    <row r="44" spans="1:5" x14ac:dyDescent="0.2">
      <c r="A44" s="99">
        <f>'3.vol.'!C44</f>
        <v>42767</v>
      </c>
      <c r="C44" s="99"/>
      <c r="D44" s="30"/>
      <c r="E44" s="99" t="s">
        <v>228</v>
      </c>
    </row>
    <row r="45" spans="1:5" x14ac:dyDescent="0.2">
      <c r="A45" s="99">
        <f>'3.vol.'!C45</f>
        <v>42795</v>
      </c>
      <c r="C45" s="99"/>
      <c r="D45" s="30"/>
      <c r="E45" s="99"/>
    </row>
    <row r="46" spans="1:5" x14ac:dyDescent="0.2">
      <c r="A46" s="99">
        <f>'3.vol.'!C46</f>
        <v>42826</v>
      </c>
      <c r="C46" s="99"/>
      <c r="D46" s="30"/>
      <c r="E46" s="99"/>
    </row>
    <row r="47" spans="1:5" x14ac:dyDescent="0.2">
      <c r="A47" s="99">
        <f>'3.vol.'!C47</f>
        <v>42856</v>
      </c>
      <c r="C47" s="99"/>
      <c r="D47" s="30"/>
      <c r="E47" s="99"/>
    </row>
    <row r="48" spans="1:5" x14ac:dyDescent="0.2">
      <c r="A48" s="99">
        <f>'3.vol.'!C48</f>
        <v>42887</v>
      </c>
      <c r="C48" s="99"/>
      <c r="D48" s="30"/>
      <c r="E48" s="99"/>
    </row>
    <row r="49" spans="1:6" x14ac:dyDescent="0.2">
      <c r="A49" s="99">
        <f>'3.vol.'!C49</f>
        <v>42917</v>
      </c>
      <c r="C49" s="99"/>
      <c r="D49" s="30"/>
      <c r="E49" s="99"/>
    </row>
    <row r="50" spans="1:6" x14ac:dyDescent="0.2">
      <c r="A50" s="99">
        <f>'3.vol.'!C50</f>
        <v>42948</v>
      </c>
      <c r="C50" s="99"/>
      <c r="D50" s="30"/>
      <c r="E50" s="99"/>
    </row>
    <row r="51" spans="1:6" x14ac:dyDescent="0.2">
      <c r="A51" s="99">
        <f>'3.vol.'!C51</f>
        <v>42979</v>
      </c>
      <c r="C51" s="99"/>
      <c r="D51" s="30"/>
      <c r="E51" s="99"/>
    </row>
    <row r="52" spans="1:6" ht="13.5" thickBot="1" x14ac:dyDescent="0.25">
      <c r="A52" s="100">
        <f>'3.vol.'!C52</f>
        <v>43009</v>
      </c>
      <c r="C52" s="100"/>
      <c r="D52" s="30"/>
      <c r="E52" s="100"/>
    </row>
    <row r="53" spans="1:6" hidden="1" x14ac:dyDescent="0.2">
      <c r="A53" s="330">
        <f>'3.vol.'!C53</f>
        <v>43040</v>
      </c>
      <c r="C53" s="33"/>
      <c r="D53" s="30"/>
      <c r="E53" s="33"/>
    </row>
    <row r="54" spans="1:6" ht="13.5" hidden="1" thickBot="1" x14ac:dyDescent="0.25">
      <c r="A54" s="100">
        <f>'3.vol.'!C54</f>
        <v>43070</v>
      </c>
      <c r="C54" s="36"/>
      <c r="D54" s="30"/>
      <c r="E54" s="36"/>
    </row>
    <row r="55" spans="1:6" ht="30" customHeight="1" thickBot="1" x14ac:dyDescent="0.25">
      <c r="A55" s="43"/>
      <c r="C55" s="30"/>
      <c r="D55" s="30"/>
      <c r="E55" s="30"/>
      <c r="F55" s="53"/>
    </row>
    <row r="56" spans="1:6" ht="13.5" thickBot="1" x14ac:dyDescent="0.25">
      <c r="A56" s="428" t="s">
        <v>5</v>
      </c>
      <c r="B56" s="385"/>
      <c r="C56" s="422" t="str">
        <f>+C6</f>
        <v>Unidades</v>
      </c>
      <c r="D56" s="429"/>
      <c r="E56" s="422" t="str">
        <f>+E6</f>
        <v>Dólares FOB</v>
      </c>
    </row>
    <row r="57" spans="1:6" x14ac:dyDescent="0.2">
      <c r="A57" s="60">
        <v>2011</v>
      </c>
      <c r="C57" s="55"/>
      <c r="D57" s="294"/>
      <c r="E57" s="55"/>
    </row>
    <row r="58" spans="1:6" x14ac:dyDescent="0.2">
      <c r="A58" s="56">
        <v>2012</v>
      </c>
      <c r="C58" s="57"/>
      <c r="D58" s="294"/>
      <c r="E58" s="57"/>
    </row>
    <row r="59" spans="1:6" ht="13.5" thickBot="1" x14ac:dyDescent="0.25">
      <c r="A59" s="334">
        <v>2013</v>
      </c>
      <c r="C59" s="59"/>
      <c r="D59" s="294"/>
      <c r="E59" s="59"/>
    </row>
    <row r="60" spans="1:6" x14ac:dyDescent="0.2">
      <c r="A60" s="54">
        <f>'3.vol.'!C61</f>
        <v>2014</v>
      </c>
      <c r="C60" s="55"/>
      <c r="D60" s="294"/>
      <c r="E60" s="55"/>
    </row>
    <row r="61" spans="1:6" x14ac:dyDescent="0.2">
      <c r="A61" s="56">
        <f>'3.vol.'!C62</f>
        <v>2015</v>
      </c>
      <c r="C61" s="57"/>
      <c r="D61" s="294"/>
      <c r="E61" s="57"/>
    </row>
    <row r="62" spans="1:6" ht="13.5" thickBot="1" x14ac:dyDescent="0.25">
      <c r="A62" s="58">
        <f>'3.vol.'!C63</f>
        <v>2016</v>
      </c>
      <c r="C62" s="59"/>
      <c r="D62" s="294"/>
      <c r="E62" s="59"/>
    </row>
    <row r="63" spans="1:6" x14ac:dyDescent="0.2">
      <c r="A63" s="60" t="str">
        <f>'3.vol.'!C64</f>
        <v>ene-oct 2016</v>
      </c>
      <c r="C63" s="61"/>
      <c r="D63" s="294"/>
      <c r="E63" s="61"/>
    </row>
    <row r="64" spans="1:6" ht="13.5" thickBot="1" x14ac:dyDescent="0.25">
      <c r="A64" s="334" t="str">
        <f>'3.vol.'!C65</f>
        <v>ene-oct 2017</v>
      </c>
      <c r="C64" s="62"/>
      <c r="D64" s="295"/>
      <c r="E64" s="62"/>
    </row>
    <row r="65" spans="1:6" ht="13.5" thickBot="1" x14ac:dyDescent="0.25"/>
    <row r="66" spans="1:6" ht="13.5" thickBot="1" x14ac:dyDescent="0.25">
      <c r="A66" s="53" t="s">
        <v>170</v>
      </c>
      <c r="E66" s="160" t="s">
        <v>171</v>
      </c>
    </row>
    <row r="67" spans="1:6" hidden="1" x14ac:dyDescent="0.2">
      <c r="A67" s="81" t="s">
        <v>152</v>
      </c>
    </row>
    <row r="68" spans="1:6" hidden="1" x14ac:dyDescent="0.2"/>
    <row r="69" spans="1:6" ht="38.25" hidden="1" customHeight="1" thickBot="1" x14ac:dyDescent="0.25">
      <c r="F69" s="87"/>
    </row>
    <row r="70" spans="1:6" ht="13.5" hidden="1" thickBot="1" x14ac:dyDescent="0.25">
      <c r="A70" s="86" t="s">
        <v>5</v>
      </c>
      <c r="B70" s="95"/>
      <c r="C70" s="92" t="str">
        <f>+C56</f>
        <v>Unidades</v>
      </c>
      <c r="D70" s="296"/>
      <c r="E70" s="92" t="str">
        <f>+E56</f>
        <v>Dólares FOB</v>
      </c>
      <c r="F70" s="95"/>
    </row>
    <row r="71" spans="1:6" hidden="1" x14ac:dyDescent="0.2">
      <c r="A71" s="94">
        <v>2002</v>
      </c>
      <c r="B71" s="95"/>
      <c r="C71" s="112">
        <f>+C60-SUM(C7:C18)</f>
        <v>0</v>
      </c>
      <c r="D71" s="297"/>
      <c r="E71" s="112">
        <f>+E60-SUM(E7:E18)</f>
        <v>0</v>
      </c>
      <c r="F71" s="95"/>
    </row>
    <row r="72" spans="1:6" hidden="1" x14ac:dyDescent="0.2">
      <c r="A72" s="96">
        <v>2003</v>
      </c>
      <c r="B72" s="95"/>
      <c r="C72" s="116">
        <f>+C61-SUM(C19:C30)</f>
        <v>0</v>
      </c>
      <c r="D72" s="297"/>
      <c r="E72" s="116">
        <f>+E61-SUM(E19:E30)</f>
        <v>0</v>
      </c>
      <c r="F72" s="95"/>
    </row>
    <row r="73" spans="1:6" ht="13.5" hidden="1" thickBot="1" x14ac:dyDescent="0.25">
      <c r="A73" s="97">
        <v>2004</v>
      </c>
      <c r="B73" s="95"/>
      <c r="C73" s="120">
        <f>+C62-SUM(C31:C42)</f>
        <v>0</v>
      </c>
      <c r="D73" s="297"/>
      <c r="E73" s="120">
        <f>+E62-SUM(E31:E42)</f>
        <v>0</v>
      </c>
      <c r="F73" s="95"/>
    </row>
    <row r="74" spans="1:6" hidden="1" x14ac:dyDescent="0.2">
      <c r="A74" s="94" t="s">
        <v>198</v>
      </c>
      <c r="B74" s="95"/>
      <c r="C74" s="125">
        <f>+C63-(SUM(C31:INDEX(C31:C42,'[4]parámetros e instrucciones'!$E$3)))</f>
        <v>0</v>
      </c>
      <c r="D74" s="297"/>
      <c r="E74" s="125">
        <f>+E63-(SUM(E31:INDEX(E31:E42,'[5]parámetros e instrucciones'!$E$3)))</f>
        <v>0</v>
      </c>
      <c r="F74" s="95"/>
    </row>
    <row r="75" spans="1:6" ht="13.5" hidden="1" thickBot="1" x14ac:dyDescent="0.25">
      <c r="A75" s="97" t="s">
        <v>194</v>
      </c>
      <c r="B75" s="95"/>
      <c r="C75" s="130">
        <f>+C64-(SUM(C43:INDEX(C43:C54,'[4]parámetros e instrucciones'!$E$3)))</f>
        <v>0</v>
      </c>
      <c r="D75" s="298"/>
      <c r="E75" s="130">
        <f>+E64-(SUM(E43:INDEX(E43:E54,'[5]parámetros e instrucciones'!$E$3)))</f>
        <v>0</v>
      </c>
    </row>
    <row r="76" spans="1:6" hidden="1" x14ac:dyDescent="0.2"/>
    <row r="77" spans="1:6" hidden="1" x14ac:dyDescent="0.2"/>
    <row r="78" spans="1:6" hidden="1" x14ac:dyDescent="0.2"/>
    <row r="79" spans="1:6" hidden="1" x14ac:dyDescent="0.2"/>
    <row r="80" spans="1: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formatCells="0" formatColumns="0" formatRows="0"/>
  <protectedRanges>
    <protectedRange sqref="C7:D54 C57:D64" name="Rango2_1_1"/>
    <protectedRange sqref="C57:D64" name="Rango1_1_1"/>
    <protectedRange sqref="E7:E54 E57:E64" name="Rango2_1_1_1"/>
    <protectedRange sqref="E57:E64" name="Rango1_1_1_1"/>
  </protectedRanges>
  <mergeCells count="4">
    <mergeCell ref="A1:E1"/>
    <mergeCell ref="A2:E2"/>
    <mergeCell ref="A3:E3"/>
    <mergeCell ref="A4:E4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85" orientation="portrait" horizontalDpi="300" verticalDpi="300" r:id="rId1"/>
  <headerFooter alignWithMargins="0">
    <oddHeader>&amp;R2017 -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F85"/>
  <sheetViews>
    <sheetView view="pageBreakPreview" zoomScale="85" zoomScaleNormal="100" zoomScaleSheetLayoutView="85" workbookViewId="0">
      <selection activeCell="D15" sqref="D15"/>
    </sheetView>
  </sheetViews>
  <sheetFormatPr baseColWidth="10" defaultRowHeight="12.75" x14ac:dyDescent="0.2"/>
  <cols>
    <col min="1" max="1" width="38.28515625" style="52" customWidth="1"/>
    <col min="2" max="2" width="3" style="47" customWidth="1"/>
    <col min="3" max="3" width="37.85546875" style="52" customWidth="1"/>
    <col min="4" max="4" width="3.42578125" style="52" customWidth="1"/>
    <col min="5" max="5" width="37.85546875" style="52" customWidth="1"/>
    <col min="6" max="6" width="2.140625" style="52" customWidth="1"/>
    <col min="7" max="16384" width="11.42578125" style="47"/>
  </cols>
  <sheetData>
    <row r="1" spans="1:6" x14ac:dyDescent="0.2">
      <c r="A1" s="572" t="s">
        <v>271</v>
      </c>
      <c r="B1" s="569"/>
      <c r="C1" s="569"/>
      <c r="D1" s="569"/>
      <c r="E1" s="569"/>
      <c r="F1" s="47"/>
    </row>
    <row r="2" spans="1:6" x14ac:dyDescent="0.2">
      <c r="A2" s="572" t="s">
        <v>196</v>
      </c>
      <c r="B2" s="569"/>
      <c r="C2" s="569"/>
      <c r="D2" s="569"/>
      <c r="E2" s="569"/>
      <c r="F2" s="47"/>
    </row>
    <row r="3" spans="1:6" x14ac:dyDescent="0.2">
      <c r="A3" s="567" t="str">
        <f>+'2. prod.  nac.'!A3:C3</f>
        <v>Rodamientes Radiales a bola</v>
      </c>
      <c r="B3" s="567"/>
      <c r="C3" s="567"/>
      <c r="D3" s="567"/>
      <c r="E3" s="567"/>
      <c r="F3" s="47"/>
    </row>
    <row r="4" spans="1:6" x14ac:dyDescent="0.2">
      <c r="A4" s="572" t="s">
        <v>270</v>
      </c>
      <c r="B4" s="569"/>
      <c r="C4" s="569"/>
      <c r="D4" s="569"/>
      <c r="E4" s="569"/>
      <c r="F4" s="47"/>
    </row>
    <row r="5" spans="1:6" ht="14.25" customHeight="1" thickBot="1" x14ac:dyDescent="0.25">
      <c r="A5" s="542"/>
      <c r="C5" s="49"/>
      <c r="D5" s="49"/>
      <c r="E5" s="49"/>
    </row>
    <row r="6" spans="1:6" ht="13.5" thickBot="1" x14ac:dyDescent="0.25">
      <c r="A6" s="332" t="s">
        <v>111</v>
      </c>
      <c r="B6" s="385"/>
      <c r="C6" s="383" t="s">
        <v>80</v>
      </c>
      <c r="D6" s="386"/>
      <c r="E6" s="383" t="s">
        <v>268</v>
      </c>
    </row>
    <row r="7" spans="1:6" x14ac:dyDescent="0.2">
      <c r="A7" s="98">
        <f>'3.vol.'!C7</f>
        <v>41640</v>
      </c>
      <c r="C7" s="29"/>
      <c r="D7" s="30"/>
      <c r="E7" s="29"/>
    </row>
    <row r="8" spans="1:6" x14ac:dyDescent="0.2">
      <c r="A8" s="99">
        <f>'3.vol.'!C8</f>
        <v>41671</v>
      </c>
      <c r="C8" s="33"/>
      <c r="D8" s="30"/>
      <c r="E8" s="33"/>
    </row>
    <row r="9" spans="1:6" x14ac:dyDescent="0.2">
      <c r="A9" s="99">
        <f>'3.vol.'!C9</f>
        <v>41699</v>
      </c>
      <c r="C9" s="33"/>
      <c r="D9" s="30"/>
      <c r="E9" s="33"/>
    </row>
    <row r="10" spans="1:6" x14ac:dyDescent="0.2">
      <c r="A10" s="99">
        <f>'3.vol.'!C10</f>
        <v>41730</v>
      </c>
      <c r="C10" s="33"/>
      <c r="D10" s="30"/>
      <c r="E10" s="33"/>
    </row>
    <row r="11" spans="1:6" x14ac:dyDescent="0.2">
      <c r="A11" s="99">
        <f>'3.vol.'!C11</f>
        <v>41760</v>
      </c>
      <c r="C11" s="33"/>
      <c r="D11" s="30"/>
      <c r="E11" s="33"/>
    </row>
    <row r="12" spans="1:6" x14ac:dyDescent="0.2">
      <c r="A12" s="99">
        <f>'3.vol.'!C12</f>
        <v>41791</v>
      </c>
      <c r="C12" s="33"/>
      <c r="D12" s="30"/>
      <c r="E12" s="33"/>
    </row>
    <row r="13" spans="1:6" x14ac:dyDescent="0.2">
      <c r="A13" s="99">
        <f>'3.vol.'!C13</f>
        <v>41821</v>
      </c>
      <c r="C13" s="33"/>
      <c r="D13" s="30"/>
      <c r="E13" s="33"/>
    </row>
    <row r="14" spans="1:6" x14ac:dyDescent="0.2">
      <c r="A14" s="99">
        <f>'3.vol.'!C14</f>
        <v>41852</v>
      </c>
      <c r="C14" s="33"/>
      <c r="D14" s="30"/>
      <c r="E14" s="33"/>
    </row>
    <row r="15" spans="1:6" x14ac:dyDescent="0.2">
      <c r="A15" s="99">
        <f>'3.vol.'!C15</f>
        <v>41883</v>
      </c>
      <c r="C15" s="33"/>
      <c r="D15" s="30"/>
      <c r="E15" s="33"/>
    </row>
    <row r="16" spans="1:6" x14ac:dyDescent="0.2">
      <c r="A16" s="99">
        <f>'3.vol.'!C16</f>
        <v>41913</v>
      </c>
      <c r="C16" s="33"/>
      <c r="D16" s="30"/>
      <c r="E16" s="33"/>
    </row>
    <row r="17" spans="1:5" x14ac:dyDescent="0.2">
      <c r="A17" s="99">
        <f>'3.vol.'!C17</f>
        <v>41944</v>
      </c>
      <c r="C17" s="33"/>
      <c r="D17" s="30"/>
      <c r="E17" s="33"/>
    </row>
    <row r="18" spans="1:5" ht="13.5" thickBot="1" x14ac:dyDescent="0.25">
      <c r="A18" s="100">
        <f>'3.vol.'!C18</f>
        <v>41974</v>
      </c>
      <c r="C18" s="36"/>
      <c r="D18" s="30"/>
      <c r="E18" s="36"/>
    </row>
    <row r="19" spans="1:5" x14ac:dyDescent="0.2">
      <c r="A19" s="98">
        <f>'3.vol.'!C19</f>
        <v>42005</v>
      </c>
      <c r="C19" s="39"/>
      <c r="D19" s="30"/>
      <c r="E19" s="39"/>
    </row>
    <row r="20" spans="1:5" x14ac:dyDescent="0.2">
      <c r="A20" s="99">
        <f>'3.vol.'!C20</f>
        <v>42036</v>
      </c>
      <c r="C20" s="33"/>
      <c r="D20" s="30"/>
      <c r="E20" s="33"/>
    </row>
    <row r="21" spans="1:5" x14ac:dyDescent="0.2">
      <c r="A21" s="99">
        <f>'3.vol.'!C21</f>
        <v>42064</v>
      </c>
      <c r="C21" s="33"/>
      <c r="D21" s="30"/>
      <c r="E21" s="33"/>
    </row>
    <row r="22" spans="1:5" x14ac:dyDescent="0.2">
      <c r="A22" s="99">
        <f>'3.vol.'!C22</f>
        <v>42095</v>
      </c>
      <c r="C22" s="33"/>
      <c r="D22" s="30"/>
      <c r="E22" s="33"/>
    </row>
    <row r="23" spans="1:5" x14ac:dyDescent="0.2">
      <c r="A23" s="99">
        <f>'3.vol.'!C23</f>
        <v>42125</v>
      </c>
      <c r="C23" s="33"/>
      <c r="D23" s="30"/>
      <c r="E23" s="33"/>
    </row>
    <row r="24" spans="1:5" x14ac:dyDescent="0.2">
      <c r="A24" s="99">
        <f>'3.vol.'!C24</f>
        <v>42156</v>
      </c>
      <c r="C24" s="33"/>
      <c r="D24" s="30"/>
      <c r="E24" s="33"/>
    </row>
    <row r="25" spans="1:5" x14ac:dyDescent="0.2">
      <c r="A25" s="99">
        <f>'3.vol.'!C25</f>
        <v>42186</v>
      </c>
      <c r="C25" s="33"/>
      <c r="D25" s="30"/>
      <c r="E25" s="33"/>
    </row>
    <row r="26" spans="1:5" x14ac:dyDescent="0.2">
      <c r="A26" s="99">
        <f>'3.vol.'!C26</f>
        <v>42217</v>
      </c>
      <c r="C26" s="33"/>
      <c r="D26" s="30"/>
      <c r="E26" s="33"/>
    </row>
    <row r="27" spans="1:5" x14ac:dyDescent="0.2">
      <c r="A27" s="99">
        <f>'3.vol.'!C27</f>
        <v>42248</v>
      </c>
      <c r="C27" s="282"/>
      <c r="D27" s="293"/>
      <c r="E27" s="282"/>
    </row>
    <row r="28" spans="1:5" x14ac:dyDescent="0.2">
      <c r="A28" s="99">
        <f>'3.vol.'!C28</f>
        <v>42278</v>
      </c>
      <c r="C28" s="33"/>
      <c r="D28" s="30"/>
      <c r="E28" s="33"/>
    </row>
    <row r="29" spans="1:5" x14ac:dyDescent="0.2">
      <c r="A29" s="99">
        <f>'3.vol.'!C29</f>
        <v>42309</v>
      </c>
      <c r="C29" s="33"/>
      <c r="D29" s="30"/>
      <c r="E29" s="33"/>
    </row>
    <row r="30" spans="1:5" ht="13.5" thickBot="1" x14ac:dyDescent="0.25">
      <c r="A30" s="100">
        <f>'3.vol.'!C30</f>
        <v>42339</v>
      </c>
      <c r="C30" s="42"/>
      <c r="D30" s="30"/>
      <c r="E30" s="42"/>
    </row>
    <row r="31" spans="1:5" x14ac:dyDescent="0.2">
      <c r="A31" s="98">
        <f>'3.vol.'!C31</f>
        <v>42370</v>
      </c>
      <c r="C31" s="29"/>
      <c r="D31" s="30"/>
      <c r="E31" s="29"/>
    </row>
    <row r="32" spans="1:5" x14ac:dyDescent="0.2">
      <c r="A32" s="99">
        <f>'3.vol.'!C32</f>
        <v>42401</v>
      </c>
      <c r="C32" s="33"/>
      <c r="D32" s="30"/>
      <c r="E32" s="33"/>
    </row>
    <row r="33" spans="1:5" x14ac:dyDescent="0.2">
      <c r="A33" s="99">
        <f>'3.vol.'!C33</f>
        <v>42430</v>
      </c>
      <c r="C33" s="33"/>
      <c r="D33" s="30"/>
      <c r="E33" s="33"/>
    </row>
    <row r="34" spans="1:5" x14ac:dyDescent="0.2">
      <c r="A34" s="99">
        <f>'3.vol.'!C34</f>
        <v>42461</v>
      </c>
      <c r="C34" s="33"/>
      <c r="D34" s="30"/>
      <c r="E34" s="33"/>
    </row>
    <row r="35" spans="1:5" x14ac:dyDescent="0.2">
      <c r="A35" s="99">
        <f>'3.vol.'!C35</f>
        <v>42491</v>
      </c>
      <c r="C35" s="33"/>
      <c r="D35" s="30"/>
      <c r="E35" s="33"/>
    </row>
    <row r="36" spans="1:5" x14ac:dyDescent="0.2">
      <c r="A36" s="99">
        <f>'3.vol.'!C36</f>
        <v>42522</v>
      </c>
      <c r="C36" s="33"/>
      <c r="D36" s="30"/>
      <c r="E36" s="33"/>
    </row>
    <row r="37" spans="1:5" x14ac:dyDescent="0.2">
      <c r="A37" s="99">
        <f>'3.vol.'!C37</f>
        <v>42552</v>
      </c>
      <c r="C37" s="33"/>
      <c r="D37" s="30"/>
      <c r="E37" s="33"/>
    </row>
    <row r="38" spans="1:5" x14ac:dyDescent="0.2">
      <c r="A38" s="99">
        <f>'3.vol.'!C38</f>
        <v>42583</v>
      </c>
      <c r="C38" s="33"/>
      <c r="D38" s="30"/>
      <c r="E38" s="33"/>
    </row>
    <row r="39" spans="1:5" x14ac:dyDescent="0.2">
      <c r="A39" s="99">
        <f>'3.vol.'!C39</f>
        <v>42614</v>
      </c>
      <c r="C39" s="33"/>
      <c r="D39" s="30"/>
      <c r="E39" s="33"/>
    </row>
    <row r="40" spans="1:5" x14ac:dyDescent="0.2">
      <c r="A40" s="99">
        <f>'3.vol.'!C40</f>
        <v>42644</v>
      </c>
      <c r="C40" s="33"/>
      <c r="D40" s="30"/>
      <c r="E40" s="33"/>
    </row>
    <row r="41" spans="1:5" x14ac:dyDescent="0.2">
      <c r="A41" s="99">
        <f>'3.vol.'!C41</f>
        <v>42675</v>
      </c>
      <c r="C41" s="33"/>
      <c r="D41" s="30"/>
      <c r="E41" s="33"/>
    </row>
    <row r="42" spans="1:5" ht="13.5" thickBot="1" x14ac:dyDescent="0.25">
      <c r="A42" s="100">
        <f>'3.vol.'!C42</f>
        <v>42705</v>
      </c>
      <c r="C42" s="42"/>
      <c r="D42" s="30"/>
      <c r="E42" s="42"/>
    </row>
    <row r="43" spans="1:5" x14ac:dyDescent="0.2">
      <c r="A43" s="98">
        <f>'3.vol.'!C43</f>
        <v>42736</v>
      </c>
      <c r="C43" s="98"/>
      <c r="D43" s="30"/>
      <c r="E43" s="98"/>
    </row>
    <row r="44" spans="1:5" x14ac:dyDescent="0.2">
      <c r="A44" s="99">
        <f>'3.vol.'!C44</f>
        <v>42767</v>
      </c>
      <c r="C44" s="99"/>
      <c r="D44" s="30"/>
      <c r="E44" s="99" t="s">
        <v>228</v>
      </c>
    </row>
    <row r="45" spans="1:5" x14ac:dyDescent="0.2">
      <c r="A45" s="99">
        <f>'3.vol.'!C45</f>
        <v>42795</v>
      </c>
      <c r="C45" s="99"/>
      <c r="D45" s="30"/>
      <c r="E45" s="99"/>
    </row>
    <row r="46" spans="1:5" x14ac:dyDescent="0.2">
      <c r="A46" s="99">
        <f>'3.vol.'!C46</f>
        <v>42826</v>
      </c>
      <c r="C46" s="99"/>
      <c r="D46" s="30"/>
      <c r="E46" s="99"/>
    </row>
    <row r="47" spans="1:5" x14ac:dyDescent="0.2">
      <c r="A47" s="99">
        <f>'3.vol.'!C47</f>
        <v>42856</v>
      </c>
      <c r="C47" s="99"/>
      <c r="D47" s="30"/>
      <c r="E47" s="99"/>
    </row>
    <row r="48" spans="1:5" x14ac:dyDescent="0.2">
      <c r="A48" s="99">
        <f>'3.vol.'!C48</f>
        <v>42887</v>
      </c>
      <c r="C48" s="99"/>
      <c r="D48" s="30"/>
      <c r="E48" s="99"/>
    </row>
    <row r="49" spans="1:6" x14ac:dyDescent="0.2">
      <c r="A49" s="99">
        <f>'3.vol.'!C49</f>
        <v>42917</v>
      </c>
      <c r="C49" s="99"/>
      <c r="D49" s="30"/>
      <c r="E49" s="99"/>
    </row>
    <row r="50" spans="1:6" x14ac:dyDescent="0.2">
      <c r="A50" s="99">
        <f>'3.vol.'!C50</f>
        <v>42948</v>
      </c>
      <c r="C50" s="99"/>
      <c r="D50" s="30"/>
      <c r="E50" s="99"/>
    </row>
    <row r="51" spans="1:6" x14ac:dyDescent="0.2">
      <c r="A51" s="99">
        <f>'3.vol.'!C51</f>
        <v>42979</v>
      </c>
      <c r="C51" s="99"/>
      <c r="D51" s="30"/>
      <c r="E51" s="99"/>
    </row>
    <row r="52" spans="1:6" ht="13.5" thickBot="1" x14ac:dyDescent="0.25">
      <c r="A52" s="100">
        <f>'3.vol.'!C52</f>
        <v>43009</v>
      </c>
      <c r="C52" s="100"/>
      <c r="D52" s="30"/>
      <c r="E52" s="100"/>
    </row>
    <row r="53" spans="1:6" hidden="1" x14ac:dyDescent="0.2">
      <c r="A53" s="330">
        <f>'3.vol.'!C53</f>
        <v>43040</v>
      </c>
      <c r="C53" s="33"/>
      <c r="D53" s="30"/>
      <c r="E53" s="33"/>
    </row>
    <row r="54" spans="1:6" ht="13.5" hidden="1" thickBot="1" x14ac:dyDescent="0.25">
      <c r="A54" s="100">
        <f>'3.vol.'!C54</f>
        <v>43070</v>
      </c>
      <c r="C54" s="36"/>
      <c r="D54" s="30"/>
      <c r="E54" s="36"/>
    </row>
    <row r="55" spans="1:6" ht="30" customHeight="1" thickBot="1" x14ac:dyDescent="0.25">
      <c r="A55" s="43"/>
      <c r="C55" s="30"/>
      <c r="D55" s="30"/>
      <c r="E55" s="30"/>
      <c r="F55" s="53"/>
    </row>
    <row r="56" spans="1:6" ht="13.5" thickBot="1" x14ac:dyDescent="0.25">
      <c r="A56" s="428" t="s">
        <v>5</v>
      </c>
      <c r="B56" s="385"/>
      <c r="C56" s="422" t="str">
        <f>+C6</f>
        <v>Unidades</v>
      </c>
      <c r="D56" s="429"/>
      <c r="E56" s="422" t="str">
        <f>+E6</f>
        <v>Dólares FOB</v>
      </c>
    </row>
    <row r="57" spans="1:6" x14ac:dyDescent="0.2">
      <c r="A57" s="60">
        <v>2011</v>
      </c>
      <c r="C57" s="55"/>
      <c r="D57" s="294"/>
      <c r="E57" s="55"/>
    </row>
    <row r="58" spans="1:6" x14ac:dyDescent="0.2">
      <c r="A58" s="56">
        <v>2012</v>
      </c>
      <c r="C58" s="57"/>
      <c r="D58" s="294"/>
      <c r="E58" s="57"/>
    </row>
    <row r="59" spans="1:6" ht="13.5" thickBot="1" x14ac:dyDescent="0.25">
      <c r="A59" s="334">
        <v>2013</v>
      </c>
      <c r="C59" s="59"/>
      <c r="D59" s="294"/>
      <c r="E59" s="59"/>
    </row>
    <row r="60" spans="1:6" x14ac:dyDescent="0.2">
      <c r="A60" s="54">
        <f>'3.vol.'!C61</f>
        <v>2014</v>
      </c>
      <c r="C60" s="55"/>
      <c r="D60" s="294"/>
      <c r="E60" s="55"/>
    </row>
    <row r="61" spans="1:6" x14ac:dyDescent="0.2">
      <c r="A61" s="56">
        <f>'3.vol.'!C62</f>
        <v>2015</v>
      </c>
      <c r="C61" s="57"/>
      <c r="D61" s="294"/>
      <c r="E61" s="57"/>
    </row>
    <row r="62" spans="1:6" ht="13.5" thickBot="1" x14ac:dyDescent="0.25">
      <c r="A62" s="58">
        <f>'3.vol.'!C63</f>
        <v>2016</v>
      </c>
      <c r="C62" s="59"/>
      <c r="D62" s="294"/>
      <c r="E62" s="59"/>
    </row>
    <row r="63" spans="1:6" x14ac:dyDescent="0.2">
      <c r="A63" s="60" t="str">
        <f>'3.vol.'!C64</f>
        <v>ene-oct 2016</v>
      </c>
      <c r="C63" s="61"/>
      <c r="D63" s="294"/>
      <c r="E63" s="61"/>
    </row>
    <row r="64" spans="1:6" ht="13.5" thickBot="1" x14ac:dyDescent="0.25">
      <c r="A64" s="334" t="str">
        <f>'3.vol.'!C65</f>
        <v>ene-oct 2017</v>
      </c>
      <c r="C64" s="62"/>
      <c r="D64" s="295"/>
      <c r="E64" s="62"/>
    </row>
    <row r="65" spans="1:6" ht="13.5" thickBot="1" x14ac:dyDescent="0.25"/>
    <row r="66" spans="1:6" ht="13.5" thickBot="1" x14ac:dyDescent="0.25">
      <c r="A66" s="53" t="s">
        <v>170</v>
      </c>
      <c r="E66" s="160" t="s">
        <v>171</v>
      </c>
    </row>
    <row r="67" spans="1:6" hidden="1" x14ac:dyDescent="0.2">
      <c r="A67" s="81" t="s">
        <v>152</v>
      </c>
    </row>
    <row r="68" spans="1:6" hidden="1" x14ac:dyDescent="0.2"/>
    <row r="69" spans="1:6" ht="38.25" hidden="1" customHeight="1" thickBot="1" x14ac:dyDescent="0.25">
      <c r="F69" s="87"/>
    </row>
    <row r="70" spans="1:6" ht="13.5" hidden="1" thickBot="1" x14ac:dyDescent="0.25">
      <c r="A70" s="86" t="s">
        <v>5</v>
      </c>
      <c r="B70" s="95"/>
      <c r="C70" s="92" t="str">
        <f>+C56</f>
        <v>Unidades</v>
      </c>
      <c r="D70" s="296"/>
      <c r="E70" s="92" t="str">
        <f>+E56</f>
        <v>Dólares FOB</v>
      </c>
      <c r="F70" s="95"/>
    </row>
    <row r="71" spans="1:6" hidden="1" x14ac:dyDescent="0.2">
      <c r="A71" s="94">
        <v>2002</v>
      </c>
      <c r="B71" s="95"/>
      <c r="C71" s="112">
        <f>+C60-SUM(C7:C18)</f>
        <v>0</v>
      </c>
      <c r="D71" s="297"/>
      <c r="E71" s="112">
        <f>+E60-SUM(E7:E18)</f>
        <v>0</v>
      </c>
      <c r="F71" s="95"/>
    </row>
    <row r="72" spans="1:6" hidden="1" x14ac:dyDescent="0.2">
      <c r="A72" s="96">
        <v>2003</v>
      </c>
      <c r="B72" s="95"/>
      <c r="C72" s="116">
        <f>+C61-SUM(C19:C30)</f>
        <v>0</v>
      </c>
      <c r="D72" s="297"/>
      <c r="E72" s="116">
        <f>+E61-SUM(E19:E30)</f>
        <v>0</v>
      </c>
      <c r="F72" s="95"/>
    </row>
    <row r="73" spans="1:6" ht="13.5" hidden="1" thickBot="1" x14ac:dyDescent="0.25">
      <c r="A73" s="97">
        <v>2004</v>
      </c>
      <c r="B73" s="95"/>
      <c r="C73" s="120">
        <f>+C62-SUM(C31:C42)</f>
        <v>0</v>
      </c>
      <c r="D73" s="297"/>
      <c r="E73" s="120">
        <f>+E62-SUM(E31:E42)</f>
        <v>0</v>
      </c>
      <c r="F73" s="95"/>
    </row>
    <row r="74" spans="1:6" hidden="1" x14ac:dyDescent="0.2">
      <c r="A74" s="94" t="s">
        <v>198</v>
      </c>
      <c r="B74" s="95"/>
      <c r="C74" s="125">
        <f>+C63-(SUM(C31:INDEX(C31:C42,'[4]parámetros e instrucciones'!$E$3)))</f>
        <v>0</v>
      </c>
      <c r="D74" s="297"/>
      <c r="E74" s="125">
        <f>+E63-(SUM(E31:INDEX(E31:E42,'[5]parámetros e instrucciones'!$E$3)))</f>
        <v>0</v>
      </c>
      <c r="F74" s="95"/>
    </row>
    <row r="75" spans="1:6" ht="13.5" hidden="1" thickBot="1" x14ac:dyDescent="0.25">
      <c r="A75" s="97" t="s">
        <v>194</v>
      </c>
      <c r="B75" s="95"/>
      <c r="C75" s="130">
        <f>+C64-(SUM(C43:INDEX(C43:C54,'[4]parámetros e instrucciones'!$E$3)))</f>
        <v>0</v>
      </c>
      <c r="D75" s="298"/>
      <c r="E75" s="130">
        <f>+E64-(SUM(E43:INDEX(E43:E54,'[5]parámetros e instrucciones'!$E$3)))</f>
        <v>0</v>
      </c>
    </row>
    <row r="76" spans="1:6" hidden="1" x14ac:dyDescent="0.2"/>
    <row r="77" spans="1:6" hidden="1" x14ac:dyDescent="0.2"/>
    <row r="78" spans="1:6" hidden="1" x14ac:dyDescent="0.2"/>
    <row r="79" spans="1:6" hidden="1" x14ac:dyDescent="0.2"/>
    <row r="80" spans="1: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formatCells="0" formatColumns="0" formatRows="0"/>
  <protectedRanges>
    <protectedRange sqref="C7:D54 C57:D64" name="Rango2_1_1"/>
    <protectedRange sqref="C57:D64" name="Rango1_1_1"/>
    <protectedRange sqref="E7:E54 E57:E64" name="Rango2_1_1_1"/>
    <protectedRange sqref="E57:E64" name="Rango1_1_1_1"/>
  </protectedRanges>
  <mergeCells count="4">
    <mergeCell ref="A1:E1"/>
    <mergeCell ref="A2:E2"/>
    <mergeCell ref="A3:E3"/>
    <mergeCell ref="A4:E4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85" orientation="portrait" horizontalDpi="300" verticalDpi="300" r:id="rId1"/>
  <headerFooter alignWithMargins="0">
    <oddHeader>&amp;R2017 -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F85"/>
  <sheetViews>
    <sheetView view="pageBreakPreview" zoomScale="85" zoomScaleNormal="100" zoomScaleSheetLayoutView="85" workbookViewId="0">
      <selection activeCell="D15" sqref="D15"/>
    </sheetView>
  </sheetViews>
  <sheetFormatPr baseColWidth="10" defaultRowHeight="12.75" x14ac:dyDescent="0.2"/>
  <cols>
    <col min="1" max="1" width="38.28515625" style="52" customWidth="1"/>
    <col min="2" max="2" width="3" style="47" customWidth="1"/>
    <col min="3" max="3" width="37.85546875" style="52" customWidth="1"/>
    <col min="4" max="4" width="3.42578125" style="52" customWidth="1"/>
    <col min="5" max="5" width="37.85546875" style="52" customWidth="1"/>
    <col min="6" max="6" width="2.140625" style="52" customWidth="1"/>
    <col min="7" max="16384" width="11.42578125" style="47"/>
  </cols>
  <sheetData>
    <row r="1" spans="1:6" x14ac:dyDescent="0.2">
      <c r="A1" s="572" t="s">
        <v>273</v>
      </c>
      <c r="B1" s="569"/>
      <c r="C1" s="569"/>
      <c r="D1" s="569"/>
      <c r="E1" s="569"/>
      <c r="F1" s="47"/>
    </row>
    <row r="2" spans="1:6" x14ac:dyDescent="0.2">
      <c r="A2" s="572" t="s">
        <v>196</v>
      </c>
      <c r="B2" s="569"/>
      <c r="C2" s="569"/>
      <c r="D2" s="569"/>
      <c r="E2" s="569"/>
      <c r="F2" s="47"/>
    </row>
    <row r="3" spans="1:6" x14ac:dyDescent="0.2">
      <c r="A3" s="567" t="str">
        <f>+'2. prod.  nac.'!A3:C3</f>
        <v>Rodamientes Radiales a bola</v>
      </c>
      <c r="B3" s="567"/>
      <c r="C3" s="567"/>
      <c r="D3" s="567"/>
      <c r="E3" s="567"/>
      <c r="F3" s="47"/>
    </row>
    <row r="4" spans="1:6" x14ac:dyDescent="0.2">
      <c r="A4" s="572" t="s">
        <v>272</v>
      </c>
      <c r="B4" s="569"/>
      <c r="C4" s="569"/>
      <c r="D4" s="569"/>
      <c r="E4" s="569"/>
      <c r="F4" s="47"/>
    </row>
    <row r="5" spans="1:6" ht="14.25" customHeight="1" thickBot="1" x14ac:dyDescent="0.25">
      <c r="A5" s="542"/>
      <c r="C5" s="49"/>
      <c r="D5" s="49"/>
      <c r="E5" s="49"/>
    </row>
    <row r="6" spans="1:6" ht="13.5" thickBot="1" x14ac:dyDescent="0.25">
      <c r="A6" s="332" t="s">
        <v>111</v>
      </c>
      <c r="B6" s="385"/>
      <c r="C6" s="383" t="s">
        <v>80</v>
      </c>
      <c r="D6" s="386"/>
      <c r="E6" s="383" t="s">
        <v>268</v>
      </c>
    </row>
    <row r="7" spans="1:6" x14ac:dyDescent="0.2">
      <c r="A7" s="98">
        <f>'3.vol.'!C7</f>
        <v>41640</v>
      </c>
      <c r="C7" s="29"/>
      <c r="D7" s="30"/>
      <c r="E7" s="29"/>
    </row>
    <row r="8" spans="1:6" x14ac:dyDescent="0.2">
      <c r="A8" s="99">
        <f>'3.vol.'!C8</f>
        <v>41671</v>
      </c>
      <c r="C8" s="33"/>
      <c r="D8" s="30"/>
      <c r="E8" s="33"/>
    </row>
    <row r="9" spans="1:6" x14ac:dyDescent="0.2">
      <c r="A9" s="99">
        <f>'3.vol.'!C9</f>
        <v>41699</v>
      </c>
      <c r="C9" s="33"/>
      <c r="D9" s="30"/>
      <c r="E9" s="33"/>
    </row>
    <row r="10" spans="1:6" x14ac:dyDescent="0.2">
      <c r="A10" s="99">
        <f>'3.vol.'!C10</f>
        <v>41730</v>
      </c>
      <c r="C10" s="33"/>
      <c r="D10" s="30"/>
      <c r="E10" s="33"/>
    </row>
    <row r="11" spans="1:6" x14ac:dyDescent="0.2">
      <c r="A11" s="99">
        <f>'3.vol.'!C11</f>
        <v>41760</v>
      </c>
      <c r="C11" s="33"/>
      <c r="D11" s="30"/>
      <c r="E11" s="33"/>
    </row>
    <row r="12" spans="1:6" x14ac:dyDescent="0.2">
      <c r="A12" s="99">
        <f>'3.vol.'!C12</f>
        <v>41791</v>
      </c>
      <c r="C12" s="33"/>
      <c r="D12" s="30"/>
      <c r="E12" s="33"/>
    </row>
    <row r="13" spans="1:6" x14ac:dyDescent="0.2">
      <c r="A13" s="99">
        <f>'3.vol.'!C13</f>
        <v>41821</v>
      </c>
      <c r="C13" s="33"/>
      <c r="D13" s="30"/>
      <c r="E13" s="33"/>
    </row>
    <row r="14" spans="1:6" x14ac:dyDescent="0.2">
      <c r="A14" s="99">
        <f>'3.vol.'!C14</f>
        <v>41852</v>
      </c>
      <c r="C14" s="33"/>
      <c r="D14" s="30"/>
      <c r="E14" s="33"/>
    </row>
    <row r="15" spans="1:6" x14ac:dyDescent="0.2">
      <c r="A15" s="99">
        <f>'3.vol.'!C15</f>
        <v>41883</v>
      </c>
      <c r="C15" s="33"/>
      <c r="D15" s="30"/>
      <c r="E15" s="33"/>
    </row>
    <row r="16" spans="1:6" x14ac:dyDescent="0.2">
      <c r="A16" s="99">
        <f>'3.vol.'!C16</f>
        <v>41913</v>
      </c>
      <c r="C16" s="33"/>
      <c r="D16" s="30"/>
      <c r="E16" s="33"/>
    </row>
    <row r="17" spans="1:5" x14ac:dyDescent="0.2">
      <c r="A17" s="99">
        <f>'3.vol.'!C17</f>
        <v>41944</v>
      </c>
      <c r="C17" s="33"/>
      <c r="D17" s="30"/>
      <c r="E17" s="33"/>
    </row>
    <row r="18" spans="1:5" ht="13.5" thickBot="1" x14ac:dyDescent="0.25">
      <c r="A18" s="100">
        <f>'3.vol.'!C18</f>
        <v>41974</v>
      </c>
      <c r="C18" s="36"/>
      <c r="D18" s="30"/>
      <c r="E18" s="36"/>
    </row>
    <row r="19" spans="1:5" x14ac:dyDescent="0.2">
      <c r="A19" s="98">
        <f>'3.vol.'!C19</f>
        <v>42005</v>
      </c>
      <c r="C19" s="39"/>
      <c r="D19" s="30"/>
      <c r="E19" s="39"/>
    </row>
    <row r="20" spans="1:5" x14ac:dyDescent="0.2">
      <c r="A20" s="99">
        <f>'3.vol.'!C20</f>
        <v>42036</v>
      </c>
      <c r="C20" s="33"/>
      <c r="D20" s="30"/>
      <c r="E20" s="33"/>
    </row>
    <row r="21" spans="1:5" x14ac:dyDescent="0.2">
      <c r="A21" s="99">
        <f>'3.vol.'!C21</f>
        <v>42064</v>
      </c>
      <c r="C21" s="33"/>
      <c r="D21" s="30"/>
      <c r="E21" s="33"/>
    </row>
    <row r="22" spans="1:5" x14ac:dyDescent="0.2">
      <c r="A22" s="99">
        <f>'3.vol.'!C22</f>
        <v>42095</v>
      </c>
      <c r="C22" s="33"/>
      <c r="D22" s="30"/>
      <c r="E22" s="33"/>
    </row>
    <row r="23" spans="1:5" x14ac:dyDescent="0.2">
      <c r="A23" s="99">
        <f>'3.vol.'!C23</f>
        <v>42125</v>
      </c>
      <c r="C23" s="33"/>
      <c r="D23" s="30"/>
      <c r="E23" s="33"/>
    </row>
    <row r="24" spans="1:5" x14ac:dyDescent="0.2">
      <c r="A24" s="99">
        <f>'3.vol.'!C24</f>
        <v>42156</v>
      </c>
      <c r="C24" s="33"/>
      <c r="D24" s="30"/>
      <c r="E24" s="33"/>
    </row>
    <row r="25" spans="1:5" x14ac:dyDescent="0.2">
      <c r="A25" s="99">
        <f>'3.vol.'!C25</f>
        <v>42186</v>
      </c>
      <c r="C25" s="33"/>
      <c r="D25" s="30"/>
      <c r="E25" s="33"/>
    </row>
    <row r="26" spans="1:5" x14ac:dyDescent="0.2">
      <c r="A26" s="99">
        <f>'3.vol.'!C26</f>
        <v>42217</v>
      </c>
      <c r="C26" s="33"/>
      <c r="D26" s="30"/>
      <c r="E26" s="33"/>
    </row>
    <row r="27" spans="1:5" x14ac:dyDescent="0.2">
      <c r="A27" s="99">
        <f>'3.vol.'!C27</f>
        <v>42248</v>
      </c>
      <c r="C27" s="282"/>
      <c r="D27" s="293"/>
      <c r="E27" s="282"/>
    </row>
    <row r="28" spans="1:5" x14ac:dyDescent="0.2">
      <c r="A28" s="99">
        <f>'3.vol.'!C28</f>
        <v>42278</v>
      </c>
      <c r="C28" s="33"/>
      <c r="D28" s="30"/>
      <c r="E28" s="33"/>
    </row>
    <row r="29" spans="1:5" x14ac:dyDescent="0.2">
      <c r="A29" s="99">
        <f>'3.vol.'!C29</f>
        <v>42309</v>
      </c>
      <c r="C29" s="33"/>
      <c r="D29" s="30"/>
      <c r="E29" s="33"/>
    </row>
    <row r="30" spans="1:5" ht="13.5" thickBot="1" x14ac:dyDescent="0.25">
      <c r="A30" s="100">
        <f>'3.vol.'!C30</f>
        <v>42339</v>
      </c>
      <c r="C30" s="42"/>
      <c r="D30" s="30"/>
      <c r="E30" s="42"/>
    </row>
    <row r="31" spans="1:5" x14ac:dyDescent="0.2">
      <c r="A31" s="98">
        <f>'3.vol.'!C31</f>
        <v>42370</v>
      </c>
      <c r="C31" s="29"/>
      <c r="D31" s="30"/>
      <c r="E31" s="29"/>
    </row>
    <row r="32" spans="1:5" x14ac:dyDescent="0.2">
      <c r="A32" s="99">
        <f>'3.vol.'!C32</f>
        <v>42401</v>
      </c>
      <c r="C32" s="33"/>
      <c r="D32" s="30"/>
      <c r="E32" s="33"/>
    </row>
    <row r="33" spans="1:5" x14ac:dyDescent="0.2">
      <c r="A33" s="99">
        <f>'3.vol.'!C33</f>
        <v>42430</v>
      </c>
      <c r="C33" s="33"/>
      <c r="D33" s="30"/>
      <c r="E33" s="33"/>
    </row>
    <row r="34" spans="1:5" x14ac:dyDescent="0.2">
      <c r="A34" s="99">
        <f>'3.vol.'!C34</f>
        <v>42461</v>
      </c>
      <c r="C34" s="33"/>
      <c r="D34" s="30"/>
      <c r="E34" s="33"/>
    </row>
    <row r="35" spans="1:5" x14ac:dyDescent="0.2">
      <c r="A35" s="99">
        <f>'3.vol.'!C35</f>
        <v>42491</v>
      </c>
      <c r="C35" s="33"/>
      <c r="D35" s="30"/>
      <c r="E35" s="33"/>
    </row>
    <row r="36" spans="1:5" x14ac:dyDescent="0.2">
      <c r="A36" s="99">
        <f>'3.vol.'!C36</f>
        <v>42522</v>
      </c>
      <c r="C36" s="33"/>
      <c r="D36" s="30"/>
      <c r="E36" s="33"/>
    </row>
    <row r="37" spans="1:5" x14ac:dyDescent="0.2">
      <c r="A37" s="99">
        <f>'3.vol.'!C37</f>
        <v>42552</v>
      </c>
      <c r="C37" s="33"/>
      <c r="D37" s="30"/>
      <c r="E37" s="33"/>
    </row>
    <row r="38" spans="1:5" x14ac:dyDescent="0.2">
      <c r="A38" s="99">
        <f>'3.vol.'!C38</f>
        <v>42583</v>
      </c>
      <c r="C38" s="33"/>
      <c r="D38" s="30"/>
      <c r="E38" s="33"/>
    </row>
    <row r="39" spans="1:5" x14ac:dyDescent="0.2">
      <c r="A39" s="99">
        <f>'3.vol.'!C39</f>
        <v>42614</v>
      </c>
      <c r="C39" s="33"/>
      <c r="D39" s="30"/>
      <c r="E39" s="33"/>
    </row>
    <row r="40" spans="1:5" x14ac:dyDescent="0.2">
      <c r="A40" s="99">
        <f>'3.vol.'!C40</f>
        <v>42644</v>
      </c>
      <c r="C40" s="33"/>
      <c r="D40" s="30"/>
      <c r="E40" s="33"/>
    </row>
    <row r="41" spans="1:5" x14ac:dyDescent="0.2">
      <c r="A41" s="99">
        <f>'3.vol.'!C41</f>
        <v>42675</v>
      </c>
      <c r="C41" s="33"/>
      <c r="D41" s="30"/>
      <c r="E41" s="33"/>
    </row>
    <row r="42" spans="1:5" ht="13.5" thickBot="1" x14ac:dyDescent="0.25">
      <c r="A42" s="100">
        <f>'3.vol.'!C42</f>
        <v>42705</v>
      </c>
      <c r="C42" s="42"/>
      <c r="D42" s="30"/>
      <c r="E42" s="42"/>
    </row>
    <row r="43" spans="1:5" x14ac:dyDescent="0.2">
      <c r="A43" s="98">
        <f>'3.vol.'!C43</f>
        <v>42736</v>
      </c>
      <c r="C43" s="98"/>
      <c r="D43" s="30"/>
      <c r="E43" s="98"/>
    </row>
    <row r="44" spans="1:5" x14ac:dyDescent="0.2">
      <c r="A44" s="99">
        <f>'3.vol.'!C44</f>
        <v>42767</v>
      </c>
      <c r="C44" s="99"/>
      <c r="D44" s="30"/>
      <c r="E44" s="99" t="s">
        <v>228</v>
      </c>
    </row>
    <row r="45" spans="1:5" x14ac:dyDescent="0.2">
      <c r="A45" s="99">
        <f>'3.vol.'!C45</f>
        <v>42795</v>
      </c>
      <c r="C45" s="99"/>
      <c r="D45" s="30"/>
      <c r="E45" s="99"/>
    </row>
    <row r="46" spans="1:5" x14ac:dyDescent="0.2">
      <c r="A46" s="99">
        <f>'3.vol.'!C46</f>
        <v>42826</v>
      </c>
      <c r="C46" s="99"/>
      <c r="D46" s="30"/>
      <c r="E46" s="99"/>
    </row>
    <row r="47" spans="1:5" x14ac:dyDescent="0.2">
      <c r="A47" s="99">
        <f>'3.vol.'!C47</f>
        <v>42856</v>
      </c>
      <c r="C47" s="99"/>
      <c r="D47" s="30"/>
      <c r="E47" s="99"/>
    </row>
    <row r="48" spans="1:5" x14ac:dyDescent="0.2">
      <c r="A48" s="99">
        <f>'3.vol.'!C48</f>
        <v>42887</v>
      </c>
      <c r="C48" s="99"/>
      <c r="D48" s="30"/>
      <c r="E48" s="99"/>
    </row>
    <row r="49" spans="1:6" x14ac:dyDescent="0.2">
      <c r="A49" s="99">
        <f>'3.vol.'!C49</f>
        <v>42917</v>
      </c>
      <c r="C49" s="99"/>
      <c r="D49" s="30"/>
      <c r="E49" s="99"/>
    </row>
    <row r="50" spans="1:6" x14ac:dyDescent="0.2">
      <c r="A50" s="99">
        <f>'3.vol.'!C50</f>
        <v>42948</v>
      </c>
      <c r="C50" s="99"/>
      <c r="D50" s="30"/>
      <c r="E50" s="99"/>
    </row>
    <row r="51" spans="1:6" x14ac:dyDescent="0.2">
      <c r="A51" s="99">
        <f>'3.vol.'!C51</f>
        <v>42979</v>
      </c>
      <c r="C51" s="99"/>
      <c r="D51" s="30"/>
      <c r="E51" s="99"/>
    </row>
    <row r="52" spans="1:6" ht="13.5" thickBot="1" x14ac:dyDescent="0.25">
      <c r="A52" s="100">
        <f>'3.vol.'!C52</f>
        <v>43009</v>
      </c>
      <c r="C52" s="100"/>
      <c r="D52" s="30"/>
      <c r="E52" s="100"/>
    </row>
    <row r="53" spans="1:6" hidden="1" x14ac:dyDescent="0.2">
      <c r="A53" s="330">
        <f>'3.vol.'!C53</f>
        <v>43040</v>
      </c>
      <c r="C53" s="33"/>
      <c r="D53" s="30"/>
      <c r="E53" s="33"/>
    </row>
    <row r="54" spans="1:6" ht="13.5" hidden="1" thickBot="1" x14ac:dyDescent="0.25">
      <c r="A54" s="100">
        <f>'3.vol.'!C54</f>
        <v>43070</v>
      </c>
      <c r="C54" s="36"/>
      <c r="D54" s="30"/>
      <c r="E54" s="36"/>
    </row>
    <row r="55" spans="1:6" ht="30" customHeight="1" thickBot="1" x14ac:dyDescent="0.25">
      <c r="A55" s="43"/>
      <c r="C55" s="30"/>
      <c r="D55" s="30"/>
      <c r="E55" s="30"/>
      <c r="F55" s="53"/>
    </row>
    <row r="56" spans="1:6" ht="13.5" thickBot="1" x14ac:dyDescent="0.25">
      <c r="A56" s="428" t="s">
        <v>5</v>
      </c>
      <c r="B56" s="385"/>
      <c r="C56" s="422" t="str">
        <f>+C6</f>
        <v>Unidades</v>
      </c>
      <c r="D56" s="429"/>
      <c r="E56" s="422" t="str">
        <f>+E6</f>
        <v>Dólares FOB</v>
      </c>
    </row>
    <row r="57" spans="1:6" x14ac:dyDescent="0.2">
      <c r="A57" s="60">
        <v>2011</v>
      </c>
      <c r="C57" s="55"/>
      <c r="D57" s="294"/>
      <c r="E57" s="55"/>
    </row>
    <row r="58" spans="1:6" x14ac:dyDescent="0.2">
      <c r="A58" s="56">
        <v>2012</v>
      </c>
      <c r="C58" s="57"/>
      <c r="D58" s="294"/>
      <c r="E58" s="57"/>
    </row>
    <row r="59" spans="1:6" ht="13.5" thickBot="1" x14ac:dyDescent="0.25">
      <c r="A59" s="334">
        <v>2013</v>
      </c>
      <c r="C59" s="59"/>
      <c r="D59" s="294"/>
      <c r="E59" s="59"/>
    </row>
    <row r="60" spans="1:6" x14ac:dyDescent="0.2">
      <c r="A60" s="54">
        <f>'3.vol.'!C61</f>
        <v>2014</v>
      </c>
      <c r="C60" s="55"/>
      <c r="D60" s="294"/>
      <c r="E60" s="55"/>
    </row>
    <row r="61" spans="1:6" x14ac:dyDescent="0.2">
      <c r="A61" s="56">
        <f>'3.vol.'!C62</f>
        <v>2015</v>
      </c>
      <c r="C61" s="57"/>
      <c r="D61" s="294"/>
      <c r="E61" s="57"/>
    </row>
    <row r="62" spans="1:6" ht="13.5" thickBot="1" x14ac:dyDescent="0.25">
      <c r="A62" s="58">
        <f>'3.vol.'!C63</f>
        <v>2016</v>
      </c>
      <c r="C62" s="59"/>
      <c r="D62" s="294"/>
      <c r="E62" s="59"/>
    </row>
    <row r="63" spans="1:6" x14ac:dyDescent="0.2">
      <c r="A63" s="60" t="str">
        <f>'3.vol.'!C64</f>
        <v>ene-oct 2016</v>
      </c>
      <c r="C63" s="61"/>
      <c r="D63" s="294"/>
      <c r="E63" s="61"/>
    </row>
    <row r="64" spans="1:6" ht="13.5" thickBot="1" x14ac:dyDescent="0.25">
      <c r="A64" s="334" t="str">
        <f>'3.vol.'!C65</f>
        <v>ene-oct 2017</v>
      </c>
      <c r="C64" s="62"/>
      <c r="D64" s="295"/>
      <c r="E64" s="62"/>
    </row>
    <row r="65" spans="1:6" ht="13.5" thickBot="1" x14ac:dyDescent="0.25"/>
    <row r="66" spans="1:6" ht="13.5" thickBot="1" x14ac:dyDescent="0.25">
      <c r="A66" s="53" t="s">
        <v>170</v>
      </c>
      <c r="E66" s="160" t="s">
        <v>171</v>
      </c>
    </row>
    <row r="67" spans="1:6" hidden="1" x14ac:dyDescent="0.2">
      <c r="A67" s="81" t="s">
        <v>152</v>
      </c>
    </row>
    <row r="68" spans="1:6" hidden="1" x14ac:dyDescent="0.2"/>
    <row r="69" spans="1:6" ht="38.25" hidden="1" customHeight="1" thickBot="1" x14ac:dyDescent="0.25">
      <c r="F69" s="87"/>
    </row>
    <row r="70" spans="1:6" ht="13.5" hidden="1" thickBot="1" x14ac:dyDescent="0.25">
      <c r="A70" s="86" t="s">
        <v>5</v>
      </c>
      <c r="B70" s="95"/>
      <c r="C70" s="92" t="str">
        <f>+C56</f>
        <v>Unidades</v>
      </c>
      <c r="D70" s="296"/>
      <c r="E70" s="92" t="str">
        <f>+E56</f>
        <v>Dólares FOB</v>
      </c>
      <c r="F70" s="95"/>
    </row>
    <row r="71" spans="1:6" hidden="1" x14ac:dyDescent="0.2">
      <c r="A71" s="94">
        <v>2002</v>
      </c>
      <c r="B71" s="95"/>
      <c r="C71" s="112">
        <f>+C60-SUM(C7:C18)</f>
        <v>0</v>
      </c>
      <c r="D71" s="297"/>
      <c r="E71" s="112">
        <f>+E60-SUM(E7:E18)</f>
        <v>0</v>
      </c>
      <c r="F71" s="95"/>
    </row>
    <row r="72" spans="1:6" hidden="1" x14ac:dyDescent="0.2">
      <c r="A72" s="96">
        <v>2003</v>
      </c>
      <c r="B72" s="95"/>
      <c r="C72" s="116">
        <f>+C61-SUM(C19:C30)</f>
        <v>0</v>
      </c>
      <c r="D72" s="297"/>
      <c r="E72" s="116">
        <f>+E61-SUM(E19:E30)</f>
        <v>0</v>
      </c>
      <c r="F72" s="95"/>
    </row>
    <row r="73" spans="1:6" ht="13.5" hidden="1" thickBot="1" x14ac:dyDescent="0.25">
      <c r="A73" s="97">
        <v>2004</v>
      </c>
      <c r="B73" s="95"/>
      <c r="C73" s="120">
        <f>+C62-SUM(C31:C42)</f>
        <v>0</v>
      </c>
      <c r="D73" s="297"/>
      <c r="E73" s="120">
        <f>+E62-SUM(E31:E42)</f>
        <v>0</v>
      </c>
      <c r="F73" s="95"/>
    </row>
    <row r="74" spans="1:6" hidden="1" x14ac:dyDescent="0.2">
      <c r="A74" s="94" t="s">
        <v>198</v>
      </c>
      <c r="B74" s="95"/>
      <c r="C74" s="125">
        <f>+C63-(SUM(C31:INDEX(C31:C42,'[4]parámetros e instrucciones'!$E$3)))</f>
        <v>0</v>
      </c>
      <c r="D74" s="297"/>
      <c r="E74" s="125">
        <f>+E63-(SUM(E31:INDEX(E31:E42,'[5]parámetros e instrucciones'!$E$3)))</f>
        <v>0</v>
      </c>
      <c r="F74" s="95"/>
    </row>
    <row r="75" spans="1:6" ht="13.5" hidden="1" thickBot="1" x14ac:dyDescent="0.25">
      <c r="A75" s="97" t="s">
        <v>194</v>
      </c>
      <c r="B75" s="95"/>
      <c r="C75" s="130">
        <f>+C64-(SUM(C43:INDEX(C43:C54,'[4]parámetros e instrucciones'!$E$3)))</f>
        <v>0</v>
      </c>
      <c r="D75" s="298"/>
      <c r="E75" s="130">
        <f>+E64-(SUM(E43:INDEX(E43:E54,'[5]parámetros e instrucciones'!$E$3)))</f>
        <v>0</v>
      </c>
    </row>
    <row r="76" spans="1:6" hidden="1" x14ac:dyDescent="0.2"/>
    <row r="77" spans="1:6" hidden="1" x14ac:dyDescent="0.2"/>
    <row r="78" spans="1:6" hidden="1" x14ac:dyDescent="0.2"/>
    <row r="79" spans="1:6" hidden="1" x14ac:dyDescent="0.2"/>
    <row r="80" spans="1: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formatCells="0" formatColumns="0" formatRows="0"/>
  <protectedRanges>
    <protectedRange sqref="C7:D54 C57:D64" name="Rango2_1_1"/>
    <protectedRange sqref="C57:D64" name="Rango1_1_1"/>
    <protectedRange sqref="E7:E54 E57:E64" name="Rango2_1_1_1"/>
    <protectedRange sqref="E57:E64" name="Rango1_1_1_1"/>
  </protectedRanges>
  <mergeCells count="4">
    <mergeCell ref="A1:E1"/>
    <mergeCell ref="A2:E2"/>
    <mergeCell ref="A3:E3"/>
    <mergeCell ref="A4:E4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85" orientation="portrait" horizontalDpi="300" verticalDpi="300" r:id="rId1"/>
  <headerFooter alignWithMargins="0">
    <oddHeader>&amp;R2017 -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E44"/>
  <sheetViews>
    <sheetView showGridLines="0" view="pageBreakPreview" zoomScale="115" zoomScaleNormal="100" zoomScaleSheetLayoutView="115" workbookViewId="0">
      <selection activeCell="F18" sqref="F18"/>
    </sheetView>
  </sheetViews>
  <sheetFormatPr baseColWidth="10" defaultRowHeight="12.75" x14ac:dyDescent="0.2"/>
  <cols>
    <col min="1" max="1" width="20.5703125" style="47" customWidth="1"/>
    <col min="2" max="2" width="36.5703125" style="47" customWidth="1"/>
    <col min="3" max="3" width="19" style="47" customWidth="1"/>
    <col min="4" max="16384" width="11.42578125" style="47"/>
  </cols>
  <sheetData>
    <row r="1" spans="1:3" s="167" customFormat="1" x14ac:dyDescent="0.2">
      <c r="A1" s="152" t="s">
        <v>134</v>
      </c>
      <c r="B1" s="152"/>
    </row>
    <row r="2" spans="1:3" s="167" customFormat="1" x14ac:dyDescent="0.2">
      <c r="A2" s="335" t="s">
        <v>102</v>
      </c>
      <c r="B2" s="335"/>
    </row>
    <row r="3" spans="1:3" x14ac:dyDescent="0.2">
      <c r="A3" s="337" t="str">
        <f>+'1.modelos'!A3</f>
        <v>Rodamientes Radiales a bola</v>
      </c>
      <c r="B3" s="335"/>
    </row>
    <row r="4" spans="1:3" ht="13.5" thickBot="1" x14ac:dyDescent="0.25">
      <c r="A4" s="50"/>
      <c r="B4" s="50"/>
    </row>
    <row r="5" spans="1:3" s="385" customFormat="1" ht="13.5" thickBot="1" x14ac:dyDescent="0.25">
      <c r="A5" s="426" t="s">
        <v>7</v>
      </c>
      <c r="B5" s="427" t="s">
        <v>241</v>
      </c>
    </row>
    <row r="6" spans="1:3" x14ac:dyDescent="0.2">
      <c r="A6" s="338">
        <v>2011</v>
      </c>
      <c r="B6" s="354"/>
    </row>
    <row r="7" spans="1:3" x14ac:dyDescent="0.2">
      <c r="A7" s="341">
        <v>2012</v>
      </c>
      <c r="B7" s="355"/>
    </row>
    <row r="8" spans="1:3" ht="13.5" thickBot="1" x14ac:dyDescent="0.25">
      <c r="A8" s="356">
        <v>2013</v>
      </c>
      <c r="B8" s="357"/>
    </row>
    <row r="9" spans="1:3" ht="13.5" thickBot="1" x14ac:dyDescent="0.25">
      <c r="A9" s="435">
        <f>'3.vol.'!C61</f>
        <v>2014</v>
      </c>
      <c r="B9" s="354"/>
    </row>
    <row r="10" spans="1:3" ht="13.5" thickBot="1" x14ac:dyDescent="0.25">
      <c r="A10" s="341">
        <f>'3.vol.'!C62</f>
        <v>2015</v>
      </c>
      <c r="B10" s="355"/>
      <c r="C10" s="300"/>
    </row>
    <row r="11" spans="1:3" ht="13.5" thickBot="1" x14ac:dyDescent="0.25">
      <c r="A11" s="344">
        <f>'3.vol.'!C63</f>
        <v>2016</v>
      </c>
      <c r="B11" s="357"/>
    </row>
    <row r="12" spans="1:3" x14ac:dyDescent="0.2">
      <c r="A12" s="358" t="str">
        <f>'3.vol.'!C64</f>
        <v>ene-oct 2016</v>
      </c>
      <c r="B12" s="354"/>
    </row>
    <row r="13" spans="1:3" ht="13.5" thickBot="1" x14ac:dyDescent="0.25">
      <c r="A13" s="344" t="str">
        <f>'3.vol.'!C65</f>
        <v>ene-oct 2017</v>
      </c>
      <c r="B13" s="359"/>
    </row>
    <row r="14" spans="1:3" x14ac:dyDescent="0.2">
      <c r="A14" s="166"/>
    </row>
    <row r="18" spans="1:2" ht="13.5" thickBot="1" x14ac:dyDescent="0.25">
      <c r="A18" s="87" t="s">
        <v>120</v>
      </c>
    </row>
    <row r="19" spans="1:2" ht="13.5" thickBot="1" x14ac:dyDescent="0.25">
      <c r="A19" s="86" t="s">
        <v>5</v>
      </c>
      <c r="B19" s="86" t="s">
        <v>138</v>
      </c>
    </row>
    <row r="20" spans="1:2" x14ac:dyDescent="0.2">
      <c r="A20" s="94">
        <v>2003</v>
      </c>
      <c r="B20" s="136" t="str">
        <f>IF('3.vol.'!E61&gt;'5capprod'!B9,"ERROR","OK")</f>
        <v>OK</v>
      </c>
    </row>
    <row r="21" spans="1:2" x14ac:dyDescent="0.2">
      <c r="A21" s="96">
        <v>2004</v>
      </c>
      <c r="B21" s="137" t="str">
        <f>IF('3.vol.'!E62&gt;'5capprod'!B10,"ERROR","OK")</f>
        <v>OK</v>
      </c>
    </row>
    <row r="22" spans="1:2" ht="13.5" thickBot="1" x14ac:dyDescent="0.25">
      <c r="A22" s="97">
        <v>2005</v>
      </c>
      <c r="B22" s="138" t="str">
        <f>IF('3.vol.'!E63&gt;'5capprod'!B11,"ERROR","OK")</f>
        <v>OK</v>
      </c>
    </row>
    <row r="23" spans="1:2" x14ac:dyDescent="0.2">
      <c r="A23" s="94" t="str">
        <f>+A12</f>
        <v>ene-oct 2016</v>
      </c>
      <c r="B23" s="136" t="str">
        <f>IF('3.vol.'!E64&gt;'5capprod'!B12,"ERROR","OK")</f>
        <v>OK</v>
      </c>
    </row>
    <row r="24" spans="1:2" ht="13.5" thickBot="1" x14ac:dyDescent="0.25">
      <c r="A24" s="97" t="str">
        <f>+A13</f>
        <v>ene-oct 2017</v>
      </c>
      <c r="B24" s="138" t="str">
        <f>IF('3.vol.'!E65&gt;'5capprod'!B13,"ERROR","OK")</f>
        <v>OK</v>
      </c>
    </row>
    <row r="44" spans="5:5" x14ac:dyDescent="0.2">
      <c r="E44" s="47" t="s">
        <v>228</v>
      </c>
    </row>
  </sheetData>
  <sheetProtection formatCells="0" formatColumns="0" formatRows="0"/>
  <phoneticPr fontId="0" type="noConversion"/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orientation="landscape" horizontalDpi="1200" verticalDpi="1200" r:id="rId1"/>
  <headerFooter alignWithMargins="0">
    <oddHeader>&amp;R2017 -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D15" sqref="D15"/>
    </sheetView>
  </sheetViews>
  <sheetFormatPr baseColWidth="10" defaultRowHeight="12.75" x14ac:dyDescent="0.2"/>
  <cols>
    <col min="1" max="1" width="11.42578125" style="47"/>
    <col min="2" max="2" width="14.7109375" style="47" customWidth="1"/>
    <col min="3" max="5" width="11.42578125" style="47"/>
    <col min="6" max="6" width="13.7109375" style="47" customWidth="1"/>
    <col min="7" max="7" width="11.7109375" style="47" customWidth="1"/>
    <col min="8" max="16384" width="11.42578125" style="47"/>
  </cols>
  <sheetData>
    <row r="2" spans="1:6" s="385" customFormat="1" x14ac:dyDescent="0.2">
      <c r="A2" s="425" t="s">
        <v>18</v>
      </c>
    </row>
    <row r="4" spans="1:6" x14ac:dyDescent="0.2">
      <c r="A4" s="263" t="s">
        <v>19</v>
      </c>
    </row>
    <row r="5" spans="1:6" x14ac:dyDescent="0.2">
      <c r="A5" s="47" t="s">
        <v>20</v>
      </c>
    </row>
    <row r="6" spans="1:6" x14ac:dyDescent="0.2">
      <c r="A6" s="47" t="s">
        <v>21</v>
      </c>
    </row>
    <row r="8" spans="1:6" x14ac:dyDescent="0.2">
      <c r="A8" s="47" t="s">
        <v>205</v>
      </c>
    </row>
    <row r="9" spans="1:6" ht="13.5" thickBot="1" x14ac:dyDescent="0.25">
      <c r="A9" s="47" t="s">
        <v>22</v>
      </c>
    </row>
    <row r="10" spans="1:6" ht="13.5" thickBot="1" x14ac:dyDescent="0.25">
      <c r="C10" s="300"/>
    </row>
    <row r="11" spans="1:6" x14ac:dyDescent="0.2">
      <c r="A11" s="47" t="s">
        <v>23</v>
      </c>
    </row>
    <row r="12" spans="1:6" x14ac:dyDescent="0.2">
      <c r="A12" s="47" t="s">
        <v>24</v>
      </c>
    </row>
    <row r="14" spans="1:6" ht="13.5" thickBot="1" x14ac:dyDescent="0.25">
      <c r="C14" s="264" t="s">
        <v>25</v>
      </c>
      <c r="D14" s="153"/>
    </row>
    <row r="15" spans="1:6" x14ac:dyDescent="0.2">
      <c r="A15" s="265" t="s">
        <v>26</v>
      </c>
      <c r="B15" s="266" t="s">
        <v>27</v>
      </c>
      <c r="C15" s="266" t="s">
        <v>28</v>
      </c>
      <c r="D15" s="266" t="s">
        <v>29</v>
      </c>
      <c r="E15" s="267" t="s">
        <v>30</v>
      </c>
      <c r="F15" s="268" t="s">
        <v>8</v>
      </c>
    </row>
    <row r="16" spans="1:6" ht="13.5" thickBot="1" x14ac:dyDescent="0.25">
      <c r="A16" s="193">
        <v>2010</v>
      </c>
      <c r="B16" s="194">
        <v>384</v>
      </c>
      <c r="C16" s="194">
        <v>430</v>
      </c>
      <c r="D16" s="194">
        <v>96</v>
      </c>
      <c r="E16" s="269">
        <v>50</v>
      </c>
      <c r="F16" s="179">
        <f>SUM(B16:E16)</f>
        <v>960</v>
      </c>
    </row>
    <row r="18" spans="1:5" x14ac:dyDescent="0.2">
      <c r="A18" s="47" t="s">
        <v>31</v>
      </c>
    </row>
    <row r="20" spans="1:5" ht="13.5" thickBot="1" x14ac:dyDescent="0.25">
      <c r="A20" s="47" t="s">
        <v>206</v>
      </c>
    </row>
    <row r="21" spans="1:5" x14ac:dyDescent="0.2">
      <c r="A21" s="270" t="s">
        <v>32</v>
      </c>
      <c r="B21" s="271" t="s">
        <v>27</v>
      </c>
      <c r="C21" s="271" t="s">
        <v>28</v>
      </c>
      <c r="D21" s="271" t="s">
        <v>29</v>
      </c>
      <c r="E21" s="272" t="s">
        <v>30</v>
      </c>
    </row>
    <row r="22" spans="1:5" ht="13.5" thickBot="1" x14ac:dyDescent="0.25">
      <c r="A22" s="273" t="s">
        <v>207</v>
      </c>
      <c r="B22" s="274">
        <f>+B16/$F$16</f>
        <v>0.4</v>
      </c>
      <c r="C22" s="274">
        <f>+C16/$F$16</f>
        <v>0.44791666666666669</v>
      </c>
      <c r="D22" s="274">
        <f>+D16/$F$16</f>
        <v>0.1</v>
      </c>
      <c r="E22" s="275">
        <f>+E16/$F$16</f>
        <v>5.2083333333333336E-2</v>
      </c>
    </row>
    <row r="24" spans="1:5" x14ac:dyDescent="0.2">
      <c r="A24" s="47" t="s">
        <v>33</v>
      </c>
    </row>
    <row r="26" spans="1:5" x14ac:dyDescent="0.2">
      <c r="A26" s="47" t="s">
        <v>34</v>
      </c>
    </row>
    <row r="27" spans="1:5" x14ac:dyDescent="0.2">
      <c r="A27" s="47" t="s">
        <v>35</v>
      </c>
    </row>
    <row r="28" spans="1:5" x14ac:dyDescent="0.2">
      <c r="A28" s="47" t="s">
        <v>36</v>
      </c>
    </row>
    <row r="29" spans="1:5" x14ac:dyDescent="0.2">
      <c r="A29" s="47" t="s">
        <v>37</v>
      </c>
    </row>
    <row r="31" spans="1:5" x14ac:dyDescent="0.2">
      <c r="A31" s="47" t="s">
        <v>38</v>
      </c>
    </row>
    <row r="32" spans="1:5" x14ac:dyDescent="0.2">
      <c r="A32" s="47" t="s">
        <v>39</v>
      </c>
    </row>
    <row r="34" spans="1:5" x14ac:dyDescent="0.2">
      <c r="A34" s="47" t="s">
        <v>209</v>
      </c>
    </row>
    <row r="35" spans="1:5" x14ac:dyDescent="0.2">
      <c r="A35" s="47" t="s">
        <v>208</v>
      </c>
    </row>
    <row r="36" spans="1:5" x14ac:dyDescent="0.2">
      <c r="A36" s="47" t="s">
        <v>40</v>
      </c>
    </row>
    <row r="38" spans="1:5" x14ac:dyDescent="0.2">
      <c r="A38" s="47" t="s">
        <v>41</v>
      </c>
    </row>
    <row r="39" spans="1:5" x14ac:dyDescent="0.2">
      <c r="A39" s="47" t="s">
        <v>42</v>
      </c>
    </row>
    <row r="40" spans="1:5" x14ac:dyDescent="0.2">
      <c r="A40" s="47" t="s">
        <v>43</v>
      </c>
    </row>
    <row r="41" spans="1:5" x14ac:dyDescent="0.2">
      <c r="A41" s="47" t="s">
        <v>44</v>
      </c>
    </row>
    <row r="44" spans="1:5" x14ac:dyDescent="0.2">
      <c r="E44" s="47" t="s">
        <v>228</v>
      </c>
    </row>
    <row r="50" spans="1:4" x14ac:dyDescent="0.2">
      <c r="A50" s="186"/>
      <c r="B50" s="276"/>
      <c r="C50" s="276"/>
      <c r="D50" s="276"/>
    </row>
    <row r="51" spans="1:4" x14ac:dyDescent="0.2">
      <c r="A51" s="186"/>
      <c r="B51" s="276"/>
      <c r="C51" s="276"/>
      <c r="D51" s="276"/>
    </row>
  </sheetData>
  <phoneticPr fontId="0" type="noConversion"/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orientation="portrait" horizontalDpi="1200" verticalDpi="1200" r:id="rId1"/>
  <headerFooter alignWithMargins="0">
    <oddHeader>&amp;R2017 -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44"/>
  <sheetViews>
    <sheetView showGridLines="0" view="pageBreakPreview" zoomScale="130" zoomScaleNormal="75" zoomScaleSheetLayoutView="130" workbookViewId="0">
      <selection activeCell="D15" sqref="D15"/>
    </sheetView>
  </sheetViews>
  <sheetFormatPr baseColWidth="10" defaultRowHeight="12.75" x14ac:dyDescent="0.2"/>
  <cols>
    <col min="1" max="1" width="6.85546875" style="47" customWidth="1"/>
    <col min="2" max="2" width="15.7109375" style="47" customWidth="1"/>
    <col min="3" max="8" width="22.42578125" style="47" customWidth="1"/>
    <col min="9" max="16384" width="11.42578125" style="47"/>
  </cols>
  <sheetData>
    <row r="1" spans="2:8" x14ac:dyDescent="0.2">
      <c r="B1" s="572" t="s">
        <v>132</v>
      </c>
      <c r="C1" s="572"/>
      <c r="D1" s="572"/>
      <c r="E1" s="572"/>
      <c r="F1" s="572"/>
      <c r="G1" s="572"/>
      <c r="H1" s="572"/>
    </row>
    <row r="2" spans="2:8" x14ac:dyDescent="0.2">
      <c r="B2" s="572" t="s">
        <v>131</v>
      </c>
      <c r="C2" s="572"/>
      <c r="D2" s="572"/>
      <c r="E2" s="572"/>
      <c r="F2" s="572"/>
      <c r="G2" s="572"/>
      <c r="H2" s="572"/>
    </row>
    <row r="3" spans="2:8" ht="13.5" thickBot="1" x14ac:dyDescent="0.25">
      <c r="B3" s="152"/>
      <c r="C3" s="258"/>
      <c r="D3" s="258"/>
      <c r="E3" s="258"/>
      <c r="F3" s="258"/>
    </row>
    <row r="4" spans="2:8" s="385" customFormat="1" ht="13.5" thickBot="1" x14ac:dyDescent="0.25">
      <c r="B4" s="575" t="s">
        <v>7</v>
      </c>
      <c r="C4" s="578" t="s">
        <v>130</v>
      </c>
      <c r="D4" s="573"/>
      <c r="E4" s="574"/>
      <c r="F4" s="578" t="s">
        <v>202</v>
      </c>
      <c r="G4" s="573"/>
      <c r="H4" s="574"/>
    </row>
    <row r="5" spans="2:8" s="385" customFormat="1" ht="15.75" customHeight="1" thickBot="1" x14ac:dyDescent="0.25">
      <c r="B5" s="576"/>
      <c r="C5" s="573" t="s">
        <v>133</v>
      </c>
      <c r="D5" s="573"/>
      <c r="E5" s="574"/>
      <c r="F5" s="573" t="s">
        <v>133</v>
      </c>
      <c r="G5" s="573"/>
      <c r="H5" s="574"/>
    </row>
    <row r="6" spans="2:8" s="385" customFormat="1" ht="30" customHeight="1" thickBot="1" x14ac:dyDescent="0.25">
      <c r="B6" s="577"/>
      <c r="C6" s="421" t="str">
        <f>+'1.modelos'!A3</f>
        <v>Rodamientes Radiales a bola</v>
      </c>
      <c r="D6" s="422" t="s">
        <v>292</v>
      </c>
      <c r="E6" s="422" t="s">
        <v>293</v>
      </c>
      <c r="F6" s="423" t="str">
        <f>+'1.modelos'!A3</f>
        <v>Rodamientes Radiales a bola</v>
      </c>
      <c r="G6" s="424" t="s">
        <v>294</v>
      </c>
      <c r="H6" s="424" t="s">
        <v>293</v>
      </c>
    </row>
    <row r="7" spans="2:8" x14ac:dyDescent="0.2">
      <c r="B7" s="188">
        <f>'3.vol.'!C58</f>
        <v>2011</v>
      </c>
      <c r="C7" s="259"/>
      <c r="D7" s="309"/>
      <c r="E7" s="260"/>
      <c r="F7" s="259"/>
      <c r="G7" s="309"/>
      <c r="H7" s="260"/>
    </row>
    <row r="8" spans="2:8" x14ac:dyDescent="0.2">
      <c r="B8" s="360">
        <f>'3.vol.'!C59</f>
        <v>2012</v>
      </c>
      <c r="C8" s="261"/>
      <c r="D8" s="310"/>
      <c r="E8" s="157"/>
      <c r="F8" s="261"/>
      <c r="G8" s="310"/>
      <c r="H8" s="157"/>
    </row>
    <row r="9" spans="2:8" ht="13.5" thickBot="1" x14ac:dyDescent="0.25">
      <c r="B9" s="361">
        <f>'3.vol.'!C60</f>
        <v>2013</v>
      </c>
      <c r="C9" s="502"/>
      <c r="D9" s="311"/>
      <c r="E9" s="158"/>
      <c r="F9" s="262"/>
      <c r="G9" s="311"/>
      <c r="H9" s="158"/>
    </row>
    <row r="10" spans="2:8" x14ac:dyDescent="0.2">
      <c r="B10" s="499">
        <f>'3.vol.'!C61</f>
        <v>2014</v>
      </c>
      <c r="C10" s="259"/>
      <c r="D10" s="440"/>
      <c r="E10" s="441"/>
      <c r="F10" s="439"/>
      <c r="G10" s="440"/>
      <c r="H10" s="441"/>
    </row>
    <row r="11" spans="2:8" x14ac:dyDescent="0.2">
      <c r="B11" s="360">
        <f>'3.vol.'!C62</f>
        <v>2015</v>
      </c>
      <c r="C11" s="439"/>
      <c r="D11" s="310"/>
      <c r="E11" s="157"/>
      <c r="F11" s="261"/>
      <c r="G11" s="310"/>
      <c r="H11" s="157"/>
    </row>
    <row r="12" spans="2:8" ht="13.5" thickBot="1" x14ac:dyDescent="0.25">
      <c r="B12" s="361">
        <f>'3.vol.'!C63</f>
        <v>2016</v>
      </c>
      <c r="C12" s="262"/>
      <c r="D12" s="311"/>
      <c r="E12" s="158"/>
      <c r="F12" s="262"/>
      <c r="G12" s="311"/>
      <c r="H12" s="158"/>
    </row>
    <row r="13" spans="2:8" x14ac:dyDescent="0.2">
      <c r="B13" s="358" t="str">
        <f>'3.vol.'!C64</f>
        <v>ene-oct 2016</v>
      </c>
      <c r="C13" s="259"/>
      <c r="D13" s="309"/>
      <c r="E13" s="260"/>
      <c r="F13" s="259"/>
      <c r="G13" s="309"/>
      <c r="H13" s="260"/>
    </row>
    <row r="14" spans="2:8" ht="13.5" thickBot="1" x14ac:dyDescent="0.25">
      <c r="B14" s="344" t="str">
        <f>'3.vol.'!C65</f>
        <v>ene-oct 2017</v>
      </c>
      <c r="C14" s="262"/>
      <c r="D14" s="311"/>
      <c r="E14" s="158"/>
      <c r="F14" s="262"/>
      <c r="G14" s="311"/>
      <c r="H14" s="158"/>
    </row>
    <row r="44" spans="5:5" x14ac:dyDescent="0.2">
      <c r="E44" s="47" t="s">
        <v>228</v>
      </c>
    </row>
  </sheetData>
  <mergeCells count="7">
    <mergeCell ref="C5:E5"/>
    <mergeCell ref="F5:H5"/>
    <mergeCell ref="B4:B6"/>
    <mergeCell ref="B1:H1"/>
    <mergeCell ref="B2:H2"/>
    <mergeCell ref="C4:E4"/>
    <mergeCell ref="F4:H4"/>
  </mergeCells>
  <phoneticPr fontId="0" type="noConversion"/>
  <printOptions horizontalCentered="1" verticalCentered="1"/>
  <pageMargins left="0.35433070866141736" right="0.35433070866141736" top="0.98425196850393704" bottom="0.98425196850393704" header="0.19685039370078741" footer="0.51181102362204722"/>
  <pageSetup paperSize="9" scale="94" orientation="landscape" horizontalDpi="1200" verticalDpi="1200" r:id="rId1"/>
  <headerFooter alignWithMargins="0">
    <oddHeader>&amp;R2017 - Año de las Energías Renovables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H56"/>
  <sheetViews>
    <sheetView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8.28515625" style="47" customWidth="1"/>
    <col min="2" max="3" width="13.85546875" style="47" hidden="1" customWidth="1"/>
    <col min="4" max="4" width="13.85546875" style="50" hidden="1" customWidth="1"/>
    <col min="5" max="5" width="13.85546875" style="50" customWidth="1"/>
    <col min="6" max="7" width="11.42578125" style="47"/>
    <col min="8" max="8" width="14.7109375" style="47" customWidth="1"/>
    <col min="9" max="16384" width="11.42578125" style="47"/>
  </cols>
  <sheetData>
    <row r="1" spans="1:8" x14ac:dyDescent="0.2">
      <c r="A1" s="591" t="s">
        <v>223</v>
      </c>
      <c r="B1" s="592"/>
      <c r="C1" s="592"/>
      <c r="D1" s="46"/>
    </row>
    <row r="2" spans="1:8" s="50" customFormat="1" x14ac:dyDescent="0.2">
      <c r="A2" s="593" t="s">
        <v>173</v>
      </c>
      <c r="B2" s="593"/>
      <c r="C2" s="593"/>
      <c r="D2" s="46"/>
    </row>
    <row r="3" spans="1:8" s="50" customFormat="1" x14ac:dyDescent="0.2">
      <c r="A3" s="594" t="str">
        <f>+'2. prod.  nac.'!A3:C3</f>
        <v>Rodamientes Radiales a bola</v>
      </c>
      <c r="B3" s="594"/>
      <c r="C3" s="594"/>
      <c r="D3" s="46"/>
    </row>
    <row r="4" spans="1:8" s="50" customFormat="1" x14ac:dyDescent="0.2">
      <c r="A4" s="308" t="s">
        <v>211</v>
      </c>
      <c r="B4" s="308"/>
      <c r="C4" s="308"/>
      <c r="D4" s="46"/>
    </row>
    <row r="5" spans="1:8" s="49" customFormat="1" x14ac:dyDescent="0.2">
      <c r="A5" s="308" t="s">
        <v>169</v>
      </c>
      <c r="B5" s="308"/>
      <c r="C5" s="308"/>
      <c r="D5" s="46"/>
    </row>
    <row r="6" spans="1:8" ht="22.5" customHeight="1" thickBot="1" x14ac:dyDescent="0.25"/>
    <row r="7" spans="1:8" s="385" customFormat="1" ht="24.75" customHeight="1" thickBot="1" x14ac:dyDescent="0.25">
      <c r="A7" s="595" t="s">
        <v>47</v>
      </c>
      <c r="B7" s="420">
        <v>2011</v>
      </c>
      <c r="C7" s="420">
        <v>2012</v>
      </c>
      <c r="D7" s="420">
        <v>2013</v>
      </c>
      <c r="E7" s="420">
        <v>2014</v>
      </c>
      <c r="F7" s="420">
        <v>2015</v>
      </c>
      <c r="G7" s="420">
        <v>2016</v>
      </c>
      <c r="H7" s="331" t="str">
        <f>+'6-empleo '!B14</f>
        <v>ene-oct 2017</v>
      </c>
    </row>
    <row r="8" spans="1:8" s="385" customFormat="1" ht="25.5" customHeight="1" x14ac:dyDescent="0.2">
      <c r="A8" s="596"/>
      <c r="B8" s="575" t="s">
        <v>162</v>
      </c>
      <c r="C8" s="575" t="s">
        <v>162</v>
      </c>
      <c r="D8" s="575" t="s">
        <v>162</v>
      </c>
      <c r="E8" s="575" t="s">
        <v>162</v>
      </c>
      <c r="F8" s="575" t="s">
        <v>162</v>
      </c>
      <c r="G8" s="575" t="s">
        <v>162</v>
      </c>
      <c r="H8" s="575" t="s">
        <v>162</v>
      </c>
    </row>
    <row r="9" spans="1:8" s="385" customFormat="1" ht="28.5" customHeight="1" thickBot="1" x14ac:dyDescent="0.25">
      <c r="A9" s="596"/>
      <c r="B9" s="577"/>
      <c r="C9" s="576"/>
      <c r="D9" s="577"/>
      <c r="E9" s="577"/>
      <c r="F9" s="577"/>
      <c r="G9" s="577"/>
      <c r="H9" s="577"/>
    </row>
    <row r="10" spans="1:8" ht="13.5" thickBot="1" x14ac:dyDescent="0.25">
      <c r="A10" s="301" t="s">
        <v>159</v>
      </c>
      <c r="B10" s="301"/>
      <c r="C10" s="325"/>
      <c r="D10" s="301"/>
      <c r="E10" s="172"/>
      <c r="F10" s="172"/>
      <c r="G10" s="172"/>
      <c r="H10" s="172"/>
    </row>
    <row r="11" spans="1:8" x14ac:dyDescent="0.2">
      <c r="A11" s="302" t="s">
        <v>158</v>
      </c>
      <c r="B11" s="302"/>
      <c r="C11" s="505"/>
      <c r="D11" s="302"/>
      <c r="E11" s="176"/>
      <c r="F11" s="176"/>
      <c r="G11" s="176"/>
      <c r="H11" s="176"/>
    </row>
    <row r="12" spans="1:8" x14ac:dyDescent="0.2">
      <c r="A12" s="302" t="s">
        <v>174</v>
      </c>
      <c r="B12" s="302"/>
      <c r="C12" s="302"/>
      <c r="D12" s="302"/>
      <c r="E12" s="176"/>
      <c r="F12" s="176"/>
      <c r="G12" s="176"/>
      <c r="H12" s="176"/>
    </row>
    <row r="13" spans="1:8" x14ac:dyDescent="0.2">
      <c r="A13" s="302" t="s">
        <v>175</v>
      </c>
      <c r="B13" s="302"/>
      <c r="C13" s="302"/>
      <c r="D13" s="302"/>
      <c r="E13" s="176"/>
      <c r="F13" s="176"/>
      <c r="G13" s="176"/>
      <c r="H13" s="176"/>
    </row>
    <row r="14" spans="1:8" x14ac:dyDescent="0.2">
      <c r="A14" s="302" t="s">
        <v>176</v>
      </c>
      <c r="B14" s="302"/>
      <c r="C14" s="302"/>
      <c r="D14" s="302"/>
      <c r="E14" s="176"/>
      <c r="F14" s="176"/>
      <c r="G14" s="176"/>
      <c r="H14" s="176"/>
    </row>
    <row r="15" spans="1:8" x14ac:dyDescent="0.2">
      <c r="A15" s="302" t="s">
        <v>177</v>
      </c>
      <c r="B15" s="302"/>
      <c r="C15" s="302"/>
      <c r="D15" s="302"/>
      <c r="E15" s="176"/>
      <c r="F15" s="176"/>
      <c r="G15" s="176"/>
      <c r="H15" s="176"/>
    </row>
    <row r="16" spans="1:8" ht="13.5" thickBot="1" x14ac:dyDescent="0.25">
      <c r="A16" s="303" t="s">
        <v>178</v>
      </c>
      <c r="B16" s="303"/>
      <c r="C16" s="303"/>
      <c r="D16" s="303"/>
      <c r="E16" s="184"/>
      <c r="F16" s="184"/>
      <c r="G16" s="184"/>
      <c r="H16" s="184"/>
    </row>
    <row r="17" spans="1:8" ht="13.5" thickBot="1" x14ac:dyDescent="0.25">
      <c r="A17" s="165" t="s">
        <v>109</v>
      </c>
      <c r="B17" s="165"/>
      <c r="C17" s="165"/>
      <c r="D17" s="165"/>
      <c r="E17" s="327"/>
      <c r="F17" s="327"/>
      <c r="G17" s="327"/>
      <c r="H17" s="327"/>
    </row>
    <row r="18" spans="1:8" ht="13.5" thickBot="1" x14ac:dyDescent="0.25">
      <c r="A18" s="67"/>
      <c r="B18" s="67"/>
      <c r="C18" s="67"/>
      <c r="D18" s="67"/>
      <c r="E18" s="187"/>
      <c r="F18" s="187"/>
      <c r="G18" s="187"/>
      <c r="H18" s="187"/>
    </row>
    <row r="19" spans="1:8" ht="13.5" thickBot="1" x14ac:dyDescent="0.25">
      <c r="A19" s="325" t="s">
        <v>195</v>
      </c>
      <c r="B19" s="325"/>
      <c r="C19" s="325"/>
      <c r="D19" s="325"/>
      <c r="E19" s="327"/>
      <c r="F19" s="327"/>
      <c r="G19" s="327"/>
      <c r="H19" s="327"/>
    </row>
    <row r="20" spans="1:8" x14ac:dyDescent="0.2">
      <c r="A20" s="67"/>
      <c r="B20" s="186"/>
      <c r="D20" s="195"/>
      <c r="E20" s="186"/>
    </row>
    <row r="21" spans="1:8" ht="12.75" customHeight="1" x14ac:dyDescent="0.2">
      <c r="A21" s="597" t="s">
        <v>166</v>
      </c>
      <c r="B21" s="597"/>
      <c r="C21" s="597"/>
      <c r="D21" s="597"/>
      <c r="E21" s="597"/>
    </row>
    <row r="22" spans="1:8" ht="12.75" customHeight="1" x14ac:dyDescent="0.2">
      <c r="A22" s="53" t="s">
        <v>179</v>
      </c>
    </row>
    <row r="23" spans="1:8" ht="12.75" customHeight="1" x14ac:dyDescent="0.2">
      <c r="A23" s="53"/>
    </row>
    <row r="24" spans="1:8" ht="12.75" customHeight="1" thickBot="1" x14ac:dyDescent="0.25">
      <c r="A24" s="53"/>
    </row>
    <row r="25" spans="1:8" ht="12.75" customHeight="1" thickBot="1" x14ac:dyDescent="0.25">
      <c r="A25" s="160" t="s">
        <v>47</v>
      </c>
      <c r="B25" s="598" t="s">
        <v>180</v>
      </c>
      <c r="C25" s="599"/>
      <c r="D25" s="599"/>
      <c r="E25" s="599"/>
      <c r="F25" s="599"/>
      <c r="G25" s="599"/>
      <c r="H25" s="600"/>
    </row>
    <row r="26" spans="1:8" ht="12.75" customHeight="1" x14ac:dyDescent="0.2">
      <c r="A26" s="582"/>
      <c r="B26" s="588"/>
      <c r="C26" s="589"/>
      <c r="D26" s="589"/>
      <c r="E26" s="590"/>
      <c r="F26" s="492"/>
      <c r="G26" s="492"/>
      <c r="H26" s="493"/>
    </row>
    <row r="27" spans="1:8" ht="12.75" customHeight="1" x14ac:dyDescent="0.2">
      <c r="A27" s="583"/>
      <c r="B27" s="579"/>
      <c r="C27" s="580"/>
      <c r="D27" s="580"/>
      <c r="E27" s="581"/>
      <c r="F27" s="186"/>
      <c r="G27" s="186"/>
      <c r="H27" s="494"/>
    </row>
    <row r="28" spans="1:8" ht="12.75" customHeight="1" x14ac:dyDescent="0.2">
      <c r="A28" s="583"/>
      <c r="B28" s="579"/>
      <c r="C28" s="580"/>
      <c r="D28" s="580"/>
      <c r="E28" s="581"/>
      <c r="F28" s="186"/>
      <c r="G28" s="186"/>
      <c r="H28" s="494"/>
    </row>
    <row r="29" spans="1:8" ht="12.75" customHeight="1" thickBot="1" x14ac:dyDescent="0.25">
      <c r="A29" s="584"/>
      <c r="B29" s="585"/>
      <c r="C29" s="586"/>
      <c r="D29" s="586"/>
      <c r="E29" s="587"/>
      <c r="F29" s="146"/>
      <c r="G29" s="146"/>
      <c r="H29" s="147"/>
    </row>
    <row r="30" spans="1:8" ht="12.75" customHeight="1" x14ac:dyDescent="0.2">
      <c r="A30" s="582"/>
      <c r="B30" s="588"/>
      <c r="C30" s="589"/>
      <c r="D30" s="589"/>
      <c r="E30" s="590"/>
      <c r="F30" s="492"/>
      <c r="G30" s="492"/>
      <c r="H30" s="493"/>
    </row>
    <row r="31" spans="1:8" ht="12.75" customHeight="1" x14ac:dyDescent="0.2">
      <c r="A31" s="583"/>
      <c r="B31" s="579"/>
      <c r="C31" s="580"/>
      <c r="D31" s="580"/>
      <c r="E31" s="581"/>
      <c r="F31" s="186"/>
      <c r="G31" s="186"/>
      <c r="H31" s="494"/>
    </row>
    <row r="32" spans="1:8" ht="12.75" customHeight="1" x14ac:dyDescent="0.2">
      <c r="A32" s="583"/>
      <c r="B32" s="579"/>
      <c r="C32" s="580"/>
      <c r="D32" s="580"/>
      <c r="E32" s="581"/>
      <c r="F32" s="186"/>
      <c r="G32" s="186"/>
      <c r="H32" s="494"/>
    </row>
    <row r="33" spans="1:8" ht="12.75" customHeight="1" thickBot="1" x14ac:dyDescent="0.25">
      <c r="A33" s="584"/>
      <c r="B33" s="585"/>
      <c r="C33" s="586"/>
      <c r="D33" s="586"/>
      <c r="E33" s="587"/>
      <c r="F33" s="146"/>
      <c r="G33" s="146"/>
      <c r="H33" s="147"/>
    </row>
    <row r="34" spans="1:8" ht="12.75" customHeight="1" x14ac:dyDescent="0.2">
      <c r="A34" s="582"/>
      <c r="B34" s="588"/>
      <c r="C34" s="589"/>
      <c r="D34" s="589"/>
      <c r="E34" s="590"/>
      <c r="F34" s="492"/>
      <c r="G34" s="492"/>
      <c r="H34" s="493"/>
    </row>
    <row r="35" spans="1:8" ht="12.75" customHeight="1" x14ac:dyDescent="0.2">
      <c r="A35" s="583"/>
      <c r="B35" s="579"/>
      <c r="C35" s="580"/>
      <c r="D35" s="580"/>
      <c r="E35" s="581"/>
      <c r="F35" s="186"/>
      <c r="G35" s="186"/>
      <c r="H35" s="494"/>
    </row>
    <row r="36" spans="1:8" ht="12.75" customHeight="1" x14ac:dyDescent="0.2">
      <c r="A36" s="583"/>
      <c r="B36" s="579"/>
      <c r="C36" s="580"/>
      <c r="D36" s="580"/>
      <c r="E36" s="581"/>
      <c r="F36" s="186"/>
      <c r="G36" s="186"/>
      <c r="H36" s="494"/>
    </row>
    <row r="37" spans="1:8" ht="12.75" customHeight="1" thickBot="1" x14ac:dyDescent="0.25">
      <c r="A37" s="584"/>
      <c r="B37" s="585"/>
      <c r="C37" s="586"/>
      <c r="D37" s="586"/>
      <c r="E37" s="587"/>
      <c r="F37" s="146"/>
      <c r="G37" s="146"/>
      <c r="H37" s="147"/>
    </row>
    <row r="38" spans="1:8" ht="12.75" customHeight="1" x14ac:dyDescent="0.2">
      <c r="A38" s="582"/>
      <c r="B38" s="588"/>
      <c r="C38" s="589"/>
      <c r="D38" s="589"/>
      <c r="E38" s="590"/>
      <c r="F38" s="492"/>
      <c r="G38" s="492"/>
      <c r="H38" s="493"/>
    </row>
    <row r="39" spans="1:8" ht="12.75" customHeight="1" x14ac:dyDescent="0.2">
      <c r="A39" s="583"/>
      <c r="B39" s="579"/>
      <c r="C39" s="580"/>
      <c r="D39" s="580"/>
      <c r="E39" s="581"/>
      <c r="F39" s="186"/>
      <c r="G39" s="186"/>
      <c r="H39" s="494"/>
    </row>
    <row r="40" spans="1:8" ht="12.75" customHeight="1" x14ac:dyDescent="0.2">
      <c r="A40" s="583"/>
      <c r="B40" s="579"/>
      <c r="C40" s="580"/>
      <c r="D40" s="580"/>
      <c r="E40" s="581"/>
      <c r="F40" s="186"/>
      <c r="G40" s="186"/>
      <c r="H40" s="494"/>
    </row>
    <row r="41" spans="1:8" ht="12.75" customHeight="1" thickBot="1" x14ac:dyDescent="0.25">
      <c r="A41" s="584"/>
      <c r="B41" s="585"/>
      <c r="C41" s="586"/>
      <c r="D41" s="586"/>
      <c r="E41" s="587"/>
      <c r="F41" s="146"/>
      <c r="G41" s="146"/>
      <c r="H41" s="147"/>
    </row>
    <row r="42" spans="1:8" ht="12.75" customHeight="1" x14ac:dyDescent="0.2">
      <c r="A42" s="582"/>
      <c r="B42" s="588"/>
      <c r="C42" s="589"/>
      <c r="D42" s="589"/>
      <c r="E42" s="590"/>
      <c r="F42" s="492"/>
      <c r="G42" s="492"/>
      <c r="H42" s="493"/>
    </row>
    <row r="43" spans="1:8" ht="12.75" customHeight="1" x14ac:dyDescent="0.2">
      <c r="A43" s="583"/>
      <c r="B43" s="579"/>
      <c r="C43" s="580"/>
      <c r="D43" s="580"/>
      <c r="E43" s="581"/>
      <c r="F43" s="186"/>
      <c r="G43" s="186"/>
      <c r="H43" s="494"/>
    </row>
    <row r="44" spans="1:8" ht="12.75" customHeight="1" x14ac:dyDescent="0.2">
      <c r="A44" s="583"/>
      <c r="B44" s="579"/>
      <c r="C44" s="580"/>
      <c r="D44" s="580"/>
      <c r="E44" s="581"/>
      <c r="F44" s="186"/>
      <c r="G44" s="186"/>
      <c r="H44" s="494"/>
    </row>
    <row r="45" spans="1:8" ht="12.75" customHeight="1" thickBot="1" x14ac:dyDescent="0.25">
      <c r="A45" s="584"/>
      <c r="B45" s="585"/>
      <c r="C45" s="586"/>
      <c r="D45" s="586"/>
      <c r="E45" s="587"/>
      <c r="F45" s="146"/>
      <c r="G45" s="146"/>
      <c r="H45" s="147"/>
    </row>
    <row r="46" spans="1:8" ht="12.75" customHeight="1" x14ac:dyDescent="0.2">
      <c r="A46" s="53"/>
    </row>
    <row r="47" spans="1:8" ht="12.75" customHeight="1" x14ac:dyDescent="0.2">
      <c r="A47" s="53"/>
    </row>
    <row r="49" spans="1:5" ht="13.5" thickBot="1" x14ac:dyDescent="0.25">
      <c r="A49" s="87"/>
    </row>
    <row r="50" spans="1:5" ht="13.5" thickBot="1" x14ac:dyDescent="0.25">
      <c r="B50" s="307">
        <f>+E7</f>
        <v>2014</v>
      </c>
      <c r="D50" s="307">
        <f>+B50</f>
        <v>2014</v>
      </c>
      <c r="E50" s="307">
        <f>+F7</f>
        <v>2015</v>
      </c>
    </row>
    <row r="51" spans="1:5" ht="13.5" thickBot="1" x14ac:dyDescent="0.25">
      <c r="B51" s="160" t="s">
        <v>167</v>
      </c>
      <c r="C51" s="299"/>
      <c r="D51" s="160" t="s">
        <v>168</v>
      </c>
      <c r="E51" s="160" t="s">
        <v>167</v>
      </c>
    </row>
    <row r="52" spans="1:5" ht="13.5" thickBot="1" x14ac:dyDescent="0.25">
      <c r="A52" s="87" t="s">
        <v>165</v>
      </c>
      <c r="B52" s="305">
        <f>+E17-SUM(E10:E16)</f>
        <v>0</v>
      </c>
      <c r="D52" s="304" t="e">
        <f>+#REF!-SUM(#REF!)</f>
        <v>#REF!</v>
      </c>
      <c r="E52" s="304">
        <f>+F17-SUM(F10:F16)</f>
        <v>0</v>
      </c>
    </row>
    <row r="53" spans="1:5" x14ac:dyDescent="0.2">
      <c r="A53" s="87"/>
    </row>
    <row r="54" spans="1:5" x14ac:dyDescent="0.2">
      <c r="A54" s="87"/>
    </row>
    <row r="55" spans="1:5" x14ac:dyDescent="0.2">
      <c r="A55" s="87"/>
    </row>
    <row r="56" spans="1:5" x14ac:dyDescent="0.2">
      <c r="A56" s="87"/>
    </row>
  </sheetData>
  <mergeCells count="38">
    <mergeCell ref="A21:E21"/>
    <mergeCell ref="A26:A29"/>
    <mergeCell ref="A30:A33"/>
    <mergeCell ref="B33:E33"/>
    <mergeCell ref="B26:E26"/>
    <mergeCell ref="B27:E27"/>
    <mergeCell ref="B28:E28"/>
    <mergeCell ref="B29:E29"/>
    <mergeCell ref="B25:H25"/>
    <mergeCell ref="B30:E30"/>
    <mergeCell ref="B31:E31"/>
    <mergeCell ref="B32:E32"/>
    <mergeCell ref="H8:H9"/>
    <mergeCell ref="A1:C1"/>
    <mergeCell ref="A2:C2"/>
    <mergeCell ref="A3:C3"/>
    <mergeCell ref="F8:F9"/>
    <mergeCell ref="E8:E9"/>
    <mergeCell ref="G8:G9"/>
    <mergeCell ref="B8:B9"/>
    <mergeCell ref="C8:C9"/>
    <mergeCell ref="D8:D9"/>
    <mergeCell ref="A7:A9"/>
    <mergeCell ref="B44:E44"/>
    <mergeCell ref="A38:A41"/>
    <mergeCell ref="A42:A45"/>
    <mergeCell ref="B45:E45"/>
    <mergeCell ref="B37:E37"/>
    <mergeCell ref="B38:E38"/>
    <mergeCell ref="B39:E39"/>
    <mergeCell ref="B40:E40"/>
    <mergeCell ref="A34:A37"/>
    <mergeCell ref="B34:E34"/>
    <mergeCell ref="B41:E41"/>
    <mergeCell ref="B42:E42"/>
    <mergeCell ref="B43:E43"/>
    <mergeCell ref="B35:E35"/>
    <mergeCell ref="B36:E36"/>
  </mergeCells>
  <phoneticPr fontId="16" type="noConversion"/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74" orientation="landscape" horizontalDpi="300" verticalDpi="300" r:id="rId1"/>
  <headerFooter alignWithMargins="0">
    <oddHeader>&amp;R2017 - Año de las Energías Renovables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0"/>
  <sheetViews>
    <sheetView showGridLines="0"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8.28515625" style="214" customWidth="1"/>
    <col min="2" max="2" width="23.140625" style="214" customWidth="1"/>
    <col min="3" max="3" width="11.42578125" style="214"/>
    <col min="4" max="4" width="23.140625" style="214" customWidth="1"/>
    <col min="5" max="5" width="11.42578125" style="214"/>
    <col min="6" max="6" width="23.140625" style="214" customWidth="1"/>
    <col min="7" max="7" width="11.42578125" style="214"/>
    <col min="8" max="8" width="23.140625" style="214" customWidth="1"/>
    <col min="9" max="9" width="11.42578125" style="214"/>
    <col min="10" max="10" width="1.5703125" style="214" customWidth="1"/>
    <col min="11" max="16384" width="11.42578125" style="214"/>
  </cols>
  <sheetData>
    <row r="2" spans="1:11" x14ac:dyDescent="0.2">
      <c r="A2" s="213" t="s">
        <v>248</v>
      </c>
    </row>
    <row r="3" spans="1:11" x14ac:dyDescent="0.2">
      <c r="A3" s="362" t="s">
        <v>135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x14ac:dyDescent="0.2">
      <c r="A4" s="364" t="str">
        <f>+'1.modelos'!A3</f>
        <v>Rodamientes Radiales a bola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s="553" customFormat="1" x14ac:dyDescent="0.2">
      <c r="A5" s="552" t="s">
        <v>274</v>
      </c>
    </row>
    <row r="6" spans="1:11" s="216" customFormat="1" x14ac:dyDescent="0.2">
      <c r="A6" s="368" t="s">
        <v>215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s="216" customFormat="1" ht="13.5" thickBot="1" x14ac:dyDescent="0.25">
      <c r="A7" s="217"/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s="412" customFormat="1" ht="13.5" thickBot="1" x14ac:dyDescent="0.25">
      <c r="A8" s="414"/>
      <c r="B8" s="606" t="s">
        <v>217</v>
      </c>
      <c r="C8" s="607"/>
      <c r="D8" s="606" t="s">
        <v>218</v>
      </c>
      <c r="E8" s="607"/>
      <c r="F8" s="606" t="s">
        <v>219</v>
      </c>
      <c r="G8" s="607"/>
      <c r="H8" s="606" t="s">
        <v>242</v>
      </c>
      <c r="I8" s="607"/>
      <c r="J8" s="414"/>
      <c r="K8" s="414"/>
    </row>
    <row r="9" spans="1:11" s="412" customFormat="1" ht="13.5" thickBot="1" x14ac:dyDescent="0.25">
      <c r="A9" s="415" t="s">
        <v>47</v>
      </c>
      <c r="B9" s="416" t="s">
        <v>48</v>
      </c>
      <c r="C9" s="416" t="s">
        <v>49</v>
      </c>
      <c r="D9" s="416" t="s">
        <v>48</v>
      </c>
      <c r="E9" s="416" t="s">
        <v>49</v>
      </c>
      <c r="F9" s="416" t="s">
        <v>48</v>
      </c>
      <c r="G9" s="416" t="s">
        <v>49</v>
      </c>
      <c r="H9" s="416" t="s">
        <v>48</v>
      </c>
      <c r="I9" s="416" t="s">
        <v>49</v>
      </c>
      <c r="J9" s="414"/>
      <c r="K9" s="414"/>
    </row>
    <row r="10" spans="1:11" s="412" customFormat="1" ht="13.5" thickBot="1" x14ac:dyDescent="0.25">
      <c r="A10" s="417"/>
      <c r="B10" s="498" t="s">
        <v>216</v>
      </c>
      <c r="C10" s="509" t="s">
        <v>50</v>
      </c>
      <c r="D10" s="418" t="str">
        <f>+B10</f>
        <v>por unidad</v>
      </c>
      <c r="E10" s="418" t="s">
        <v>50</v>
      </c>
      <c r="F10" s="418" t="str">
        <f>+B10</f>
        <v>por unidad</v>
      </c>
      <c r="G10" s="418" t="s">
        <v>50</v>
      </c>
      <c r="H10" s="418" t="str">
        <f>+B10</f>
        <v>por unidad</v>
      </c>
      <c r="I10" s="418" t="s">
        <v>50</v>
      </c>
      <c r="J10" s="414"/>
      <c r="K10" s="414"/>
    </row>
    <row r="11" spans="1:11" ht="13.5" thickBot="1" x14ac:dyDescent="0.25">
      <c r="A11" s="218"/>
    </row>
    <row r="12" spans="1:11" x14ac:dyDescent="0.2">
      <c r="A12" s="219" t="s">
        <v>51</v>
      </c>
      <c r="B12" s="220"/>
      <c r="C12" s="221"/>
      <c r="D12" s="220"/>
      <c r="E12" s="221"/>
      <c r="F12" s="220"/>
      <c r="G12" s="221"/>
      <c r="H12" s="220"/>
      <c r="I12" s="221"/>
    </row>
    <row r="13" spans="1:11" x14ac:dyDescent="0.2">
      <c r="A13" s="223"/>
      <c r="B13" s="224"/>
      <c r="C13" s="225"/>
      <c r="D13" s="224"/>
      <c r="E13" s="225"/>
      <c r="F13" s="224"/>
      <c r="G13" s="225"/>
      <c r="H13" s="224"/>
      <c r="I13" s="225"/>
    </row>
    <row r="14" spans="1:11" x14ac:dyDescent="0.2">
      <c r="A14" s="223"/>
      <c r="B14" s="224"/>
      <c r="C14" s="225"/>
      <c r="D14" s="224"/>
      <c r="E14" s="225"/>
      <c r="F14" s="224"/>
      <c r="G14" s="225"/>
      <c r="H14" s="224"/>
      <c r="I14" s="225"/>
    </row>
    <row r="15" spans="1:11" x14ac:dyDescent="0.2">
      <c r="A15" s="223"/>
      <c r="B15" s="224"/>
      <c r="C15" s="225"/>
      <c r="D15" s="224"/>
      <c r="E15" s="225"/>
      <c r="F15" s="224"/>
      <c r="G15" s="225"/>
      <c r="H15" s="224"/>
      <c r="I15" s="225"/>
    </row>
    <row r="16" spans="1:11" x14ac:dyDescent="0.2">
      <c r="A16" s="223"/>
      <c r="B16" s="224"/>
      <c r="C16" s="225"/>
      <c r="D16" s="224"/>
      <c r="E16" s="225"/>
      <c r="F16" s="224"/>
      <c r="G16" s="225"/>
      <c r="H16" s="224"/>
      <c r="I16" s="225"/>
    </row>
    <row r="17" spans="1:9" ht="13.5" thickBot="1" x14ac:dyDescent="0.25">
      <c r="A17" s="227"/>
      <c r="B17" s="228"/>
      <c r="C17" s="163"/>
      <c r="D17" s="228"/>
      <c r="E17" s="163"/>
      <c r="F17" s="228"/>
      <c r="G17" s="163"/>
      <c r="H17" s="228"/>
      <c r="I17" s="163"/>
    </row>
    <row r="18" spans="1:9" ht="13.5" thickBot="1" x14ac:dyDescent="0.25">
      <c r="A18" s="218"/>
      <c r="B18" s="230"/>
      <c r="C18" s="231"/>
      <c r="D18" s="230"/>
      <c r="E18" s="231"/>
      <c r="F18" s="230"/>
      <c r="G18" s="231"/>
      <c r="H18" s="230"/>
      <c r="I18" s="231"/>
    </row>
    <row r="19" spans="1:9" x14ac:dyDescent="0.2">
      <c r="A19" s="219" t="s">
        <v>52</v>
      </c>
      <c r="B19" s="220"/>
      <c r="C19" s="221"/>
      <c r="D19" s="220"/>
      <c r="E19" s="221"/>
      <c r="F19" s="220"/>
      <c r="G19" s="221"/>
      <c r="H19" s="220"/>
      <c r="I19" s="221"/>
    </row>
    <row r="20" spans="1:9" x14ac:dyDescent="0.2">
      <c r="A20" s="223"/>
      <c r="B20" s="224"/>
      <c r="C20" s="225"/>
      <c r="D20" s="224"/>
      <c r="E20" s="225"/>
      <c r="F20" s="224"/>
      <c r="G20" s="225"/>
      <c r="H20" s="224"/>
      <c r="I20" s="225"/>
    </row>
    <row r="21" spans="1:9" x14ac:dyDescent="0.2">
      <c r="A21" s="223"/>
      <c r="B21" s="224"/>
      <c r="C21" s="225"/>
      <c r="D21" s="224"/>
      <c r="E21" s="225"/>
      <c r="F21" s="224"/>
      <c r="G21" s="225"/>
      <c r="H21" s="224"/>
      <c r="I21" s="225"/>
    </row>
    <row r="22" spans="1:9" x14ac:dyDescent="0.2">
      <c r="A22" s="223"/>
      <c r="B22" s="224"/>
      <c r="C22" s="225"/>
      <c r="D22" s="224"/>
      <c r="E22" s="225"/>
      <c r="F22" s="224"/>
      <c r="G22" s="225"/>
      <c r="H22" s="224"/>
      <c r="I22" s="225"/>
    </row>
    <row r="23" spans="1:9" x14ac:dyDescent="0.2">
      <c r="A23" s="223"/>
      <c r="B23" s="224"/>
      <c r="C23" s="225"/>
      <c r="D23" s="224"/>
      <c r="E23" s="225"/>
      <c r="F23" s="224"/>
      <c r="G23" s="225"/>
      <c r="H23" s="224"/>
      <c r="I23" s="225"/>
    </row>
    <row r="24" spans="1:9" ht="13.5" thickBot="1" x14ac:dyDescent="0.25">
      <c r="A24" s="227"/>
      <c r="B24" s="228"/>
      <c r="C24" s="163"/>
      <c r="D24" s="228"/>
      <c r="E24" s="163"/>
      <c r="F24" s="228"/>
      <c r="G24" s="163"/>
      <c r="H24" s="228"/>
      <c r="I24" s="163"/>
    </row>
    <row r="25" spans="1:9" ht="13.5" thickBot="1" x14ac:dyDescent="0.25">
      <c r="A25" s="218"/>
      <c r="B25" s="230"/>
      <c r="C25" s="231"/>
      <c r="D25" s="230"/>
      <c r="E25" s="231"/>
      <c r="F25" s="230"/>
      <c r="G25" s="231"/>
      <c r="H25" s="230"/>
      <c r="I25" s="231"/>
    </row>
    <row r="26" spans="1:9" ht="13.5" thickBot="1" x14ac:dyDescent="0.25">
      <c r="A26" s="232" t="s">
        <v>53</v>
      </c>
      <c r="B26" s="233"/>
      <c r="C26" s="234"/>
      <c r="D26" s="233"/>
      <c r="E26" s="234"/>
      <c r="F26" s="233"/>
      <c r="G26" s="234"/>
      <c r="H26" s="233"/>
      <c r="I26" s="234"/>
    </row>
    <row r="27" spans="1:9" ht="13.5" thickBot="1" x14ac:dyDescent="0.25">
      <c r="A27" s="218"/>
      <c r="B27" s="230"/>
      <c r="C27" s="231"/>
      <c r="D27" s="230"/>
      <c r="E27" s="231"/>
      <c r="F27" s="230"/>
      <c r="G27" s="231"/>
      <c r="H27" s="230"/>
      <c r="I27" s="231"/>
    </row>
    <row r="28" spans="1:9" x14ac:dyDescent="0.2">
      <c r="A28" s="219" t="s">
        <v>54</v>
      </c>
      <c r="B28" s="235"/>
      <c r="C28" s="221"/>
      <c r="D28" s="235"/>
      <c r="E28" s="221"/>
      <c r="F28" s="235"/>
      <c r="G28" s="221"/>
      <c r="H28" s="235"/>
      <c r="I28" s="221"/>
    </row>
    <row r="29" spans="1:9" x14ac:dyDescent="0.2">
      <c r="A29" s="236" t="s">
        <v>55</v>
      </c>
      <c r="B29" s="237"/>
      <c r="C29" s="225"/>
      <c r="D29" s="237"/>
      <c r="E29" s="225"/>
      <c r="F29" s="237"/>
      <c r="G29" s="225"/>
      <c r="H29" s="237"/>
      <c r="I29" s="225"/>
    </row>
    <row r="30" spans="1:9" x14ac:dyDescent="0.2">
      <c r="A30" s="236" t="s">
        <v>56</v>
      </c>
      <c r="B30" s="237"/>
      <c r="C30" s="225"/>
      <c r="D30" s="237"/>
      <c r="E30" s="225"/>
      <c r="F30" s="237"/>
      <c r="G30" s="225"/>
      <c r="H30" s="237"/>
      <c r="I30" s="225"/>
    </row>
    <row r="31" spans="1:9" x14ac:dyDescent="0.2">
      <c r="A31" s="236" t="s">
        <v>57</v>
      </c>
      <c r="B31" s="237"/>
      <c r="C31" s="225"/>
      <c r="D31" s="237"/>
      <c r="E31" s="225"/>
      <c r="F31" s="237"/>
      <c r="G31" s="225"/>
      <c r="H31" s="237"/>
      <c r="I31" s="225"/>
    </row>
    <row r="32" spans="1:9" ht="13.5" thickBot="1" x14ac:dyDescent="0.25">
      <c r="A32" s="227" t="s">
        <v>58</v>
      </c>
      <c r="B32" s="238"/>
      <c r="C32" s="163"/>
      <c r="D32" s="238"/>
      <c r="E32" s="163"/>
      <c r="F32" s="238"/>
      <c r="G32" s="163"/>
      <c r="H32" s="238"/>
      <c r="I32" s="163"/>
    </row>
    <row r="33" spans="1:9" ht="13.5" thickBot="1" x14ac:dyDescent="0.25">
      <c r="A33" s="213"/>
      <c r="B33" s="230"/>
      <c r="C33" s="239"/>
      <c r="D33" s="230"/>
      <c r="E33" s="239"/>
      <c r="F33" s="230"/>
      <c r="G33" s="239"/>
      <c r="H33" s="230"/>
      <c r="I33" s="239"/>
    </row>
    <row r="34" spans="1:9" x14ac:dyDescent="0.2">
      <c r="A34" s="219" t="s">
        <v>59</v>
      </c>
      <c r="B34" s="235"/>
      <c r="C34" s="221"/>
      <c r="D34" s="235"/>
      <c r="E34" s="221"/>
      <c r="F34" s="235"/>
      <c r="G34" s="221"/>
      <c r="H34" s="235"/>
      <c r="I34" s="221"/>
    </row>
    <row r="35" spans="1:9" x14ac:dyDescent="0.2">
      <c r="A35" s="223" t="s">
        <v>60</v>
      </c>
      <c r="B35" s="237"/>
      <c r="C35" s="225"/>
      <c r="D35" s="237"/>
      <c r="E35" s="225"/>
      <c r="F35" s="237"/>
      <c r="G35" s="225"/>
      <c r="H35" s="237"/>
      <c r="I35" s="225"/>
    </row>
    <row r="36" spans="1:9" x14ac:dyDescent="0.2">
      <c r="A36" s="240" t="s">
        <v>98</v>
      </c>
      <c r="B36" s="241"/>
      <c r="C36" s="242"/>
      <c r="D36" s="241"/>
      <c r="E36" s="242"/>
      <c r="F36" s="241"/>
      <c r="G36" s="242"/>
      <c r="H36" s="241"/>
      <c r="I36" s="242"/>
    </row>
    <row r="37" spans="1:9" ht="13.5" thickBot="1" x14ac:dyDescent="0.25">
      <c r="A37" s="227" t="s">
        <v>83</v>
      </c>
      <c r="B37" s="238"/>
      <c r="C37" s="163"/>
      <c r="D37" s="238"/>
      <c r="E37" s="163"/>
      <c r="F37" s="238"/>
      <c r="G37" s="163"/>
      <c r="H37" s="238"/>
      <c r="I37" s="163"/>
    </row>
    <row r="38" spans="1:9" ht="13.5" thickBot="1" x14ac:dyDescent="0.25">
      <c r="A38" s="218"/>
      <c r="B38" s="230"/>
      <c r="C38" s="231"/>
      <c r="D38" s="230"/>
      <c r="E38" s="231"/>
      <c r="F38" s="230"/>
      <c r="G38" s="231"/>
      <c r="H38" s="230"/>
      <c r="I38" s="231"/>
    </row>
    <row r="39" spans="1:9" x14ac:dyDescent="0.2">
      <c r="A39" s="219" t="s">
        <v>61</v>
      </c>
      <c r="B39" s="220"/>
      <c r="C39" s="221"/>
      <c r="D39" s="220"/>
      <c r="E39" s="221"/>
      <c r="F39" s="220"/>
      <c r="G39" s="221"/>
      <c r="H39" s="220"/>
      <c r="I39" s="221"/>
    </row>
    <row r="40" spans="1:9" x14ac:dyDescent="0.2">
      <c r="A40" s="236" t="s">
        <v>62</v>
      </c>
      <c r="B40" s="224"/>
      <c r="C40" s="225"/>
      <c r="D40" s="224"/>
      <c r="E40" s="225"/>
      <c r="F40" s="224"/>
      <c r="G40" s="225"/>
      <c r="H40" s="224"/>
      <c r="I40" s="225"/>
    </row>
    <row r="41" spans="1:9" x14ac:dyDescent="0.2">
      <c r="A41" s="236" t="s">
        <v>63</v>
      </c>
      <c r="B41" s="224"/>
      <c r="C41" s="225"/>
      <c r="D41" s="224"/>
      <c r="E41" s="225"/>
      <c r="F41" s="224"/>
      <c r="G41" s="225"/>
      <c r="H41" s="224"/>
      <c r="I41" s="225"/>
    </row>
    <row r="42" spans="1:9" x14ac:dyDescent="0.2">
      <c r="A42" s="236" t="s">
        <v>64</v>
      </c>
      <c r="B42" s="224"/>
      <c r="C42" s="225"/>
      <c r="D42" s="224"/>
      <c r="E42" s="225"/>
      <c r="F42" s="224"/>
      <c r="G42" s="225"/>
      <c r="H42" s="224"/>
      <c r="I42" s="225"/>
    </row>
    <row r="43" spans="1:9" x14ac:dyDescent="0.2">
      <c r="A43" s="223" t="s">
        <v>65</v>
      </c>
      <c r="B43" s="243"/>
      <c r="C43" s="242"/>
      <c r="D43" s="243"/>
      <c r="E43" s="242"/>
      <c r="F43" s="243"/>
      <c r="G43" s="242"/>
      <c r="H43" s="243"/>
      <c r="I43" s="242"/>
    </row>
    <row r="44" spans="1:9" x14ac:dyDescent="0.2">
      <c r="A44" s="244"/>
      <c r="B44" s="243"/>
      <c r="C44" s="242"/>
      <c r="D44" s="243"/>
      <c r="E44" s="242" t="s">
        <v>228</v>
      </c>
      <c r="F44" s="243"/>
      <c r="G44" s="242"/>
      <c r="H44" s="243"/>
      <c r="I44" s="242"/>
    </row>
    <row r="45" spans="1:9" ht="13.5" thickBot="1" x14ac:dyDescent="0.25">
      <c r="A45" s="245"/>
      <c r="B45" s="228"/>
      <c r="C45" s="163"/>
      <c r="D45" s="228"/>
      <c r="E45" s="163"/>
      <c r="F45" s="228"/>
      <c r="G45" s="163"/>
      <c r="H45" s="228"/>
      <c r="I45" s="163"/>
    </row>
    <row r="46" spans="1:9" ht="13.5" thickBot="1" x14ac:dyDescent="0.25">
      <c r="A46" s="218"/>
      <c r="B46" s="230"/>
      <c r="C46" s="239"/>
      <c r="D46" s="230"/>
      <c r="E46" s="239"/>
      <c r="F46" s="230"/>
      <c r="G46" s="239"/>
      <c r="H46" s="230"/>
      <c r="I46" s="239"/>
    </row>
    <row r="47" spans="1:9" x14ac:dyDescent="0.2">
      <c r="A47" s="219" t="s">
        <v>66</v>
      </c>
      <c r="B47" s="220"/>
      <c r="C47" s="221"/>
      <c r="D47" s="220"/>
      <c r="E47" s="221"/>
      <c r="F47" s="220"/>
      <c r="G47" s="221"/>
      <c r="H47" s="220"/>
      <c r="I47" s="221"/>
    </row>
    <row r="48" spans="1:9" x14ac:dyDescent="0.2">
      <c r="A48" s="236" t="s">
        <v>99</v>
      </c>
      <c r="B48" s="224"/>
      <c r="C48" s="225"/>
      <c r="D48" s="224"/>
      <c r="E48" s="225"/>
      <c r="F48" s="224"/>
      <c r="G48" s="225"/>
      <c r="H48" s="224"/>
      <c r="I48" s="225"/>
    </row>
    <row r="49" spans="1:11" x14ac:dyDescent="0.2">
      <c r="A49" s="236" t="s">
        <v>67</v>
      </c>
      <c r="B49" s="224"/>
      <c r="C49" s="225"/>
      <c r="D49" s="224"/>
      <c r="E49" s="225"/>
      <c r="F49" s="224"/>
      <c r="G49" s="225"/>
      <c r="H49" s="224"/>
      <c r="I49" s="225"/>
    </row>
    <row r="50" spans="1:11" x14ac:dyDescent="0.2">
      <c r="A50" s="236" t="s">
        <v>100</v>
      </c>
      <c r="B50" s="224"/>
      <c r="C50" s="225"/>
      <c r="D50" s="224"/>
      <c r="E50" s="225"/>
      <c r="F50" s="224"/>
      <c r="G50" s="225"/>
      <c r="H50" s="224"/>
      <c r="I50" s="225"/>
    </row>
    <row r="51" spans="1:11" ht="13.5" thickBot="1" x14ac:dyDescent="0.25">
      <c r="A51" s="227" t="s">
        <v>68</v>
      </c>
      <c r="B51" s="228"/>
      <c r="C51" s="163"/>
      <c r="D51" s="228"/>
      <c r="E51" s="163"/>
      <c r="F51" s="228"/>
      <c r="G51" s="163"/>
      <c r="H51" s="228"/>
      <c r="I51" s="163"/>
    </row>
    <row r="52" spans="1:11" ht="13.5" thickBot="1" x14ac:dyDescent="0.25">
      <c r="A52" s="218"/>
      <c r="B52" s="230"/>
      <c r="C52" s="231"/>
      <c r="D52" s="230"/>
      <c r="E52" s="231"/>
      <c r="F52" s="230"/>
      <c r="G52" s="231"/>
      <c r="H52" s="230"/>
      <c r="I52" s="231"/>
    </row>
    <row r="53" spans="1:11" ht="13.5" thickBot="1" x14ac:dyDescent="0.25">
      <c r="A53" s="232" t="s">
        <v>69</v>
      </c>
      <c r="B53" s="233"/>
      <c r="C53" s="234">
        <v>1</v>
      </c>
      <c r="D53" s="233"/>
      <c r="E53" s="234">
        <v>1</v>
      </c>
      <c r="F53" s="233"/>
      <c r="G53" s="234">
        <v>1</v>
      </c>
      <c r="H53" s="233"/>
      <c r="I53" s="234">
        <v>1</v>
      </c>
    </row>
    <row r="54" spans="1:11" ht="13.5" thickBot="1" x14ac:dyDescent="0.25">
      <c r="A54" s="218"/>
    </row>
    <row r="55" spans="1:11" ht="13.5" thickBot="1" x14ac:dyDescent="0.25">
      <c r="A55" s="325" t="s">
        <v>195</v>
      </c>
      <c r="B55" s="300"/>
      <c r="C55" s="300"/>
      <c r="D55" s="300"/>
      <c r="E55" s="300"/>
      <c r="F55" s="300"/>
      <c r="G55" s="300"/>
      <c r="H55" s="300"/>
      <c r="I55" s="300"/>
      <c r="K55" s="47"/>
    </row>
    <row r="56" spans="1:11" ht="13.5" thickBot="1" x14ac:dyDescent="0.25">
      <c r="A56" s="218"/>
    </row>
    <row r="57" spans="1:11" ht="13.5" thickBot="1" x14ac:dyDescent="0.25">
      <c r="A57" s="232" t="s">
        <v>84</v>
      </c>
      <c r="B57" s="230"/>
      <c r="C57" s="239"/>
      <c r="D57" s="230"/>
      <c r="E57" s="239"/>
      <c r="F57" s="230"/>
      <c r="G57" s="239"/>
      <c r="H57" s="230"/>
      <c r="I57" s="239"/>
    </row>
    <row r="58" spans="1:11" x14ac:dyDescent="0.2">
      <c r="A58" s="365" t="s">
        <v>94</v>
      </c>
      <c r="B58" s="246"/>
      <c r="C58" s="247"/>
      <c r="D58" s="247"/>
      <c r="E58" s="247"/>
      <c r="F58" s="247"/>
      <c r="G58" s="247"/>
      <c r="H58" s="247"/>
      <c r="I58" s="248"/>
    </row>
    <row r="59" spans="1:11" x14ac:dyDescent="0.2">
      <c r="A59" s="366" t="s">
        <v>95</v>
      </c>
      <c r="B59" s="249"/>
      <c r="C59" s="250"/>
      <c r="D59" s="250"/>
      <c r="E59" s="250"/>
      <c r="F59" s="250"/>
      <c r="G59" s="250"/>
      <c r="H59" s="250"/>
      <c r="I59" s="251"/>
    </row>
    <row r="60" spans="1:11" ht="13.5" thickBot="1" x14ac:dyDescent="0.25">
      <c r="A60" s="367" t="s">
        <v>96</v>
      </c>
      <c r="B60" s="252"/>
      <c r="C60" s="253"/>
      <c r="D60" s="253"/>
      <c r="E60" s="253"/>
      <c r="F60" s="253"/>
      <c r="G60" s="253"/>
      <c r="H60" s="253"/>
      <c r="I60" s="254"/>
    </row>
    <row r="61" spans="1:11" x14ac:dyDescent="0.2">
      <c r="A61" s="255"/>
      <c r="B61" s="47"/>
      <c r="C61" s="256"/>
      <c r="D61" s="256"/>
      <c r="E61" s="256"/>
      <c r="F61" s="256"/>
      <c r="G61" s="256"/>
      <c r="H61" s="256"/>
      <c r="I61" s="256"/>
    </row>
    <row r="63" spans="1:11" x14ac:dyDescent="0.2">
      <c r="A63" s="257" t="s">
        <v>93</v>
      </c>
    </row>
    <row r="64" spans="1:11" ht="29.25" customHeight="1" x14ac:dyDescent="0.2">
      <c r="A64" s="604" t="s">
        <v>203</v>
      </c>
      <c r="B64" s="605"/>
      <c r="C64" s="605"/>
      <c r="D64" s="605"/>
      <c r="E64" s="605"/>
      <c r="F64" s="605"/>
      <c r="G64" s="605"/>
      <c r="H64" s="605"/>
      <c r="I64" s="605"/>
    </row>
    <row r="65" spans="1:9" ht="11.25" customHeight="1" thickBot="1" x14ac:dyDescent="0.25">
      <c r="A65" s="328"/>
      <c r="B65" s="329"/>
      <c r="C65" s="329"/>
      <c r="D65" s="329"/>
      <c r="E65" s="329"/>
      <c r="F65" s="329"/>
      <c r="G65" s="329"/>
      <c r="H65" s="329"/>
      <c r="I65" s="329"/>
    </row>
    <row r="66" spans="1:9" ht="29.25" customHeight="1" thickBot="1" x14ac:dyDescent="0.25">
      <c r="A66" s="601" t="s">
        <v>204</v>
      </c>
      <c r="B66" s="602"/>
      <c r="C66" s="602"/>
      <c r="D66" s="602"/>
      <c r="E66" s="602"/>
      <c r="F66" s="602"/>
      <c r="G66" s="602"/>
      <c r="H66" s="602"/>
      <c r="I66" s="603"/>
    </row>
    <row r="68" spans="1:9" ht="13.5" thickBot="1" x14ac:dyDescent="0.25">
      <c r="A68" s="81" t="s">
        <v>149</v>
      </c>
    </row>
    <row r="69" spans="1:9" ht="13.5" thickBot="1" x14ac:dyDescent="0.25">
      <c r="A69" s="86" t="s">
        <v>5</v>
      </c>
      <c r="B69" s="86" t="str">
        <f>+B8</f>
        <v>promedio 2014</v>
      </c>
      <c r="D69" s="86" t="str">
        <f>+D8</f>
        <v>promedio 2015</v>
      </c>
      <c r="F69" s="86" t="str">
        <f>+F8</f>
        <v>promedio 2016</v>
      </c>
      <c r="H69" s="108" t="str">
        <f>+H8</f>
        <v>promedio ene-oct 2017</v>
      </c>
    </row>
    <row r="70" spans="1:9" ht="13.5" thickBot="1" x14ac:dyDescent="0.25">
      <c r="A70" s="103" t="s">
        <v>141</v>
      </c>
      <c r="B70" s="140">
        <f>+B53-SUM(B47:B51,B39:B45,B34:B37,B28:B32,B26,B19:B24,B12:B17)</f>
        <v>0</v>
      </c>
      <c r="C70" s="139"/>
      <c r="D70" s="140">
        <f>+D53-SUM(D47:D51,D39:D45,D34:D37,D28:D32,D26,D19:D24,D12:D17)</f>
        <v>0</v>
      </c>
      <c r="E70" s="139"/>
      <c r="F70" s="140">
        <f>+F53-SUM(F47:F51,F39:F45,F34:F37,F28:F32,F26,F19:F24,F12:F17)</f>
        <v>0</v>
      </c>
      <c r="G70" s="139"/>
      <c r="H70" s="140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A64:I64"/>
    <mergeCell ref="B8:C8"/>
    <mergeCell ref="D8:E8"/>
    <mergeCell ref="F8:G8"/>
    <mergeCell ref="H8:I8"/>
  </mergeCells>
  <phoneticPr fontId="0" type="noConversion"/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52" orientation="landscape" r:id="rId1"/>
  <headerFooter alignWithMargins="0">
    <oddHeader>&amp;R2017 - Año de las Energías Renovables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2:K70"/>
  <sheetViews>
    <sheetView showGridLines="0"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8.28515625" style="214" customWidth="1"/>
    <col min="2" max="2" width="23.140625" style="214" customWidth="1"/>
    <col min="3" max="3" width="11.42578125" style="214"/>
    <col min="4" max="4" width="23.140625" style="214" customWidth="1"/>
    <col min="5" max="5" width="11.42578125" style="214"/>
    <col min="6" max="6" width="23.140625" style="214" customWidth="1"/>
    <col min="7" max="7" width="11.42578125" style="214"/>
    <col min="8" max="8" width="23.140625" style="214" customWidth="1"/>
    <col min="9" max="9" width="11.42578125" style="214"/>
    <col min="10" max="10" width="1.5703125" style="214" customWidth="1"/>
    <col min="11" max="16384" width="11.42578125" style="214"/>
  </cols>
  <sheetData>
    <row r="2" spans="1:11" x14ac:dyDescent="0.2">
      <c r="A2" s="544" t="s">
        <v>275</v>
      </c>
    </row>
    <row r="3" spans="1:11" x14ac:dyDescent="0.2">
      <c r="A3" s="548" t="s">
        <v>135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x14ac:dyDescent="0.2">
      <c r="A4" s="364" t="str">
        <f>+'1.modelos'!A3</f>
        <v>Rodamientes Radiales a bola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s="553" customFormat="1" x14ac:dyDescent="0.2">
      <c r="A5" s="552" t="s">
        <v>276</v>
      </c>
    </row>
    <row r="6" spans="1:11" s="216" customFormat="1" x14ac:dyDescent="0.2">
      <c r="A6" s="547" t="s">
        <v>215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s="216" customFormat="1" ht="13.5" thickBot="1" x14ac:dyDescent="0.25">
      <c r="A7" s="217"/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s="412" customFormat="1" ht="13.5" thickBot="1" x14ac:dyDescent="0.25">
      <c r="A8" s="414"/>
      <c r="B8" s="606" t="s">
        <v>217</v>
      </c>
      <c r="C8" s="607"/>
      <c r="D8" s="606" t="s">
        <v>218</v>
      </c>
      <c r="E8" s="607"/>
      <c r="F8" s="606" t="s">
        <v>219</v>
      </c>
      <c r="G8" s="607"/>
      <c r="H8" s="606" t="s">
        <v>242</v>
      </c>
      <c r="I8" s="607"/>
      <c r="J8" s="414"/>
      <c r="K8" s="414"/>
    </row>
    <row r="9" spans="1:11" s="412" customFormat="1" ht="13.5" thickBot="1" x14ac:dyDescent="0.25">
      <c r="A9" s="415" t="s">
        <v>47</v>
      </c>
      <c r="B9" s="416" t="s">
        <v>48</v>
      </c>
      <c r="C9" s="416" t="s">
        <v>49</v>
      </c>
      <c r="D9" s="416" t="s">
        <v>48</v>
      </c>
      <c r="E9" s="416" t="s">
        <v>49</v>
      </c>
      <c r="F9" s="416" t="s">
        <v>48</v>
      </c>
      <c r="G9" s="416" t="s">
        <v>49</v>
      </c>
      <c r="H9" s="416" t="s">
        <v>48</v>
      </c>
      <c r="I9" s="416" t="s">
        <v>49</v>
      </c>
      <c r="J9" s="414"/>
      <c r="K9" s="414"/>
    </row>
    <row r="10" spans="1:11" s="412" customFormat="1" ht="13.5" thickBot="1" x14ac:dyDescent="0.25">
      <c r="A10" s="417"/>
      <c r="B10" s="498" t="s">
        <v>216</v>
      </c>
      <c r="C10" s="509" t="s">
        <v>50</v>
      </c>
      <c r="D10" s="418" t="str">
        <f>+B10</f>
        <v>por unidad</v>
      </c>
      <c r="E10" s="418" t="s">
        <v>50</v>
      </c>
      <c r="F10" s="418" t="str">
        <f>+B10</f>
        <v>por unidad</v>
      </c>
      <c r="G10" s="418" t="s">
        <v>50</v>
      </c>
      <c r="H10" s="418" t="str">
        <f>+B10</f>
        <v>por unidad</v>
      </c>
      <c r="I10" s="418" t="s">
        <v>50</v>
      </c>
      <c r="J10" s="414"/>
      <c r="K10" s="414"/>
    </row>
    <row r="11" spans="1:11" ht="13.5" thickBot="1" x14ac:dyDescent="0.25">
      <c r="A11" s="218"/>
    </row>
    <row r="12" spans="1:11" x14ac:dyDescent="0.2">
      <c r="A12" s="219" t="s">
        <v>51</v>
      </c>
      <c r="B12" s="220"/>
      <c r="C12" s="221"/>
      <c r="D12" s="220"/>
      <c r="E12" s="221"/>
      <c r="F12" s="220"/>
      <c r="G12" s="221"/>
      <c r="H12" s="220"/>
      <c r="I12" s="221"/>
    </row>
    <row r="13" spans="1:11" x14ac:dyDescent="0.2">
      <c r="A13" s="223"/>
      <c r="B13" s="224"/>
      <c r="C13" s="225"/>
      <c r="D13" s="224"/>
      <c r="E13" s="225"/>
      <c r="F13" s="224"/>
      <c r="G13" s="225"/>
      <c r="H13" s="224"/>
      <c r="I13" s="225"/>
    </row>
    <row r="14" spans="1:11" x14ac:dyDescent="0.2">
      <c r="A14" s="223"/>
      <c r="B14" s="224"/>
      <c r="C14" s="225"/>
      <c r="D14" s="224"/>
      <c r="E14" s="225"/>
      <c r="F14" s="224"/>
      <c r="G14" s="225"/>
      <c r="H14" s="224"/>
      <c r="I14" s="225"/>
    </row>
    <row r="15" spans="1:11" x14ac:dyDescent="0.2">
      <c r="A15" s="223"/>
      <c r="B15" s="224"/>
      <c r="C15" s="225"/>
      <c r="D15" s="224"/>
      <c r="E15" s="225"/>
      <c r="F15" s="224"/>
      <c r="G15" s="225"/>
      <c r="H15" s="224"/>
      <c r="I15" s="225"/>
    </row>
    <row r="16" spans="1:11" x14ac:dyDescent="0.2">
      <c r="A16" s="223"/>
      <c r="B16" s="224"/>
      <c r="C16" s="225"/>
      <c r="D16" s="224"/>
      <c r="E16" s="225"/>
      <c r="F16" s="224"/>
      <c r="G16" s="225"/>
      <c r="H16" s="224"/>
      <c r="I16" s="225"/>
    </row>
    <row r="17" spans="1:9" ht="13.5" thickBot="1" x14ac:dyDescent="0.25">
      <c r="A17" s="227"/>
      <c r="B17" s="228"/>
      <c r="C17" s="163"/>
      <c r="D17" s="228"/>
      <c r="E17" s="163"/>
      <c r="F17" s="228"/>
      <c r="G17" s="163"/>
      <c r="H17" s="228"/>
      <c r="I17" s="163"/>
    </row>
    <row r="18" spans="1:9" ht="13.5" thickBot="1" x14ac:dyDescent="0.25">
      <c r="A18" s="218"/>
      <c r="B18" s="230"/>
      <c r="C18" s="231"/>
      <c r="D18" s="230"/>
      <c r="E18" s="231"/>
      <c r="F18" s="230"/>
      <c r="G18" s="231"/>
      <c r="H18" s="230"/>
      <c r="I18" s="231"/>
    </row>
    <row r="19" spans="1:9" x14ac:dyDescent="0.2">
      <c r="A19" s="219" t="s">
        <v>52</v>
      </c>
      <c r="B19" s="220"/>
      <c r="C19" s="221"/>
      <c r="D19" s="220"/>
      <c r="E19" s="221"/>
      <c r="F19" s="220"/>
      <c r="G19" s="221"/>
      <c r="H19" s="220"/>
      <c r="I19" s="221"/>
    </row>
    <row r="20" spans="1:9" x14ac:dyDescent="0.2">
      <c r="A20" s="223"/>
      <c r="B20" s="224"/>
      <c r="C20" s="225"/>
      <c r="D20" s="224"/>
      <c r="E20" s="225"/>
      <c r="F20" s="224"/>
      <c r="G20" s="225"/>
      <c r="H20" s="224"/>
      <c r="I20" s="225"/>
    </row>
    <row r="21" spans="1:9" x14ac:dyDescent="0.2">
      <c r="A21" s="223"/>
      <c r="B21" s="224"/>
      <c r="C21" s="225"/>
      <c r="D21" s="224"/>
      <c r="E21" s="225"/>
      <c r="F21" s="224"/>
      <c r="G21" s="225"/>
      <c r="H21" s="224"/>
      <c r="I21" s="225"/>
    </row>
    <row r="22" spans="1:9" x14ac:dyDescent="0.2">
      <c r="A22" s="223"/>
      <c r="B22" s="224"/>
      <c r="C22" s="225"/>
      <c r="D22" s="224"/>
      <c r="E22" s="225"/>
      <c r="F22" s="224"/>
      <c r="G22" s="225"/>
      <c r="H22" s="224"/>
      <c r="I22" s="225"/>
    </row>
    <row r="23" spans="1:9" x14ac:dyDescent="0.2">
      <c r="A23" s="223"/>
      <c r="B23" s="224"/>
      <c r="C23" s="225"/>
      <c r="D23" s="224"/>
      <c r="E23" s="225"/>
      <c r="F23" s="224"/>
      <c r="G23" s="225"/>
      <c r="H23" s="224"/>
      <c r="I23" s="225"/>
    </row>
    <row r="24" spans="1:9" ht="13.5" thickBot="1" x14ac:dyDescent="0.25">
      <c r="A24" s="227"/>
      <c r="B24" s="228"/>
      <c r="C24" s="163"/>
      <c r="D24" s="228"/>
      <c r="E24" s="163"/>
      <c r="F24" s="228"/>
      <c r="G24" s="163"/>
      <c r="H24" s="228"/>
      <c r="I24" s="163"/>
    </row>
    <row r="25" spans="1:9" ht="13.5" thickBot="1" x14ac:dyDescent="0.25">
      <c r="A25" s="218"/>
      <c r="B25" s="230"/>
      <c r="C25" s="231"/>
      <c r="D25" s="230"/>
      <c r="E25" s="231"/>
      <c r="F25" s="230"/>
      <c r="G25" s="231"/>
      <c r="H25" s="230"/>
      <c r="I25" s="231"/>
    </row>
    <row r="26" spans="1:9" ht="13.5" thickBot="1" x14ac:dyDescent="0.25">
      <c r="A26" s="232" t="s">
        <v>53</v>
      </c>
      <c r="B26" s="233"/>
      <c r="C26" s="234"/>
      <c r="D26" s="233"/>
      <c r="E26" s="234"/>
      <c r="F26" s="233"/>
      <c r="G26" s="234"/>
      <c r="H26" s="233"/>
      <c r="I26" s="234"/>
    </row>
    <row r="27" spans="1:9" ht="13.5" thickBot="1" x14ac:dyDescent="0.25">
      <c r="A27" s="218"/>
      <c r="B27" s="230"/>
      <c r="C27" s="231"/>
      <c r="D27" s="230"/>
      <c r="E27" s="231"/>
      <c r="F27" s="230"/>
      <c r="G27" s="231"/>
      <c r="H27" s="230"/>
      <c r="I27" s="231"/>
    </row>
    <row r="28" spans="1:9" x14ac:dyDescent="0.2">
      <c r="A28" s="219" t="s">
        <v>54</v>
      </c>
      <c r="B28" s="235"/>
      <c r="C28" s="221"/>
      <c r="D28" s="235"/>
      <c r="E28" s="221"/>
      <c r="F28" s="235"/>
      <c r="G28" s="221"/>
      <c r="H28" s="235"/>
      <c r="I28" s="221"/>
    </row>
    <row r="29" spans="1:9" x14ac:dyDescent="0.2">
      <c r="A29" s="236" t="s">
        <v>55</v>
      </c>
      <c r="B29" s="237"/>
      <c r="C29" s="225"/>
      <c r="D29" s="237"/>
      <c r="E29" s="225"/>
      <c r="F29" s="237"/>
      <c r="G29" s="225"/>
      <c r="H29" s="237"/>
      <c r="I29" s="225"/>
    </row>
    <row r="30" spans="1:9" x14ac:dyDescent="0.2">
      <c r="A30" s="236" t="s">
        <v>56</v>
      </c>
      <c r="B30" s="237"/>
      <c r="C30" s="225"/>
      <c r="D30" s="237"/>
      <c r="E30" s="225"/>
      <c r="F30" s="237"/>
      <c r="G30" s="225"/>
      <c r="H30" s="237"/>
      <c r="I30" s="225"/>
    </row>
    <row r="31" spans="1:9" x14ac:dyDescent="0.2">
      <c r="A31" s="236" t="s">
        <v>57</v>
      </c>
      <c r="B31" s="237"/>
      <c r="C31" s="225"/>
      <c r="D31" s="237"/>
      <c r="E31" s="225"/>
      <c r="F31" s="237"/>
      <c r="G31" s="225"/>
      <c r="H31" s="237"/>
      <c r="I31" s="225"/>
    </row>
    <row r="32" spans="1:9" ht="13.5" thickBot="1" x14ac:dyDescent="0.25">
      <c r="A32" s="227" t="s">
        <v>58</v>
      </c>
      <c r="B32" s="238"/>
      <c r="C32" s="163"/>
      <c r="D32" s="238"/>
      <c r="E32" s="163"/>
      <c r="F32" s="238"/>
      <c r="G32" s="163"/>
      <c r="H32" s="238"/>
      <c r="I32" s="163"/>
    </row>
    <row r="33" spans="1:9" ht="13.5" thickBot="1" x14ac:dyDescent="0.25">
      <c r="A33" s="544"/>
      <c r="B33" s="230"/>
      <c r="C33" s="239"/>
      <c r="D33" s="230"/>
      <c r="E33" s="239"/>
      <c r="F33" s="230"/>
      <c r="G33" s="239"/>
      <c r="H33" s="230"/>
      <c r="I33" s="239"/>
    </row>
    <row r="34" spans="1:9" x14ac:dyDescent="0.2">
      <c r="A34" s="219" t="s">
        <v>59</v>
      </c>
      <c r="B34" s="235"/>
      <c r="C34" s="221"/>
      <c r="D34" s="235"/>
      <c r="E34" s="221"/>
      <c r="F34" s="235"/>
      <c r="G34" s="221"/>
      <c r="H34" s="235"/>
      <c r="I34" s="221"/>
    </row>
    <row r="35" spans="1:9" x14ac:dyDescent="0.2">
      <c r="A35" s="223" t="s">
        <v>60</v>
      </c>
      <c r="B35" s="237"/>
      <c r="C35" s="225"/>
      <c r="D35" s="237"/>
      <c r="E35" s="225"/>
      <c r="F35" s="237"/>
      <c r="G35" s="225"/>
      <c r="H35" s="237"/>
      <c r="I35" s="225"/>
    </row>
    <row r="36" spans="1:9" x14ac:dyDescent="0.2">
      <c r="A36" s="240" t="s">
        <v>98</v>
      </c>
      <c r="B36" s="241"/>
      <c r="C36" s="242"/>
      <c r="D36" s="241"/>
      <c r="E36" s="242"/>
      <c r="F36" s="241"/>
      <c r="G36" s="242"/>
      <c r="H36" s="241"/>
      <c r="I36" s="242"/>
    </row>
    <row r="37" spans="1:9" ht="13.5" thickBot="1" x14ac:dyDescent="0.25">
      <c r="A37" s="227" t="s">
        <v>83</v>
      </c>
      <c r="B37" s="238"/>
      <c r="C37" s="163"/>
      <c r="D37" s="238"/>
      <c r="E37" s="163"/>
      <c r="F37" s="238"/>
      <c r="G37" s="163"/>
      <c r="H37" s="238"/>
      <c r="I37" s="163"/>
    </row>
    <row r="38" spans="1:9" ht="13.5" thickBot="1" x14ac:dyDescent="0.25">
      <c r="A38" s="218"/>
      <c r="B38" s="230"/>
      <c r="C38" s="231"/>
      <c r="D38" s="230"/>
      <c r="E38" s="231"/>
      <c r="F38" s="230"/>
      <c r="G38" s="231"/>
      <c r="H38" s="230"/>
      <c r="I38" s="231"/>
    </row>
    <row r="39" spans="1:9" x14ac:dyDescent="0.2">
      <c r="A39" s="219" t="s">
        <v>61</v>
      </c>
      <c r="B39" s="220"/>
      <c r="C39" s="221"/>
      <c r="D39" s="220"/>
      <c r="E39" s="221"/>
      <c r="F39" s="220"/>
      <c r="G39" s="221"/>
      <c r="H39" s="220"/>
      <c r="I39" s="221"/>
    </row>
    <row r="40" spans="1:9" x14ac:dyDescent="0.2">
      <c r="A40" s="236" t="s">
        <v>62</v>
      </c>
      <c r="B40" s="224"/>
      <c r="C40" s="225"/>
      <c r="D40" s="224"/>
      <c r="E40" s="225"/>
      <c r="F40" s="224"/>
      <c r="G40" s="225"/>
      <c r="H40" s="224"/>
      <c r="I40" s="225"/>
    </row>
    <row r="41" spans="1:9" x14ac:dyDescent="0.2">
      <c r="A41" s="236" t="s">
        <v>63</v>
      </c>
      <c r="B41" s="224"/>
      <c r="C41" s="225"/>
      <c r="D41" s="224"/>
      <c r="E41" s="225"/>
      <c r="F41" s="224"/>
      <c r="G41" s="225"/>
      <c r="H41" s="224"/>
      <c r="I41" s="225"/>
    </row>
    <row r="42" spans="1:9" x14ac:dyDescent="0.2">
      <c r="A42" s="236" t="s">
        <v>64</v>
      </c>
      <c r="B42" s="224"/>
      <c r="C42" s="225"/>
      <c r="D42" s="224"/>
      <c r="E42" s="225"/>
      <c r="F42" s="224"/>
      <c r="G42" s="225"/>
      <c r="H42" s="224"/>
      <c r="I42" s="225"/>
    </row>
    <row r="43" spans="1:9" x14ac:dyDescent="0.2">
      <c r="A43" s="223" t="s">
        <v>65</v>
      </c>
      <c r="B43" s="243"/>
      <c r="C43" s="242"/>
      <c r="D43" s="243"/>
      <c r="E43" s="242"/>
      <c r="F43" s="243"/>
      <c r="G43" s="242"/>
      <c r="H43" s="243"/>
      <c r="I43" s="242"/>
    </row>
    <row r="44" spans="1:9" x14ac:dyDescent="0.2">
      <c r="A44" s="244"/>
      <c r="B44" s="243"/>
      <c r="C44" s="242"/>
      <c r="D44" s="243"/>
      <c r="E44" s="242" t="s">
        <v>228</v>
      </c>
      <c r="F44" s="243"/>
      <c r="G44" s="242"/>
      <c r="H44" s="243"/>
      <c r="I44" s="242"/>
    </row>
    <row r="45" spans="1:9" ht="13.5" thickBot="1" x14ac:dyDescent="0.25">
      <c r="A45" s="245"/>
      <c r="B45" s="228"/>
      <c r="C45" s="163"/>
      <c r="D45" s="228"/>
      <c r="E45" s="163"/>
      <c r="F45" s="228"/>
      <c r="G45" s="163"/>
      <c r="H45" s="228"/>
      <c r="I45" s="163"/>
    </row>
    <row r="46" spans="1:9" ht="13.5" thickBot="1" x14ac:dyDescent="0.25">
      <c r="A46" s="218"/>
      <c r="B46" s="230"/>
      <c r="C46" s="239"/>
      <c r="D46" s="230"/>
      <c r="E46" s="239"/>
      <c r="F46" s="230"/>
      <c r="G46" s="239"/>
      <c r="H46" s="230"/>
      <c r="I46" s="239"/>
    </row>
    <row r="47" spans="1:9" x14ac:dyDescent="0.2">
      <c r="A47" s="219" t="s">
        <v>66</v>
      </c>
      <c r="B47" s="220"/>
      <c r="C47" s="221"/>
      <c r="D47" s="220"/>
      <c r="E47" s="221"/>
      <c r="F47" s="220"/>
      <c r="G47" s="221"/>
      <c r="H47" s="220"/>
      <c r="I47" s="221"/>
    </row>
    <row r="48" spans="1:9" x14ac:dyDescent="0.2">
      <c r="A48" s="236" t="s">
        <v>99</v>
      </c>
      <c r="B48" s="224"/>
      <c r="C48" s="225"/>
      <c r="D48" s="224"/>
      <c r="E48" s="225"/>
      <c r="F48" s="224"/>
      <c r="G48" s="225"/>
      <c r="H48" s="224"/>
      <c r="I48" s="225"/>
    </row>
    <row r="49" spans="1:11" x14ac:dyDescent="0.2">
      <c r="A49" s="236" t="s">
        <v>67</v>
      </c>
      <c r="B49" s="224"/>
      <c r="C49" s="225"/>
      <c r="D49" s="224"/>
      <c r="E49" s="225"/>
      <c r="F49" s="224"/>
      <c r="G49" s="225"/>
      <c r="H49" s="224"/>
      <c r="I49" s="225"/>
    </row>
    <row r="50" spans="1:11" x14ac:dyDescent="0.2">
      <c r="A50" s="236" t="s">
        <v>100</v>
      </c>
      <c r="B50" s="224"/>
      <c r="C50" s="225"/>
      <c r="D50" s="224"/>
      <c r="E50" s="225"/>
      <c r="F50" s="224"/>
      <c r="G50" s="225"/>
      <c r="H50" s="224"/>
      <c r="I50" s="225"/>
    </row>
    <row r="51" spans="1:11" ht="13.5" thickBot="1" x14ac:dyDescent="0.25">
      <c r="A51" s="227" t="s">
        <v>68</v>
      </c>
      <c r="B51" s="228"/>
      <c r="C51" s="163"/>
      <c r="D51" s="228"/>
      <c r="E51" s="163"/>
      <c r="F51" s="228"/>
      <c r="G51" s="163"/>
      <c r="H51" s="228"/>
      <c r="I51" s="163"/>
    </row>
    <row r="52" spans="1:11" ht="13.5" thickBot="1" x14ac:dyDescent="0.25">
      <c r="A52" s="218"/>
      <c r="B52" s="230"/>
      <c r="C52" s="231"/>
      <c r="D52" s="230"/>
      <c r="E52" s="231"/>
      <c r="F52" s="230"/>
      <c r="G52" s="231"/>
      <c r="H52" s="230"/>
      <c r="I52" s="231"/>
    </row>
    <row r="53" spans="1:11" ht="13.5" thickBot="1" x14ac:dyDescent="0.25">
      <c r="A53" s="232" t="s">
        <v>69</v>
      </c>
      <c r="B53" s="233"/>
      <c r="C53" s="234">
        <v>1</v>
      </c>
      <c r="D53" s="233"/>
      <c r="E53" s="234">
        <v>1</v>
      </c>
      <c r="F53" s="233"/>
      <c r="G53" s="234">
        <v>1</v>
      </c>
      <c r="H53" s="233"/>
      <c r="I53" s="234">
        <v>1</v>
      </c>
    </row>
    <row r="54" spans="1:11" ht="13.5" thickBot="1" x14ac:dyDescent="0.25">
      <c r="A54" s="218"/>
    </row>
    <row r="55" spans="1:11" ht="13.5" thickBot="1" x14ac:dyDescent="0.25">
      <c r="A55" s="325" t="s">
        <v>195</v>
      </c>
      <c r="B55" s="300"/>
      <c r="C55" s="300"/>
      <c r="D55" s="300"/>
      <c r="E55" s="300"/>
      <c r="F55" s="300"/>
      <c r="G55" s="300"/>
      <c r="H55" s="300"/>
      <c r="I55" s="300"/>
      <c r="K55" s="47"/>
    </row>
    <row r="56" spans="1:11" ht="13.5" thickBot="1" x14ac:dyDescent="0.25">
      <c r="A56" s="218"/>
    </row>
    <row r="57" spans="1:11" ht="13.5" thickBot="1" x14ac:dyDescent="0.25">
      <c r="A57" s="232" t="s">
        <v>84</v>
      </c>
      <c r="B57" s="230"/>
      <c r="C57" s="239"/>
      <c r="D57" s="230"/>
      <c r="E57" s="239"/>
      <c r="F57" s="230"/>
      <c r="G57" s="239"/>
      <c r="H57" s="230"/>
      <c r="I57" s="239"/>
    </row>
    <row r="58" spans="1:11" x14ac:dyDescent="0.2">
      <c r="A58" s="365" t="s">
        <v>94</v>
      </c>
      <c r="B58" s="246"/>
      <c r="C58" s="247"/>
      <c r="D58" s="247"/>
      <c r="E58" s="247"/>
      <c r="F58" s="247"/>
      <c r="G58" s="247"/>
      <c r="H58" s="247"/>
      <c r="I58" s="248"/>
    </row>
    <row r="59" spans="1:11" x14ac:dyDescent="0.2">
      <c r="A59" s="366" t="s">
        <v>95</v>
      </c>
      <c r="B59" s="249"/>
      <c r="C59" s="250"/>
      <c r="D59" s="250"/>
      <c r="E59" s="250"/>
      <c r="F59" s="250"/>
      <c r="G59" s="250"/>
      <c r="H59" s="250"/>
      <c r="I59" s="251"/>
    </row>
    <row r="60" spans="1:11" ht="13.5" thickBot="1" x14ac:dyDescent="0.25">
      <c r="A60" s="367" t="s">
        <v>96</v>
      </c>
      <c r="B60" s="252"/>
      <c r="C60" s="253"/>
      <c r="D60" s="253"/>
      <c r="E60" s="253"/>
      <c r="F60" s="253"/>
      <c r="G60" s="253"/>
      <c r="H60" s="253"/>
      <c r="I60" s="254"/>
    </row>
    <row r="61" spans="1:11" x14ac:dyDescent="0.2">
      <c r="A61" s="255"/>
      <c r="B61" s="47"/>
      <c r="C61" s="256"/>
      <c r="D61" s="256"/>
      <c r="E61" s="256"/>
      <c r="F61" s="256"/>
      <c r="G61" s="256"/>
      <c r="H61" s="256"/>
      <c r="I61" s="256"/>
    </row>
    <row r="63" spans="1:11" x14ac:dyDescent="0.2">
      <c r="A63" s="257" t="s">
        <v>93</v>
      </c>
    </row>
    <row r="64" spans="1:11" ht="29.25" customHeight="1" x14ac:dyDescent="0.2">
      <c r="A64" s="604" t="s">
        <v>203</v>
      </c>
      <c r="B64" s="605"/>
      <c r="C64" s="605"/>
      <c r="D64" s="605"/>
      <c r="E64" s="605"/>
      <c r="F64" s="605"/>
      <c r="G64" s="605"/>
      <c r="H64" s="605"/>
      <c r="I64" s="605"/>
    </row>
    <row r="65" spans="1:9" ht="11.25" customHeight="1" thickBot="1" x14ac:dyDescent="0.25">
      <c r="A65" s="545"/>
      <c r="B65" s="546"/>
      <c r="C65" s="546"/>
      <c r="D65" s="546"/>
      <c r="E65" s="546"/>
      <c r="F65" s="546"/>
      <c r="G65" s="546"/>
      <c r="H65" s="546"/>
      <c r="I65" s="546"/>
    </row>
    <row r="66" spans="1:9" ht="29.25" customHeight="1" thickBot="1" x14ac:dyDescent="0.25">
      <c r="A66" s="601" t="s">
        <v>204</v>
      </c>
      <c r="B66" s="602"/>
      <c r="C66" s="602"/>
      <c r="D66" s="602"/>
      <c r="E66" s="602"/>
      <c r="F66" s="602"/>
      <c r="G66" s="602"/>
      <c r="H66" s="602"/>
      <c r="I66" s="603"/>
    </row>
    <row r="68" spans="1:9" ht="13.5" thickBot="1" x14ac:dyDescent="0.25">
      <c r="A68" s="81" t="s">
        <v>149</v>
      </c>
    </row>
    <row r="69" spans="1:9" ht="13.5" thickBot="1" x14ac:dyDescent="0.25">
      <c r="A69" s="86" t="s">
        <v>5</v>
      </c>
      <c r="B69" s="86" t="str">
        <f>+B8</f>
        <v>promedio 2014</v>
      </c>
      <c r="D69" s="86" t="str">
        <f>+D8</f>
        <v>promedio 2015</v>
      </c>
      <c r="F69" s="86" t="str">
        <f>+F8</f>
        <v>promedio 2016</v>
      </c>
      <c r="H69" s="108" t="str">
        <f>+H8</f>
        <v>promedio ene-oct 2017</v>
      </c>
    </row>
    <row r="70" spans="1:9" ht="13.5" thickBot="1" x14ac:dyDescent="0.25">
      <c r="A70" s="103" t="s">
        <v>141</v>
      </c>
      <c r="B70" s="140">
        <f>+B53-SUM(B47:B51,B39:B45,B34:B37,B28:B32,B26,B19:B24,B12:B17)</f>
        <v>0</v>
      </c>
      <c r="C70" s="139"/>
      <c r="D70" s="140">
        <f>+D53-SUM(D47:D51,D39:D45,D34:D37,D28:D32,D26,D19:D24,D12:D17)</f>
        <v>0</v>
      </c>
      <c r="E70" s="139"/>
      <c r="F70" s="140">
        <f>+F53-SUM(F47:F51,F39:F45,F34:F37,F28:F32,F26,F19:F24,F12:F17)</f>
        <v>0</v>
      </c>
      <c r="G70" s="139"/>
      <c r="H70" s="140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B8:C8"/>
    <mergeCell ref="D8:E8"/>
    <mergeCell ref="F8:G8"/>
    <mergeCell ref="H8:I8"/>
    <mergeCell ref="A64:I64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52" orientation="landscape" r:id="rId1"/>
  <headerFooter alignWithMargins="0">
    <oddHeader>&amp;R2017 - Año de las Energías Renovables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2:K70"/>
  <sheetViews>
    <sheetView showGridLines="0"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8.28515625" style="214" customWidth="1"/>
    <col min="2" max="2" width="23.140625" style="214" customWidth="1"/>
    <col min="3" max="3" width="11.42578125" style="214"/>
    <col min="4" max="4" width="23.140625" style="214" customWidth="1"/>
    <col min="5" max="5" width="11.42578125" style="214"/>
    <col min="6" max="6" width="23.140625" style="214" customWidth="1"/>
    <col min="7" max="7" width="11.42578125" style="214"/>
    <col min="8" max="8" width="23.140625" style="214" customWidth="1"/>
    <col min="9" max="9" width="11.42578125" style="214"/>
    <col min="10" max="10" width="1.5703125" style="214" customWidth="1"/>
    <col min="11" max="16384" width="11.42578125" style="214"/>
  </cols>
  <sheetData>
    <row r="2" spans="1:11" x14ac:dyDescent="0.2">
      <c r="A2" s="544" t="s">
        <v>280</v>
      </c>
    </row>
    <row r="3" spans="1:11" x14ac:dyDescent="0.2">
      <c r="A3" s="548" t="s">
        <v>135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x14ac:dyDescent="0.2">
      <c r="A4" s="364" t="str">
        <f>+'1.modelos'!A3</f>
        <v>Rodamientes Radiales a bola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s="553" customFormat="1" x14ac:dyDescent="0.2">
      <c r="A5" s="552" t="s">
        <v>278</v>
      </c>
    </row>
    <row r="6" spans="1:11" s="216" customFormat="1" x14ac:dyDescent="0.2">
      <c r="A6" s="547" t="s">
        <v>215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s="216" customFormat="1" ht="13.5" thickBot="1" x14ac:dyDescent="0.25">
      <c r="A7" s="217"/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s="412" customFormat="1" ht="13.5" thickBot="1" x14ac:dyDescent="0.25">
      <c r="A8" s="414"/>
      <c r="B8" s="606" t="s">
        <v>217</v>
      </c>
      <c r="C8" s="607"/>
      <c r="D8" s="606" t="s">
        <v>218</v>
      </c>
      <c r="E8" s="607"/>
      <c r="F8" s="606" t="s">
        <v>219</v>
      </c>
      <c r="G8" s="607"/>
      <c r="H8" s="606" t="s">
        <v>242</v>
      </c>
      <c r="I8" s="607"/>
      <c r="J8" s="414"/>
      <c r="K8" s="414"/>
    </row>
    <row r="9" spans="1:11" s="412" customFormat="1" ht="13.5" thickBot="1" x14ac:dyDescent="0.25">
      <c r="A9" s="415" t="s">
        <v>47</v>
      </c>
      <c r="B9" s="416" t="s">
        <v>48</v>
      </c>
      <c r="C9" s="416" t="s">
        <v>49</v>
      </c>
      <c r="D9" s="416" t="s">
        <v>48</v>
      </c>
      <c r="E9" s="416" t="s">
        <v>49</v>
      </c>
      <c r="F9" s="416" t="s">
        <v>48</v>
      </c>
      <c r="G9" s="416" t="s">
        <v>49</v>
      </c>
      <c r="H9" s="416" t="s">
        <v>48</v>
      </c>
      <c r="I9" s="416" t="s">
        <v>49</v>
      </c>
      <c r="J9" s="414"/>
      <c r="K9" s="414"/>
    </row>
    <row r="10" spans="1:11" s="412" customFormat="1" ht="13.5" thickBot="1" x14ac:dyDescent="0.25">
      <c r="A10" s="417"/>
      <c r="B10" s="498" t="s">
        <v>216</v>
      </c>
      <c r="C10" s="509" t="s">
        <v>50</v>
      </c>
      <c r="D10" s="418" t="str">
        <f>+B10</f>
        <v>por unidad</v>
      </c>
      <c r="E10" s="418" t="s">
        <v>50</v>
      </c>
      <c r="F10" s="418" t="str">
        <f>+B10</f>
        <v>por unidad</v>
      </c>
      <c r="G10" s="418" t="s">
        <v>50</v>
      </c>
      <c r="H10" s="418" t="str">
        <f>+B10</f>
        <v>por unidad</v>
      </c>
      <c r="I10" s="418" t="s">
        <v>50</v>
      </c>
      <c r="J10" s="414"/>
      <c r="K10" s="414"/>
    </row>
    <row r="11" spans="1:11" ht="13.5" thickBot="1" x14ac:dyDescent="0.25">
      <c r="A11" s="218"/>
    </row>
    <row r="12" spans="1:11" x14ac:dyDescent="0.2">
      <c r="A12" s="219" t="s">
        <v>51</v>
      </c>
      <c r="B12" s="220"/>
      <c r="C12" s="221"/>
      <c r="D12" s="220"/>
      <c r="E12" s="221"/>
      <c r="F12" s="220"/>
      <c r="G12" s="221"/>
      <c r="H12" s="220"/>
      <c r="I12" s="221"/>
    </row>
    <row r="13" spans="1:11" x14ac:dyDescent="0.2">
      <c r="A13" s="223"/>
      <c r="B13" s="224"/>
      <c r="C13" s="225"/>
      <c r="D13" s="224"/>
      <c r="E13" s="225"/>
      <c r="F13" s="224"/>
      <c r="G13" s="225"/>
      <c r="H13" s="224"/>
      <c r="I13" s="225"/>
    </row>
    <row r="14" spans="1:11" x14ac:dyDescent="0.2">
      <c r="A14" s="223"/>
      <c r="B14" s="224"/>
      <c r="C14" s="225"/>
      <c r="D14" s="224"/>
      <c r="E14" s="225"/>
      <c r="F14" s="224"/>
      <c r="G14" s="225"/>
      <c r="H14" s="224"/>
      <c r="I14" s="225"/>
    </row>
    <row r="15" spans="1:11" x14ac:dyDescent="0.2">
      <c r="A15" s="223"/>
      <c r="B15" s="224"/>
      <c r="C15" s="225"/>
      <c r="D15" s="224"/>
      <c r="E15" s="225"/>
      <c r="F15" s="224"/>
      <c r="G15" s="225"/>
      <c r="H15" s="224"/>
      <c r="I15" s="225"/>
    </row>
    <row r="16" spans="1:11" x14ac:dyDescent="0.2">
      <c r="A16" s="223"/>
      <c r="B16" s="224"/>
      <c r="C16" s="225"/>
      <c r="D16" s="224"/>
      <c r="E16" s="225"/>
      <c r="F16" s="224"/>
      <c r="G16" s="225"/>
      <c r="H16" s="224"/>
      <c r="I16" s="225"/>
    </row>
    <row r="17" spans="1:9" ht="13.5" thickBot="1" x14ac:dyDescent="0.25">
      <c r="A17" s="227"/>
      <c r="B17" s="228"/>
      <c r="C17" s="163"/>
      <c r="D17" s="228"/>
      <c r="E17" s="163"/>
      <c r="F17" s="228"/>
      <c r="G17" s="163"/>
      <c r="H17" s="228"/>
      <c r="I17" s="163"/>
    </row>
    <row r="18" spans="1:9" ht="13.5" thickBot="1" x14ac:dyDescent="0.25">
      <c r="A18" s="218"/>
      <c r="B18" s="230"/>
      <c r="C18" s="231"/>
      <c r="D18" s="230"/>
      <c r="E18" s="231"/>
      <c r="F18" s="230"/>
      <c r="G18" s="231"/>
      <c r="H18" s="230"/>
      <c r="I18" s="231"/>
    </row>
    <row r="19" spans="1:9" x14ac:dyDescent="0.2">
      <c r="A19" s="219" t="s">
        <v>52</v>
      </c>
      <c r="B19" s="220"/>
      <c r="C19" s="221"/>
      <c r="D19" s="220"/>
      <c r="E19" s="221"/>
      <c r="F19" s="220"/>
      <c r="G19" s="221"/>
      <c r="H19" s="220"/>
      <c r="I19" s="221"/>
    </row>
    <row r="20" spans="1:9" x14ac:dyDescent="0.2">
      <c r="A20" s="223"/>
      <c r="B20" s="224"/>
      <c r="C20" s="225"/>
      <c r="D20" s="224"/>
      <c r="E20" s="225"/>
      <c r="F20" s="224"/>
      <c r="G20" s="225"/>
      <c r="H20" s="224"/>
      <c r="I20" s="225"/>
    </row>
    <row r="21" spans="1:9" x14ac:dyDescent="0.2">
      <c r="A21" s="223"/>
      <c r="B21" s="224"/>
      <c r="C21" s="225"/>
      <c r="D21" s="224"/>
      <c r="E21" s="225"/>
      <c r="F21" s="224"/>
      <c r="G21" s="225"/>
      <c r="H21" s="224"/>
      <c r="I21" s="225"/>
    </row>
    <row r="22" spans="1:9" x14ac:dyDescent="0.2">
      <c r="A22" s="223"/>
      <c r="B22" s="224"/>
      <c r="C22" s="225"/>
      <c r="D22" s="224"/>
      <c r="E22" s="225"/>
      <c r="F22" s="224"/>
      <c r="G22" s="225"/>
      <c r="H22" s="224"/>
      <c r="I22" s="225"/>
    </row>
    <row r="23" spans="1:9" x14ac:dyDescent="0.2">
      <c r="A23" s="223"/>
      <c r="B23" s="224"/>
      <c r="C23" s="225"/>
      <c r="D23" s="224"/>
      <c r="E23" s="225"/>
      <c r="F23" s="224"/>
      <c r="G23" s="225"/>
      <c r="H23" s="224"/>
      <c r="I23" s="225"/>
    </row>
    <row r="24" spans="1:9" ht="13.5" thickBot="1" x14ac:dyDescent="0.25">
      <c r="A24" s="227"/>
      <c r="B24" s="228"/>
      <c r="C24" s="163"/>
      <c r="D24" s="228"/>
      <c r="E24" s="163"/>
      <c r="F24" s="228"/>
      <c r="G24" s="163"/>
      <c r="H24" s="228"/>
      <c r="I24" s="163"/>
    </row>
    <row r="25" spans="1:9" ht="13.5" thickBot="1" x14ac:dyDescent="0.25">
      <c r="A25" s="218"/>
      <c r="B25" s="230"/>
      <c r="C25" s="231"/>
      <c r="D25" s="230"/>
      <c r="E25" s="231"/>
      <c r="F25" s="230"/>
      <c r="G25" s="231"/>
      <c r="H25" s="230"/>
      <c r="I25" s="231"/>
    </row>
    <row r="26" spans="1:9" ht="13.5" thickBot="1" x14ac:dyDescent="0.25">
      <c r="A26" s="232" t="s">
        <v>53</v>
      </c>
      <c r="B26" s="233"/>
      <c r="C26" s="234"/>
      <c r="D26" s="233"/>
      <c r="E26" s="234"/>
      <c r="F26" s="233"/>
      <c r="G26" s="234"/>
      <c r="H26" s="233"/>
      <c r="I26" s="234"/>
    </row>
    <row r="27" spans="1:9" ht="13.5" thickBot="1" x14ac:dyDescent="0.25">
      <c r="A27" s="218"/>
      <c r="B27" s="230"/>
      <c r="C27" s="231"/>
      <c r="D27" s="230"/>
      <c r="E27" s="231"/>
      <c r="F27" s="230"/>
      <c r="G27" s="231"/>
      <c r="H27" s="230"/>
      <c r="I27" s="231"/>
    </row>
    <row r="28" spans="1:9" x14ac:dyDescent="0.2">
      <c r="A28" s="219" t="s">
        <v>54</v>
      </c>
      <c r="B28" s="235"/>
      <c r="C28" s="221"/>
      <c r="D28" s="235"/>
      <c r="E28" s="221"/>
      <c r="F28" s="235"/>
      <c r="G28" s="221"/>
      <c r="H28" s="235"/>
      <c r="I28" s="221"/>
    </row>
    <row r="29" spans="1:9" x14ac:dyDescent="0.2">
      <c r="A29" s="236" t="s">
        <v>55</v>
      </c>
      <c r="B29" s="237"/>
      <c r="C29" s="225"/>
      <c r="D29" s="237"/>
      <c r="E29" s="225"/>
      <c r="F29" s="237"/>
      <c r="G29" s="225"/>
      <c r="H29" s="237"/>
      <c r="I29" s="225"/>
    </row>
    <row r="30" spans="1:9" x14ac:dyDescent="0.2">
      <c r="A30" s="236" t="s">
        <v>56</v>
      </c>
      <c r="B30" s="237"/>
      <c r="C30" s="225"/>
      <c r="D30" s="237"/>
      <c r="E30" s="225"/>
      <c r="F30" s="237"/>
      <c r="G30" s="225"/>
      <c r="H30" s="237"/>
      <c r="I30" s="225"/>
    </row>
    <row r="31" spans="1:9" x14ac:dyDescent="0.2">
      <c r="A31" s="236" t="s">
        <v>57</v>
      </c>
      <c r="B31" s="237"/>
      <c r="C31" s="225"/>
      <c r="D31" s="237"/>
      <c r="E31" s="225"/>
      <c r="F31" s="237"/>
      <c r="G31" s="225"/>
      <c r="H31" s="237"/>
      <c r="I31" s="225"/>
    </row>
    <row r="32" spans="1:9" ht="13.5" thickBot="1" x14ac:dyDescent="0.25">
      <c r="A32" s="227" t="s">
        <v>58</v>
      </c>
      <c r="B32" s="238"/>
      <c r="C32" s="163"/>
      <c r="D32" s="238"/>
      <c r="E32" s="163"/>
      <c r="F32" s="238"/>
      <c r="G32" s="163"/>
      <c r="H32" s="238"/>
      <c r="I32" s="163"/>
    </row>
    <row r="33" spans="1:9" ht="13.5" thickBot="1" x14ac:dyDescent="0.25">
      <c r="A33" s="544"/>
      <c r="B33" s="230"/>
      <c r="C33" s="239"/>
      <c r="D33" s="230"/>
      <c r="E33" s="239"/>
      <c r="F33" s="230"/>
      <c r="G33" s="239"/>
      <c r="H33" s="230"/>
      <c r="I33" s="239"/>
    </row>
    <row r="34" spans="1:9" x14ac:dyDescent="0.2">
      <c r="A34" s="219" t="s">
        <v>59</v>
      </c>
      <c r="B34" s="235"/>
      <c r="C34" s="221"/>
      <c r="D34" s="235"/>
      <c r="E34" s="221"/>
      <c r="F34" s="235"/>
      <c r="G34" s="221"/>
      <c r="H34" s="235"/>
      <c r="I34" s="221"/>
    </row>
    <row r="35" spans="1:9" x14ac:dyDescent="0.2">
      <c r="A35" s="223" t="s">
        <v>60</v>
      </c>
      <c r="B35" s="237"/>
      <c r="C35" s="225"/>
      <c r="D35" s="237"/>
      <c r="E35" s="225"/>
      <c r="F35" s="237"/>
      <c r="G35" s="225"/>
      <c r="H35" s="237"/>
      <c r="I35" s="225"/>
    </row>
    <row r="36" spans="1:9" x14ac:dyDescent="0.2">
      <c r="A36" s="240" t="s">
        <v>98</v>
      </c>
      <c r="B36" s="241"/>
      <c r="C36" s="242"/>
      <c r="D36" s="241"/>
      <c r="E36" s="242"/>
      <c r="F36" s="241"/>
      <c r="G36" s="242"/>
      <c r="H36" s="241"/>
      <c r="I36" s="242"/>
    </row>
    <row r="37" spans="1:9" ht="13.5" thickBot="1" x14ac:dyDescent="0.25">
      <c r="A37" s="227" t="s">
        <v>83</v>
      </c>
      <c r="B37" s="238"/>
      <c r="C37" s="163"/>
      <c r="D37" s="238"/>
      <c r="E37" s="163"/>
      <c r="F37" s="238"/>
      <c r="G37" s="163"/>
      <c r="H37" s="238"/>
      <c r="I37" s="163"/>
    </row>
    <row r="38" spans="1:9" ht="13.5" thickBot="1" x14ac:dyDescent="0.25">
      <c r="A38" s="218"/>
      <c r="B38" s="230"/>
      <c r="C38" s="231"/>
      <c r="D38" s="230"/>
      <c r="E38" s="231"/>
      <c r="F38" s="230"/>
      <c r="G38" s="231"/>
      <c r="H38" s="230"/>
      <c r="I38" s="231"/>
    </row>
    <row r="39" spans="1:9" x14ac:dyDescent="0.2">
      <c r="A39" s="219" t="s">
        <v>61</v>
      </c>
      <c r="B39" s="220"/>
      <c r="C39" s="221"/>
      <c r="D39" s="220"/>
      <c r="E39" s="221"/>
      <c r="F39" s="220"/>
      <c r="G39" s="221"/>
      <c r="H39" s="220"/>
      <c r="I39" s="221"/>
    </row>
    <row r="40" spans="1:9" x14ac:dyDescent="0.2">
      <c r="A40" s="236" t="s">
        <v>62</v>
      </c>
      <c r="B40" s="224"/>
      <c r="C40" s="225"/>
      <c r="D40" s="224"/>
      <c r="E40" s="225"/>
      <c r="F40" s="224"/>
      <c r="G40" s="225"/>
      <c r="H40" s="224"/>
      <c r="I40" s="225"/>
    </row>
    <row r="41" spans="1:9" x14ac:dyDescent="0.2">
      <c r="A41" s="236" t="s">
        <v>63</v>
      </c>
      <c r="B41" s="224"/>
      <c r="C41" s="225"/>
      <c r="D41" s="224"/>
      <c r="E41" s="225"/>
      <c r="F41" s="224"/>
      <c r="G41" s="225"/>
      <c r="H41" s="224"/>
      <c r="I41" s="225"/>
    </row>
    <row r="42" spans="1:9" x14ac:dyDescent="0.2">
      <c r="A42" s="236" t="s">
        <v>64</v>
      </c>
      <c r="B42" s="224"/>
      <c r="C42" s="225"/>
      <c r="D42" s="224"/>
      <c r="E42" s="225"/>
      <c r="F42" s="224"/>
      <c r="G42" s="225"/>
      <c r="H42" s="224"/>
      <c r="I42" s="225"/>
    </row>
    <row r="43" spans="1:9" x14ac:dyDescent="0.2">
      <c r="A43" s="223" t="s">
        <v>65</v>
      </c>
      <c r="B43" s="243"/>
      <c r="C43" s="242"/>
      <c r="D43" s="243"/>
      <c r="E43" s="242"/>
      <c r="F43" s="243"/>
      <c r="G43" s="242"/>
      <c r="H43" s="243"/>
      <c r="I43" s="242"/>
    </row>
    <row r="44" spans="1:9" x14ac:dyDescent="0.2">
      <c r="A44" s="244"/>
      <c r="B44" s="243"/>
      <c r="C44" s="242"/>
      <c r="D44" s="243"/>
      <c r="E44" s="242" t="s">
        <v>228</v>
      </c>
      <c r="F44" s="243"/>
      <c r="G44" s="242"/>
      <c r="H44" s="243"/>
      <c r="I44" s="242"/>
    </row>
    <row r="45" spans="1:9" ht="13.5" thickBot="1" x14ac:dyDescent="0.25">
      <c r="A45" s="245"/>
      <c r="B45" s="228"/>
      <c r="C45" s="163"/>
      <c r="D45" s="228"/>
      <c r="E45" s="163"/>
      <c r="F45" s="228"/>
      <c r="G45" s="163"/>
      <c r="H45" s="228"/>
      <c r="I45" s="163"/>
    </row>
    <row r="46" spans="1:9" ht="13.5" thickBot="1" x14ac:dyDescent="0.25">
      <c r="A46" s="218"/>
      <c r="B46" s="230"/>
      <c r="C46" s="239"/>
      <c r="D46" s="230"/>
      <c r="E46" s="239"/>
      <c r="F46" s="230"/>
      <c r="G46" s="239"/>
      <c r="H46" s="230"/>
      <c r="I46" s="239"/>
    </row>
    <row r="47" spans="1:9" x14ac:dyDescent="0.2">
      <c r="A47" s="219" t="s">
        <v>66</v>
      </c>
      <c r="B47" s="220"/>
      <c r="C47" s="221"/>
      <c r="D47" s="220"/>
      <c r="E47" s="221"/>
      <c r="F47" s="220"/>
      <c r="G47" s="221"/>
      <c r="H47" s="220"/>
      <c r="I47" s="221"/>
    </row>
    <row r="48" spans="1:9" x14ac:dyDescent="0.2">
      <c r="A48" s="236" t="s">
        <v>99</v>
      </c>
      <c r="B48" s="224"/>
      <c r="C48" s="225"/>
      <c r="D48" s="224"/>
      <c r="E48" s="225"/>
      <c r="F48" s="224"/>
      <c r="G48" s="225"/>
      <c r="H48" s="224"/>
      <c r="I48" s="225"/>
    </row>
    <row r="49" spans="1:11" x14ac:dyDescent="0.2">
      <c r="A49" s="236" t="s">
        <v>67</v>
      </c>
      <c r="B49" s="224"/>
      <c r="C49" s="225"/>
      <c r="D49" s="224"/>
      <c r="E49" s="225"/>
      <c r="F49" s="224"/>
      <c r="G49" s="225"/>
      <c r="H49" s="224"/>
      <c r="I49" s="225"/>
    </row>
    <row r="50" spans="1:11" x14ac:dyDescent="0.2">
      <c r="A50" s="236" t="s">
        <v>100</v>
      </c>
      <c r="B50" s="224"/>
      <c r="C50" s="225"/>
      <c r="D50" s="224"/>
      <c r="E50" s="225"/>
      <c r="F50" s="224"/>
      <c r="G50" s="225"/>
      <c r="H50" s="224"/>
      <c r="I50" s="225"/>
    </row>
    <row r="51" spans="1:11" ht="13.5" thickBot="1" x14ac:dyDescent="0.25">
      <c r="A51" s="227" t="s">
        <v>68</v>
      </c>
      <c r="B51" s="228"/>
      <c r="C51" s="163"/>
      <c r="D51" s="228"/>
      <c r="E51" s="163"/>
      <c r="F51" s="228"/>
      <c r="G51" s="163"/>
      <c r="H51" s="228"/>
      <c r="I51" s="163"/>
    </row>
    <row r="52" spans="1:11" ht="13.5" thickBot="1" x14ac:dyDescent="0.25">
      <c r="A52" s="218"/>
      <c r="B52" s="230"/>
      <c r="C52" s="231"/>
      <c r="D52" s="230"/>
      <c r="E52" s="231"/>
      <c r="F52" s="230"/>
      <c r="G52" s="231"/>
      <c r="H52" s="230"/>
      <c r="I52" s="231"/>
    </row>
    <row r="53" spans="1:11" ht="13.5" thickBot="1" x14ac:dyDescent="0.25">
      <c r="A53" s="232" t="s">
        <v>69</v>
      </c>
      <c r="B53" s="233"/>
      <c r="C53" s="234">
        <v>1</v>
      </c>
      <c r="D53" s="233"/>
      <c r="E53" s="234">
        <v>1</v>
      </c>
      <c r="F53" s="233"/>
      <c r="G53" s="234">
        <v>1</v>
      </c>
      <c r="H53" s="233"/>
      <c r="I53" s="234">
        <v>1</v>
      </c>
    </row>
    <row r="54" spans="1:11" ht="13.5" thickBot="1" x14ac:dyDescent="0.25">
      <c r="A54" s="218"/>
    </row>
    <row r="55" spans="1:11" ht="13.5" thickBot="1" x14ac:dyDescent="0.25">
      <c r="A55" s="325" t="s">
        <v>195</v>
      </c>
      <c r="B55" s="300"/>
      <c r="C55" s="300"/>
      <c r="D55" s="300"/>
      <c r="E55" s="300"/>
      <c r="F55" s="300"/>
      <c r="G55" s="300"/>
      <c r="H55" s="300"/>
      <c r="I55" s="300"/>
      <c r="K55" s="47"/>
    </row>
    <row r="56" spans="1:11" ht="13.5" thickBot="1" x14ac:dyDescent="0.25">
      <c r="A56" s="218"/>
    </row>
    <row r="57" spans="1:11" ht="13.5" thickBot="1" x14ac:dyDescent="0.25">
      <c r="A57" s="232" t="s">
        <v>84</v>
      </c>
      <c r="B57" s="230"/>
      <c r="C57" s="239"/>
      <c r="D57" s="230"/>
      <c r="E57" s="239"/>
      <c r="F57" s="230"/>
      <c r="G57" s="239"/>
      <c r="H57" s="230"/>
      <c r="I57" s="239"/>
    </row>
    <row r="58" spans="1:11" x14ac:dyDescent="0.2">
      <c r="A58" s="365" t="s">
        <v>94</v>
      </c>
      <c r="B58" s="246"/>
      <c r="C58" s="247"/>
      <c r="D58" s="247"/>
      <c r="E58" s="247"/>
      <c r="F58" s="247"/>
      <c r="G58" s="247"/>
      <c r="H58" s="247"/>
      <c r="I58" s="248"/>
    </row>
    <row r="59" spans="1:11" x14ac:dyDescent="0.2">
      <c r="A59" s="366" t="s">
        <v>95</v>
      </c>
      <c r="B59" s="249"/>
      <c r="C59" s="250"/>
      <c r="D59" s="250"/>
      <c r="E59" s="250"/>
      <c r="F59" s="250"/>
      <c r="G59" s="250"/>
      <c r="H59" s="250"/>
      <c r="I59" s="251"/>
    </row>
    <row r="60" spans="1:11" ht="13.5" thickBot="1" x14ac:dyDescent="0.25">
      <c r="A60" s="367" t="s">
        <v>96</v>
      </c>
      <c r="B60" s="252"/>
      <c r="C60" s="253"/>
      <c r="D60" s="253"/>
      <c r="E60" s="253"/>
      <c r="F60" s="253"/>
      <c r="G60" s="253"/>
      <c r="H60" s="253"/>
      <c r="I60" s="254"/>
    </row>
    <row r="61" spans="1:11" x14ac:dyDescent="0.2">
      <c r="A61" s="255"/>
      <c r="B61" s="47"/>
      <c r="C61" s="256"/>
      <c r="D61" s="256"/>
      <c r="E61" s="256"/>
      <c r="F61" s="256"/>
      <c r="G61" s="256"/>
      <c r="H61" s="256"/>
      <c r="I61" s="256"/>
    </row>
    <row r="63" spans="1:11" x14ac:dyDescent="0.2">
      <c r="A63" s="257" t="s">
        <v>93</v>
      </c>
    </row>
    <row r="64" spans="1:11" ht="29.25" customHeight="1" x14ac:dyDescent="0.2">
      <c r="A64" s="604" t="s">
        <v>203</v>
      </c>
      <c r="B64" s="605"/>
      <c r="C64" s="605"/>
      <c r="D64" s="605"/>
      <c r="E64" s="605"/>
      <c r="F64" s="605"/>
      <c r="G64" s="605"/>
      <c r="H64" s="605"/>
      <c r="I64" s="605"/>
    </row>
    <row r="65" spans="1:9" ht="11.25" customHeight="1" thickBot="1" x14ac:dyDescent="0.25">
      <c r="A65" s="545"/>
      <c r="B65" s="546"/>
      <c r="C65" s="546"/>
      <c r="D65" s="546"/>
      <c r="E65" s="546"/>
      <c r="F65" s="546"/>
      <c r="G65" s="546"/>
      <c r="H65" s="546"/>
      <c r="I65" s="546"/>
    </row>
    <row r="66" spans="1:9" ht="29.25" customHeight="1" thickBot="1" x14ac:dyDescent="0.25">
      <c r="A66" s="601" t="s">
        <v>204</v>
      </c>
      <c r="B66" s="602"/>
      <c r="C66" s="602"/>
      <c r="D66" s="602"/>
      <c r="E66" s="602"/>
      <c r="F66" s="602"/>
      <c r="G66" s="602"/>
      <c r="H66" s="602"/>
      <c r="I66" s="603"/>
    </row>
    <row r="68" spans="1:9" ht="13.5" thickBot="1" x14ac:dyDescent="0.25">
      <c r="A68" s="81" t="s">
        <v>149</v>
      </c>
    </row>
    <row r="69" spans="1:9" ht="13.5" thickBot="1" x14ac:dyDescent="0.25">
      <c r="A69" s="86" t="s">
        <v>5</v>
      </c>
      <c r="B69" s="86" t="str">
        <f>+B8</f>
        <v>promedio 2014</v>
      </c>
      <c r="D69" s="86" t="str">
        <f>+D8</f>
        <v>promedio 2015</v>
      </c>
      <c r="F69" s="86" t="str">
        <f>+F8</f>
        <v>promedio 2016</v>
      </c>
      <c r="H69" s="108" t="str">
        <f>+H8</f>
        <v>promedio ene-oct 2017</v>
      </c>
    </row>
    <row r="70" spans="1:9" ht="13.5" thickBot="1" x14ac:dyDescent="0.25">
      <c r="A70" s="103" t="s">
        <v>141</v>
      </c>
      <c r="B70" s="140">
        <f>+B53-SUM(B47:B51,B39:B45,B34:B37,B28:B32,B26,B19:B24,B12:B17)</f>
        <v>0</v>
      </c>
      <c r="C70" s="139"/>
      <c r="D70" s="140">
        <f>+D53-SUM(D47:D51,D39:D45,D34:D37,D28:D32,D26,D19:D24,D12:D17)</f>
        <v>0</v>
      </c>
      <c r="E70" s="139"/>
      <c r="F70" s="140">
        <f>+F53-SUM(F47:F51,F39:F45,F34:F37,F28:F32,F26,F19:F24,F12:F17)</f>
        <v>0</v>
      </c>
      <c r="G70" s="139"/>
      <c r="H70" s="140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B8:C8"/>
    <mergeCell ref="D8:E8"/>
    <mergeCell ref="F8:G8"/>
    <mergeCell ref="H8:I8"/>
    <mergeCell ref="A64:I64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52" orientation="landscape" r:id="rId1"/>
  <headerFooter alignWithMargins="0">
    <oddHeader>&amp;R2017 -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D15" sqref="D15"/>
    </sheetView>
  </sheetViews>
  <sheetFormatPr baseColWidth="10" defaultRowHeight="12.75" x14ac:dyDescent="0.2"/>
  <cols>
    <col min="1" max="2" width="11.42578125" style="47"/>
    <col min="3" max="3" width="57.5703125" style="47" customWidth="1"/>
    <col min="4" max="16384" width="11.42578125" style="47"/>
  </cols>
  <sheetData>
    <row r="9" spans="3:3" ht="13.5" thickBot="1" x14ac:dyDescent="0.25"/>
    <row r="10" spans="3:3" ht="36" thickBot="1" x14ac:dyDescent="0.55000000000000004">
      <c r="C10" s="506" t="s">
        <v>0</v>
      </c>
    </row>
  </sheetData>
  <phoneticPr fontId="0" type="noConversion"/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orientation="portrait" horizontalDpi="1200" verticalDpi="1200" r:id="rId1"/>
  <headerFooter alignWithMargins="0">
    <oddHeader>&amp;R2017 - Año de las Energías Renovables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2:K70"/>
  <sheetViews>
    <sheetView showGridLines="0"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8.28515625" style="214" customWidth="1"/>
    <col min="2" max="2" width="23.140625" style="214" customWidth="1"/>
    <col min="3" max="3" width="11.42578125" style="214"/>
    <col min="4" max="4" width="23.140625" style="214" customWidth="1"/>
    <col min="5" max="5" width="11.42578125" style="214"/>
    <col min="6" max="6" width="23.140625" style="214" customWidth="1"/>
    <col min="7" max="7" width="11.42578125" style="214"/>
    <col min="8" max="8" width="23.140625" style="214" customWidth="1"/>
    <col min="9" max="9" width="11.42578125" style="214"/>
    <col min="10" max="10" width="1.5703125" style="214" customWidth="1"/>
    <col min="11" max="16384" width="11.42578125" style="214"/>
  </cols>
  <sheetData>
    <row r="2" spans="1:11" x14ac:dyDescent="0.2">
      <c r="A2" s="544" t="s">
        <v>281</v>
      </c>
    </row>
    <row r="3" spans="1:11" x14ac:dyDescent="0.2">
      <c r="A3" s="548" t="s">
        <v>135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x14ac:dyDescent="0.2">
      <c r="A4" s="364" t="str">
        <f>+'1.modelos'!A3</f>
        <v>Rodamientes Radiales a bola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s="553" customFormat="1" x14ac:dyDescent="0.2">
      <c r="A5" s="552" t="s">
        <v>279</v>
      </c>
    </row>
    <row r="6" spans="1:11" s="216" customFormat="1" x14ac:dyDescent="0.2">
      <c r="A6" s="547" t="s">
        <v>215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s="216" customFormat="1" ht="13.5" thickBot="1" x14ac:dyDescent="0.25">
      <c r="A7" s="217"/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s="412" customFormat="1" ht="13.5" thickBot="1" x14ac:dyDescent="0.25">
      <c r="A8" s="414"/>
      <c r="B8" s="606" t="s">
        <v>217</v>
      </c>
      <c r="C8" s="607"/>
      <c r="D8" s="606" t="s">
        <v>218</v>
      </c>
      <c r="E8" s="607"/>
      <c r="F8" s="606" t="s">
        <v>219</v>
      </c>
      <c r="G8" s="607"/>
      <c r="H8" s="606" t="s">
        <v>242</v>
      </c>
      <c r="I8" s="607"/>
      <c r="J8" s="414"/>
      <c r="K8" s="414"/>
    </row>
    <row r="9" spans="1:11" s="412" customFormat="1" ht="13.5" thickBot="1" x14ac:dyDescent="0.25">
      <c r="A9" s="415" t="s">
        <v>47</v>
      </c>
      <c r="B9" s="416" t="s">
        <v>48</v>
      </c>
      <c r="C9" s="416" t="s">
        <v>49</v>
      </c>
      <c r="D9" s="416" t="s">
        <v>48</v>
      </c>
      <c r="E9" s="416" t="s">
        <v>49</v>
      </c>
      <c r="F9" s="416" t="s">
        <v>48</v>
      </c>
      <c r="G9" s="416" t="s">
        <v>49</v>
      </c>
      <c r="H9" s="416" t="s">
        <v>48</v>
      </c>
      <c r="I9" s="416" t="s">
        <v>49</v>
      </c>
      <c r="J9" s="414"/>
      <c r="K9" s="414"/>
    </row>
    <row r="10" spans="1:11" s="412" customFormat="1" ht="13.5" thickBot="1" x14ac:dyDescent="0.25">
      <c r="A10" s="417"/>
      <c r="B10" s="498" t="s">
        <v>216</v>
      </c>
      <c r="C10" s="509" t="s">
        <v>50</v>
      </c>
      <c r="D10" s="418" t="str">
        <f>+B10</f>
        <v>por unidad</v>
      </c>
      <c r="E10" s="418" t="s">
        <v>50</v>
      </c>
      <c r="F10" s="418" t="str">
        <f>+B10</f>
        <v>por unidad</v>
      </c>
      <c r="G10" s="418" t="s">
        <v>50</v>
      </c>
      <c r="H10" s="418" t="str">
        <f>+B10</f>
        <v>por unidad</v>
      </c>
      <c r="I10" s="418" t="s">
        <v>50</v>
      </c>
      <c r="J10" s="414"/>
      <c r="K10" s="414"/>
    </row>
    <row r="11" spans="1:11" ht="13.5" thickBot="1" x14ac:dyDescent="0.25">
      <c r="A11" s="218"/>
    </row>
    <row r="12" spans="1:11" x14ac:dyDescent="0.2">
      <c r="A12" s="219" t="s">
        <v>51</v>
      </c>
      <c r="B12" s="220"/>
      <c r="C12" s="221"/>
      <c r="D12" s="220"/>
      <c r="E12" s="221"/>
      <c r="F12" s="220"/>
      <c r="G12" s="221"/>
      <c r="H12" s="220"/>
      <c r="I12" s="221"/>
    </row>
    <row r="13" spans="1:11" x14ac:dyDescent="0.2">
      <c r="A13" s="223"/>
      <c r="B13" s="224"/>
      <c r="C13" s="225"/>
      <c r="D13" s="224"/>
      <c r="E13" s="225"/>
      <c r="F13" s="224"/>
      <c r="G13" s="225"/>
      <c r="H13" s="224"/>
      <c r="I13" s="225"/>
    </row>
    <row r="14" spans="1:11" x14ac:dyDescent="0.2">
      <c r="A14" s="223"/>
      <c r="B14" s="224"/>
      <c r="C14" s="225"/>
      <c r="D14" s="224"/>
      <c r="E14" s="225"/>
      <c r="F14" s="224"/>
      <c r="G14" s="225"/>
      <c r="H14" s="224"/>
      <c r="I14" s="225"/>
    </row>
    <row r="15" spans="1:11" x14ac:dyDescent="0.2">
      <c r="A15" s="223"/>
      <c r="B15" s="224"/>
      <c r="C15" s="225"/>
      <c r="D15" s="224"/>
      <c r="E15" s="225"/>
      <c r="F15" s="224"/>
      <c r="G15" s="225"/>
      <c r="H15" s="224"/>
      <c r="I15" s="225"/>
    </row>
    <row r="16" spans="1:11" x14ac:dyDescent="0.2">
      <c r="A16" s="223"/>
      <c r="B16" s="224"/>
      <c r="C16" s="225"/>
      <c r="D16" s="224"/>
      <c r="E16" s="225"/>
      <c r="F16" s="224"/>
      <c r="G16" s="225"/>
      <c r="H16" s="224"/>
      <c r="I16" s="225"/>
    </row>
    <row r="17" spans="1:9" ht="13.5" thickBot="1" x14ac:dyDescent="0.25">
      <c r="A17" s="227"/>
      <c r="B17" s="228"/>
      <c r="C17" s="163"/>
      <c r="D17" s="228"/>
      <c r="E17" s="163"/>
      <c r="F17" s="228"/>
      <c r="G17" s="163"/>
      <c r="H17" s="228"/>
      <c r="I17" s="163"/>
    </row>
    <row r="18" spans="1:9" ht="13.5" thickBot="1" x14ac:dyDescent="0.25">
      <c r="A18" s="218"/>
      <c r="B18" s="230"/>
      <c r="C18" s="231"/>
      <c r="D18" s="230"/>
      <c r="E18" s="231"/>
      <c r="F18" s="230"/>
      <c r="G18" s="231"/>
      <c r="H18" s="230"/>
      <c r="I18" s="231"/>
    </row>
    <row r="19" spans="1:9" x14ac:dyDescent="0.2">
      <c r="A19" s="219" t="s">
        <v>52</v>
      </c>
      <c r="B19" s="220"/>
      <c r="C19" s="221"/>
      <c r="D19" s="220"/>
      <c r="E19" s="221"/>
      <c r="F19" s="220"/>
      <c r="G19" s="221"/>
      <c r="H19" s="220"/>
      <c r="I19" s="221"/>
    </row>
    <row r="20" spans="1:9" x14ac:dyDescent="0.2">
      <c r="A20" s="223"/>
      <c r="B20" s="224"/>
      <c r="C20" s="225"/>
      <c r="D20" s="224"/>
      <c r="E20" s="225"/>
      <c r="F20" s="224"/>
      <c r="G20" s="225"/>
      <c r="H20" s="224"/>
      <c r="I20" s="225"/>
    </row>
    <row r="21" spans="1:9" x14ac:dyDescent="0.2">
      <c r="A21" s="223"/>
      <c r="B21" s="224"/>
      <c r="C21" s="225"/>
      <c r="D21" s="224"/>
      <c r="E21" s="225"/>
      <c r="F21" s="224"/>
      <c r="G21" s="225"/>
      <c r="H21" s="224"/>
      <c r="I21" s="225"/>
    </row>
    <row r="22" spans="1:9" x14ac:dyDescent="0.2">
      <c r="A22" s="223"/>
      <c r="B22" s="224"/>
      <c r="C22" s="225"/>
      <c r="D22" s="224"/>
      <c r="E22" s="225"/>
      <c r="F22" s="224"/>
      <c r="G22" s="225"/>
      <c r="H22" s="224"/>
      <c r="I22" s="225"/>
    </row>
    <row r="23" spans="1:9" x14ac:dyDescent="0.2">
      <c r="A23" s="223"/>
      <c r="B23" s="224"/>
      <c r="C23" s="225"/>
      <c r="D23" s="224"/>
      <c r="E23" s="225"/>
      <c r="F23" s="224"/>
      <c r="G23" s="225"/>
      <c r="H23" s="224"/>
      <c r="I23" s="225"/>
    </row>
    <row r="24" spans="1:9" ht="13.5" thickBot="1" x14ac:dyDescent="0.25">
      <c r="A24" s="227"/>
      <c r="B24" s="228"/>
      <c r="C24" s="163"/>
      <c r="D24" s="228"/>
      <c r="E24" s="163"/>
      <c r="F24" s="228"/>
      <c r="G24" s="163"/>
      <c r="H24" s="228"/>
      <c r="I24" s="163"/>
    </row>
    <row r="25" spans="1:9" ht="13.5" thickBot="1" x14ac:dyDescent="0.25">
      <c r="A25" s="218"/>
      <c r="B25" s="230"/>
      <c r="C25" s="231"/>
      <c r="D25" s="230"/>
      <c r="E25" s="231"/>
      <c r="F25" s="230"/>
      <c r="G25" s="231"/>
      <c r="H25" s="230"/>
      <c r="I25" s="231"/>
    </row>
    <row r="26" spans="1:9" ht="13.5" thickBot="1" x14ac:dyDescent="0.25">
      <c r="A26" s="232" t="s">
        <v>53</v>
      </c>
      <c r="B26" s="233"/>
      <c r="C26" s="234"/>
      <c r="D26" s="233"/>
      <c r="E26" s="234"/>
      <c r="F26" s="233"/>
      <c r="G26" s="234"/>
      <c r="H26" s="233"/>
      <c r="I26" s="234"/>
    </row>
    <row r="27" spans="1:9" ht="13.5" thickBot="1" x14ac:dyDescent="0.25">
      <c r="A27" s="218"/>
      <c r="B27" s="230"/>
      <c r="C27" s="231"/>
      <c r="D27" s="230"/>
      <c r="E27" s="231"/>
      <c r="F27" s="230"/>
      <c r="G27" s="231"/>
      <c r="H27" s="230"/>
      <c r="I27" s="231"/>
    </row>
    <row r="28" spans="1:9" x14ac:dyDescent="0.2">
      <c r="A28" s="219" t="s">
        <v>54</v>
      </c>
      <c r="B28" s="235"/>
      <c r="C28" s="221"/>
      <c r="D28" s="235"/>
      <c r="E28" s="221"/>
      <c r="F28" s="235"/>
      <c r="G28" s="221"/>
      <c r="H28" s="235"/>
      <c r="I28" s="221"/>
    </row>
    <row r="29" spans="1:9" x14ac:dyDescent="0.2">
      <c r="A29" s="236" t="s">
        <v>55</v>
      </c>
      <c r="B29" s="237"/>
      <c r="C29" s="225"/>
      <c r="D29" s="237"/>
      <c r="E29" s="225"/>
      <c r="F29" s="237"/>
      <c r="G29" s="225"/>
      <c r="H29" s="237"/>
      <c r="I29" s="225"/>
    </row>
    <row r="30" spans="1:9" x14ac:dyDescent="0.2">
      <c r="A30" s="236" t="s">
        <v>56</v>
      </c>
      <c r="B30" s="237"/>
      <c r="C30" s="225"/>
      <c r="D30" s="237"/>
      <c r="E30" s="225"/>
      <c r="F30" s="237"/>
      <c r="G30" s="225"/>
      <c r="H30" s="237"/>
      <c r="I30" s="225"/>
    </row>
    <row r="31" spans="1:9" x14ac:dyDescent="0.2">
      <c r="A31" s="236" t="s">
        <v>57</v>
      </c>
      <c r="B31" s="237"/>
      <c r="C31" s="225"/>
      <c r="D31" s="237"/>
      <c r="E31" s="225"/>
      <c r="F31" s="237"/>
      <c r="G31" s="225"/>
      <c r="H31" s="237"/>
      <c r="I31" s="225"/>
    </row>
    <row r="32" spans="1:9" ht="13.5" thickBot="1" x14ac:dyDescent="0.25">
      <c r="A32" s="227" t="s">
        <v>58</v>
      </c>
      <c r="B32" s="238"/>
      <c r="C32" s="163"/>
      <c r="D32" s="238"/>
      <c r="E32" s="163"/>
      <c r="F32" s="238"/>
      <c r="G32" s="163"/>
      <c r="H32" s="238"/>
      <c r="I32" s="163"/>
    </row>
    <row r="33" spans="1:9" ht="13.5" thickBot="1" x14ac:dyDescent="0.25">
      <c r="A33" s="544"/>
      <c r="B33" s="230"/>
      <c r="C33" s="239"/>
      <c r="D33" s="230"/>
      <c r="E33" s="239"/>
      <c r="F33" s="230"/>
      <c r="G33" s="239"/>
      <c r="H33" s="230"/>
      <c r="I33" s="239"/>
    </row>
    <row r="34" spans="1:9" x14ac:dyDescent="0.2">
      <c r="A34" s="219" t="s">
        <v>59</v>
      </c>
      <c r="B34" s="235"/>
      <c r="C34" s="221"/>
      <c r="D34" s="235"/>
      <c r="E34" s="221"/>
      <c r="F34" s="235"/>
      <c r="G34" s="221"/>
      <c r="H34" s="235"/>
      <c r="I34" s="221"/>
    </row>
    <row r="35" spans="1:9" x14ac:dyDescent="0.2">
      <c r="A35" s="223" t="s">
        <v>60</v>
      </c>
      <c r="B35" s="237"/>
      <c r="C35" s="225"/>
      <c r="D35" s="237"/>
      <c r="E35" s="225"/>
      <c r="F35" s="237"/>
      <c r="G35" s="225"/>
      <c r="H35" s="237"/>
      <c r="I35" s="225"/>
    </row>
    <row r="36" spans="1:9" x14ac:dyDescent="0.2">
      <c r="A36" s="240" t="s">
        <v>98</v>
      </c>
      <c r="B36" s="241"/>
      <c r="C36" s="242"/>
      <c r="D36" s="241"/>
      <c r="E36" s="242"/>
      <c r="F36" s="241"/>
      <c r="G36" s="242"/>
      <c r="H36" s="241"/>
      <c r="I36" s="242"/>
    </row>
    <row r="37" spans="1:9" ht="13.5" thickBot="1" x14ac:dyDescent="0.25">
      <c r="A37" s="227" t="s">
        <v>83</v>
      </c>
      <c r="B37" s="238"/>
      <c r="C37" s="163"/>
      <c r="D37" s="238"/>
      <c r="E37" s="163"/>
      <c r="F37" s="238"/>
      <c r="G37" s="163"/>
      <c r="H37" s="238"/>
      <c r="I37" s="163"/>
    </row>
    <row r="38" spans="1:9" ht="13.5" thickBot="1" x14ac:dyDescent="0.25">
      <c r="A38" s="218"/>
      <c r="B38" s="230"/>
      <c r="C38" s="231"/>
      <c r="D38" s="230"/>
      <c r="E38" s="231"/>
      <c r="F38" s="230"/>
      <c r="G38" s="231"/>
      <c r="H38" s="230"/>
      <c r="I38" s="231"/>
    </row>
    <row r="39" spans="1:9" x14ac:dyDescent="0.2">
      <c r="A39" s="219" t="s">
        <v>61</v>
      </c>
      <c r="B39" s="220"/>
      <c r="C39" s="221"/>
      <c r="D39" s="220"/>
      <c r="E39" s="221"/>
      <c r="F39" s="220"/>
      <c r="G39" s="221"/>
      <c r="H39" s="220"/>
      <c r="I39" s="221"/>
    </row>
    <row r="40" spans="1:9" x14ac:dyDescent="0.2">
      <c r="A40" s="236" t="s">
        <v>62</v>
      </c>
      <c r="B40" s="224"/>
      <c r="C40" s="225"/>
      <c r="D40" s="224"/>
      <c r="E40" s="225"/>
      <c r="F40" s="224"/>
      <c r="G40" s="225"/>
      <c r="H40" s="224"/>
      <c r="I40" s="225"/>
    </row>
    <row r="41" spans="1:9" x14ac:dyDescent="0.2">
      <c r="A41" s="236" t="s">
        <v>63</v>
      </c>
      <c r="B41" s="224"/>
      <c r="C41" s="225"/>
      <c r="D41" s="224"/>
      <c r="E41" s="225"/>
      <c r="F41" s="224"/>
      <c r="G41" s="225"/>
      <c r="H41" s="224"/>
      <c r="I41" s="225"/>
    </row>
    <row r="42" spans="1:9" x14ac:dyDescent="0.2">
      <c r="A42" s="236" t="s">
        <v>64</v>
      </c>
      <c r="B42" s="224"/>
      <c r="C42" s="225"/>
      <c r="D42" s="224"/>
      <c r="E42" s="225"/>
      <c r="F42" s="224"/>
      <c r="G42" s="225"/>
      <c r="H42" s="224"/>
      <c r="I42" s="225"/>
    </row>
    <row r="43" spans="1:9" x14ac:dyDescent="0.2">
      <c r="A43" s="223" t="s">
        <v>65</v>
      </c>
      <c r="B43" s="243"/>
      <c r="C43" s="242"/>
      <c r="D43" s="243"/>
      <c r="E43" s="242"/>
      <c r="F43" s="243"/>
      <c r="G43" s="242"/>
      <c r="H43" s="243"/>
      <c r="I43" s="242"/>
    </row>
    <row r="44" spans="1:9" x14ac:dyDescent="0.2">
      <c r="A44" s="244"/>
      <c r="B44" s="243"/>
      <c r="C44" s="242"/>
      <c r="D44" s="243"/>
      <c r="E44" s="242" t="s">
        <v>228</v>
      </c>
      <c r="F44" s="243"/>
      <c r="G44" s="242"/>
      <c r="H44" s="243"/>
      <c r="I44" s="242"/>
    </row>
    <row r="45" spans="1:9" ht="13.5" thickBot="1" x14ac:dyDescent="0.25">
      <c r="A45" s="245"/>
      <c r="B45" s="228"/>
      <c r="C45" s="163"/>
      <c r="D45" s="228"/>
      <c r="E45" s="163"/>
      <c r="F45" s="228"/>
      <c r="G45" s="163"/>
      <c r="H45" s="228"/>
      <c r="I45" s="163"/>
    </row>
    <row r="46" spans="1:9" ht="13.5" thickBot="1" x14ac:dyDescent="0.25">
      <c r="A46" s="218"/>
      <c r="B46" s="230"/>
      <c r="C46" s="239"/>
      <c r="D46" s="230"/>
      <c r="E46" s="239"/>
      <c r="F46" s="230"/>
      <c r="G46" s="239"/>
      <c r="H46" s="230"/>
      <c r="I46" s="239"/>
    </row>
    <row r="47" spans="1:9" x14ac:dyDescent="0.2">
      <c r="A47" s="219" t="s">
        <v>66</v>
      </c>
      <c r="B47" s="220"/>
      <c r="C47" s="221"/>
      <c r="D47" s="220"/>
      <c r="E47" s="221"/>
      <c r="F47" s="220"/>
      <c r="G47" s="221"/>
      <c r="H47" s="220"/>
      <c r="I47" s="221"/>
    </row>
    <row r="48" spans="1:9" x14ac:dyDescent="0.2">
      <c r="A48" s="236" t="s">
        <v>99</v>
      </c>
      <c r="B48" s="224"/>
      <c r="C48" s="225"/>
      <c r="D48" s="224"/>
      <c r="E48" s="225"/>
      <c r="F48" s="224"/>
      <c r="G48" s="225"/>
      <c r="H48" s="224"/>
      <c r="I48" s="225"/>
    </row>
    <row r="49" spans="1:11" x14ac:dyDescent="0.2">
      <c r="A49" s="236" t="s">
        <v>67</v>
      </c>
      <c r="B49" s="224"/>
      <c r="C49" s="225"/>
      <c r="D49" s="224"/>
      <c r="E49" s="225"/>
      <c r="F49" s="224"/>
      <c r="G49" s="225"/>
      <c r="H49" s="224"/>
      <c r="I49" s="225"/>
    </row>
    <row r="50" spans="1:11" x14ac:dyDescent="0.2">
      <c r="A50" s="236" t="s">
        <v>100</v>
      </c>
      <c r="B50" s="224"/>
      <c r="C50" s="225"/>
      <c r="D50" s="224"/>
      <c r="E50" s="225"/>
      <c r="F50" s="224"/>
      <c r="G50" s="225"/>
      <c r="H50" s="224"/>
      <c r="I50" s="225"/>
    </row>
    <row r="51" spans="1:11" ht="13.5" thickBot="1" x14ac:dyDescent="0.25">
      <c r="A51" s="227" t="s">
        <v>68</v>
      </c>
      <c r="B51" s="228"/>
      <c r="C51" s="163"/>
      <c r="D51" s="228"/>
      <c r="E51" s="163"/>
      <c r="F51" s="228"/>
      <c r="G51" s="163"/>
      <c r="H51" s="228"/>
      <c r="I51" s="163"/>
    </row>
    <row r="52" spans="1:11" ht="13.5" thickBot="1" x14ac:dyDescent="0.25">
      <c r="A52" s="218"/>
      <c r="B52" s="230"/>
      <c r="C52" s="231"/>
      <c r="D52" s="230"/>
      <c r="E52" s="231"/>
      <c r="F52" s="230"/>
      <c r="G52" s="231"/>
      <c r="H52" s="230"/>
      <c r="I52" s="231"/>
    </row>
    <row r="53" spans="1:11" ht="13.5" thickBot="1" x14ac:dyDescent="0.25">
      <c r="A53" s="232" t="s">
        <v>69</v>
      </c>
      <c r="B53" s="233"/>
      <c r="C53" s="234">
        <v>1</v>
      </c>
      <c r="D53" s="233"/>
      <c r="E53" s="234">
        <v>1</v>
      </c>
      <c r="F53" s="233"/>
      <c r="G53" s="234">
        <v>1</v>
      </c>
      <c r="H53" s="233"/>
      <c r="I53" s="234">
        <v>1</v>
      </c>
    </row>
    <row r="54" spans="1:11" ht="13.5" thickBot="1" x14ac:dyDescent="0.25">
      <c r="A54" s="218"/>
    </row>
    <row r="55" spans="1:11" ht="13.5" thickBot="1" x14ac:dyDescent="0.25">
      <c r="A55" s="325" t="s">
        <v>195</v>
      </c>
      <c r="B55" s="300"/>
      <c r="C55" s="300"/>
      <c r="D55" s="300"/>
      <c r="E55" s="300"/>
      <c r="F55" s="300"/>
      <c r="G55" s="300"/>
      <c r="H55" s="300"/>
      <c r="I55" s="300"/>
      <c r="K55" s="47"/>
    </row>
    <row r="56" spans="1:11" ht="13.5" thickBot="1" x14ac:dyDescent="0.25">
      <c r="A56" s="218"/>
    </row>
    <row r="57" spans="1:11" ht="13.5" thickBot="1" x14ac:dyDescent="0.25">
      <c r="A57" s="232" t="s">
        <v>84</v>
      </c>
      <c r="B57" s="230"/>
      <c r="C57" s="239"/>
      <c r="D57" s="230"/>
      <c r="E57" s="239"/>
      <c r="F57" s="230"/>
      <c r="G57" s="239"/>
      <c r="H57" s="230"/>
      <c r="I57" s="239"/>
    </row>
    <row r="58" spans="1:11" x14ac:dyDescent="0.2">
      <c r="A58" s="365" t="s">
        <v>94</v>
      </c>
      <c r="B58" s="246"/>
      <c r="C58" s="247"/>
      <c r="D58" s="247"/>
      <c r="E58" s="247"/>
      <c r="F58" s="247"/>
      <c r="G58" s="247"/>
      <c r="H58" s="247"/>
      <c r="I58" s="248"/>
    </row>
    <row r="59" spans="1:11" x14ac:dyDescent="0.2">
      <c r="A59" s="366" t="s">
        <v>95</v>
      </c>
      <c r="B59" s="249"/>
      <c r="C59" s="250"/>
      <c r="D59" s="250"/>
      <c r="E59" s="250"/>
      <c r="F59" s="250"/>
      <c r="G59" s="250"/>
      <c r="H59" s="250"/>
      <c r="I59" s="251"/>
    </row>
    <row r="60" spans="1:11" ht="13.5" thickBot="1" x14ac:dyDescent="0.25">
      <c r="A60" s="367" t="s">
        <v>96</v>
      </c>
      <c r="B60" s="252"/>
      <c r="C60" s="253"/>
      <c r="D60" s="253"/>
      <c r="E60" s="253"/>
      <c r="F60" s="253"/>
      <c r="G60" s="253"/>
      <c r="H60" s="253"/>
      <c r="I60" s="254"/>
    </row>
    <row r="61" spans="1:11" x14ac:dyDescent="0.2">
      <c r="A61" s="255"/>
      <c r="B61" s="47"/>
      <c r="C61" s="256"/>
      <c r="D61" s="256"/>
      <c r="E61" s="256"/>
      <c r="F61" s="256"/>
      <c r="G61" s="256"/>
      <c r="H61" s="256"/>
      <c r="I61" s="256"/>
    </row>
    <row r="63" spans="1:11" x14ac:dyDescent="0.2">
      <c r="A63" s="257" t="s">
        <v>93</v>
      </c>
    </row>
    <row r="64" spans="1:11" ht="29.25" customHeight="1" x14ac:dyDescent="0.2">
      <c r="A64" s="604" t="s">
        <v>203</v>
      </c>
      <c r="B64" s="605"/>
      <c r="C64" s="605"/>
      <c r="D64" s="605"/>
      <c r="E64" s="605"/>
      <c r="F64" s="605"/>
      <c r="G64" s="605"/>
      <c r="H64" s="605"/>
      <c r="I64" s="605"/>
    </row>
    <row r="65" spans="1:9" ht="11.25" customHeight="1" thickBot="1" x14ac:dyDescent="0.25">
      <c r="A65" s="545"/>
      <c r="B65" s="546"/>
      <c r="C65" s="546"/>
      <c r="D65" s="546"/>
      <c r="E65" s="546"/>
      <c r="F65" s="546"/>
      <c r="G65" s="546"/>
      <c r="H65" s="546"/>
      <c r="I65" s="546"/>
    </row>
    <row r="66" spans="1:9" ht="29.25" customHeight="1" thickBot="1" x14ac:dyDescent="0.25">
      <c r="A66" s="601" t="s">
        <v>204</v>
      </c>
      <c r="B66" s="602"/>
      <c r="C66" s="602"/>
      <c r="D66" s="602"/>
      <c r="E66" s="602"/>
      <c r="F66" s="602"/>
      <c r="G66" s="602"/>
      <c r="H66" s="602"/>
      <c r="I66" s="603"/>
    </row>
    <row r="68" spans="1:9" ht="13.5" thickBot="1" x14ac:dyDescent="0.25">
      <c r="A68" s="81" t="s">
        <v>149</v>
      </c>
    </row>
    <row r="69" spans="1:9" ht="13.5" thickBot="1" x14ac:dyDescent="0.25">
      <c r="A69" s="86" t="s">
        <v>5</v>
      </c>
      <c r="B69" s="86" t="str">
        <f>+B8</f>
        <v>promedio 2014</v>
      </c>
      <c r="D69" s="86" t="str">
        <f>+D8</f>
        <v>promedio 2015</v>
      </c>
      <c r="F69" s="86" t="str">
        <f>+F8</f>
        <v>promedio 2016</v>
      </c>
      <c r="H69" s="108" t="str">
        <f>+H8</f>
        <v>promedio ene-oct 2017</v>
      </c>
    </row>
    <row r="70" spans="1:9" ht="13.5" thickBot="1" x14ac:dyDescent="0.25">
      <c r="A70" s="103" t="s">
        <v>141</v>
      </c>
      <c r="B70" s="140">
        <f>+B53-SUM(B47:B51,B39:B45,B34:B37,B28:B32,B26,B19:B24,B12:B17)</f>
        <v>0</v>
      </c>
      <c r="C70" s="139"/>
      <c r="D70" s="140">
        <f>+D53-SUM(D47:D51,D39:D45,D34:D37,D28:D32,D26,D19:D24,D12:D17)</f>
        <v>0</v>
      </c>
      <c r="E70" s="139"/>
      <c r="F70" s="140">
        <f>+F53-SUM(F47:F51,F39:F45,F34:F37,F28:F32,F26,F19:F24,F12:F17)</f>
        <v>0</v>
      </c>
      <c r="G70" s="139"/>
      <c r="H70" s="140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B8:C8"/>
    <mergeCell ref="D8:E8"/>
    <mergeCell ref="F8:G8"/>
    <mergeCell ref="H8:I8"/>
    <mergeCell ref="A64:I64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52" orientation="landscape" r:id="rId1"/>
  <headerFooter alignWithMargins="0">
    <oddHeader>&amp;R2017 - Año de las Energías Renovables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2:K70"/>
  <sheetViews>
    <sheetView showGridLines="0"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8.28515625" style="214" customWidth="1"/>
    <col min="2" max="2" width="23.140625" style="214" customWidth="1"/>
    <col min="3" max="3" width="11.42578125" style="214"/>
    <col min="4" max="4" width="23.140625" style="214" customWidth="1"/>
    <col min="5" max="5" width="11.42578125" style="214"/>
    <col min="6" max="6" width="23.140625" style="214" customWidth="1"/>
    <col min="7" max="7" width="11.42578125" style="214"/>
    <col min="8" max="8" width="23.140625" style="214" customWidth="1"/>
    <col min="9" max="9" width="11.42578125" style="214"/>
    <col min="10" max="10" width="1.5703125" style="214" customWidth="1"/>
    <col min="11" max="16384" width="11.42578125" style="214"/>
  </cols>
  <sheetData>
    <row r="2" spans="1:11" x14ac:dyDescent="0.2">
      <c r="A2" s="544" t="s">
        <v>282</v>
      </c>
    </row>
    <row r="3" spans="1:11" x14ac:dyDescent="0.2">
      <c r="A3" s="548" t="s">
        <v>135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x14ac:dyDescent="0.2">
      <c r="A4" s="364" t="str">
        <f>+'1.modelos'!A3</f>
        <v>Rodamientes Radiales a bola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s="553" customFormat="1" x14ac:dyDescent="0.2">
      <c r="A5" s="552" t="s">
        <v>283</v>
      </c>
    </row>
    <row r="6" spans="1:11" s="216" customFormat="1" x14ac:dyDescent="0.2">
      <c r="A6" s="547" t="s">
        <v>215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s="216" customFormat="1" ht="13.5" thickBot="1" x14ac:dyDescent="0.25">
      <c r="A7" s="217"/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s="412" customFormat="1" ht="13.5" thickBot="1" x14ac:dyDescent="0.25">
      <c r="A8" s="414"/>
      <c r="B8" s="606" t="s">
        <v>217</v>
      </c>
      <c r="C8" s="607"/>
      <c r="D8" s="606" t="s">
        <v>218</v>
      </c>
      <c r="E8" s="607"/>
      <c r="F8" s="606" t="s">
        <v>219</v>
      </c>
      <c r="G8" s="607"/>
      <c r="H8" s="606" t="s">
        <v>242</v>
      </c>
      <c r="I8" s="607"/>
      <c r="J8" s="414"/>
      <c r="K8" s="414"/>
    </row>
    <row r="9" spans="1:11" s="412" customFormat="1" ht="13.5" thickBot="1" x14ac:dyDescent="0.25">
      <c r="A9" s="415" t="s">
        <v>47</v>
      </c>
      <c r="B9" s="416" t="s">
        <v>48</v>
      </c>
      <c r="C9" s="416" t="s">
        <v>49</v>
      </c>
      <c r="D9" s="416" t="s">
        <v>48</v>
      </c>
      <c r="E9" s="416" t="s">
        <v>49</v>
      </c>
      <c r="F9" s="416" t="s">
        <v>48</v>
      </c>
      <c r="G9" s="416" t="s">
        <v>49</v>
      </c>
      <c r="H9" s="416" t="s">
        <v>48</v>
      </c>
      <c r="I9" s="416" t="s">
        <v>49</v>
      </c>
      <c r="J9" s="414"/>
      <c r="K9" s="414"/>
    </row>
    <row r="10" spans="1:11" s="412" customFormat="1" ht="13.5" thickBot="1" x14ac:dyDescent="0.25">
      <c r="A10" s="417"/>
      <c r="B10" s="498" t="s">
        <v>216</v>
      </c>
      <c r="C10" s="509" t="s">
        <v>50</v>
      </c>
      <c r="D10" s="418" t="str">
        <f>+B10</f>
        <v>por unidad</v>
      </c>
      <c r="E10" s="418" t="s">
        <v>50</v>
      </c>
      <c r="F10" s="418" t="str">
        <f>+B10</f>
        <v>por unidad</v>
      </c>
      <c r="G10" s="418" t="s">
        <v>50</v>
      </c>
      <c r="H10" s="418" t="str">
        <f>+B10</f>
        <v>por unidad</v>
      </c>
      <c r="I10" s="418" t="s">
        <v>50</v>
      </c>
      <c r="J10" s="414"/>
      <c r="K10" s="414"/>
    </row>
    <row r="11" spans="1:11" ht="13.5" thickBot="1" x14ac:dyDescent="0.25">
      <c r="A11" s="218"/>
    </row>
    <row r="12" spans="1:11" x14ac:dyDescent="0.2">
      <c r="A12" s="219" t="s">
        <v>51</v>
      </c>
      <c r="B12" s="220"/>
      <c r="C12" s="221"/>
      <c r="D12" s="220"/>
      <c r="E12" s="221"/>
      <c r="F12" s="220"/>
      <c r="G12" s="221"/>
      <c r="H12" s="220"/>
      <c r="I12" s="221"/>
    </row>
    <row r="13" spans="1:11" x14ac:dyDescent="0.2">
      <c r="A13" s="223"/>
      <c r="B13" s="224"/>
      <c r="C13" s="225"/>
      <c r="D13" s="224"/>
      <c r="E13" s="225"/>
      <c r="F13" s="224"/>
      <c r="G13" s="225"/>
      <c r="H13" s="224"/>
      <c r="I13" s="225"/>
    </row>
    <row r="14" spans="1:11" x14ac:dyDescent="0.2">
      <c r="A14" s="223"/>
      <c r="B14" s="224"/>
      <c r="C14" s="225"/>
      <c r="D14" s="224"/>
      <c r="E14" s="225"/>
      <c r="F14" s="224"/>
      <c r="G14" s="225"/>
      <c r="H14" s="224"/>
      <c r="I14" s="225"/>
    </row>
    <row r="15" spans="1:11" x14ac:dyDescent="0.2">
      <c r="A15" s="223"/>
      <c r="B15" s="224"/>
      <c r="C15" s="225"/>
      <c r="D15" s="224"/>
      <c r="E15" s="225"/>
      <c r="F15" s="224"/>
      <c r="G15" s="225"/>
      <c r="H15" s="224"/>
      <c r="I15" s="225"/>
    </row>
    <row r="16" spans="1:11" x14ac:dyDescent="0.2">
      <c r="A16" s="223"/>
      <c r="B16" s="224"/>
      <c r="C16" s="225"/>
      <c r="D16" s="224"/>
      <c r="E16" s="225"/>
      <c r="F16" s="224"/>
      <c r="G16" s="225"/>
      <c r="H16" s="224"/>
      <c r="I16" s="225"/>
    </row>
    <row r="17" spans="1:9" ht="13.5" thickBot="1" x14ac:dyDescent="0.25">
      <c r="A17" s="227"/>
      <c r="B17" s="228"/>
      <c r="C17" s="163"/>
      <c r="D17" s="228"/>
      <c r="E17" s="163"/>
      <c r="F17" s="228"/>
      <c r="G17" s="163"/>
      <c r="H17" s="228"/>
      <c r="I17" s="163"/>
    </row>
    <row r="18" spans="1:9" ht="13.5" thickBot="1" x14ac:dyDescent="0.25">
      <c r="A18" s="218"/>
      <c r="B18" s="230"/>
      <c r="C18" s="231"/>
      <c r="D18" s="230"/>
      <c r="E18" s="231"/>
      <c r="F18" s="230"/>
      <c r="G18" s="231"/>
      <c r="H18" s="230"/>
      <c r="I18" s="231"/>
    </row>
    <row r="19" spans="1:9" x14ac:dyDescent="0.2">
      <c r="A19" s="219" t="s">
        <v>52</v>
      </c>
      <c r="B19" s="220"/>
      <c r="C19" s="221"/>
      <c r="D19" s="220"/>
      <c r="E19" s="221"/>
      <c r="F19" s="220"/>
      <c r="G19" s="221"/>
      <c r="H19" s="220"/>
      <c r="I19" s="221"/>
    </row>
    <row r="20" spans="1:9" x14ac:dyDescent="0.2">
      <c r="A20" s="223"/>
      <c r="B20" s="224"/>
      <c r="C20" s="225"/>
      <c r="D20" s="224"/>
      <c r="E20" s="225"/>
      <c r="F20" s="224"/>
      <c r="G20" s="225"/>
      <c r="H20" s="224"/>
      <c r="I20" s="225"/>
    </row>
    <row r="21" spans="1:9" x14ac:dyDescent="0.2">
      <c r="A21" s="223"/>
      <c r="B21" s="224"/>
      <c r="C21" s="225"/>
      <c r="D21" s="224"/>
      <c r="E21" s="225"/>
      <c r="F21" s="224"/>
      <c r="G21" s="225"/>
      <c r="H21" s="224"/>
      <c r="I21" s="225"/>
    </row>
    <row r="22" spans="1:9" x14ac:dyDescent="0.2">
      <c r="A22" s="223"/>
      <c r="B22" s="224"/>
      <c r="C22" s="225"/>
      <c r="D22" s="224"/>
      <c r="E22" s="225"/>
      <c r="F22" s="224"/>
      <c r="G22" s="225"/>
      <c r="H22" s="224"/>
      <c r="I22" s="225"/>
    </row>
    <row r="23" spans="1:9" x14ac:dyDescent="0.2">
      <c r="A23" s="223"/>
      <c r="B23" s="224"/>
      <c r="C23" s="225"/>
      <c r="D23" s="224"/>
      <c r="E23" s="225"/>
      <c r="F23" s="224"/>
      <c r="G23" s="225"/>
      <c r="H23" s="224"/>
      <c r="I23" s="225"/>
    </row>
    <row r="24" spans="1:9" ht="13.5" thickBot="1" x14ac:dyDescent="0.25">
      <c r="A24" s="227"/>
      <c r="B24" s="228"/>
      <c r="C24" s="163"/>
      <c r="D24" s="228"/>
      <c r="E24" s="163"/>
      <c r="F24" s="228"/>
      <c r="G24" s="163"/>
      <c r="H24" s="228"/>
      <c r="I24" s="163"/>
    </row>
    <row r="25" spans="1:9" ht="13.5" thickBot="1" x14ac:dyDescent="0.25">
      <c r="A25" s="218"/>
      <c r="B25" s="230"/>
      <c r="C25" s="231"/>
      <c r="D25" s="230"/>
      <c r="E25" s="231"/>
      <c r="F25" s="230"/>
      <c r="G25" s="231"/>
      <c r="H25" s="230"/>
      <c r="I25" s="231"/>
    </row>
    <row r="26" spans="1:9" ht="13.5" thickBot="1" x14ac:dyDescent="0.25">
      <c r="A26" s="232" t="s">
        <v>53</v>
      </c>
      <c r="B26" s="233"/>
      <c r="C26" s="234"/>
      <c r="D26" s="233"/>
      <c r="E26" s="234"/>
      <c r="F26" s="233"/>
      <c r="G26" s="234"/>
      <c r="H26" s="233"/>
      <c r="I26" s="234"/>
    </row>
    <row r="27" spans="1:9" ht="13.5" thickBot="1" x14ac:dyDescent="0.25">
      <c r="A27" s="218"/>
      <c r="B27" s="230"/>
      <c r="C27" s="231"/>
      <c r="D27" s="230"/>
      <c r="E27" s="231"/>
      <c r="F27" s="230"/>
      <c r="G27" s="231"/>
      <c r="H27" s="230"/>
      <c r="I27" s="231"/>
    </row>
    <row r="28" spans="1:9" x14ac:dyDescent="0.2">
      <c r="A28" s="219" t="s">
        <v>54</v>
      </c>
      <c r="B28" s="235"/>
      <c r="C28" s="221"/>
      <c r="D28" s="235"/>
      <c r="E28" s="221"/>
      <c r="F28" s="235"/>
      <c r="G28" s="221"/>
      <c r="H28" s="235"/>
      <c r="I28" s="221"/>
    </row>
    <row r="29" spans="1:9" x14ac:dyDescent="0.2">
      <c r="A29" s="236" t="s">
        <v>55</v>
      </c>
      <c r="B29" s="237"/>
      <c r="C29" s="225"/>
      <c r="D29" s="237"/>
      <c r="E29" s="225"/>
      <c r="F29" s="237"/>
      <c r="G29" s="225"/>
      <c r="H29" s="237"/>
      <c r="I29" s="225"/>
    </row>
    <row r="30" spans="1:9" x14ac:dyDescent="0.2">
      <c r="A30" s="236" t="s">
        <v>56</v>
      </c>
      <c r="B30" s="237"/>
      <c r="C30" s="225"/>
      <c r="D30" s="237"/>
      <c r="E30" s="225"/>
      <c r="F30" s="237"/>
      <c r="G30" s="225"/>
      <c r="H30" s="237"/>
      <c r="I30" s="225"/>
    </row>
    <row r="31" spans="1:9" x14ac:dyDescent="0.2">
      <c r="A31" s="236" t="s">
        <v>57</v>
      </c>
      <c r="B31" s="237"/>
      <c r="C31" s="225"/>
      <c r="D31" s="237"/>
      <c r="E31" s="225"/>
      <c r="F31" s="237"/>
      <c r="G31" s="225"/>
      <c r="H31" s="237"/>
      <c r="I31" s="225"/>
    </row>
    <row r="32" spans="1:9" ht="13.5" thickBot="1" x14ac:dyDescent="0.25">
      <c r="A32" s="227" t="s">
        <v>58</v>
      </c>
      <c r="B32" s="238"/>
      <c r="C32" s="163"/>
      <c r="D32" s="238"/>
      <c r="E32" s="163"/>
      <c r="F32" s="238"/>
      <c r="G32" s="163"/>
      <c r="H32" s="238"/>
      <c r="I32" s="163"/>
    </row>
    <row r="33" spans="1:9" ht="13.5" thickBot="1" x14ac:dyDescent="0.25">
      <c r="A33" s="544"/>
      <c r="B33" s="230"/>
      <c r="C33" s="239"/>
      <c r="D33" s="230"/>
      <c r="E33" s="239"/>
      <c r="F33" s="230"/>
      <c r="G33" s="239"/>
      <c r="H33" s="230"/>
      <c r="I33" s="239"/>
    </row>
    <row r="34" spans="1:9" x14ac:dyDescent="0.2">
      <c r="A34" s="219" t="s">
        <v>59</v>
      </c>
      <c r="B34" s="235"/>
      <c r="C34" s="221"/>
      <c r="D34" s="235"/>
      <c r="E34" s="221"/>
      <c r="F34" s="235"/>
      <c r="G34" s="221"/>
      <c r="H34" s="235"/>
      <c r="I34" s="221"/>
    </row>
    <row r="35" spans="1:9" x14ac:dyDescent="0.2">
      <c r="A35" s="223" t="s">
        <v>60</v>
      </c>
      <c r="B35" s="237"/>
      <c r="C35" s="225"/>
      <c r="D35" s="237"/>
      <c r="E35" s="225"/>
      <c r="F35" s="237"/>
      <c r="G35" s="225"/>
      <c r="H35" s="237"/>
      <c r="I35" s="225"/>
    </row>
    <row r="36" spans="1:9" x14ac:dyDescent="0.2">
      <c r="A36" s="240" t="s">
        <v>98</v>
      </c>
      <c r="B36" s="241"/>
      <c r="C36" s="242"/>
      <c r="D36" s="241"/>
      <c r="E36" s="242"/>
      <c r="F36" s="241"/>
      <c r="G36" s="242"/>
      <c r="H36" s="241"/>
      <c r="I36" s="242"/>
    </row>
    <row r="37" spans="1:9" ht="13.5" thickBot="1" x14ac:dyDescent="0.25">
      <c r="A37" s="227" t="s">
        <v>83</v>
      </c>
      <c r="B37" s="238"/>
      <c r="C37" s="163"/>
      <c r="D37" s="238"/>
      <c r="E37" s="163"/>
      <c r="F37" s="238"/>
      <c r="G37" s="163"/>
      <c r="H37" s="238"/>
      <c r="I37" s="163"/>
    </row>
    <row r="38" spans="1:9" ht="13.5" thickBot="1" x14ac:dyDescent="0.25">
      <c r="A38" s="218"/>
      <c r="B38" s="230"/>
      <c r="C38" s="231"/>
      <c r="D38" s="230"/>
      <c r="E38" s="231"/>
      <c r="F38" s="230"/>
      <c r="G38" s="231"/>
      <c r="H38" s="230"/>
      <c r="I38" s="231"/>
    </row>
    <row r="39" spans="1:9" x14ac:dyDescent="0.2">
      <c r="A39" s="219" t="s">
        <v>61</v>
      </c>
      <c r="B39" s="220"/>
      <c r="C39" s="221"/>
      <c r="D39" s="220"/>
      <c r="E39" s="221"/>
      <c r="F39" s="220"/>
      <c r="G39" s="221"/>
      <c r="H39" s="220"/>
      <c r="I39" s="221"/>
    </row>
    <row r="40" spans="1:9" x14ac:dyDescent="0.2">
      <c r="A40" s="236" t="s">
        <v>62</v>
      </c>
      <c r="B40" s="224"/>
      <c r="C40" s="225"/>
      <c r="D40" s="224"/>
      <c r="E40" s="225"/>
      <c r="F40" s="224"/>
      <c r="G40" s="225"/>
      <c r="H40" s="224"/>
      <c r="I40" s="225"/>
    </row>
    <row r="41" spans="1:9" x14ac:dyDescent="0.2">
      <c r="A41" s="236" t="s">
        <v>63</v>
      </c>
      <c r="B41" s="224"/>
      <c r="C41" s="225"/>
      <c r="D41" s="224"/>
      <c r="E41" s="225"/>
      <c r="F41" s="224"/>
      <c r="G41" s="225"/>
      <c r="H41" s="224"/>
      <c r="I41" s="225"/>
    </row>
    <row r="42" spans="1:9" x14ac:dyDescent="0.2">
      <c r="A42" s="236" t="s">
        <v>64</v>
      </c>
      <c r="B42" s="224"/>
      <c r="C42" s="225"/>
      <c r="D42" s="224"/>
      <c r="E42" s="225"/>
      <c r="F42" s="224"/>
      <c r="G42" s="225"/>
      <c r="H42" s="224"/>
      <c r="I42" s="225"/>
    </row>
    <row r="43" spans="1:9" x14ac:dyDescent="0.2">
      <c r="A43" s="223" t="s">
        <v>65</v>
      </c>
      <c r="B43" s="243"/>
      <c r="C43" s="242"/>
      <c r="D43" s="243"/>
      <c r="E43" s="242"/>
      <c r="F43" s="243"/>
      <c r="G43" s="242"/>
      <c r="H43" s="243"/>
      <c r="I43" s="242"/>
    </row>
    <row r="44" spans="1:9" x14ac:dyDescent="0.2">
      <c r="A44" s="244"/>
      <c r="B44" s="243"/>
      <c r="C44" s="242"/>
      <c r="D44" s="243"/>
      <c r="E44" s="242" t="s">
        <v>228</v>
      </c>
      <c r="F44" s="243"/>
      <c r="G44" s="242"/>
      <c r="H44" s="243"/>
      <c r="I44" s="242"/>
    </row>
    <row r="45" spans="1:9" ht="13.5" thickBot="1" x14ac:dyDescent="0.25">
      <c r="A45" s="245"/>
      <c r="B45" s="228"/>
      <c r="C45" s="163"/>
      <c r="D45" s="228"/>
      <c r="E45" s="163"/>
      <c r="F45" s="228"/>
      <c r="G45" s="163"/>
      <c r="H45" s="228"/>
      <c r="I45" s="163"/>
    </row>
    <row r="46" spans="1:9" ht="13.5" thickBot="1" x14ac:dyDescent="0.25">
      <c r="A46" s="218"/>
      <c r="B46" s="230"/>
      <c r="C46" s="239"/>
      <c r="D46" s="230"/>
      <c r="E46" s="239"/>
      <c r="F46" s="230"/>
      <c r="G46" s="239"/>
      <c r="H46" s="230"/>
      <c r="I46" s="239"/>
    </row>
    <row r="47" spans="1:9" x14ac:dyDescent="0.2">
      <c r="A47" s="219" t="s">
        <v>66</v>
      </c>
      <c r="B47" s="220"/>
      <c r="C47" s="221"/>
      <c r="D47" s="220"/>
      <c r="E47" s="221"/>
      <c r="F47" s="220"/>
      <c r="G47" s="221"/>
      <c r="H47" s="220"/>
      <c r="I47" s="221"/>
    </row>
    <row r="48" spans="1:9" x14ac:dyDescent="0.2">
      <c r="A48" s="236" t="s">
        <v>99</v>
      </c>
      <c r="B48" s="224"/>
      <c r="C48" s="225"/>
      <c r="D48" s="224"/>
      <c r="E48" s="225"/>
      <c r="F48" s="224"/>
      <c r="G48" s="225"/>
      <c r="H48" s="224"/>
      <c r="I48" s="225"/>
    </row>
    <row r="49" spans="1:11" x14ac:dyDescent="0.2">
      <c r="A49" s="236" t="s">
        <v>67</v>
      </c>
      <c r="B49" s="224"/>
      <c r="C49" s="225"/>
      <c r="D49" s="224"/>
      <c r="E49" s="225"/>
      <c r="F49" s="224"/>
      <c r="G49" s="225"/>
      <c r="H49" s="224"/>
      <c r="I49" s="225"/>
    </row>
    <row r="50" spans="1:11" x14ac:dyDescent="0.2">
      <c r="A50" s="236" t="s">
        <v>100</v>
      </c>
      <c r="B50" s="224"/>
      <c r="C50" s="225"/>
      <c r="D50" s="224"/>
      <c r="E50" s="225"/>
      <c r="F50" s="224"/>
      <c r="G50" s="225"/>
      <c r="H50" s="224"/>
      <c r="I50" s="225"/>
    </row>
    <row r="51" spans="1:11" ht="13.5" thickBot="1" x14ac:dyDescent="0.25">
      <c r="A51" s="227" t="s">
        <v>68</v>
      </c>
      <c r="B51" s="228"/>
      <c r="C51" s="163"/>
      <c r="D51" s="228"/>
      <c r="E51" s="163"/>
      <c r="F51" s="228"/>
      <c r="G51" s="163"/>
      <c r="H51" s="228"/>
      <c r="I51" s="163"/>
    </row>
    <row r="52" spans="1:11" ht="13.5" thickBot="1" x14ac:dyDescent="0.25">
      <c r="A52" s="218"/>
      <c r="B52" s="230"/>
      <c r="C52" s="231"/>
      <c r="D52" s="230"/>
      <c r="E52" s="231"/>
      <c r="F52" s="230"/>
      <c r="G52" s="231"/>
      <c r="H52" s="230"/>
      <c r="I52" s="231"/>
    </row>
    <row r="53" spans="1:11" ht="13.5" thickBot="1" x14ac:dyDescent="0.25">
      <c r="A53" s="232" t="s">
        <v>69</v>
      </c>
      <c r="B53" s="233"/>
      <c r="C53" s="234">
        <v>1</v>
      </c>
      <c r="D53" s="233"/>
      <c r="E53" s="234">
        <v>1</v>
      </c>
      <c r="F53" s="233"/>
      <c r="G53" s="234">
        <v>1</v>
      </c>
      <c r="H53" s="233"/>
      <c r="I53" s="234">
        <v>1</v>
      </c>
    </row>
    <row r="54" spans="1:11" ht="13.5" thickBot="1" x14ac:dyDescent="0.25">
      <c r="A54" s="218"/>
    </row>
    <row r="55" spans="1:11" ht="13.5" thickBot="1" x14ac:dyDescent="0.25">
      <c r="A55" s="325" t="s">
        <v>195</v>
      </c>
      <c r="B55" s="300"/>
      <c r="C55" s="300"/>
      <c r="D55" s="300"/>
      <c r="E55" s="300"/>
      <c r="F55" s="300"/>
      <c r="G55" s="300"/>
      <c r="H55" s="300"/>
      <c r="I55" s="300"/>
      <c r="K55" s="47"/>
    </row>
    <row r="56" spans="1:11" ht="13.5" thickBot="1" x14ac:dyDescent="0.25">
      <c r="A56" s="218"/>
    </row>
    <row r="57" spans="1:11" ht="13.5" thickBot="1" x14ac:dyDescent="0.25">
      <c r="A57" s="232" t="s">
        <v>84</v>
      </c>
      <c r="B57" s="230"/>
      <c r="C57" s="239"/>
      <c r="D57" s="230"/>
      <c r="E57" s="239"/>
      <c r="F57" s="230"/>
      <c r="G57" s="239"/>
      <c r="H57" s="230"/>
      <c r="I57" s="239"/>
    </row>
    <row r="58" spans="1:11" x14ac:dyDescent="0.2">
      <c r="A58" s="365" t="s">
        <v>94</v>
      </c>
      <c r="B58" s="246"/>
      <c r="C58" s="247"/>
      <c r="D58" s="247"/>
      <c r="E58" s="247"/>
      <c r="F58" s="247"/>
      <c r="G58" s="247"/>
      <c r="H58" s="247"/>
      <c r="I58" s="248"/>
    </row>
    <row r="59" spans="1:11" x14ac:dyDescent="0.2">
      <c r="A59" s="366" t="s">
        <v>95</v>
      </c>
      <c r="B59" s="249"/>
      <c r="C59" s="250"/>
      <c r="D59" s="250"/>
      <c r="E59" s="250"/>
      <c r="F59" s="250"/>
      <c r="G59" s="250"/>
      <c r="H59" s="250"/>
      <c r="I59" s="251"/>
    </row>
    <row r="60" spans="1:11" ht="13.5" thickBot="1" x14ac:dyDescent="0.25">
      <c r="A60" s="367" t="s">
        <v>96</v>
      </c>
      <c r="B60" s="252"/>
      <c r="C60" s="253"/>
      <c r="D60" s="253"/>
      <c r="E60" s="253"/>
      <c r="F60" s="253"/>
      <c r="G60" s="253"/>
      <c r="H60" s="253"/>
      <c r="I60" s="254"/>
    </row>
    <row r="61" spans="1:11" x14ac:dyDescent="0.2">
      <c r="A61" s="255"/>
      <c r="B61" s="47"/>
      <c r="C61" s="256"/>
      <c r="D61" s="256"/>
      <c r="E61" s="256"/>
      <c r="F61" s="256"/>
      <c r="G61" s="256"/>
      <c r="H61" s="256"/>
      <c r="I61" s="256"/>
    </row>
    <row r="63" spans="1:11" x14ac:dyDescent="0.2">
      <c r="A63" s="257" t="s">
        <v>93</v>
      </c>
    </row>
    <row r="64" spans="1:11" ht="29.25" customHeight="1" x14ac:dyDescent="0.2">
      <c r="A64" s="604" t="s">
        <v>203</v>
      </c>
      <c r="B64" s="605"/>
      <c r="C64" s="605"/>
      <c r="D64" s="605"/>
      <c r="E64" s="605"/>
      <c r="F64" s="605"/>
      <c r="G64" s="605"/>
      <c r="H64" s="605"/>
      <c r="I64" s="605"/>
    </row>
    <row r="65" spans="1:9" ht="11.25" customHeight="1" thickBot="1" x14ac:dyDescent="0.25">
      <c r="A65" s="545"/>
      <c r="B65" s="546"/>
      <c r="C65" s="546"/>
      <c r="D65" s="546"/>
      <c r="E65" s="546"/>
      <c r="F65" s="546"/>
      <c r="G65" s="546"/>
      <c r="H65" s="546"/>
      <c r="I65" s="546"/>
    </row>
    <row r="66" spans="1:9" ht="29.25" customHeight="1" thickBot="1" x14ac:dyDescent="0.25">
      <c r="A66" s="601" t="s">
        <v>204</v>
      </c>
      <c r="B66" s="602"/>
      <c r="C66" s="602"/>
      <c r="D66" s="602"/>
      <c r="E66" s="602"/>
      <c r="F66" s="602"/>
      <c r="G66" s="602"/>
      <c r="H66" s="602"/>
      <c r="I66" s="603"/>
    </row>
    <row r="68" spans="1:9" ht="13.5" thickBot="1" x14ac:dyDescent="0.25">
      <c r="A68" s="81" t="s">
        <v>149</v>
      </c>
    </row>
    <row r="69" spans="1:9" ht="13.5" thickBot="1" x14ac:dyDescent="0.25">
      <c r="A69" s="86" t="s">
        <v>5</v>
      </c>
      <c r="B69" s="86" t="str">
        <f>+B8</f>
        <v>promedio 2014</v>
      </c>
      <c r="D69" s="86" t="str">
        <f>+D8</f>
        <v>promedio 2015</v>
      </c>
      <c r="F69" s="86" t="str">
        <f>+F8</f>
        <v>promedio 2016</v>
      </c>
      <c r="H69" s="108" t="str">
        <f>+H8</f>
        <v>promedio ene-oct 2017</v>
      </c>
    </row>
    <row r="70" spans="1:9" ht="13.5" thickBot="1" x14ac:dyDescent="0.25">
      <c r="A70" s="103" t="s">
        <v>141</v>
      </c>
      <c r="B70" s="140">
        <f>+B53-SUM(B47:B51,B39:B45,B34:B37,B28:B32,B26,B19:B24,B12:B17)</f>
        <v>0</v>
      </c>
      <c r="C70" s="139"/>
      <c r="D70" s="140">
        <f>+D53-SUM(D47:D51,D39:D45,D34:D37,D28:D32,D26,D19:D24,D12:D17)</f>
        <v>0</v>
      </c>
      <c r="E70" s="139"/>
      <c r="F70" s="140">
        <f>+F53-SUM(F47:F51,F39:F45,F34:F37,F28:F32,F26,F19:F24,F12:F17)</f>
        <v>0</v>
      </c>
      <c r="G70" s="139"/>
      <c r="H70" s="140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B8:C8"/>
    <mergeCell ref="D8:E8"/>
    <mergeCell ref="F8:G8"/>
    <mergeCell ref="H8:I8"/>
    <mergeCell ref="A64:I64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52" orientation="landscape" r:id="rId1"/>
  <headerFooter alignWithMargins="0">
    <oddHeader>&amp;R2017 - Año de las Energías Renovables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2:K70"/>
  <sheetViews>
    <sheetView showGridLines="0"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8.28515625" style="214" customWidth="1"/>
    <col min="2" max="2" width="23.140625" style="214" customWidth="1"/>
    <col min="3" max="3" width="11.42578125" style="214"/>
    <col min="4" max="4" width="23.140625" style="214" customWidth="1"/>
    <col min="5" max="5" width="11.42578125" style="214"/>
    <col min="6" max="6" width="23.140625" style="214" customWidth="1"/>
    <col min="7" max="7" width="11.42578125" style="214"/>
    <col min="8" max="8" width="23.140625" style="214" customWidth="1"/>
    <col min="9" max="9" width="11.42578125" style="214"/>
    <col min="10" max="10" width="1.5703125" style="214" customWidth="1"/>
    <col min="11" max="16384" width="11.42578125" style="214"/>
  </cols>
  <sheetData>
    <row r="2" spans="1:11" x14ac:dyDescent="0.2">
      <c r="A2" s="544" t="s">
        <v>284</v>
      </c>
    </row>
    <row r="3" spans="1:11" x14ac:dyDescent="0.2">
      <c r="A3" s="548" t="s">
        <v>135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x14ac:dyDescent="0.2">
      <c r="A4" s="364" t="str">
        <f>+'1.modelos'!A3</f>
        <v>Rodamientes Radiales a bola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s="553" customFormat="1" x14ac:dyDescent="0.2">
      <c r="A5" s="552" t="s">
        <v>285</v>
      </c>
    </row>
    <row r="6" spans="1:11" s="216" customFormat="1" x14ac:dyDescent="0.2">
      <c r="A6" s="547" t="s">
        <v>215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s="216" customFormat="1" ht="13.5" thickBot="1" x14ac:dyDescent="0.25">
      <c r="A7" s="217"/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s="412" customFormat="1" ht="13.5" thickBot="1" x14ac:dyDescent="0.25">
      <c r="A8" s="414"/>
      <c r="B8" s="606" t="s">
        <v>217</v>
      </c>
      <c r="C8" s="607"/>
      <c r="D8" s="606" t="s">
        <v>218</v>
      </c>
      <c r="E8" s="607"/>
      <c r="F8" s="606" t="s">
        <v>219</v>
      </c>
      <c r="G8" s="607"/>
      <c r="H8" s="606" t="s">
        <v>242</v>
      </c>
      <c r="I8" s="607"/>
      <c r="J8" s="414"/>
      <c r="K8" s="414"/>
    </row>
    <row r="9" spans="1:11" s="412" customFormat="1" ht="13.5" thickBot="1" x14ac:dyDescent="0.25">
      <c r="A9" s="415" t="s">
        <v>47</v>
      </c>
      <c r="B9" s="416" t="s">
        <v>48</v>
      </c>
      <c r="C9" s="416" t="s">
        <v>49</v>
      </c>
      <c r="D9" s="416" t="s">
        <v>48</v>
      </c>
      <c r="E9" s="416" t="s">
        <v>49</v>
      </c>
      <c r="F9" s="416" t="s">
        <v>48</v>
      </c>
      <c r="G9" s="416" t="s">
        <v>49</v>
      </c>
      <c r="H9" s="416" t="s">
        <v>48</v>
      </c>
      <c r="I9" s="416" t="s">
        <v>49</v>
      </c>
      <c r="J9" s="414"/>
      <c r="K9" s="414"/>
    </row>
    <row r="10" spans="1:11" s="412" customFormat="1" ht="13.5" thickBot="1" x14ac:dyDescent="0.25">
      <c r="A10" s="417"/>
      <c r="B10" s="498" t="s">
        <v>216</v>
      </c>
      <c r="C10" s="509" t="s">
        <v>50</v>
      </c>
      <c r="D10" s="418" t="str">
        <f>+B10</f>
        <v>por unidad</v>
      </c>
      <c r="E10" s="418" t="s">
        <v>50</v>
      </c>
      <c r="F10" s="418" t="str">
        <f>+B10</f>
        <v>por unidad</v>
      </c>
      <c r="G10" s="418" t="s">
        <v>50</v>
      </c>
      <c r="H10" s="418" t="str">
        <f>+B10</f>
        <v>por unidad</v>
      </c>
      <c r="I10" s="418" t="s">
        <v>50</v>
      </c>
      <c r="J10" s="414"/>
      <c r="K10" s="414"/>
    </row>
    <row r="11" spans="1:11" ht="13.5" thickBot="1" x14ac:dyDescent="0.25">
      <c r="A11" s="218"/>
    </row>
    <row r="12" spans="1:11" x14ac:dyDescent="0.2">
      <c r="A12" s="219" t="s">
        <v>51</v>
      </c>
      <c r="B12" s="220"/>
      <c r="C12" s="221"/>
      <c r="D12" s="220"/>
      <c r="E12" s="221"/>
      <c r="F12" s="220"/>
      <c r="G12" s="221"/>
      <c r="H12" s="220"/>
      <c r="I12" s="221"/>
    </row>
    <row r="13" spans="1:11" x14ac:dyDescent="0.2">
      <c r="A13" s="223"/>
      <c r="B13" s="224"/>
      <c r="C13" s="225"/>
      <c r="D13" s="224"/>
      <c r="E13" s="225"/>
      <c r="F13" s="224"/>
      <c r="G13" s="225"/>
      <c r="H13" s="224"/>
      <c r="I13" s="225"/>
    </row>
    <row r="14" spans="1:11" x14ac:dyDescent="0.2">
      <c r="A14" s="223"/>
      <c r="B14" s="224"/>
      <c r="C14" s="225"/>
      <c r="D14" s="224"/>
      <c r="E14" s="225"/>
      <c r="F14" s="224"/>
      <c r="G14" s="225"/>
      <c r="H14" s="224"/>
      <c r="I14" s="225"/>
    </row>
    <row r="15" spans="1:11" x14ac:dyDescent="0.2">
      <c r="A15" s="223"/>
      <c r="B15" s="224"/>
      <c r="C15" s="225"/>
      <c r="D15" s="224"/>
      <c r="E15" s="225"/>
      <c r="F15" s="224"/>
      <c r="G15" s="225"/>
      <c r="H15" s="224"/>
      <c r="I15" s="225"/>
    </row>
    <row r="16" spans="1:11" x14ac:dyDescent="0.2">
      <c r="A16" s="223"/>
      <c r="B16" s="224"/>
      <c r="C16" s="225"/>
      <c r="D16" s="224"/>
      <c r="E16" s="225"/>
      <c r="F16" s="224"/>
      <c r="G16" s="225"/>
      <c r="H16" s="224"/>
      <c r="I16" s="225"/>
    </row>
    <row r="17" spans="1:9" ht="13.5" thickBot="1" x14ac:dyDescent="0.25">
      <c r="A17" s="227"/>
      <c r="B17" s="228"/>
      <c r="C17" s="163"/>
      <c r="D17" s="228"/>
      <c r="E17" s="163"/>
      <c r="F17" s="228"/>
      <c r="G17" s="163"/>
      <c r="H17" s="228"/>
      <c r="I17" s="163"/>
    </row>
    <row r="18" spans="1:9" ht="13.5" thickBot="1" x14ac:dyDescent="0.25">
      <c r="A18" s="218"/>
      <c r="B18" s="230"/>
      <c r="C18" s="231"/>
      <c r="D18" s="230"/>
      <c r="E18" s="231"/>
      <c r="F18" s="230"/>
      <c r="G18" s="231"/>
      <c r="H18" s="230"/>
      <c r="I18" s="231"/>
    </row>
    <row r="19" spans="1:9" x14ac:dyDescent="0.2">
      <c r="A19" s="219" t="s">
        <v>52</v>
      </c>
      <c r="B19" s="220"/>
      <c r="C19" s="221"/>
      <c r="D19" s="220"/>
      <c r="E19" s="221"/>
      <c r="F19" s="220"/>
      <c r="G19" s="221"/>
      <c r="H19" s="220"/>
      <c r="I19" s="221"/>
    </row>
    <row r="20" spans="1:9" x14ac:dyDescent="0.2">
      <c r="A20" s="223"/>
      <c r="B20" s="224"/>
      <c r="C20" s="225"/>
      <c r="D20" s="224"/>
      <c r="E20" s="225"/>
      <c r="F20" s="224"/>
      <c r="G20" s="225"/>
      <c r="H20" s="224"/>
      <c r="I20" s="225"/>
    </row>
    <row r="21" spans="1:9" x14ac:dyDescent="0.2">
      <c r="A21" s="223"/>
      <c r="B21" s="224"/>
      <c r="C21" s="225"/>
      <c r="D21" s="224"/>
      <c r="E21" s="225"/>
      <c r="F21" s="224"/>
      <c r="G21" s="225"/>
      <c r="H21" s="224"/>
      <c r="I21" s="225"/>
    </row>
    <row r="22" spans="1:9" x14ac:dyDescent="0.2">
      <c r="A22" s="223"/>
      <c r="B22" s="224"/>
      <c r="C22" s="225"/>
      <c r="D22" s="224"/>
      <c r="E22" s="225"/>
      <c r="F22" s="224"/>
      <c r="G22" s="225"/>
      <c r="H22" s="224"/>
      <c r="I22" s="225"/>
    </row>
    <row r="23" spans="1:9" x14ac:dyDescent="0.2">
      <c r="A23" s="223"/>
      <c r="B23" s="224"/>
      <c r="C23" s="225"/>
      <c r="D23" s="224"/>
      <c r="E23" s="225"/>
      <c r="F23" s="224"/>
      <c r="G23" s="225"/>
      <c r="H23" s="224"/>
      <c r="I23" s="225"/>
    </row>
    <row r="24" spans="1:9" ht="13.5" thickBot="1" x14ac:dyDescent="0.25">
      <c r="A24" s="227"/>
      <c r="B24" s="228"/>
      <c r="C24" s="163"/>
      <c r="D24" s="228"/>
      <c r="E24" s="163"/>
      <c r="F24" s="228"/>
      <c r="G24" s="163"/>
      <c r="H24" s="228"/>
      <c r="I24" s="163"/>
    </row>
    <row r="25" spans="1:9" ht="13.5" thickBot="1" x14ac:dyDescent="0.25">
      <c r="A25" s="218"/>
      <c r="B25" s="230"/>
      <c r="C25" s="231"/>
      <c r="D25" s="230"/>
      <c r="E25" s="231"/>
      <c r="F25" s="230"/>
      <c r="G25" s="231"/>
      <c r="H25" s="230"/>
      <c r="I25" s="231"/>
    </row>
    <row r="26" spans="1:9" ht="13.5" thickBot="1" x14ac:dyDescent="0.25">
      <c r="A26" s="232" t="s">
        <v>53</v>
      </c>
      <c r="B26" s="233"/>
      <c r="C26" s="234"/>
      <c r="D26" s="233"/>
      <c r="E26" s="234"/>
      <c r="F26" s="233"/>
      <c r="G26" s="234"/>
      <c r="H26" s="233"/>
      <c r="I26" s="234"/>
    </row>
    <row r="27" spans="1:9" ht="13.5" thickBot="1" x14ac:dyDescent="0.25">
      <c r="A27" s="218"/>
      <c r="B27" s="230"/>
      <c r="C27" s="231"/>
      <c r="D27" s="230"/>
      <c r="E27" s="231"/>
      <c r="F27" s="230"/>
      <c r="G27" s="231"/>
      <c r="H27" s="230"/>
      <c r="I27" s="231"/>
    </row>
    <row r="28" spans="1:9" x14ac:dyDescent="0.2">
      <c r="A28" s="219" t="s">
        <v>54</v>
      </c>
      <c r="B28" s="235"/>
      <c r="C28" s="221"/>
      <c r="D28" s="235"/>
      <c r="E28" s="221"/>
      <c r="F28" s="235"/>
      <c r="G28" s="221"/>
      <c r="H28" s="235"/>
      <c r="I28" s="221"/>
    </row>
    <row r="29" spans="1:9" x14ac:dyDescent="0.2">
      <c r="A29" s="236" t="s">
        <v>55</v>
      </c>
      <c r="B29" s="237"/>
      <c r="C29" s="225"/>
      <c r="D29" s="237"/>
      <c r="E29" s="225"/>
      <c r="F29" s="237"/>
      <c r="G29" s="225"/>
      <c r="H29" s="237"/>
      <c r="I29" s="225"/>
    </row>
    <row r="30" spans="1:9" x14ac:dyDescent="0.2">
      <c r="A30" s="236" t="s">
        <v>56</v>
      </c>
      <c r="B30" s="237"/>
      <c r="C30" s="225"/>
      <c r="D30" s="237"/>
      <c r="E30" s="225"/>
      <c r="F30" s="237"/>
      <c r="G30" s="225"/>
      <c r="H30" s="237"/>
      <c r="I30" s="225"/>
    </row>
    <row r="31" spans="1:9" x14ac:dyDescent="0.2">
      <c r="A31" s="236" t="s">
        <v>57</v>
      </c>
      <c r="B31" s="237"/>
      <c r="C31" s="225"/>
      <c r="D31" s="237"/>
      <c r="E31" s="225"/>
      <c r="F31" s="237"/>
      <c r="G31" s="225"/>
      <c r="H31" s="237"/>
      <c r="I31" s="225"/>
    </row>
    <row r="32" spans="1:9" ht="13.5" thickBot="1" x14ac:dyDescent="0.25">
      <c r="A32" s="227" t="s">
        <v>58</v>
      </c>
      <c r="B32" s="238"/>
      <c r="C32" s="163"/>
      <c r="D32" s="238"/>
      <c r="E32" s="163"/>
      <c r="F32" s="238"/>
      <c r="G32" s="163"/>
      <c r="H32" s="238"/>
      <c r="I32" s="163"/>
    </row>
    <row r="33" spans="1:9" ht="13.5" thickBot="1" x14ac:dyDescent="0.25">
      <c r="A33" s="544"/>
      <c r="B33" s="230"/>
      <c r="C33" s="239"/>
      <c r="D33" s="230"/>
      <c r="E33" s="239"/>
      <c r="F33" s="230"/>
      <c r="G33" s="239"/>
      <c r="H33" s="230"/>
      <c r="I33" s="239"/>
    </row>
    <row r="34" spans="1:9" x14ac:dyDescent="0.2">
      <c r="A34" s="219" t="s">
        <v>59</v>
      </c>
      <c r="B34" s="235"/>
      <c r="C34" s="221"/>
      <c r="D34" s="235"/>
      <c r="E34" s="221"/>
      <c r="F34" s="235"/>
      <c r="G34" s="221"/>
      <c r="H34" s="235"/>
      <c r="I34" s="221"/>
    </row>
    <row r="35" spans="1:9" x14ac:dyDescent="0.2">
      <c r="A35" s="223" t="s">
        <v>60</v>
      </c>
      <c r="B35" s="237"/>
      <c r="C35" s="225"/>
      <c r="D35" s="237"/>
      <c r="E35" s="225"/>
      <c r="F35" s="237"/>
      <c r="G35" s="225"/>
      <c r="H35" s="237"/>
      <c r="I35" s="225"/>
    </row>
    <row r="36" spans="1:9" x14ac:dyDescent="0.2">
      <c r="A36" s="240" t="s">
        <v>98</v>
      </c>
      <c r="B36" s="241"/>
      <c r="C36" s="242"/>
      <c r="D36" s="241"/>
      <c r="E36" s="242"/>
      <c r="F36" s="241"/>
      <c r="G36" s="242"/>
      <c r="H36" s="241"/>
      <c r="I36" s="242"/>
    </row>
    <row r="37" spans="1:9" ht="13.5" thickBot="1" x14ac:dyDescent="0.25">
      <c r="A37" s="227" t="s">
        <v>83</v>
      </c>
      <c r="B37" s="238"/>
      <c r="C37" s="163"/>
      <c r="D37" s="238"/>
      <c r="E37" s="163"/>
      <c r="F37" s="238"/>
      <c r="G37" s="163"/>
      <c r="H37" s="238"/>
      <c r="I37" s="163"/>
    </row>
    <row r="38" spans="1:9" ht="13.5" thickBot="1" x14ac:dyDescent="0.25">
      <c r="A38" s="218"/>
      <c r="B38" s="230"/>
      <c r="C38" s="231"/>
      <c r="D38" s="230"/>
      <c r="E38" s="231"/>
      <c r="F38" s="230"/>
      <c r="G38" s="231"/>
      <c r="H38" s="230"/>
      <c r="I38" s="231"/>
    </row>
    <row r="39" spans="1:9" x14ac:dyDescent="0.2">
      <c r="A39" s="219" t="s">
        <v>61</v>
      </c>
      <c r="B39" s="220"/>
      <c r="C39" s="221"/>
      <c r="D39" s="220"/>
      <c r="E39" s="221"/>
      <c r="F39" s="220"/>
      <c r="G39" s="221"/>
      <c r="H39" s="220"/>
      <c r="I39" s="221"/>
    </row>
    <row r="40" spans="1:9" x14ac:dyDescent="0.2">
      <c r="A40" s="236" t="s">
        <v>62</v>
      </c>
      <c r="B40" s="224"/>
      <c r="C40" s="225"/>
      <c r="D40" s="224"/>
      <c r="E40" s="225"/>
      <c r="F40" s="224"/>
      <c r="G40" s="225"/>
      <c r="H40" s="224"/>
      <c r="I40" s="225"/>
    </row>
    <row r="41" spans="1:9" x14ac:dyDescent="0.2">
      <c r="A41" s="236" t="s">
        <v>63</v>
      </c>
      <c r="B41" s="224"/>
      <c r="C41" s="225"/>
      <c r="D41" s="224"/>
      <c r="E41" s="225"/>
      <c r="F41" s="224"/>
      <c r="G41" s="225"/>
      <c r="H41" s="224"/>
      <c r="I41" s="225"/>
    </row>
    <row r="42" spans="1:9" x14ac:dyDescent="0.2">
      <c r="A42" s="236" t="s">
        <v>64</v>
      </c>
      <c r="B42" s="224"/>
      <c r="C42" s="225"/>
      <c r="D42" s="224"/>
      <c r="E42" s="225"/>
      <c r="F42" s="224"/>
      <c r="G42" s="225"/>
      <c r="H42" s="224"/>
      <c r="I42" s="225"/>
    </row>
    <row r="43" spans="1:9" x14ac:dyDescent="0.2">
      <c r="A43" s="223" t="s">
        <v>65</v>
      </c>
      <c r="B43" s="243"/>
      <c r="C43" s="242"/>
      <c r="D43" s="243"/>
      <c r="E43" s="242"/>
      <c r="F43" s="243"/>
      <c r="G43" s="242"/>
      <c r="H43" s="243"/>
      <c r="I43" s="242"/>
    </row>
    <row r="44" spans="1:9" x14ac:dyDescent="0.2">
      <c r="A44" s="244"/>
      <c r="B44" s="243"/>
      <c r="C44" s="242"/>
      <c r="D44" s="243"/>
      <c r="E44" s="242" t="s">
        <v>228</v>
      </c>
      <c r="F44" s="243"/>
      <c r="G44" s="242"/>
      <c r="H44" s="243"/>
      <c r="I44" s="242"/>
    </row>
    <row r="45" spans="1:9" ht="13.5" thickBot="1" x14ac:dyDescent="0.25">
      <c r="A45" s="245"/>
      <c r="B45" s="228"/>
      <c r="C45" s="163"/>
      <c r="D45" s="228"/>
      <c r="E45" s="163"/>
      <c r="F45" s="228"/>
      <c r="G45" s="163"/>
      <c r="H45" s="228"/>
      <c r="I45" s="163"/>
    </row>
    <row r="46" spans="1:9" ht="13.5" thickBot="1" x14ac:dyDescent="0.25">
      <c r="A46" s="218"/>
      <c r="B46" s="230"/>
      <c r="C46" s="239"/>
      <c r="D46" s="230"/>
      <c r="E46" s="239"/>
      <c r="F46" s="230"/>
      <c r="G46" s="239"/>
      <c r="H46" s="230"/>
      <c r="I46" s="239"/>
    </row>
    <row r="47" spans="1:9" x14ac:dyDescent="0.2">
      <c r="A47" s="219" t="s">
        <v>66</v>
      </c>
      <c r="B47" s="220"/>
      <c r="C47" s="221"/>
      <c r="D47" s="220"/>
      <c r="E47" s="221"/>
      <c r="F47" s="220"/>
      <c r="G47" s="221"/>
      <c r="H47" s="220"/>
      <c r="I47" s="221"/>
    </row>
    <row r="48" spans="1:9" x14ac:dyDescent="0.2">
      <c r="A48" s="236" t="s">
        <v>99</v>
      </c>
      <c r="B48" s="224"/>
      <c r="C48" s="225"/>
      <c r="D48" s="224"/>
      <c r="E48" s="225"/>
      <c r="F48" s="224"/>
      <c r="G48" s="225"/>
      <c r="H48" s="224"/>
      <c r="I48" s="225"/>
    </row>
    <row r="49" spans="1:11" x14ac:dyDescent="0.2">
      <c r="A49" s="236" t="s">
        <v>67</v>
      </c>
      <c r="B49" s="224"/>
      <c r="C49" s="225"/>
      <c r="D49" s="224"/>
      <c r="E49" s="225"/>
      <c r="F49" s="224"/>
      <c r="G49" s="225"/>
      <c r="H49" s="224"/>
      <c r="I49" s="225"/>
    </row>
    <row r="50" spans="1:11" x14ac:dyDescent="0.2">
      <c r="A50" s="236" t="s">
        <v>100</v>
      </c>
      <c r="B50" s="224"/>
      <c r="C50" s="225"/>
      <c r="D50" s="224"/>
      <c r="E50" s="225"/>
      <c r="F50" s="224"/>
      <c r="G50" s="225"/>
      <c r="H50" s="224"/>
      <c r="I50" s="225"/>
    </row>
    <row r="51" spans="1:11" ht="13.5" thickBot="1" x14ac:dyDescent="0.25">
      <c r="A51" s="227" t="s">
        <v>68</v>
      </c>
      <c r="B51" s="228"/>
      <c r="C51" s="163"/>
      <c r="D51" s="228"/>
      <c r="E51" s="163"/>
      <c r="F51" s="228"/>
      <c r="G51" s="163"/>
      <c r="H51" s="228"/>
      <c r="I51" s="163"/>
    </row>
    <row r="52" spans="1:11" ht="13.5" thickBot="1" x14ac:dyDescent="0.25">
      <c r="A52" s="218"/>
      <c r="B52" s="230"/>
      <c r="C52" s="231"/>
      <c r="D52" s="230"/>
      <c r="E52" s="231"/>
      <c r="F52" s="230"/>
      <c r="G52" s="231"/>
      <c r="H52" s="230"/>
      <c r="I52" s="231"/>
    </row>
    <row r="53" spans="1:11" ht="13.5" thickBot="1" x14ac:dyDescent="0.25">
      <c r="A53" s="232" t="s">
        <v>69</v>
      </c>
      <c r="B53" s="233"/>
      <c r="C53" s="234">
        <v>1</v>
      </c>
      <c r="D53" s="233"/>
      <c r="E53" s="234">
        <v>1</v>
      </c>
      <c r="F53" s="233"/>
      <c r="G53" s="234">
        <v>1</v>
      </c>
      <c r="H53" s="233"/>
      <c r="I53" s="234">
        <v>1</v>
      </c>
    </row>
    <row r="54" spans="1:11" ht="13.5" thickBot="1" x14ac:dyDescent="0.25">
      <c r="A54" s="218"/>
    </row>
    <row r="55" spans="1:11" ht="13.5" thickBot="1" x14ac:dyDescent="0.25">
      <c r="A55" s="325" t="s">
        <v>195</v>
      </c>
      <c r="B55" s="300"/>
      <c r="C55" s="300"/>
      <c r="D55" s="300"/>
      <c r="E55" s="300"/>
      <c r="F55" s="300"/>
      <c r="G55" s="300"/>
      <c r="H55" s="300"/>
      <c r="I55" s="300"/>
      <c r="K55" s="47"/>
    </row>
    <row r="56" spans="1:11" ht="13.5" thickBot="1" x14ac:dyDescent="0.25">
      <c r="A56" s="218"/>
    </row>
    <row r="57" spans="1:11" ht="13.5" thickBot="1" x14ac:dyDescent="0.25">
      <c r="A57" s="232" t="s">
        <v>84</v>
      </c>
      <c r="B57" s="230"/>
      <c r="C57" s="239"/>
      <c r="D57" s="230"/>
      <c r="E57" s="239"/>
      <c r="F57" s="230"/>
      <c r="G57" s="239"/>
      <c r="H57" s="230"/>
      <c r="I57" s="239"/>
    </row>
    <row r="58" spans="1:11" x14ac:dyDescent="0.2">
      <c r="A58" s="365" t="s">
        <v>94</v>
      </c>
      <c r="B58" s="246"/>
      <c r="C58" s="247"/>
      <c r="D58" s="247"/>
      <c r="E58" s="247"/>
      <c r="F58" s="247"/>
      <c r="G58" s="247"/>
      <c r="H58" s="247"/>
      <c r="I58" s="248"/>
    </row>
    <row r="59" spans="1:11" x14ac:dyDescent="0.2">
      <c r="A59" s="366" t="s">
        <v>95</v>
      </c>
      <c r="B59" s="249"/>
      <c r="C59" s="250"/>
      <c r="D59" s="250"/>
      <c r="E59" s="250"/>
      <c r="F59" s="250"/>
      <c r="G59" s="250"/>
      <c r="H59" s="250"/>
      <c r="I59" s="251"/>
    </row>
    <row r="60" spans="1:11" ht="13.5" thickBot="1" x14ac:dyDescent="0.25">
      <c r="A60" s="367" t="s">
        <v>96</v>
      </c>
      <c r="B60" s="252"/>
      <c r="C60" s="253"/>
      <c r="D60" s="253"/>
      <c r="E60" s="253"/>
      <c r="F60" s="253"/>
      <c r="G60" s="253"/>
      <c r="H60" s="253"/>
      <c r="I60" s="254"/>
    </row>
    <row r="61" spans="1:11" x14ac:dyDescent="0.2">
      <c r="A61" s="255"/>
      <c r="B61" s="47"/>
      <c r="C61" s="256"/>
      <c r="D61" s="256"/>
      <c r="E61" s="256"/>
      <c r="F61" s="256"/>
      <c r="G61" s="256"/>
      <c r="H61" s="256"/>
      <c r="I61" s="256"/>
    </row>
    <row r="63" spans="1:11" x14ac:dyDescent="0.2">
      <c r="A63" s="257" t="s">
        <v>93</v>
      </c>
    </row>
    <row r="64" spans="1:11" ht="29.25" customHeight="1" x14ac:dyDescent="0.2">
      <c r="A64" s="604" t="s">
        <v>203</v>
      </c>
      <c r="B64" s="605"/>
      <c r="C64" s="605"/>
      <c r="D64" s="605"/>
      <c r="E64" s="605"/>
      <c r="F64" s="605"/>
      <c r="G64" s="605"/>
      <c r="H64" s="605"/>
      <c r="I64" s="605"/>
    </row>
    <row r="65" spans="1:9" ht="11.25" customHeight="1" thickBot="1" x14ac:dyDescent="0.25">
      <c r="A65" s="545"/>
      <c r="B65" s="546"/>
      <c r="C65" s="546"/>
      <c r="D65" s="546"/>
      <c r="E65" s="546"/>
      <c r="F65" s="546"/>
      <c r="G65" s="546"/>
      <c r="H65" s="546"/>
      <c r="I65" s="546"/>
    </row>
    <row r="66" spans="1:9" ht="29.25" customHeight="1" thickBot="1" x14ac:dyDescent="0.25">
      <c r="A66" s="601" t="s">
        <v>204</v>
      </c>
      <c r="B66" s="602"/>
      <c r="C66" s="602"/>
      <c r="D66" s="602"/>
      <c r="E66" s="602"/>
      <c r="F66" s="602"/>
      <c r="G66" s="602"/>
      <c r="H66" s="602"/>
      <c r="I66" s="603"/>
    </row>
    <row r="68" spans="1:9" ht="13.5" thickBot="1" x14ac:dyDescent="0.25">
      <c r="A68" s="81" t="s">
        <v>149</v>
      </c>
    </row>
    <row r="69" spans="1:9" ht="13.5" thickBot="1" x14ac:dyDescent="0.25">
      <c r="A69" s="86" t="s">
        <v>5</v>
      </c>
      <c r="B69" s="86" t="str">
        <f>+B8</f>
        <v>promedio 2014</v>
      </c>
      <c r="D69" s="86" t="str">
        <f>+D8</f>
        <v>promedio 2015</v>
      </c>
      <c r="F69" s="86" t="str">
        <f>+F8</f>
        <v>promedio 2016</v>
      </c>
      <c r="H69" s="108" t="str">
        <f>+H8</f>
        <v>promedio ene-oct 2017</v>
      </c>
    </row>
    <row r="70" spans="1:9" ht="13.5" thickBot="1" x14ac:dyDescent="0.25">
      <c r="A70" s="103" t="s">
        <v>141</v>
      </c>
      <c r="B70" s="140">
        <f>+B53-SUM(B47:B51,B39:B45,B34:B37,B28:B32,B26,B19:B24,B12:B17)</f>
        <v>0</v>
      </c>
      <c r="C70" s="139"/>
      <c r="D70" s="140">
        <f>+D53-SUM(D47:D51,D39:D45,D34:D37,D28:D32,D26,D19:D24,D12:D17)</f>
        <v>0</v>
      </c>
      <c r="E70" s="139"/>
      <c r="F70" s="140">
        <f>+F53-SUM(F47:F51,F39:F45,F34:F37,F28:F32,F26,F19:F24,F12:F17)</f>
        <v>0</v>
      </c>
      <c r="G70" s="139"/>
      <c r="H70" s="140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B8:C8"/>
    <mergeCell ref="D8:E8"/>
    <mergeCell ref="F8:G8"/>
    <mergeCell ref="H8:I8"/>
    <mergeCell ref="A64:I64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52" orientation="landscape" r:id="rId1"/>
  <headerFooter alignWithMargins="0">
    <oddHeader>&amp;R2017 - Año de las Energías Renovables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J45"/>
  <sheetViews>
    <sheetView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214" bestFit="1" customWidth="1"/>
  </cols>
  <sheetData>
    <row r="1" spans="1:10" x14ac:dyDescent="0.2">
      <c r="A1" s="544" t="s">
        <v>249</v>
      </c>
      <c r="B1" s="544"/>
    </row>
    <row r="2" spans="1:10" x14ac:dyDescent="0.2">
      <c r="A2" s="544" t="s">
        <v>182</v>
      </c>
      <c r="B2" s="544"/>
    </row>
    <row r="3" spans="1:10" x14ac:dyDescent="0.2">
      <c r="A3" s="547" t="str">
        <f>+'1.modelos'!A3</f>
        <v>Rodamientes Radiales a bola</v>
      </c>
      <c r="B3" s="364"/>
    </row>
    <row r="4" spans="1:10" s="553" customFormat="1" x14ac:dyDescent="0.2">
      <c r="A4" s="552" t="s">
        <v>274</v>
      </c>
    </row>
    <row r="5" spans="1:10" x14ac:dyDescent="0.2">
      <c r="A5" s="217"/>
      <c r="B5" s="217"/>
    </row>
    <row r="6" spans="1:10" ht="13.5" thickBot="1" x14ac:dyDescent="0.25">
      <c r="J6" s="216"/>
    </row>
    <row r="7" spans="1:10" s="399" customFormat="1" ht="13.5" customHeight="1" x14ac:dyDescent="0.2">
      <c r="A7" s="407" t="s">
        <v>47</v>
      </c>
      <c r="B7" s="610" t="s">
        <v>183</v>
      </c>
      <c r="C7" s="408" t="str">
        <f>+'8.a Costos'!B8</f>
        <v>promedio 2014</v>
      </c>
      <c r="D7" s="408" t="s">
        <v>218</v>
      </c>
      <c r="E7" s="408" t="s">
        <v>219</v>
      </c>
      <c r="F7" s="408" t="s">
        <v>242</v>
      </c>
      <c r="G7" s="610" t="s">
        <v>101</v>
      </c>
      <c r="J7" s="409"/>
    </row>
    <row r="8" spans="1:10" s="399" customFormat="1" ht="36.75" customHeight="1" thickBot="1" x14ac:dyDescent="0.25">
      <c r="A8" s="410"/>
      <c r="B8" s="611"/>
      <c r="C8" s="411" t="s">
        <v>227</v>
      </c>
      <c r="D8" s="411" t="s">
        <v>227</v>
      </c>
      <c r="E8" s="411" t="s">
        <v>227</v>
      </c>
      <c r="F8" s="411" t="s">
        <v>227</v>
      </c>
      <c r="G8" s="611"/>
      <c r="J8" s="412"/>
    </row>
    <row r="9" spans="1:10" ht="13.5" thickBot="1" x14ac:dyDescent="0.25">
      <c r="A9" s="218"/>
      <c r="B9" s="218"/>
      <c r="G9" s="214"/>
    </row>
    <row r="10" spans="1:10" ht="13.5" thickBot="1" x14ac:dyDescent="0.25">
      <c r="A10" s="219" t="s">
        <v>184</v>
      </c>
      <c r="B10" s="497"/>
      <c r="C10" s="508"/>
      <c r="D10" s="222"/>
      <c r="E10" s="222"/>
      <c r="F10" s="222"/>
      <c r="G10" s="222"/>
    </row>
    <row r="11" spans="1:10" x14ac:dyDescent="0.2">
      <c r="A11" s="223"/>
      <c r="B11" s="223"/>
      <c r="C11" s="504"/>
      <c r="D11" s="226"/>
      <c r="E11" s="226"/>
      <c r="F11" s="226"/>
      <c r="G11" s="226"/>
    </row>
    <row r="12" spans="1:10" x14ac:dyDescent="0.2">
      <c r="A12" s="223"/>
      <c r="B12" s="223"/>
      <c r="C12" s="226"/>
      <c r="D12" s="226"/>
      <c r="E12" s="226"/>
      <c r="F12" s="226"/>
      <c r="G12" s="226"/>
    </row>
    <row r="13" spans="1:10" x14ac:dyDescent="0.2">
      <c r="A13" s="223"/>
      <c r="B13" s="223"/>
      <c r="C13" s="226"/>
      <c r="D13" s="226"/>
      <c r="E13" s="226"/>
      <c r="F13" s="226"/>
      <c r="G13" s="226"/>
    </row>
    <row r="14" spans="1:10" x14ac:dyDescent="0.2">
      <c r="A14" s="223"/>
      <c r="B14" s="223"/>
      <c r="C14" s="226"/>
      <c r="D14" s="226"/>
      <c r="E14" s="226"/>
      <c r="F14" s="226"/>
      <c r="G14" s="226"/>
    </row>
    <row r="15" spans="1:10" ht="13.5" thickBot="1" x14ac:dyDescent="0.25">
      <c r="A15" s="227"/>
      <c r="B15" s="227"/>
      <c r="C15" s="229"/>
      <c r="D15" s="229"/>
      <c r="E15" s="229"/>
      <c r="F15" s="229"/>
      <c r="G15" s="229"/>
    </row>
    <row r="16" spans="1:10" ht="13.5" thickBot="1" x14ac:dyDescent="0.25">
      <c r="A16" s="218"/>
      <c r="B16" s="218"/>
      <c r="G16" s="214"/>
    </row>
    <row r="17" spans="1:10" x14ac:dyDescent="0.2">
      <c r="A17" s="219" t="s">
        <v>185</v>
      </c>
      <c r="B17" s="219"/>
      <c r="C17" s="222"/>
      <c r="D17" s="222"/>
      <c r="E17" s="222"/>
      <c r="F17" s="222"/>
      <c r="G17" s="222"/>
    </row>
    <row r="18" spans="1:10" x14ac:dyDescent="0.2">
      <c r="A18" s="223"/>
      <c r="B18" s="223"/>
      <c r="C18" s="226"/>
      <c r="D18" s="226"/>
      <c r="E18" s="226"/>
      <c r="F18" s="226"/>
      <c r="G18" s="226"/>
    </row>
    <row r="19" spans="1:10" x14ac:dyDescent="0.2">
      <c r="A19" s="223"/>
      <c r="B19" s="223"/>
      <c r="C19" s="226"/>
      <c r="D19" s="226"/>
      <c r="E19" s="226"/>
      <c r="F19" s="226"/>
      <c r="G19" s="226"/>
    </row>
    <row r="20" spans="1:10" x14ac:dyDescent="0.2">
      <c r="A20" s="223"/>
      <c r="B20" s="223"/>
      <c r="C20" s="226"/>
      <c r="D20" s="226"/>
      <c r="E20" s="226"/>
      <c r="F20" s="226"/>
      <c r="G20" s="226"/>
    </row>
    <row r="21" spans="1:10" x14ac:dyDescent="0.2">
      <c r="A21" s="223"/>
      <c r="B21" s="223"/>
      <c r="C21" s="226"/>
      <c r="D21" s="226"/>
      <c r="E21" s="226"/>
      <c r="F21" s="226"/>
      <c r="G21" s="226"/>
    </row>
    <row r="22" spans="1:10" ht="13.5" thickBot="1" x14ac:dyDescent="0.25">
      <c r="A22" s="227"/>
      <c r="B22" s="227"/>
      <c r="C22" s="229"/>
      <c r="D22" s="229"/>
      <c r="E22" s="229"/>
      <c r="F22" s="229"/>
      <c r="G22" s="229"/>
    </row>
    <row r="24" spans="1:10" ht="13.5" thickBot="1" x14ac:dyDescent="0.25"/>
    <row r="25" spans="1:10" s="399" customFormat="1" ht="13.5" thickBot="1" x14ac:dyDescent="0.25">
      <c r="A25" s="612" t="s">
        <v>47</v>
      </c>
      <c r="B25" s="613"/>
      <c r="C25" s="413" t="str">
        <f>+C7</f>
        <v>promedio 2014</v>
      </c>
      <c r="D25" s="413" t="str">
        <f>+D7</f>
        <v>promedio 2015</v>
      </c>
      <c r="E25" s="413" t="str">
        <f>+E7</f>
        <v>promedio 2016</v>
      </c>
      <c r="F25" s="413" t="str">
        <f>+F7</f>
        <v>promedio ene-oct 2017</v>
      </c>
      <c r="J25" s="412"/>
    </row>
    <row r="26" spans="1:10" ht="13.5" thickBot="1" x14ac:dyDescent="0.25">
      <c r="A26" s="608" t="s">
        <v>98</v>
      </c>
      <c r="B26" s="609"/>
    </row>
    <row r="27" spans="1:10" x14ac:dyDescent="0.2">
      <c r="A27" s="312" t="s">
        <v>186</v>
      </c>
      <c r="B27" s="313"/>
      <c r="C27" s="314"/>
      <c r="D27" s="315"/>
      <c r="E27" s="314"/>
      <c r="F27" s="315"/>
    </row>
    <row r="28" spans="1:10" x14ac:dyDescent="0.2">
      <c r="A28" s="316" t="s">
        <v>187</v>
      </c>
      <c r="B28" s="317"/>
      <c r="C28" s="318"/>
      <c r="D28" s="319"/>
      <c r="E28" s="318"/>
      <c r="F28" s="319"/>
    </row>
    <row r="29" spans="1:10" x14ac:dyDescent="0.2">
      <c r="A29" s="316" t="s">
        <v>188</v>
      </c>
      <c r="B29" s="317"/>
      <c r="C29" s="318"/>
      <c r="D29" s="319"/>
      <c r="E29" s="318"/>
      <c r="F29" s="319"/>
    </row>
    <row r="30" spans="1:10" ht="13.5" thickBot="1" x14ac:dyDescent="0.25">
      <c r="A30" s="320" t="s">
        <v>189</v>
      </c>
      <c r="B30" s="321"/>
      <c r="C30" s="322"/>
      <c r="D30" s="323"/>
      <c r="E30" s="322"/>
      <c r="F30" s="323"/>
    </row>
    <row r="31" spans="1:10" ht="13.5" thickBot="1" x14ac:dyDescent="0.25">
      <c r="A31" s="608" t="s">
        <v>190</v>
      </c>
      <c r="B31" s="609"/>
      <c r="C31" s="324"/>
      <c r="D31" s="324"/>
      <c r="E31" s="324"/>
      <c r="F31" s="324"/>
    </row>
    <row r="32" spans="1:10" x14ac:dyDescent="0.2">
      <c r="A32" s="312" t="s">
        <v>186</v>
      </c>
      <c r="B32" s="313"/>
      <c r="C32" s="314"/>
      <c r="D32" s="315"/>
      <c r="E32" s="314"/>
      <c r="F32" s="315"/>
    </row>
    <row r="33" spans="1:6" x14ac:dyDescent="0.2">
      <c r="A33" s="316" t="s">
        <v>187</v>
      </c>
      <c r="B33" s="317"/>
      <c r="C33" s="318"/>
      <c r="D33" s="319"/>
      <c r="E33" s="318"/>
      <c r="F33" s="319"/>
    </row>
    <row r="34" spans="1:6" x14ac:dyDescent="0.2">
      <c r="A34" s="316" t="s">
        <v>188</v>
      </c>
      <c r="B34" s="317"/>
      <c r="C34" s="318"/>
      <c r="D34" s="319"/>
      <c r="E34" s="318"/>
      <c r="F34" s="319"/>
    </row>
    <row r="35" spans="1:6" ht="13.5" thickBot="1" x14ac:dyDescent="0.25">
      <c r="A35" s="320" t="s">
        <v>189</v>
      </c>
      <c r="B35" s="321"/>
      <c r="C35" s="322"/>
      <c r="D35" s="323"/>
      <c r="E35" s="322"/>
      <c r="F35" s="323"/>
    </row>
    <row r="36" spans="1:6" ht="13.5" thickBot="1" x14ac:dyDescent="0.25">
      <c r="A36" s="608" t="s">
        <v>191</v>
      </c>
      <c r="B36" s="609"/>
      <c r="C36" s="324"/>
      <c r="D36" s="324"/>
      <c r="E36" s="324"/>
      <c r="F36" s="324"/>
    </row>
    <row r="37" spans="1:6" x14ac:dyDescent="0.2">
      <c r="A37" s="312" t="s">
        <v>186</v>
      </c>
      <c r="B37" s="313"/>
      <c r="C37" s="314"/>
      <c r="D37" s="315"/>
      <c r="E37" s="314"/>
      <c r="F37" s="315"/>
    </row>
    <row r="38" spans="1:6" x14ac:dyDescent="0.2">
      <c r="A38" s="316" t="s">
        <v>187</v>
      </c>
      <c r="B38" s="317"/>
      <c r="C38" s="318"/>
      <c r="D38" s="319"/>
      <c r="E38" s="318"/>
      <c r="F38" s="319"/>
    </row>
    <row r="39" spans="1:6" x14ac:dyDescent="0.2">
      <c r="A39" s="316" t="s">
        <v>188</v>
      </c>
      <c r="B39" s="317"/>
      <c r="C39" s="318"/>
      <c r="D39" s="319"/>
      <c r="E39" s="318"/>
      <c r="F39" s="319"/>
    </row>
    <row r="40" spans="1:6" ht="13.5" thickBot="1" x14ac:dyDescent="0.25">
      <c r="A40" s="320" t="s">
        <v>189</v>
      </c>
      <c r="B40" s="321"/>
      <c r="C40" s="322"/>
      <c r="D40" s="323"/>
      <c r="E40" s="322"/>
      <c r="F40" s="323"/>
    </row>
    <row r="41" spans="1:6" ht="13.5" thickBot="1" x14ac:dyDescent="0.25">
      <c r="A41" s="608" t="s">
        <v>191</v>
      </c>
      <c r="B41" s="609"/>
      <c r="C41" s="324"/>
      <c r="D41" s="324"/>
      <c r="E41" s="324"/>
      <c r="F41" s="324"/>
    </row>
    <row r="42" spans="1:6" x14ac:dyDescent="0.2">
      <c r="A42" s="312" t="s">
        <v>186</v>
      </c>
      <c r="B42" s="313"/>
      <c r="C42" s="314"/>
      <c r="D42" s="315"/>
      <c r="E42" s="314"/>
      <c r="F42" s="315"/>
    </row>
    <row r="43" spans="1:6" x14ac:dyDescent="0.2">
      <c r="A43" s="316" t="s">
        <v>187</v>
      </c>
      <c r="B43" s="317"/>
      <c r="C43" s="318"/>
      <c r="D43" s="319"/>
      <c r="E43" s="318"/>
      <c r="F43" s="319"/>
    </row>
    <row r="44" spans="1:6" x14ac:dyDescent="0.2">
      <c r="A44" s="316" t="s">
        <v>188</v>
      </c>
      <c r="B44" s="317"/>
      <c r="C44" s="318"/>
      <c r="D44" s="319"/>
      <c r="E44" s="318" t="s">
        <v>228</v>
      </c>
      <c r="F44" s="319"/>
    </row>
    <row r="45" spans="1:6" ht="13.5" thickBot="1" x14ac:dyDescent="0.25">
      <c r="A45" s="320" t="s">
        <v>189</v>
      </c>
      <c r="B45" s="321"/>
      <c r="C45" s="322"/>
      <c r="D45" s="323"/>
      <c r="E45" s="322"/>
      <c r="F45" s="323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76" orientation="landscape" r:id="rId1"/>
  <headerFooter alignWithMargins="0">
    <oddHeader>&amp;R2017 - Año de las Energías Renovables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J45"/>
  <sheetViews>
    <sheetView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214" bestFit="1" customWidth="1"/>
  </cols>
  <sheetData>
    <row r="1" spans="1:10" x14ac:dyDescent="0.2">
      <c r="A1" s="544" t="s">
        <v>277</v>
      </c>
      <c r="B1" s="544"/>
    </row>
    <row r="2" spans="1:10" x14ac:dyDescent="0.2">
      <c r="A2" s="544" t="s">
        <v>182</v>
      </c>
      <c r="B2" s="544"/>
    </row>
    <row r="3" spans="1:10" x14ac:dyDescent="0.2">
      <c r="A3" s="547" t="str">
        <f>+'1.modelos'!A3</f>
        <v>Rodamientes Radiales a bola</v>
      </c>
      <c r="B3" s="364"/>
    </row>
    <row r="4" spans="1:10" s="553" customFormat="1" x14ac:dyDescent="0.2">
      <c r="A4" s="552" t="s">
        <v>276</v>
      </c>
    </row>
    <row r="5" spans="1:10" x14ac:dyDescent="0.2">
      <c r="A5" s="217"/>
      <c r="B5" s="217"/>
    </row>
    <row r="6" spans="1:10" ht="13.5" thickBot="1" x14ac:dyDescent="0.25">
      <c r="J6" s="216"/>
    </row>
    <row r="7" spans="1:10" s="399" customFormat="1" ht="13.5" customHeight="1" x14ac:dyDescent="0.2">
      <c r="A7" s="407" t="s">
        <v>47</v>
      </c>
      <c r="B7" s="610" t="s">
        <v>183</v>
      </c>
      <c r="C7" s="408" t="str">
        <f>+'8.a Costos (2)'!B8</f>
        <v>promedio 2014</v>
      </c>
      <c r="D7" s="408" t="s">
        <v>218</v>
      </c>
      <c r="E7" s="408" t="s">
        <v>219</v>
      </c>
      <c r="F7" s="408" t="s">
        <v>242</v>
      </c>
      <c r="G7" s="610" t="s">
        <v>101</v>
      </c>
      <c r="J7" s="409"/>
    </row>
    <row r="8" spans="1:10" s="399" customFormat="1" ht="36.75" customHeight="1" thickBot="1" x14ac:dyDescent="0.25">
      <c r="A8" s="410"/>
      <c r="B8" s="611"/>
      <c r="C8" s="411" t="s">
        <v>227</v>
      </c>
      <c r="D8" s="411" t="s">
        <v>227</v>
      </c>
      <c r="E8" s="411" t="s">
        <v>227</v>
      </c>
      <c r="F8" s="411" t="s">
        <v>227</v>
      </c>
      <c r="G8" s="611"/>
      <c r="J8" s="412"/>
    </row>
    <row r="9" spans="1:10" ht="13.5" thickBot="1" x14ac:dyDescent="0.25">
      <c r="A9" s="218"/>
      <c r="B9" s="218"/>
      <c r="G9" s="214"/>
    </row>
    <row r="10" spans="1:10" ht="13.5" thickBot="1" x14ac:dyDescent="0.25">
      <c r="A10" s="219" t="s">
        <v>184</v>
      </c>
      <c r="B10" s="497"/>
      <c r="C10" s="508"/>
      <c r="D10" s="222"/>
      <c r="E10" s="222"/>
      <c r="F10" s="222"/>
      <c r="G10" s="222"/>
    </row>
    <row r="11" spans="1:10" x14ac:dyDescent="0.2">
      <c r="A11" s="223"/>
      <c r="B11" s="223"/>
      <c r="C11" s="504"/>
      <c r="D11" s="226"/>
      <c r="E11" s="226"/>
      <c r="F11" s="226"/>
      <c r="G11" s="226"/>
    </row>
    <row r="12" spans="1:10" x14ac:dyDescent="0.2">
      <c r="A12" s="223"/>
      <c r="B12" s="223"/>
      <c r="C12" s="226"/>
      <c r="D12" s="226"/>
      <c r="E12" s="226"/>
      <c r="F12" s="226"/>
      <c r="G12" s="226"/>
    </row>
    <row r="13" spans="1:10" x14ac:dyDescent="0.2">
      <c r="A13" s="223"/>
      <c r="B13" s="223"/>
      <c r="C13" s="226"/>
      <c r="D13" s="226"/>
      <c r="E13" s="226"/>
      <c r="F13" s="226"/>
      <c r="G13" s="226"/>
    </row>
    <row r="14" spans="1:10" x14ac:dyDescent="0.2">
      <c r="A14" s="223"/>
      <c r="B14" s="223"/>
      <c r="C14" s="226"/>
      <c r="D14" s="226"/>
      <c r="E14" s="226"/>
      <c r="F14" s="226"/>
      <c r="G14" s="226"/>
    </row>
    <row r="15" spans="1:10" ht="13.5" thickBot="1" x14ac:dyDescent="0.25">
      <c r="A15" s="227"/>
      <c r="B15" s="227"/>
      <c r="C15" s="229"/>
      <c r="D15" s="229"/>
      <c r="E15" s="229"/>
      <c r="F15" s="229"/>
      <c r="G15" s="229"/>
    </row>
    <row r="16" spans="1:10" ht="13.5" thickBot="1" x14ac:dyDescent="0.25">
      <c r="A16" s="218"/>
      <c r="B16" s="218"/>
      <c r="G16" s="214"/>
    </row>
    <row r="17" spans="1:10" x14ac:dyDescent="0.2">
      <c r="A17" s="219" t="s">
        <v>185</v>
      </c>
      <c r="B17" s="219"/>
      <c r="C17" s="222"/>
      <c r="D17" s="222"/>
      <c r="E17" s="222"/>
      <c r="F17" s="222"/>
      <c r="G17" s="222"/>
    </row>
    <row r="18" spans="1:10" x14ac:dyDescent="0.2">
      <c r="A18" s="223"/>
      <c r="B18" s="223"/>
      <c r="C18" s="226"/>
      <c r="D18" s="226"/>
      <c r="E18" s="226"/>
      <c r="F18" s="226"/>
      <c r="G18" s="226"/>
    </row>
    <row r="19" spans="1:10" x14ac:dyDescent="0.2">
      <c r="A19" s="223"/>
      <c r="B19" s="223"/>
      <c r="C19" s="226"/>
      <c r="D19" s="226"/>
      <c r="E19" s="226"/>
      <c r="F19" s="226"/>
      <c r="G19" s="226"/>
    </row>
    <row r="20" spans="1:10" x14ac:dyDescent="0.2">
      <c r="A20" s="223"/>
      <c r="B20" s="223"/>
      <c r="C20" s="226"/>
      <c r="D20" s="226"/>
      <c r="E20" s="226"/>
      <c r="F20" s="226"/>
      <c r="G20" s="226"/>
    </row>
    <row r="21" spans="1:10" x14ac:dyDescent="0.2">
      <c r="A21" s="223"/>
      <c r="B21" s="223"/>
      <c r="C21" s="226"/>
      <c r="D21" s="226"/>
      <c r="E21" s="226"/>
      <c r="F21" s="226"/>
      <c r="G21" s="226"/>
    </row>
    <row r="22" spans="1:10" ht="13.5" thickBot="1" x14ac:dyDescent="0.25">
      <c r="A22" s="227"/>
      <c r="B22" s="227"/>
      <c r="C22" s="229"/>
      <c r="D22" s="229"/>
      <c r="E22" s="229"/>
      <c r="F22" s="229"/>
      <c r="G22" s="229"/>
    </row>
    <row r="24" spans="1:10" ht="13.5" thickBot="1" x14ac:dyDescent="0.25"/>
    <row r="25" spans="1:10" s="399" customFormat="1" ht="13.5" thickBot="1" x14ac:dyDescent="0.25">
      <c r="A25" s="612" t="s">
        <v>47</v>
      </c>
      <c r="B25" s="613"/>
      <c r="C25" s="413" t="str">
        <f>+C7</f>
        <v>promedio 2014</v>
      </c>
      <c r="D25" s="413" t="str">
        <f>+D7</f>
        <v>promedio 2015</v>
      </c>
      <c r="E25" s="413" t="str">
        <f>+E7</f>
        <v>promedio 2016</v>
      </c>
      <c r="F25" s="413" t="str">
        <f>+F7</f>
        <v>promedio ene-oct 2017</v>
      </c>
      <c r="J25" s="412"/>
    </row>
    <row r="26" spans="1:10" ht="13.5" thickBot="1" x14ac:dyDescent="0.25">
      <c r="A26" s="608" t="s">
        <v>98</v>
      </c>
      <c r="B26" s="609"/>
    </row>
    <row r="27" spans="1:10" x14ac:dyDescent="0.2">
      <c r="A27" s="312" t="s">
        <v>186</v>
      </c>
      <c r="B27" s="313"/>
      <c r="C27" s="314"/>
      <c r="D27" s="315"/>
      <c r="E27" s="314"/>
      <c r="F27" s="315"/>
    </row>
    <row r="28" spans="1:10" x14ac:dyDescent="0.2">
      <c r="A28" s="316" t="s">
        <v>187</v>
      </c>
      <c r="B28" s="317"/>
      <c r="C28" s="318"/>
      <c r="D28" s="319"/>
      <c r="E28" s="318"/>
      <c r="F28" s="319"/>
    </row>
    <row r="29" spans="1:10" x14ac:dyDescent="0.2">
      <c r="A29" s="316" t="s">
        <v>188</v>
      </c>
      <c r="B29" s="317"/>
      <c r="C29" s="318"/>
      <c r="D29" s="319"/>
      <c r="E29" s="318"/>
      <c r="F29" s="319"/>
    </row>
    <row r="30" spans="1:10" ht="13.5" thickBot="1" x14ac:dyDescent="0.25">
      <c r="A30" s="320" t="s">
        <v>189</v>
      </c>
      <c r="B30" s="321"/>
      <c r="C30" s="322"/>
      <c r="D30" s="323"/>
      <c r="E30" s="322"/>
      <c r="F30" s="323"/>
    </row>
    <row r="31" spans="1:10" ht="13.5" thickBot="1" x14ac:dyDescent="0.25">
      <c r="A31" s="608" t="s">
        <v>190</v>
      </c>
      <c r="B31" s="609"/>
      <c r="C31" s="324"/>
      <c r="D31" s="324"/>
      <c r="E31" s="324"/>
      <c r="F31" s="324"/>
    </row>
    <row r="32" spans="1:10" x14ac:dyDescent="0.2">
      <c r="A32" s="312" t="s">
        <v>186</v>
      </c>
      <c r="B32" s="313"/>
      <c r="C32" s="314"/>
      <c r="D32" s="315"/>
      <c r="E32" s="314"/>
      <c r="F32" s="315"/>
    </row>
    <row r="33" spans="1:6" x14ac:dyDescent="0.2">
      <c r="A33" s="316" t="s">
        <v>187</v>
      </c>
      <c r="B33" s="317"/>
      <c r="C33" s="318"/>
      <c r="D33" s="319"/>
      <c r="E33" s="318"/>
      <c r="F33" s="319"/>
    </row>
    <row r="34" spans="1:6" x14ac:dyDescent="0.2">
      <c r="A34" s="316" t="s">
        <v>188</v>
      </c>
      <c r="B34" s="317"/>
      <c r="C34" s="318"/>
      <c r="D34" s="319"/>
      <c r="E34" s="318"/>
      <c r="F34" s="319"/>
    </row>
    <row r="35" spans="1:6" ht="13.5" thickBot="1" x14ac:dyDescent="0.25">
      <c r="A35" s="320" t="s">
        <v>189</v>
      </c>
      <c r="B35" s="321"/>
      <c r="C35" s="322"/>
      <c r="D35" s="323"/>
      <c r="E35" s="322"/>
      <c r="F35" s="323"/>
    </row>
    <row r="36" spans="1:6" ht="13.5" thickBot="1" x14ac:dyDescent="0.25">
      <c r="A36" s="608" t="s">
        <v>191</v>
      </c>
      <c r="B36" s="609"/>
      <c r="C36" s="324"/>
      <c r="D36" s="324"/>
      <c r="E36" s="324"/>
      <c r="F36" s="324"/>
    </row>
    <row r="37" spans="1:6" x14ac:dyDescent="0.2">
      <c r="A37" s="312" t="s">
        <v>186</v>
      </c>
      <c r="B37" s="313"/>
      <c r="C37" s="314"/>
      <c r="D37" s="315"/>
      <c r="E37" s="314"/>
      <c r="F37" s="315"/>
    </row>
    <row r="38" spans="1:6" x14ac:dyDescent="0.2">
      <c r="A38" s="316" t="s">
        <v>187</v>
      </c>
      <c r="B38" s="317"/>
      <c r="C38" s="318"/>
      <c r="D38" s="319"/>
      <c r="E38" s="318"/>
      <c r="F38" s="319"/>
    </row>
    <row r="39" spans="1:6" x14ac:dyDescent="0.2">
      <c r="A39" s="316" t="s">
        <v>188</v>
      </c>
      <c r="B39" s="317"/>
      <c r="C39" s="318"/>
      <c r="D39" s="319"/>
      <c r="E39" s="318"/>
      <c r="F39" s="319"/>
    </row>
    <row r="40" spans="1:6" ht="13.5" thickBot="1" x14ac:dyDescent="0.25">
      <c r="A40" s="320" t="s">
        <v>189</v>
      </c>
      <c r="B40" s="321"/>
      <c r="C40" s="322"/>
      <c r="D40" s="323"/>
      <c r="E40" s="322"/>
      <c r="F40" s="323"/>
    </row>
    <row r="41" spans="1:6" ht="13.5" thickBot="1" x14ac:dyDescent="0.25">
      <c r="A41" s="608" t="s">
        <v>191</v>
      </c>
      <c r="B41" s="609"/>
      <c r="C41" s="324"/>
      <c r="D41" s="324"/>
      <c r="E41" s="324"/>
      <c r="F41" s="324"/>
    </row>
    <row r="42" spans="1:6" x14ac:dyDescent="0.2">
      <c r="A42" s="312" t="s">
        <v>186</v>
      </c>
      <c r="B42" s="313"/>
      <c r="C42" s="314"/>
      <c r="D42" s="315"/>
      <c r="E42" s="314"/>
      <c r="F42" s="315"/>
    </row>
    <row r="43" spans="1:6" x14ac:dyDescent="0.2">
      <c r="A43" s="316" t="s">
        <v>187</v>
      </c>
      <c r="B43" s="317"/>
      <c r="C43" s="318"/>
      <c r="D43" s="319"/>
      <c r="E43" s="318"/>
      <c r="F43" s="319"/>
    </row>
    <row r="44" spans="1:6" x14ac:dyDescent="0.2">
      <c r="A44" s="316" t="s">
        <v>188</v>
      </c>
      <c r="B44" s="317"/>
      <c r="C44" s="318"/>
      <c r="D44" s="319"/>
      <c r="E44" s="318" t="s">
        <v>228</v>
      </c>
      <c r="F44" s="319"/>
    </row>
    <row r="45" spans="1:6" ht="13.5" thickBot="1" x14ac:dyDescent="0.25">
      <c r="A45" s="320" t="s">
        <v>189</v>
      </c>
      <c r="B45" s="321"/>
      <c r="C45" s="322"/>
      <c r="D45" s="323"/>
      <c r="E45" s="322"/>
      <c r="F45" s="323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76" orientation="landscape" r:id="rId1"/>
  <headerFooter alignWithMargins="0">
    <oddHeader>&amp;R2017 - Año de las Energías Renovables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J45"/>
  <sheetViews>
    <sheetView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214" bestFit="1" customWidth="1"/>
  </cols>
  <sheetData>
    <row r="1" spans="1:10" x14ac:dyDescent="0.2">
      <c r="A1" s="544" t="s">
        <v>286</v>
      </c>
      <c r="B1" s="544"/>
    </row>
    <row r="2" spans="1:10" x14ac:dyDescent="0.2">
      <c r="A2" s="544" t="s">
        <v>182</v>
      </c>
      <c r="B2" s="544"/>
    </row>
    <row r="3" spans="1:10" x14ac:dyDescent="0.2">
      <c r="A3" s="547" t="str">
        <f>+'1.modelos'!A3</f>
        <v>Rodamientes Radiales a bola</v>
      </c>
      <c r="B3" s="364"/>
    </row>
    <row r="4" spans="1:10" s="553" customFormat="1" x14ac:dyDescent="0.2">
      <c r="A4" s="552" t="s">
        <v>278</v>
      </c>
    </row>
    <row r="5" spans="1:10" x14ac:dyDescent="0.2">
      <c r="A5" s="217"/>
      <c r="B5" s="217"/>
    </row>
    <row r="6" spans="1:10" ht="13.5" thickBot="1" x14ac:dyDescent="0.25">
      <c r="J6" s="216"/>
    </row>
    <row r="7" spans="1:10" s="399" customFormat="1" ht="13.5" customHeight="1" x14ac:dyDescent="0.2">
      <c r="A7" s="407" t="s">
        <v>47</v>
      </c>
      <c r="B7" s="610" t="s">
        <v>183</v>
      </c>
      <c r="C7" s="408" t="str">
        <f>+'8.a Costos'!B8</f>
        <v>promedio 2014</v>
      </c>
      <c r="D7" s="408" t="s">
        <v>218</v>
      </c>
      <c r="E7" s="408" t="s">
        <v>219</v>
      </c>
      <c r="F7" s="408" t="s">
        <v>242</v>
      </c>
      <c r="G7" s="610" t="s">
        <v>101</v>
      </c>
      <c r="J7" s="409"/>
    </row>
    <row r="8" spans="1:10" s="399" customFormat="1" ht="36.75" customHeight="1" thickBot="1" x14ac:dyDescent="0.25">
      <c r="A8" s="410"/>
      <c r="B8" s="611"/>
      <c r="C8" s="411" t="s">
        <v>227</v>
      </c>
      <c r="D8" s="411" t="s">
        <v>227</v>
      </c>
      <c r="E8" s="411" t="s">
        <v>227</v>
      </c>
      <c r="F8" s="411" t="s">
        <v>227</v>
      </c>
      <c r="G8" s="611"/>
      <c r="J8" s="412"/>
    </row>
    <row r="9" spans="1:10" ht="13.5" thickBot="1" x14ac:dyDescent="0.25">
      <c r="A9" s="218"/>
      <c r="B9" s="218"/>
      <c r="G9" s="214"/>
    </row>
    <row r="10" spans="1:10" ht="13.5" thickBot="1" x14ac:dyDescent="0.25">
      <c r="A10" s="219" t="s">
        <v>184</v>
      </c>
      <c r="B10" s="497"/>
      <c r="C10" s="508"/>
      <c r="D10" s="222"/>
      <c r="E10" s="222"/>
      <c r="F10" s="222"/>
      <c r="G10" s="222"/>
    </row>
    <row r="11" spans="1:10" x14ac:dyDescent="0.2">
      <c r="A11" s="223"/>
      <c r="B11" s="223"/>
      <c r="C11" s="504"/>
      <c r="D11" s="226"/>
      <c r="E11" s="226"/>
      <c r="F11" s="226"/>
      <c r="G11" s="226"/>
    </row>
    <row r="12" spans="1:10" x14ac:dyDescent="0.2">
      <c r="A12" s="223"/>
      <c r="B12" s="223"/>
      <c r="C12" s="226"/>
      <c r="D12" s="226"/>
      <c r="E12" s="226"/>
      <c r="F12" s="226"/>
      <c r="G12" s="226"/>
    </row>
    <row r="13" spans="1:10" x14ac:dyDescent="0.2">
      <c r="A13" s="223"/>
      <c r="B13" s="223"/>
      <c r="C13" s="226"/>
      <c r="D13" s="226"/>
      <c r="E13" s="226"/>
      <c r="F13" s="226"/>
      <c r="G13" s="226"/>
    </row>
    <row r="14" spans="1:10" x14ac:dyDescent="0.2">
      <c r="A14" s="223"/>
      <c r="B14" s="223"/>
      <c r="C14" s="226"/>
      <c r="D14" s="226"/>
      <c r="E14" s="226"/>
      <c r="F14" s="226"/>
      <c r="G14" s="226"/>
    </row>
    <row r="15" spans="1:10" ht="13.5" thickBot="1" x14ac:dyDescent="0.25">
      <c r="A15" s="227"/>
      <c r="B15" s="227"/>
      <c r="C15" s="229"/>
      <c r="D15" s="229"/>
      <c r="E15" s="229"/>
      <c r="F15" s="229"/>
      <c r="G15" s="229"/>
    </row>
    <row r="16" spans="1:10" ht="13.5" thickBot="1" x14ac:dyDescent="0.25">
      <c r="A16" s="218"/>
      <c r="B16" s="218"/>
      <c r="G16" s="214"/>
    </row>
    <row r="17" spans="1:10" x14ac:dyDescent="0.2">
      <c r="A17" s="219" t="s">
        <v>185</v>
      </c>
      <c r="B17" s="219"/>
      <c r="C17" s="222"/>
      <c r="D17" s="222"/>
      <c r="E17" s="222"/>
      <c r="F17" s="222"/>
      <c r="G17" s="222"/>
    </row>
    <row r="18" spans="1:10" x14ac:dyDescent="0.2">
      <c r="A18" s="223"/>
      <c r="B18" s="223"/>
      <c r="C18" s="226"/>
      <c r="D18" s="226"/>
      <c r="E18" s="226"/>
      <c r="F18" s="226"/>
      <c r="G18" s="226"/>
    </row>
    <row r="19" spans="1:10" x14ac:dyDescent="0.2">
      <c r="A19" s="223"/>
      <c r="B19" s="223"/>
      <c r="C19" s="226"/>
      <c r="D19" s="226"/>
      <c r="E19" s="226"/>
      <c r="F19" s="226"/>
      <c r="G19" s="226"/>
    </row>
    <row r="20" spans="1:10" x14ac:dyDescent="0.2">
      <c r="A20" s="223"/>
      <c r="B20" s="223"/>
      <c r="C20" s="226"/>
      <c r="D20" s="226"/>
      <c r="E20" s="226"/>
      <c r="F20" s="226"/>
      <c r="G20" s="226"/>
    </row>
    <row r="21" spans="1:10" x14ac:dyDescent="0.2">
      <c r="A21" s="223"/>
      <c r="B21" s="223"/>
      <c r="C21" s="226"/>
      <c r="D21" s="226"/>
      <c r="E21" s="226"/>
      <c r="F21" s="226"/>
      <c r="G21" s="226"/>
    </row>
    <row r="22" spans="1:10" ht="13.5" thickBot="1" x14ac:dyDescent="0.25">
      <c r="A22" s="227"/>
      <c r="B22" s="227"/>
      <c r="C22" s="229"/>
      <c r="D22" s="229"/>
      <c r="E22" s="229"/>
      <c r="F22" s="229"/>
      <c r="G22" s="229"/>
    </row>
    <row r="24" spans="1:10" ht="13.5" thickBot="1" x14ac:dyDescent="0.25"/>
    <row r="25" spans="1:10" s="399" customFormat="1" ht="13.5" thickBot="1" x14ac:dyDescent="0.25">
      <c r="A25" s="612" t="s">
        <v>47</v>
      </c>
      <c r="B25" s="613"/>
      <c r="C25" s="413" t="str">
        <f>+C7</f>
        <v>promedio 2014</v>
      </c>
      <c r="D25" s="413" t="str">
        <f>+D7</f>
        <v>promedio 2015</v>
      </c>
      <c r="E25" s="413" t="str">
        <f>+E7</f>
        <v>promedio 2016</v>
      </c>
      <c r="F25" s="413" t="str">
        <f>+F7</f>
        <v>promedio ene-oct 2017</v>
      </c>
      <c r="J25" s="412"/>
    </row>
    <row r="26" spans="1:10" ht="13.5" thickBot="1" x14ac:dyDescent="0.25">
      <c r="A26" s="608" t="s">
        <v>98</v>
      </c>
      <c r="B26" s="609"/>
    </row>
    <row r="27" spans="1:10" x14ac:dyDescent="0.2">
      <c r="A27" s="312" t="s">
        <v>186</v>
      </c>
      <c r="B27" s="313"/>
      <c r="C27" s="314"/>
      <c r="D27" s="315"/>
      <c r="E27" s="314"/>
      <c r="F27" s="315"/>
    </row>
    <row r="28" spans="1:10" x14ac:dyDescent="0.2">
      <c r="A28" s="316" t="s">
        <v>187</v>
      </c>
      <c r="B28" s="317"/>
      <c r="C28" s="318"/>
      <c r="D28" s="319"/>
      <c r="E28" s="318"/>
      <c r="F28" s="319"/>
    </row>
    <row r="29" spans="1:10" x14ac:dyDescent="0.2">
      <c r="A29" s="316" t="s">
        <v>188</v>
      </c>
      <c r="B29" s="317"/>
      <c r="C29" s="318"/>
      <c r="D29" s="319"/>
      <c r="E29" s="318"/>
      <c r="F29" s="319"/>
    </row>
    <row r="30" spans="1:10" ht="13.5" thickBot="1" x14ac:dyDescent="0.25">
      <c r="A30" s="320" t="s">
        <v>189</v>
      </c>
      <c r="B30" s="321"/>
      <c r="C30" s="322"/>
      <c r="D30" s="323"/>
      <c r="E30" s="322"/>
      <c r="F30" s="323"/>
    </row>
    <row r="31" spans="1:10" ht="13.5" thickBot="1" x14ac:dyDescent="0.25">
      <c r="A31" s="608" t="s">
        <v>190</v>
      </c>
      <c r="B31" s="609"/>
      <c r="C31" s="324"/>
      <c r="D31" s="324"/>
      <c r="E31" s="324"/>
      <c r="F31" s="324"/>
    </row>
    <row r="32" spans="1:10" x14ac:dyDescent="0.2">
      <c r="A32" s="312" t="s">
        <v>186</v>
      </c>
      <c r="B32" s="313"/>
      <c r="C32" s="314"/>
      <c r="D32" s="315"/>
      <c r="E32" s="314"/>
      <c r="F32" s="315"/>
    </row>
    <row r="33" spans="1:6" x14ac:dyDescent="0.2">
      <c r="A33" s="316" t="s">
        <v>187</v>
      </c>
      <c r="B33" s="317"/>
      <c r="C33" s="318"/>
      <c r="D33" s="319"/>
      <c r="E33" s="318"/>
      <c r="F33" s="319"/>
    </row>
    <row r="34" spans="1:6" x14ac:dyDescent="0.2">
      <c r="A34" s="316" t="s">
        <v>188</v>
      </c>
      <c r="B34" s="317"/>
      <c r="C34" s="318"/>
      <c r="D34" s="319"/>
      <c r="E34" s="318"/>
      <c r="F34" s="319"/>
    </row>
    <row r="35" spans="1:6" ht="13.5" thickBot="1" x14ac:dyDescent="0.25">
      <c r="A35" s="320" t="s">
        <v>189</v>
      </c>
      <c r="B35" s="321"/>
      <c r="C35" s="322"/>
      <c r="D35" s="323"/>
      <c r="E35" s="322"/>
      <c r="F35" s="323"/>
    </row>
    <row r="36" spans="1:6" ht="13.5" thickBot="1" x14ac:dyDescent="0.25">
      <c r="A36" s="608" t="s">
        <v>191</v>
      </c>
      <c r="B36" s="609"/>
      <c r="C36" s="324"/>
      <c r="D36" s="324"/>
      <c r="E36" s="324"/>
      <c r="F36" s="324"/>
    </row>
    <row r="37" spans="1:6" x14ac:dyDescent="0.2">
      <c r="A37" s="312" t="s">
        <v>186</v>
      </c>
      <c r="B37" s="313"/>
      <c r="C37" s="314"/>
      <c r="D37" s="315"/>
      <c r="E37" s="314"/>
      <c r="F37" s="315"/>
    </row>
    <row r="38" spans="1:6" x14ac:dyDescent="0.2">
      <c r="A38" s="316" t="s">
        <v>187</v>
      </c>
      <c r="B38" s="317"/>
      <c r="C38" s="318"/>
      <c r="D38" s="319"/>
      <c r="E38" s="318"/>
      <c r="F38" s="319"/>
    </row>
    <row r="39" spans="1:6" x14ac:dyDescent="0.2">
      <c r="A39" s="316" t="s">
        <v>188</v>
      </c>
      <c r="B39" s="317"/>
      <c r="C39" s="318"/>
      <c r="D39" s="319"/>
      <c r="E39" s="318"/>
      <c r="F39" s="319"/>
    </row>
    <row r="40" spans="1:6" ht="13.5" thickBot="1" x14ac:dyDescent="0.25">
      <c r="A40" s="320" t="s">
        <v>189</v>
      </c>
      <c r="B40" s="321"/>
      <c r="C40" s="322"/>
      <c r="D40" s="323"/>
      <c r="E40" s="322"/>
      <c r="F40" s="323"/>
    </row>
    <row r="41" spans="1:6" ht="13.5" thickBot="1" x14ac:dyDescent="0.25">
      <c r="A41" s="608" t="s">
        <v>191</v>
      </c>
      <c r="B41" s="609"/>
      <c r="C41" s="324"/>
      <c r="D41" s="324"/>
      <c r="E41" s="324"/>
      <c r="F41" s="324"/>
    </row>
    <row r="42" spans="1:6" x14ac:dyDescent="0.2">
      <c r="A42" s="312" t="s">
        <v>186</v>
      </c>
      <c r="B42" s="313"/>
      <c r="C42" s="314"/>
      <c r="D42" s="315"/>
      <c r="E42" s="314"/>
      <c r="F42" s="315"/>
    </row>
    <row r="43" spans="1:6" x14ac:dyDescent="0.2">
      <c r="A43" s="316" t="s">
        <v>187</v>
      </c>
      <c r="B43" s="317"/>
      <c r="C43" s="318"/>
      <c r="D43" s="319"/>
      <c r="E43" s="318"/>
      <c r="F43" s="319"/>
    </row>
    <row r="44" spans="1:6" x14ac:dyDescent="0.2">
      <c r="A44" s="316" t="s">
        <v>188</v>
      </c>
      <c r="B44" s="317"/>
      <c r="C44" s="318"/>
      <c r="D44" s="319"/>
      <c r="E44" s="318" t="s">
        <v>228</v>
      </c>
      <c r="F44" s="319"/>
    </row>
    <row r="45" spans="1:6" ht="13.5" thickBot="1" x14ac:dyDescent="0.25">
      <c r="A45" s="320" t="s">
        <v>189</v>
      </c>
      <c r="B45" s="321"/>
      <c r="C45" s="322"/>
      <c r="D45" s="323"/>
      <c r="E45" s="322"/>
      <c r="F45" s="323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76" orientation="landscape" r:id="rId1"/>
  <headerFooter alignWithMargins="0">
    <oddHeader>&amp;R2017 - Año de las Energías Renovables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J45"/>
  <sheetViews>
    <sheetView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214" bestFit="1" customWidth="1"/>
  </cols>
  <sheetData>
    <row r="1" spans="1:10" x14ac:dyDescent="0.2">
      <c r="A1" s="544" t="s">
        <v>287</v>
      </c>
      <c r="B1" s="544"/>
    </row>
    <row r="2" spans="1:10" x14ac:dyDescent="0.2">
      <c r="A2" s="544" t="s">
        <v>182</v>
      </c>
      <c r="B2" s="544"/>
    </row>
    <row r="3" spans="1:10" x14ac:dyDescent="0.2">
      <c r="A3" s="547" t="str">
        <f>+'1.modelos'!A3</f>
        <v>Rodamientes Radiales a bola</v>
      </c>
      <c r="B3" s="364"/>
    </row>
    <row r="4" spans="1:10" s="553" customFormat="1" x14ac:dyDescent="0.2">
      <c r="A4" s="552" t="s">
        <v>279</v>
      </c>
    </row>
    <row r="5" spans="1:10" x14ac:dyDescent="0.2">
      <c r="A5" s="217"/>
      <c r="B5" s="217"/>
    </row>
    <row r="6" spans="1:10" ht="13.5" thickBot="1" x14ac:dyDescent="0.25">
      <c r="J6" s="216"/>
    </row>
    <row r="7" spans="1:10" s="399" customFormat="1" ht="13.5" customHeight="1" x14ac:dyDescent="0.2">
      <c r="A7" s="407" t="s">
        <v>47</v>
      </c>
      <c r="B7" s="610" t="s">
        <v>183</v>
      </c>
      <c r="C7" s="408" t="str">
        <f>+'8.a Costos (2)'!B8</f>
        <v>promedio 2014</v>
      </c>
      <c r="D7" s="408" t="s">
        <v>218</v>
      </c>
      <c r="E7" s="408" t="s">
        <v>219</v>
      </c>
      <c r="F7" s="408" t="s">
        <v>242</v>
      </c>
      <c r="G7" s="610" t="s">
        <v>101</v>
      </c>
      <c r="J7" s="409"/>
    </row>
    <row r="8" spans="1:10" s="399" customFormat="1" ht="36.75" customHeight="1" thickBot="1" x14ac:dyDescent="0.25">
      <c r="A8" s="410"/>
      <c r="B8" s="611"/>
      <c r="C8" s="411" t="s">
        <v>227</v>
      </c>
      <c r="D8" s="411" t="s">
        <v>227</v>
      </c>
      <c r="E8" s="411" t="s">
        <v>227</v>
      </c>
      <c r="F8" s="411" t="s">
        <v>227</v>
      </c>
      <c r="G8" s="611"/>
      <c r="J8" s="412"/>
    </row>
    <row r="9" spans="1:10" ht="13.5" thickBot="1" x14ac:dyDescent="0.25">
      <c r="A9" s="218"/>
      <c r="B9" s="218"/>
      <c r="G9" s="214"/>
    </row>
    <row r="10" spans="1:10" ht="13.5" thickBot="1" x14ac:dyDescent="0.25">
      <c r="A10" s="219" t="s">
        <v>184</v>
      </c>
      <c r="B10" s="497"/>
      <c r="C10" s="508"/>
      <c r="D10" s="222"/>
      <c r="E10" s="222"/>
      <c r="F10" s="222"/>
      <c r="G10" s="222"/>
    </row>
    <row r="11" spans="1:10" x14ac:dyDescent="0.2">
      <c r="A11" s="223"/>
      <c r="B11" s="223"/>
      <c r="C11" s="504"/>
      <c r="D11" s="226"/>
      <c r="E11" s="226"/>
      <c r="F11" s="226"/>
      <c r="G11" s="226"/>
    </row>
    <row r="12" spans="1:10" x14ac:dyDescent="0.2">
      <c r="A12" s="223"/>
      <c r="B12" s="223"/>
      <c r="C12" s="226"/>
      <c r="D12" s="226"/>
      <c r="E12" s="226"/>
      <c r="F12" s="226"/>
      <c r="G12" s="226"/>
    </row>
    <row r="13" spans="1:10" x14ac:dyDescent="0.2">
      <c r="A13" s="223"/>
      <c r="B13" s="223"/>
      <c r="C13" s="226"/>
      <c r="D13" s="226"/>
      <c r="E13" s="226"/>
      <c r="F13" s="226"/>
      <c r="G13" s="226"/>
    </row>
    <row r="14" spans="1:10" x14ac:dyDescent="0.2">
      <c r="A14" s="223"/>
      <c r="B14" s="223"/>
      <c r="C14" s="226"/>
      <c r="D14" s="226"/>
      <c r="E14" s="226"/>
      <c r="F14" s="226"/>
      <c r="G14" s="226"/>
    </row>
    <row r="15" spans="1:10" ht="13.5" thickBot="1" x14ac:dyDescent="0.25">
      <c r="A15" s="227"/>
      <c r="B15" s="227"/>
      <c r="C15" s="229"/>
      <c r="D15" s="229"/>
      <c r="E15" s="229"/>
      <c r="F15" s="229"/>
      <c r="G15" s="229"/>
    </row>
    <row r="16" spans="1:10" ht="13.5" thickBot="1" x14ac:dyDescent="0.25">
      <c r="A16" s="218"/>
      <c r="B16" s="218"/>
      <c r="G16" s="214"/>
    </row>
    <row r="17" spans="1:10" x14ac:dyDescent="0.2">
      <c r="A17" s="219" t="s">
        <v>185</v>
      </c>
      <c r="B17" s="219"/>
      <c r="C17" s="222"/>
      <c r="D17" s="222"/>
      <c r="E17" s="222"/>
      <c r="F17" s="222"/>
      <c r="G17" s="222"/>
    </row>
    <row r="18" spans="1:10" x14ac:dyDescent="0.2">
      <c r="A18" s="223"/>
      <c r="B18" s="223"/>
      <c r="C18" s="226"/>
      <c r="D18" s="226"/>
      <c r="E18" s="226"/>
      <c r="F18" s="226"/>
      <c r="G18" s="226"/>
    </row>
    <row r="19" spans="1:10" x14ac:dyDescent="0.2">
      <c r="A19" s="223"/>
      <c r="B19" s="223"/>
      <c r="C19" s="226"/>
      <c r="D19" s="226"/>
      <c r="E19" s="226"/>
      <c r="F19" s="226"/>
      <c r="G19" s="226"/>
    </row>
    <row r="20" spans="1:10" x14ac:dyDescent="0.2">
      <c r="A20" s="223"/>
      <c r="B20" s="223"/>
      <c r="C20" s="226"/>
      <c r="D20" s="226"/>
      <c r="E20" s="226"/>
      <c r="F20" s="226"/>
      <c r="G20" s="226"/>
    </row>
    <row r="21" spans="1:10" x14ac:dyDescent="0.2">
      <c r="A21" s="223"/>
      <c r="B21" s="223"/>
      <c r="C21" s="226"/>
      <c r="D21" s="226"/>
      <c r="E21" s="226"/>
      <c r="F21" s="226"/>
      <c r="G21" s="226"/>
    </row>
    <row r="22" spans="1:10" ht="13.5" thickBot="1" x14ac:dyDescent="0.25">
      <c r="A22" s="227"/>
      <c r="B22" s="227"/>
      <c r="C22" s="229"/>
      <c r="D22" s="229"/>
      <c r="E22" s="229"/>
      <c r="F22" s="229"/>
      <c r="G22" s="229"/>
    </row>
    <row r="24" spans="1:10" ht="13.5" thickBot="1" x14ac:dyDescent="0.25"/>
    <row r="25" spans="1:10" s="399" customFormat="1" ht="13.5" thickBot="1" x14ac:dyDescent="0.25">
      <c r="A25" s="612" t="s">
        <v>47</v>
      </c>
      <c r="B25" s="613"/>
      <c r="C25" s="413" t="str">
        <f>+C7</f>
        <v>promedio 2014</v>
      </c>
      <c r="D25" s="413" t="str">
        <f>+D7</f>
        <v>promedio 2015</v>
      </c>
      <c r="E25" s="413" t="str">
        <f>+E7</f>
        <v>promedio 2016</v>
      </c>
      <c r="F25" s="413" t="str">
        <f>+F7</f>
        <v>promedio ene-oct 2017</v>
      </c>
      <c r="J25" s="412"/>
    </row>
    <row r="26" spans="1:10" ht="13.5" thickBot="1" x14ac:dyDescent="0.25">
      <c r="A26" s="608" t="s">
        <v>98</v>
      </c>
      <c r="B26" s="609"/>
    </row>
    <row r="27" spans="1:10" x14ac:dyDescent="0.2">
      <c r="A27" s="312" t="s">
        <v>186</v>
      </c>
      <c r="B27" s="313"/>
      <c r="C27" s="314"/>
      <c r="D27" s="315"/>
      <c r="E27" s="314"/>
      <c r="F27" s="315"/>
    </row>
    <row r="28" spans="1:10" x14ac:dyDescent="0.2">
      <c r="A28" s="316" t="s">
        <v>187</v>
      </c>
      <c r="B28" s="317"/>
      <c r="C28" s="318"/>
      <c r="D28" s="319"/>
      <c r="E28" s="318"/>
      <c r="F28" s="319"/>
    </row>
    <row r="29" spans="1:10" x14ac:dyDescent="0.2">
      <c r="A29" s="316" t="s">
        <v>188</v>
      </c>
      <c r="B29" s="317"/>
      <c r="C29" s="318"/>
      <c r="D29" s="319"/>
      <c r="E29" s="318"/>
      <c r="F29" s="319"/>
    </row>
    <row r="30" spans="1:10" ht="13.5" thickBot="1" x14ac:dyDescent="0.25">
      <c r="A30" s="320" t="s">
        <v>189</v>
      </c>
      <c r="B30" s="321"/>
      <c r="C30" s="322"/>
      <c r="D30" s="323"/>
      <c r="E30" s="322"/>
      <c r="F30" s="323"/>
    </row>
    <row r="31" spans="1:10" ht="13.5" thickBot="1" x14ac:dyDescent="0.25">
      <c r="A31" s="608" t="s">
        <v>190</v>
      </c>
      <c r="B31" s="609"/>
      <c r="C31" s="324"/>
      <c r="D31" s="324"/>
      <c r="E31" s="324"/>
      <c r="F31" s="324"/>
    </row>
    <row r="32" spans="1:10" x14ac:dyDescent="0.2">
      <c r="A32" s="312" t="s">
        <v>186</v>
      </c>
      <c r="B32" s="313"/>
      <c r="C32" s="314"/>
      <c r="D32" s="315"/>
      <c r="E32" s="314"/>
      <c r="F32" s="315"/>
    </row>
    <row r="33" spans="1:6" x14ac:dyDescent="0.2">
      <c r="A33" s="316" t="s">
        <v>187</v>
      </c>
      <c r="B33" s="317"/>
      <c r="C33" s="318"/>
      <c r="D33" s="319"/>
      <c r="E33" s="318"/>
      <c r="F33" s="319"/>
    </row>
    <row r="34" spans="1:6" x14ac:dyDescent="0.2">
      <c r="A34" s="316" t="s">
        <v>188</v>
      </c>
      <c r="B34" s="317"/>
      <c r="C34" s="318"/>
      <c r="D34" s="319"/>
      <c r="E34" s="318"/>
      <c r="F34" s="319"/>
    </row>
    <row r="35" spans="1:6" ht="13.5" thickBot="1" x14ac:dyDescent="0.25">
      <c r="A35" s="320" t="s">
        <v>189</v>
      </c>
      <c r="B35" s="321"/>
      <c r="C35" s="322"/>
      <c r="D35" s="323"/>
      <c r="E35" s="322"/>
      <c r="F35" s="323"/>
    </row>
    <row r="36" spans="1:6" ht="13.5" thickBot="1" x14ac:dyDescent="0.25">
      <c r="A36" s="608" t="s">
        <v>191</v>
      </c>
      <c r="B36" s="609"/>
      <c r="C36" s="324"/>
      <c r="D36" s="324"/>
      <c r="E36" s="324"/>
      <c r="F36" s="324"/>
    </row>
    <row r="37" spans="1:6" x14ac:dyDescent="0.2">
      <c r="A37" s="312" t="s">
        <v>186</v>
      </c>
      <c r="B37" s="313"/>
      <c r="C37" s="314"/>
      <c r="D37" s="315"/>
      <c r="E37" s="314"/>
      <c r="F37" s="315"/>
    </row>
    <row r="38" spans="1:6" x14ac:dyDescent="0.2">
      <c r="A38" s="316" t="s">
        <v>187</v>
      </c>
      <c r="B38" s="317"/>
      <c r="C38" s="318"/>
      <c r="D38" s="319"/>
      <c r="E38" s="318"/>
      <c r="F38" s="319"/>
    </row>
    <row r="39" spans="1:6" x14ac:dyDescent="0.2">
      <c r="A39" s="316" t="s">
        <v>188</v>
      </c>
      <c r="B39" s="317"/>
      <c r="C39" s="318"/>
      <c r="D39" s="319"/>
      <c r="E39" s="318"/>
      <c r="F39" s="319"/>
    </row>
    <row r="40" spans="1:6" ht="13.5" thickBot="1" x14ac:dyDescent="0.25">
      <c r="A40" s="320" t="s">
        <v>189</v>
      </c>
      <c r="B40" s="321"/>
      <c r="C40" s="322"/>
      <c r="D40" s="323"/>
      <c r="E40" s="322"/>
      <c r="F40" s="323"/>
    </row>
    <row r="41" spans="1:6" ht="13.5" thickBot="1" x14ac:dyDescent="0.25">
      <c r="A41" s="608" t="s">
        <v>191</v>
      </c>
      <c r="B41" s="609"/>
      <c r="C41" s="324"/>
      <c r="D41" s="324"/>
      <c r="E41" s="324"/>
      <c r="F41" s="324"/>
    </row>
    <row r="42" spans="1:6" x14ac:dyDescent="0.2">
      <c r="A42" s="312" t="s">
        <v>186</v>
      </c>
      <c r="B42" s="313"/>
      <c r="C42" s="314"/>
      <c r="D42" s="315"/>
      <c r="E42" s="314"/>
      <c r="F42" s="315"/>
    </row>
    <row r="43" spans="1:6" x14ac:dyDescent="0.2">
      <c r="A43" s="316" t="s">
        <v>187</v>
      </c>
      <c r="B43" s="317"/>
      <c r="C43" s="318"/>
      <c r="D43" s="319"/>
      <c r="E43" s="318"/>
      <c r="F43" s="319"/>
    </row>
    <row r="44" spans="1:6" x14ac:dyDescent="0.2">
      <c r="A44" s="316" t="s">
        <v>188</v>
      </c>
      <c r="B44" s="317"/>
      <c r="C44" s="318"/>
      <c r="D44" s="319"/>
      <c r="E44" s="318" t="s">
        <v>228</v>
      </c>
      <c r="F44" s="319"/>
    </row>
    <row r="45" spans="1:6" ht="13.5" thickBot="1" x14ac:dyDescent="0.25">
      <c r="A45" s="320" t="s">
        <v>189</v>
      </c>
      <c r="B45" s="321"/>
      <c r="C45" s="322"/>
      <c r="D45" s="323"/>
      <c r="E45" s="322"/>
      <c r="F45" s="323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76" orientation="landscape" r:id="rId1"/>
  <headerFooter alignWithMargins="0">
    <oddHeader>&amp;R2017 - Año de las Energías Renovables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J45"/>
  <sheetViews>
    <sheetView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214" bestFit="1" customWidth="1"/>
  </cols>
  <sheetData>
    <row r="1" spans="1:10" x14ac:dyDescent="0.2">
      <c r="A1" s="213" t="s">
        <v>288</v>
      </c>
      <c r="B1" s="213"/>
    </row>
    <row r="2" spans="1:10" x14ac:dyDescent="0.2">
      <c r="A2" s="213" t="s">
        <v>182</v>
      </c>
      <c r="B2" s="213"/>
    </row>
    <row r="3" spans="1:10" x14ac:dyDescent="0.2">
      <c r="A3" s="368" t="str">
        <f>+'1.modelos'!A3</f>
        <v>Rodamientes Radiales a bola</v>
      </c>
      <c r="B3" s="364"/>
    </row>
    <row r="4" spans="1:10" s="553" customFormat="1" x14ac:dyDescent="0.2">
      <c r="A4" s="552" t="s">
        <v>283</v>
      </c>
    </row>
    <row r="5" spans="1:10" x14ac:dyDescent="0.2">
      <c r="A5" s="217"/>
      <c r="B5" s="217"/>
    </row>
    <row r="6" spans="1:10" ht="13.5" thickBot="1" x14ac:dyDescent="0.25">
      <c r="J6" s="216"/>
    </row>
    <row r="7" spans="1:10" s="399" customFormat="1" ht="13.5" customHeight="1" x14ac:dyDescent="0.2">
      <c r="A7" s="407" t="s">
        <v>47</v>
      </c>
      <c r="B7" s="610" t="s">
        <v>183</v>
      </c>
      <c r="C7" s="408" t="str">
        <f>+'8.a Costos'!B8</f>
        <v>promedio 2014</v>
      </c>
      <c r="D7" s="408" t="s">
        <v>218</v>
      </c>
      <c r="E7" s="408" t="s">
        <v>219</v>
      </c>
      <c r="F7" s="408" t="s">
        <v>242</v>
      </c>
      <c r="G7" s="610" t="s">
        <v>101</v>
      </c>
      <c r="J7" s="409"/>
    </row>
    <row r="8" spans="1:10" s="399" customFormat="1" ht="36.75" customHeight="1" thickBot="1" x14ac:dyDescent="0.25">
      <c r="A8" s="410"/>
      <c r="B8" s="611"/>
      <c r="C8" s="411" t="s">
        <v>227</v>
      </c>
      <c r="D8" s="411" t="s">
        <v>227</v>
      </c>
      <c r="E8" s="411" t="s">
        <v>227</v>
      </c>
      <c r="F8" s="411" t="s">
        <v>227</v>
      </c>
      <c r="G8" s="611"/>
      <c r="J8" s="412"/>
    </row>
    <row r="9" spans="1:10" ht="13.5" thickBot="1" x14ac:dyDescent="0.25">
      <c r="A9" s="218"/>
      <c r="B9" s="218"/>
      <c r="G9" s="214"/>
    </row>
    <row r="10" spans="1:10" ht="13.5" thickBot="1" x14ac:dyDescent="0.25">
      <c r="A10" s="219" t="s">
        <v>184</v>
      </c>
      <c r="B10" s="497"/>
      <c r="C10" s="508"/>
      <c r="D10" s="222"/>
      <c r="E10" s="222"/>
      <c r="F10" s="222"/>
      <c r="G10" s="222"/>
    </row>
    <row r="11" spans="1:10" x14ac:dyDescent="0.2">
      <c r="A11" s="223"/>
      <c r="B11" s="223"/>
      <c r="C11" s="504"/>
      <c r="D11" s="226"/>
      <c r="E11" s="226"/>
      <c r="F11" s="226"/>
      <c r="G11" s="226"/>
    </row>
    <row r="12" spans="1:10" x14ac:dyDescent="0.2">
      <c r="A12" s="223"/>
      <c r="B12" s="223"/>
      <c r="C12" s="226"/>
      <c r="D12" s="226"/>
      <c r="E12" s="226"/>
      <c r="F12" s="226"/>
      <c r="G12" s="226"/>
    </row>
    <row r="13" spans="1:10" x14ac:dyDescent="0.2">
      <c r="A13" s="223"/>
      <c r="B13" s="223"/>
      <c r="C13" s="226"/>
      <c r="D13" s="226"/>
      <c r="E13" s="226"/>
      <c r="F13" s="226"/>
      <c r="G13" s="226"/>
    </row>
    <row r="14" spans="1:10" x14ac:dyDescent="0.2">
      <c r="A14" s="223"/>
      <c r="B14" s="223"/>
      <c r="C14" s="226"/>
      <c r="D14" s="226"/>
      <c r="E14" s="226"/>
      <c r="F14" s="226"/>
      <c r="G14" s="226"/>
    </row>
    <row r="15" spans="1:10" ht="13.5" thickBot="1" x14ac:dyDescent="0.25">
      <c r="A15" s="227"/>
      <c r="B15" s="227"/>
      <c r="C15" s="229"/>
      <c r="D15" s="229"/>
      <c r="E15" s="229"/>
      <c r="F15" s="229"/>
      <c r="G15" s="229"/>
    </row>
    <row r="16" spans="1:10" ht="13.5" thickBot="1" x14ac:dyDescent="0.25">
      <c r="A16" s="218"/>
      <c r="B16" s="218"/>
      <c r="G16" s="214"/>
    </row>
    <row r="17" spans="1:10" x14ac:dyDescent="0.2">
      <c r="A17" s="219" t="s">
        <v>185</v>
      </c>
      <c r="B17" s="219"/>
      <c r="C17" s="222"/>
      <c r="D17" s="222"/>
      <c r="E17" s="222"/>
      <c r="F17" s="222"/>
      <c r="G17" s="222"/>
    </row>
    <row r="18" spans="1:10" x14ac:dyDescent="0.2">
      <c r="A18" s="223"/>
      <c r="B18" s="223"/>
      <c r="C18" s="226"/>
      <c r="D18" s="226"/>
      <c r="E18" s="226"/>
      <c r="F18" s="226"/>
      <c r="G18" s="226"/>
    </row>
    <row r="19" spans="1:10" x14ac:dyDescent="0.2">
      <c r="A19" s="223"/>
      <c r="B19" s="223"/>
      <c r="C19" s="226"/>
      <c r="D19" s="226"/>
      <c r="E19" s="226"/>
      <c r="F19" s="226"/>
      <c r="G19" s="226"/>
    </row>
    <row r="20" spans="1:10" x14ac:dyDescent="0.2">
      <c r="A20" s="223"/>
      <c r="B20" s="223"/>
      <c r="C20" s="226"/>
      <c r="D20" s="226"/>
      <c r="E20" s="226"/>
      <c r="F20" s="226"/>
      <c r="G20" s="226"/>
    </row>
    <row r="21" spans="1:10" x14ac:dyDescent="0.2">
      <c r="A21" s="223"/>
      <c r="B21" s="223"/>
      <c r="C21" s="226"/>
      <c r="D21" s="226"/>
      <c r="E21" s="226"/>
      <c r="F21" s="226"/>
      <c r="G21" s="226"/>
    </row>
    <row r="22" spans="1:10" ht="13.5" thickBot="1" x14ac:dyDescent="0.25">
      <c r="A22" s="227"/>
      <c r="B22" s="227"/>
      <c r="C22" s="229"/>
      <c r="D22" s="229"/>
      <c r="E22" s="229"/>
      <c r="F22" s="229"/>
      <c r="G22" s="229"/>
    </row>
    <row r="24" spans="1:10" ht="13.5" thickBot="1" x14ac:dyDescent="0.25"/>
    <row r="25" spans="1:10" s="399" customFormat="1" ht="13.5" thickBot="1" x14ac:dyDescent="0.25">
      <c r="A25" s="612" t="s">
        <v>47</v>
      </c>
      <c r="B25" s="613"/>
      <c r="C25" s="413" t="str">
        <f>+C7</f>
        <v>promedio 2014</v>
      </c>
      <c r="D25" s="413" t="str">
        <f>+D7</f>
        <v>promedio 2015</v>
      </c>
      <c r="E25" s="413" t="str">
        <f>+E7</f>
        <v>promedio 2016</v>
      </c>
      <c r="F25" s="413" t="str">
        <f>+F7</f>
        <v>promedio ene-oct 2017</v>
      </c>
      <c r="J25" s="412"/>
    </row>
    <row r="26" spans="1:10" ht="13.5" thickBot="1" x14ac:dyDescent="0.25">
      <c r="A26" s="608" t="s">
        <v>98</v>
      </c>
      <c r="B26" s="609"/>
    </row>
    <row r="27" spans="1:10" x14ac:dyDescent="0.2">
      <c r="A27" s="312" t="s">
        <v>186</v>
      </c>
      <c r="B27" s="313"/>
      <c r="C27" s="314"/>
      <c r="D27" s="315"/>
      <c r="E27" s="314"/>
      <c r="F27" s="315"/>
    </row>
    <row r="28" spans="1:10" x14ac:dyDescent="0.2">
      <c r="A28" s="316" t="s">
        <v>187</v>
      </c>
      <c r="B28" s="317"/>
      <c r="C28" s="318"/>
      <c r="D28" s="319"/>
      <c r="E28" s="318"/>
      <c r="F28" s="319"/>
    </row>
    <row r="29" spans="1:10" x14ac:dyDescent="0.2">
      <c r="A29" s="316" t="s">
        <v>188</v>
      </c>
      <c r="B29" s="317"/>
      <c r="C29" s="318"/>
      <c r="D29" s="319"/>
      <c r="E29" s="318"/>
      <c r="F29" s="319"/>
    </row>
    <row r="30" spans="1:10" ht="13.5" thickBot="1" x14ac:dyDescent="0.25">
      <c r="A30" s="320" t="s">
        <v>189</v>
      </c>
      <c r="B30" s="321"/>
      <c r="C30" s="322"/>
      <c r="D30" s="323"/>
      <c r="E30" s="322"/>
      <c r="F30" s="323"/>
    </row>
    <row r="31" spans="1:10" ht="13.5" thickBot="1" x14ac:dyDescent="0.25">
      <c r="A31" s="608" t="s">
        <v>190</v>
      </c>
      <c r="B31" s="609"/>
      <c r="C31" s="324"/>
      <c r="D31" s="324"/>
      <c r="E31" s="324"/>
      <c r="F31" s="324"/>
    </row>
    <row r="32" spans="1:10" x14ac:dyDescent="0.2">
      <c r="A32" s="312" t="s">
        <v>186</v>
      </c>
      <c r="B32" s="313"/>
      <c r="C32" s="314"/>
      <c r="D32" s="315"/>
      <c r="E32" s="314"/>
      <c r="F32" s="315"/>
    </row>
    <row r="33" spans="1:6" x14ac:dyDescent="0.2">
      <c r="A33" s="316" t="s">
        <v>187</v>
      </c>
      <c r="B33" s="317"/>
      <c r="C33" s="318"/>
      <c r="D33" s="319"/>
      <c r="E33" s="318"/>
      <c r="F33" s="319"/>
    </row>
    <row r="34" spans="1:6" x14ac:dyDescent="0.2">
      <c r="A34" s="316" t="s">
        <v>188</v>
      </c>
      <c r="B34" s="317"/>
      <c r="C34" s="318"/>
      <c r="D34" s="319"/>
      <c r="E34" s="318"/>
      <c r="F34" s="319"/>
    </row>
    <row r="35" spans="1:6" ht="13.5" thickBot="1" x14ac:dyDescent="0.25">
      <c r="A35" s="320" t="s">
        <v>189</v>
      </c>
      <c r="B35" s="321"/>
      <c r="C35" s="322"/>
      <c r="D35" s="323"/>
      <c r="E35" s="322"/>
      <c r="F35" s="323"/>
    </row>
    <row r="36" spans="1:6" ht="13.5" thickBot="1" x14ac:dyDescent="0.25">
      <c r="A36" s="608" t="s">
        <v>191</v>
      </c>
      <c r="B36" s="609"/>
      <c r="C36" s="324"/>
      <c r="D36" s="324"/>
      <c r="E36" s="324"/>
      <c r="F36" s="324"/>
    </row>
    <row r="37" spans="1:6" x14ac:dyDescent="0.2">
      <c r="A37" s="312" t="s">
        <v>186</v>
      </c>
      <c r="B37" s="313"/>
      <c r="C37" s="314"/>
      <c r="D37" s="315"/>
      <c r="E37" s="314"/>
      <c r="F37" s="315"/>
    </row>
    <row r="38" spans="1:6" x14ac:dyDescent="0.2">
      <c r="A38" s="316" t="s">
        <v>187</v>
      </c>
      <c r="B38" s="317"/>
      <c r="C38" s="318"/>
      <c r="D38" s="319"/>
      <c r="E38" s="318"/>
      <c r="F38" s="319"/>
    </row>
    <row r="39" spans="1:6" x14ac:dyDescent="0.2">
      <c r="A39" s="316" t="s">
        <v>188</v>
      </c>
      <c r="B39" s="317"/>
      <c r="C39" s="318"/>
      <c r="D39" s="319"/>
      <c r="E39" s="318"/>
      <c r="F39" s="319"/>
    </row>
    <row r="40" spans="1:6" ht="13.5" thickBot="1" x14ac:dyDescent="0.25">
      <c r="A40" s="320" t="s">
        <v>189</v>
      </c>
      <c r="B40" s="321"/>
      <c r="C40" s="322"/>
      <c r="D40" s="323"/>
      <c r="E40" s="322"/>
      <c r="F40" s="323"/>
    </row>
    <row r="41" spans="1:6" ht="13.5" thickBot="1" x14ac:dyDescent="0.25">
      <c r="A41" s="608" t="s">
        <v>191</v>
      </c>
      <c r="B41" s="609"/>
      <c r="C41" s="324"/>
      <c r="D41" s="324"/>
      <c r="E41" s="324"/>
      <c r="F41" s="324"/>
    </row>
    <row r="42" spans="1:6" x14ac:dyDescent="0.2">
      <c r="A42" s="312" t="s">
        <v>186</v>
      </c>
      <c r="B42" s="313"/>
      <c r="C42" s="314"/>
      <c r="D42" s="315"/>
      <c r="E42" s="314"/>
      <c r="F42" s="315"/>
    </row>
    <row r="43" spans="1:6" x14ac:dyDescent="0.2">
      <c r="A43" s="316" t="s">
        <v>187</v>
      </c>
      <c r="B43" s="317"/>
      <c r="C43" s="318"/>
      <c r="D43" s="319"/>
      <c r="E43" s="318"/>
      <c r="F43" s="319"/>
    </row>
    <row r="44" spans="1:6" x14ac:dyDescent="0.2">
      <c r="A44" s="316" t="s">
        <v>188</v>
      </c>
      <c r="B44" s="317"/>
      <c r="C44" s="318"/>
      <c r="D44" s="319"/>
      <c r="E44" s="318" t="s">
        <v>228</v>
      </c>
      <c r="F44" s="319"/>
    </row>
    <row r="45" spans="1:6" ht="13.5" thickBot="1" x14ac:dyDescent="0.25">
      <c r="A45" s="320" t="s">
        <v>189</v>
      </c>
      <c r="B45" s="321"/>
      <c r="C45" s="322"/>
      <c r="D45" s="323"/>
      <c r="E45" s="322"/>
      <c r="F45" s="323"/>
    </row>
  </sheetData>
  <mergeCells count="7">
    <mergeCell ref="A36:B36"/>
    <mergeCell ref="A41:B41"/>
    <mergeCell ref="B7:B8"/>
    <mergeCell ref="G7:G8"/>
    <mergeCell ref="A25:B25"/>
    <mergeCell ref="A26:B26"/>
    <mergeCell ref="A31:B31"/>
  </mergeCells>
  <phoneticPr fontId="16" type="noConversion"/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76" orientation="landscape" r:id="rId1"/>
  <headerFooter alignWithMargins="0">
    <oddHeader>&amp;R2017 - Año de las Energías Renovables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J45"/>
  <sheetViews>
    <sheetView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5.85546875" customWidth="1"/>
    <col min="2" max="2" width="17" customWidth="1"/>
    <col min="3" max="6" width="21.5703125" customWidth="1"/>
    <col min="7" max="7" width="19.5703125" customWidth="1"/>
    <col min="10" max="10" width="15.42578125" style="214" bestFit="1" customWidth="1"/>
  </cols>
  <sheetData>
    <row r="1" spans="1:10" x14ac:dyDescent="0.2">
      <c r="A1" s="544" t="s">
        <v>289</v>
      </c>
      <c r="B1" s="544"/>
    </row>
    <row r="2" spans="1:10" x14ac:dyDescent="0.2">
      <c r="A2" s="544" t="s">
        <v>182</v>
      </c>
      <c r="B2" s="544"/>
    </row>
    <row r="3" spans="1:10" x14ac:dyDescent="0.2">
      <c r="A3" s="547" t="str">
        <f>+'1.modelos'!A3</f>
        <v>Rodamientes Radiales a bola</v>
      </c>
      <c r="B3" s="364"/>
    </row>
    <row r="4" spans="1:10" s="553" customFormat="1" x14ac:dyDescent="0.2">
      <c r="A4" s="552" t="s">
        <v>285</v>
      </c>
    </row>
    <row r="5" spans="1:10" x14ac:dyDescent="0.2">
      <c r="A5" s="217"/>
      <c r="B5" s="217"/>
    </row>
    <row r="6" spans="1:10" ht="13.5" thickBot="1" x14ac:dyDescent="0.25">
      <c r="J6" s="216"/>
    </row>
    <row r="7" spans="1:10" s="399" customFormat="1" ht="13.5" customHeight="1" x14ac:dyDescent="0.2">
      <c r="A7" s="407" t="s">
        <v>47</v>
      </c>
      <c r="B7" s="610" t="s">
        <v>183</v>
      </c>
      <c r="C7" s="408" t="str">
        <f>+'8.a Costos (2)'!B8</f>
        <v>promedio 2014</v>
      </c>
      <c r="D7" s="408" t="s">
        <v>218</v>
      </c>
      <c r="E7" s="408" t="s">
        <v>219</v>
      </c>
      <c r="F7" s="408" t="s">
        <v>242</v>
      </c>
      <c r="G7" s="610" t="s">
        <v>101</v>
      </c>
      <c r="J7" s="409"/>
    </row>
    <row r="8" spans="1:10" s="399" customFormat="1" ht="36.75" customHeight="1" thickBot="1" x14ac:dyDescent="0.25">
      <c r="A8" s="410"/>
      <c r="B8" s="611"/>
      <c r="C8" s="411" t="s">
        <v>227</v>
      </c>
      <c r="D8" s="411" t="s">
        <v>227</v>
      </c>
      <c r="E8" s="411" t="s">
        <v>227</v>
      </c>
      <c r="F8" s="411" t="s">
        <v>227</v>
      </c>
      <c r="G8" s="611"/>
      <c r="J8" s="412"/>
    </row>
    <row r="9" spans="1:10" ht="13.5" thickBot="1" x14ac:dyDescent="0.25">
      <c r="A9" s="218"/>
      <c r="B9" s="218"/>
      <c r="G9" s="214"/>
    </row>
    <row r="10" spans="1:10" ht="13.5" thickBot="1" x14ac:dyDescent="0.25">
      <c r="A10" s="219" t="s">
        <v>184</v>
      </c>
      <c r="B10" s="497"/>
      <c r="C10" s="508"/>
      <c r="D10" s="222"/>
      <c r="E10" s="222"/>
      <c r="F10" s="222"/>
      <c r="G10" s="222"/>
    </row>
    <row r="11" spans="1:10" x14ac:dyDescent="0.2">
      <c r="A11" s="223"/>
      <c r="B11" s="223"/>
      <c r="C11" s="504"/>
      <c r="D11" s="226"/>
      <c r="E11" s="226"/>
      <c r="F11" s="226"/>
      <c r="G11" s="226"/>
    </row>
    <row r="12" spans="1:10" x14ac:dyDescent="0.2">
      <c r="A12" s="223"/>
      <c r="B12" s="223"/>
      <c r="C12" s="226"/>
      <c r="D12" s="226"/>
      <c r="E12" s="226"/>
      <c r="F12" s="226"/>
      <c r="G12" s="226"/>
    </row>
    <row r="13" spans="1:10" x14ac:dyDescent="0.2">
      <c r="A13" s="223"/>
      <c r="B13" s="223"/>
      <c r="C13" s="226"/>
      <c r="D13" s="226"/>
      <c r="E13" s="226"/>
      <c r="F13" s="226"/>
      <c r="G13" s="226"/>
    </row>
    <row r="14" spans="1:10" x14ac:dyDescent="0.2">
      <c r="A14" s="223"/>
      <c r="B14" s="223"/>
      <c r="C14" s="226"/>
      <c r="D14" s="226"/>
      <c r="E14" s="226"/>
      <c r="F14" s="226"/>
      <c r="G14" s="226"/>
    </row>
    <row r="15" spans="1:10" ht="13.5" thickBot="1" x14ac:dyDescent="0.25">
      <c r="A15" s="227"/>
      <c r="B15" s="227"/>
      <c r="C15" s="229"/>
      <c r="D15" s="229"/>
      <c r="E15" s="229"/>
      <c r="F15" s="229"/>
      <c r="G15" s="229"/>
    </row>
    <row r="16" spans="1:10" ht="13.5" thickBot="1" x14ac:dyDescent="0.25">
      <c r="A16" s="218"/>
      <c r="B16" s="218"/>
      <c r="G16" s="214"/>
    </row>
    <row r="17" spans="1:10" x14ac:dyDescent="0.2">
      <c r="A17" s="219" t="s">
        <v>185</v>
      </c>
      <c r="B17" s="219"/>
      <c r="C17" s="222"/>
      <c r="D17" s="222"/>
      <c r="E17" s="222"/>
      <c r="F17" s="222"/>
      <c r="G17" s="222"/>
    </row>
    <row r="18" spans="1:10" x14ac:dyDescent="0.2">
      <c r="A18" s="223"/>
      <c r="B18" s="223"/>
      <c r="C18" s="226"/>
      <c r="D18" s="226"/>
      <c r="E18" s="226"/>
      <c r="F18" s="226"/>
      <c r="G18" s="226"/>
    </row>
    <row r="19" spans="1:10" x14ac:dyDescent="0.2">
      <c r="A19" s="223"/>
      <c r="B19" s="223"/>
      <c r="C19" s="226"/>
      <c r="D19" s="226"/>
      <c r="E19" s="226"/>
      <c r="F19" s="226"/>
      <c r="G19" s="226"/>
    </row>
    <row r="20" spans="1:10" x14ac:dyDescent="0.2">
      <c r="A20" s="223"/>
      <c r="B20" s="223"/>
      <c r="C20" s="226"/>
      <c r="D20" s="226"/>
      <c r="E20" s="226"/>
      <c r="F20" s="226"/>
      <c r="G20" s="226"/>
    </row>
    <row r="21" spans="1:10" x14ac:dyDescent="0.2">
      <c r="A21" s="223"/>
      <c r="B21" s="223"/>
      <c r="C21" s="226"/>
      <c r="D21" s="226"/>
      <c r="E21" s="226"/>
      <c r="F21" s="226"/>
      <c r="G21" s="226"/>
    </row>
    <row r="22" spans="1:10" ht="13.5" thickBot="1" x14ac:dyDescent="0.25">
      <c r="A22" s="227"/>
      <c r="B22" s="227"/>
      <c r="C22" s="229"/>
      <c r="D22" s="229"/>
      <c r="E22" s="229"/>
      <c r="F22" s="229"/>
      <c r="G22" s="229"/>
    </row>
    <row r="24" spans="1:10" ht="13.5" thickBot="1" x14ac:dyDescent="0.25"/>
    <row r="25" spans="1:10" s="399" customFormat="1" ht="13.5" thickBot="1" x14ac:dyDescent="0.25">
      <c r="A25" s="612" t="s">
        <v>47</v>
      </c>
      <c r="B25" s="613"/>
      <c r="C25" s="413" t="str">
        <f>+C7</f>
        <v>promedio 2014</v>
      </c>
      <c r="D25" s="413" t="str">
        <f>+D7</f>
        <v>promedio 2015</v>
      </c>
      <c r="E25" s="413" t="str">
        <f>+E7</f>
        <v>promedio 2016</v>
      </c>
      <c r="F25" s="413" t="str">
        <f>+F7</f>
        <v>promedio ene-oct 2017</v>
      </c>
      <c r="J25" s="412"/>
    </row>
    <row r="26" spans="1:10" ht="13.5" thickBot="1" x14ac:dyDescent="0.25">
      <c r="A26" s="608" t="s">
        <v>98</v>
      </c>
      <c r="B26" s="609"/>
    </row>
    <row r="27" spans="1:10" x14ac:dyDescent="0.2">
      <c r="A27" s="312" t="s">
        <v>186</v>
      </c>
      <c r="B27" s="313"/>
      <c r="C27" s="314"/>
      <c r="D27" s="315"/>
      <c r="E27" s="314"/>
      <c r="F27" s="315"/>
    </row>
    <row r="28" spans="1:10" x14ac:dyDescent="0.2">
      <c r="A28" s="316" t="s">
        <v>187</v>
      </c>
      <c r="B28" s="317"/>
      <c r="C28" s="318"/>
      <c r="D28" s="319"/>
      <c r="E28" s="318"/>
      <c r="F28" s="319"/>
    </row>
    <row r="29" spans="1:10" x14ac:dyDescent="0.2">
      <c r="A29" s="316" t="s">
        <v>188</v>
      </c>
      <c r="B29" s="317"/>
      <c r="C29" s="318"/>
      <c r="D29" s="319"/>
      <c r="E29" s="318"/>
      <c r="F29" s="319"/>
    </row>
    <row r="30" spans="1:10" ht="13.5" thickBot="1" x14ac:dyDescent="0.25">
      <c r="A30" s="320" t="s">
        <v>189</v>
      </c>
      <c r="B30" s="321"/>
      <c r="C30" s="322"/>
      <c r="D30" s="323"/>
      <c r="E30" s="322"/>
      <c r="F30" s="323"/>
    </row>
    <row r="31" spans="1:10" ht="13.5" thickBot="1" x14ac:dyDescent="0.25">
      <c r="A31" s="608" t="s">
        <v>190</v>
      </c>
      <c r="B31" s="609"/>
      <c r="C31" s="324"/>
      <c r="D31" s="324"/>
      <c r="E31" s="324"/>
      <c r="F31" s="324"/>
    </row>
    <row r="32" spans="1:10" x14ac:dyDescent="0.2">
      <c r="A32" s="312" t="s">
        <v>186</v>
      </c>
      <c r="B32" s="313"/>
      <c r="C32" s="314"/>
      <c r="D32" s="315"/>
      <c r="E32" s="314"/>
      <c r="F32" s="315"/>
    </row>
    <row r="33" spans="1:6" x14ac:dyDescent="0.2">
      <c r="A33" s="316" t="s">
        <v>187</v>
      </c>
      <c r="B33" s="317"/>
      <c r="C33" s="318"/>
      <c r="D33" s="319"/>
      <c r="E33" s="318"/>
      <c r="F33" s="319"/>
    </row>
    <row r="34" spans="1:6" x14ac:dyDescent="0.2">
      <c r="A34" s="316" t="s">
        <v>188</v>
      </c>
      <c r="B34" s="317"/>
      <c r="C34" s="318"/>
      <c r="D34" s="319"/>
      <c r="E34" s="318"/>
      <c r="F34" s="319"/>
    </row>
    <row r="35" spans="1:6" ht="13.5" thickBot="1" x14ac:dyDescent="0.25">
      <c r="A35" s="320" t="s">
        <v>189</v>
      </c>
      <c r="B35" s="321"/>
      <c r="C35" s="322"/>
      <c r="D35" s="323"/>
      <c r="E35" s="322"/>
      <c r="F35" s="323"/>
    </row>
    <row r="36" spans="1:6" ht="13.5" thickBot="1" x14ac:dyDescent="0.25">
      <c r="A36" s="608" t="s">
        <v>191</v>
      </c>
      <c r="B36" s="609"/>
      <c r="C36" s="324"/>
      <c r="D36" s="324"/>
      <c r="E36" s="324"/>
      <c r="F36" s="324"/>
    </row>
    <row r="37" spans="1:6" x14ac:dyDescent="0.2">
      <c r="A37" s="312" t="s">
        <v>186</v>
      </c>
      <c r="B37" s="313"/>
      <c r="C37" s="314"/>
      <c r="D37" s="315"/>
      <c r="E37" s="314"/>
      <c r="F37" s="315"/>
    </row>
    <row r="38" spans="1:6" x14ac:dyDescent="0.2">
      <c r="A38" s="316" t="s">
        <v>187</v>
      </c>
      <c r="B38" s="317"/>
      <c r="C38" s="318"/>
      <c r="D38" s="319"/>
      <c r="E38" s="318"/>
      <c r="F38" s="319"/>
    </row>
    <row r="39" spans="1:6" x14ac:dyDescent="0.2">
      <c r="A39" s="316" t="s">
        <v>188</v>
      </c>
      <c r="B39" s="317"/>
      <c r="C39" s="318"/>
      <c r="D39" s="319"/>
      <c r="E39" s="318"/>
      <c r="F39" s="319"/>
    </row>
    <row r="40" spans="1:6" ht="13.5" thickBot="1" x14ac:dyDescent="0.25">
      <c r="A40" s="320" t="s">
        <v>189</v>
      </c>
      <c r="B40" s="321"/>
      <c r="C40" s="322"/>
      <c r="D40" s="323"/>
      <c r="E40" s="322"/>
      <c r="F40" s="323"/>
    </row>
    <row r="41" spans="1:6" ht="13.5" thickBot="1" x14ac:dyDescent="0.25">
      <c r="A41" s="608" t="s">
        <v>191</v>
      </c>
      <c r="B41" s="609"/>
      <c r="C41" s="324"/>
      <c r="D41" s="324"/>
      <c r="E41" s="324"/>
      <c r="F41" s="324"/>
    </row>
    <row r="42" spans="1:6" x14ac:dyDescent="0.2">
      <c r="A42" s="312" t="s">
        <v>186</v>
      </c>
      <c r="B42" s="313"/>
      <c r="C42" s="314"/>
      <c r="D42" s="315"/>
      <c r="E42" s="314"/>
      <c r="F42" s="315"/>
    </row>
    <row r="43" spans="1:6" x14ac:dyDescent="0.2">
      <c r="A43" s="316" t="s">
        <v>187</v>
      </c>
      <c r="B43" s="317"/>
      <c r="C43" s="318"/>
      <c r="D43" s="319"/>
      <c r="E43" s="318"/>
      <c r="F43" s="319"/>
    </row>
    <row r="44" spans="1:6" x14ac:dyDescent="0.2">
      <c r="A44" s="316" t="s">
        <v>188</v>
      </c>
      <c r="B44" s="317"/>
      <c r="C44" s="318"/>
      <c r="D44" s="319"/>
      <c r="E44" s="318" t="s">
        <v>228</v>
      </c>
      <c r="F44" s="319"/>
    </row>
    <row r="45" spans="1:6" ht="13.5" thickBot="1" x14ac:dyDescent="0.25">
      <c r="A45" s="320" t="s">
        <v>189</v>
      </c>
      <c r="B45" s="321"/>
      <c r="C45" s="322"/>
      <c r="D45" s="323"/>
      <c r="E45" s="322"/>
      <c r="F45" s="323"/>
    </row>
  </sheetData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76" orientation="landscape" r:id="rId1"/>
  <headerFooter alignWithMargins="0">
    <oddHeader>&amp;R2017 - Año de las Energías Renovables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6"/>
  <sheetViews>
    <sheetView showGridLines="0" view="pageBreakPreview" zoomScale="85" zoomScaleNormal="75" zoomScaleSheetLayoutView="85" workbookViewId="0">
      <selection activeCell="D15" sqref="D15"/>
    </sheetView>
  </sheetViews>
  <sheetFormatPr baseColWidth="10" defaultRowHeight="12.75" x14ac:dyDescent="0.2"/>
  <cols>
    <col min="1" max="1" width="4.140625" style="47" customWidth="1"/>
    <col min="2" max="2" width="16" style="47" customWidth="1"/>
    <col min="3" max="5" width="17.28515625" style="211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67" customFormat="1" x14ac:dyDescent="0.2">
      <c r="B1" s="152" t="s">
        <v>250</v>
      </c>
      <c r="C1" s="152"/>
      <c r="D1" s="152"/>
      <c r="E1" s="152"/>
    </row>
    <row r="2" spans="2:7" s="167" customFormat="1" x14ac:dyDescent="0.2">
      <c r="B2" s="152" t="s">
        <v>70</v>
      </c>
      <c r="C2" s="152"/>
      <c r="D2" s="152"/>
      <c r="E2" s="152"/>
    </row>
    <row r="3" spans="2:7" s="167" customFormat="1" x14ac:dyDescent="0.2">
      <c r="B3" s="554" t="str">
        <f>+'8.a Costos'!A4</f>
        <v>Rodamientes Radiales a bola</v>
      </c>
      <c r="C3" s="554"/>
      <c r="D3" s="554"/>
      <c r="E3" s="554"/>
      <c r="F3" s="369"/>
    </row>
    <row r="4" spans="2:7" s="167" customFormat="1" x14ac:dyDescent="0.2">
      <c r="B4" s="614" t="s">
        <v>274</v>
      </c>
      <c r="C4" s="614"/>
      <c r="D4" s="614"/>
      <c r="E4" s="614"/>
      <c r="F4" s="369"/>
    </row>
    <row r="5" spans="2:7" x14ac:dyDescent="0.2">
      <c r="B5" s="614" t="s">
        <v>229</v>
      </c>
      <c r="C5" s="614"/>
      <c r="D5" s="614"/>
      <c r="E5" s="614"/>
      <c r="F5" s="326"/>
      <c r="G5" s="186"/>
    </row>
    <row r="6" spans="2:7" ht="12.75" customHeight="1" thickBot="1" x14ac:dyDescent="0.25">
      <c r="C6" s="196"/>
      <c r="D6" s="196"/>
      <c r="E6" s="196"/>
      <c r="F6" s="186"/>
    </row>
    <row r="7" spans="2:7" s="385" customFormat="1" ht="26.25" customHeight="1" x14ac:dyDescent="0.2">
      <c r="B7" s="400" t="s">
        <v>4</v>
      </c>
      <c r="C7" s="401" t="s">
        <v>71</v>
      </c>
      <c r="D7" s="387" t="s">
        <v>8</v>
      </c>
      <c r="E7" s="402" t="s">
        <v>72</v>
      </c>
      <c r="F7" s="403"/>
    </row>
    <row r="8" spans="2:7" s="385" customFormat="1" ht="13.5" thickBot="1" x14ac:dyDescent="0.25">
      <c r="B8" s="404" t="s">
        <v>5</v>
      </c>
      <c r="C8" s="405" t="s">
        <v>230</v>
      </c>
      <c r="D8" s="388" t="s">
        <v>80</v>
      </c>
      <c r="E8" s="406" t="s">
        <v>73</v>
      </c>
      <c r="F8" s="403"/>
    </row>
    <row r="9" spans="2:7" x14ac:dyDescent="0.2">
      <c r="B9" s="171">
        <f>+'3.vol.'!C7</f>
        <v>41640</v>
      </c>
      <c r="C9" s="173"/>
      <c r="D9" s="173"/>
      <c r="E9" s="174"/>
    </row>
    <row r="10" spans="2:7" x14ac:dyDescent="0.2">
      <c r="B10" s="496">
        <f>+'3.vol.'!C8</f>
        <v>41671</v>
      </c>
      <c r="C10" s="161"/>
      <c r="D10" s="161"/>
      <c r="E10" s="162"/>
    </row>
    <row r="11" spans="2:7" x14ac:dyDescent="0.2">
      <c r="B11" s="175">
        <f>+'3.vol.'!C9</f>
        <v>41699</v>
      </c>
      <c r="C11" s="161"/>
      <c r="D11" s="161"/>
      <c r="E11" s="162"/>
    </row>
    <row r="12" spans="2:7" x14ac:dyDescent="0.2">
      <c r="B12" s="175">
        <f>+'3.vol.'!C10</f>
        <v>41730</v>
      </c>
      <c r="C12" s="161"/>
      <c r="D12" s="161"/>
      <c r="E12" s="162"/>
    </row>
    <row r="13" spans="2:7" x14ac:dyDescent="0.2">
      <c r="B13" s="175">
        <f>+'3.vol.'!C11</f>
        <v>41760</v>
      </c>
      <c r="C13" s="161"/>
      <c r="D13" s="161"/>
      <c r="E13" s="162"/>
    </row>
    <row r="14" spans="2:7" x14ac:dyDescent="0.2">
      <c r="B14" s="175">
        <f>+'3.vol.'!C12</f>
        <v>41791</v>
      </c>
      <c r="C14" s="161"/>
      <c r="D14" s="161"/>
      <c r="E14" s="162"/>
    </row>
    <row r="15" spans="2:7" x14ac:dyDescent="0.2">
      <c r="B15" s="175">
        <f>+'3.vol.'!C13</f>
        <v>41821</v>
      </c>
      <c r="C15" s="161"/>
      <c r="D15" s="161"/>
      <c r="E15" s="162"/>
    </row>
    <row r="16" spans="2:7" x14ac:dyDescent="0.2">
      <c r="B16" s="175">
        <f>+'3.vol.'!C14</f>
        <v>41852</v>
      </c>
      <c r="C16" s="161"/>
      <c r="D16" s="161"/>
      <c r="E16" s="162"/>
    </row>
    <row r="17" spans="2:5" x14ac:dyDescent="0.2">
      <c r="B17" s="175">
        <f>+'3.vol.'!C15</f>
        <v>41883</v>
      </c>
      <c r="C17" s="161"/>
      <c r="D17" s="161"/>
      <c r="E17" s="162"/>
    </row>
    <row r="18" spans="2:5" x14ac:dyDescent="0.2">
      <c r="B18" s="175">
        <f>+'3.vol.'!C16</f>
        <v>41913</v>
      </c>
      <c r="C18" s="161"/>
      <c r="D18" s="161"/>
      <c r="E18" s="162"/>
    </row>
    <row r="19" spans="2:5" x14ac:dyDescent="0.2">
      <c r="B19" s="175">
        <f>+'3.vol.'!C17</f>
        <v>41944</v>
      </c>
      <c r="C19" s="161"/>
      <c r="D19" s="161"/>
      <c r="E19" s="162"/>
    </row>
    <row r="20" spans="2:5" ht="13.5" thickBot="1" x14ac:dyDescent="0.25">
      <c r="B20" s="177">
        <f>+'3.vol.'!C18</f>
        <v>41974</v>
      </c>
      <c r="C20" s="178"/>
      <c r="D20" s="178"/>
      <c r="E20" s="179"/>
    </row>
    <row r="21" spans="2:5" x14ac:dyDescent="0.2">
      <c r="B21" s="171">
        <f>+'3.vol.'!C19</f>
        <v>42005</v>
      </c>
      <c r="C21" s="173"/>
      <c r="D21" s="173"/>
      <c r="E21" s="162"/>
    </row>
    <row r="22" spans="2:5" x14ac:dyDescent="0.2">
      <c r="B22" s="175">
        <f>+'3.vol.'!C20</f>
        <v>42036</v>
      </c>
      <c r="C22" s="161"/>
      <c r="D22" s="161"/>
      <c r="E22" s="180"/>
    </row>
    <row r="23" spans="2:5" x14ac:dyDescent="0.2">
      <c r="B23" s="175">
        <f>+'3.vol.'!C21</f>
        <v>42064</v>
      </c>
      <c r="C23" s="161"/>
      <c r="D23" s="161"/>
      <c r="E23" s="162"/>
    </row>
    <row r="24" spans="2:5" x14ac:dyDescent="0.2">
      <c r="B24" s="175">
        <f>+'3.vol.'!C22</f>
        <v>42095</v>
      </c>
      <c r="C24" s="161"/>
      <c r="D24" s="161"/>
      <c r="E24" s="162"/>
    </row>
    <row r="25" spans="2:5" x14ac:dyDescent="0.2">
      <c r="B25" s="175">
        <f>+'3.vol.'!C23</f>
        <v>42125</v>
      </c>
      <c r="C25" s="161"/>
      <c r="D25" s="161"/>
      <c r="E25" s="162"/>
    </row>
    <row r="26" spans="2:5" x14ac:dyDescent="0.2">
      <c r="B26" s="175">
        <f>+'3.vol.'!C24</f>
        <v>42156</v>
      </c>
      <c r="C26" s="161"/>
      <c r="D26" s="161"/>
      <c r="E26" s="162"/>
    </row>
    <row r="27" spans="2:5" x14ac:dyDescent="0.2">
      <c r="B27" s="175">
        <f>+'3.vol.'!C25</f>
        <v>42186</v>
      </c>
      <c r="C27" s="161"/>
      <c r="D27" s="161"/>
      <c r="E27" s="162"/>
    </row>
    <row r="28" spans="2:5" x14ac:dyDescent="0.2">
      <c r="B28" s="175">
        <f>+'3.vol.'!C26</f>
        <v>42217</v>
      </c>
      <c r="C28" s="161"/>
      <c r="D28" s="161"/>
      <c r="E28" s="162"/>
    </row>
    <row r="29" spans="2:5" x14ac:dyDescent="0.2">
      <c r="B29" s="175">
        <f>+'3.vol.'!C27</f>
        <v>42248</v>
      </c>
      <c r="C29" s="161"/>
      <c r="D29" s="161"/>
      <c r="E29" s="162"/>
    </row>
    <row r="30" spans="2:5" x14ac:dyDescent="0.2">
      <c r="B30" s="175">
        <f>+'3.vol.'!C28</f>
        <v>42278</v>
      </c>
      <c r="C30" s="161"/>
      <c r="D30" s="161"/>
      <c r="E30" s="162"/>
    </row>
    <row r="31" spans="2:5" x14ac:dyDescent="0.2">
      <c r="B31" s="175">
        <f>+'3.vol.'!C29</f>
        <v>42309</v>
      </c>
      <c r="C31" s="161"/>
      <c r="D31" s="161"/>
      <c r="E31" s="162"/>
    </row>
    <row r="32" spans="2:5" ht="13.5" thickBot="1" x14ac:dyDescent="0.25">
      <c r="B32" s="177">
        <f>+'3.vol.'!C30</f>
        <v>42339</v>
      </c>
      <c r="C32" s="178"/>
      <c r="D32" s="178"/>
      <c r="E32" s="181"/>
    </row>
    <row r="33" spans="2:5" x14ac:dyDescent="0.2">
      <c r="B33" s="171">
        <f>+'3.vol.'!C31</f>
        <v>42370</v>
      </c>
      <c r="C33" s="173"/>
      <c r="D33" s="182"/>
      <c r="E33" s="172"/>
    </row>
    <row r="34" spans="2:5" x14ac:dyDescent="0.2">
      <c r="B34" s="175">
        <f>+'3.vol.'!C32</f>
        <v>42401</v>
      </c>
      <c r="C34" s="161"/>
      <c r="D34" s="141"/>
      <c r="E34" s="176"/>
    </row>
    <row r="35" spans="2:5" x14ac:dyDescent="0.2">
      <c r="B35" s="175">
        <f>+'3.vol.'!C33</f>
        <v>42430</v>
      </c>
      <c r="C35" s="161"/>
      <c r="D35" s="141"/>
      <c r="E35" s="176"/>
    </row>
    <row r="36" spans="2:5" x14ac:dyDescent="0.2">
      <c r="B36" s="175">
        <f>+'3.vol.'!C34</f>
        <v>42461</v>
      </c>
      <c r="C36" s="161"/>
      <c r="D36" s="141"/>
      <c r="E36" s="176"/>
    </row>
    <row r="37" spans="2:5" x14ac:dyDescent="0.2">
      <c r="B37" s="175">
        <f>+'3.vol.'!C35</f>
        <v>42491</v>
      </c>
      <c r="C37" s="161"/>
      <c r="D37" s="141"/>
      <c r="E37" s="176"/>
    </row>
    <row r="38" spans="2:5" x14ac:dyDescent="0.2">
      <c r="B38" s="175">
        <f>+'3.vol.'!C36</f>
        <v>42522</v>
      </c>
      <c r="C38" s="161"/>
      <c r="D38" s="141"/>
      <c r="E38" s="176"/>
    </row>
    <row r="39" spans="2:5" x14ac:dyDescent="0.2">
      <c r="B39" s="175">
        <f>+'3.vol.'!C37</f>
        <v>42552</v>
      </c>
      <c r="C39" s="161"/>
      <c r="D39" s="141"/>
      <c r="E39" s="176"/>
    </row>
    <row r="40" spans="2:5" x14ac:dyDescent="0.2">
      <c r="B40" s="175">
        <f>+'3.vol.'!C38</f>
        <v>42583</v>
      </c>
      <c r="C40" s="161"/>
      <c r="D40" s="141"/>
      <c r="E40" s="176"/>
    </row>
    <row r="41" spans="2:5" x14ac:dyDescent="0.2">
      <c r="B41" s="175">
        <f>+'3.vol.'!C39</f>
        <v>42614</v>
      </c>
      <c r="C41" s="161"/>
      <c r="D41" s="141"/>
      <c r="E41" s="176"/>
    </row>
    <row r="42" spans="2:5" x14ac:dyDescent="0.2">
      <c r="B42" s="175">
        <f>+'3.vol.'!C40</f>
        <v>42644</v>
      </c>
      <c r="C42" s="161"/>
      <c r="D42" s="141"/>
      <c r="E42" s="176"/>
    </row>
    <row r="43" spans="2:5" x14ac:dyDescent="0.2">
      <c r="B43" s="175">
        <f>+'3.vol.'!C41</f>
        <v>42675</v>
      </c>
      <c r="C43" s="161"/>
      <c r="D43" s="141"/>
      <c r="E43" s="176"/>
    </row>
    <row r="44" spans="2:5" ht="13.5" thickBot="1" x14ac:dyDescent="0.25">
      <c r="B44" s="208">
        <f>+'3.vol.'!C42</f>
        <v>42705</v>
      </c>
      <c r="C44" s="209"/>
      <c r="D44" s="210"/>
      <c r="E44" s="207" t="s">
        <v>228</v>
      </c>
    </row>
    <row r="45" spans="2:5" x14ac:dyDescent="0.2">
      <c r="B45" s="171">
        <f>+'3.vol.'!C43</f>
        <v>42736</v>
      </c>
      <c r="C45" s="173"/>
      <c r="D45" s="173"/>
      <c r="E45" s="172"/>
    </row>
    <row r="46" spans="2:5" x14ac:dyDescent="0.2">
      <c r="B46" s="175">
        <f>+'3.vol.'!C44</f>
        <v>42767</v>
      </c>
      <c r="C46" s="161"/>
      <c r="D46" s="161"/>
      <c r="E46" s="176"/>
    </row>
    <row r="47" spans="2:5" x14ac:dyDescent="0.2">
      <c r="B47" s="175">
        <f>+'3.vol.'!C45</f>
        <v>42795</v>
      </c>
      <c r="C47" s="161"/>
      <c r="D47" s="161"/>
      <c r="E47" s="176"/>
    </row>
    <row r="48" spans="2:5" x14ac:dyDescent="0.2">
      <c r="B48" s="175">
        <f>+'3.vol.'!C46</f>
        <v>42826</v>
      </c>
      <c r="C48" s="161"/>
      <c r="D48" s="161"/>
      <c r="E48" s="176"/>
    </row>
    <row r="49" spans="2:46" x14ac:dyDescent="0.2">
      <c r="B49" s="175">
        <f>+'3.vol.'!C47</f>
        <v>42856</v>
      </c>
      <c r="C49" s="161"/>
      <c r="D49" s="161"/>
      <c r="E49" s="176"/>
    </row>
    <row r="50" spans="2:46" x14ac:dyDescent="0.2">
      <c r="B50" s="175">
        <f>+'3.vol.'!C48</f>
        <v>42887</v>
      </c>
      <c r="C50" s="161"/>
      <c r="D50" s="161"/>
      <c r="E50" s="176"/>
    </row>
    <row r="51" spans="2:46" x14ac:dyDescent="0.2">
      <c r="B51" s="175">
        <f>+'3.vol.'!C49</f>
        <v>42917</v>
      </c>
      <c r="C51" s="161"/>
      <c r="D51" s="161"/>
      <c r="E51" s="176"/>
    </row>
    <row r="52" spans="2:46" x14ac:dyDescent="0.2">
      <c r="B52" s="175">
        <f>+'3.vol.'!C50</f>
        <v>42948</v>
      </c>
      <c r="C52" s="161"/>
      <c r="D52" s="161"/>
      <c r="E52" s="176"/>
    </row>
    <row r="53" spans="2:46" x14ac:dyDescent="0.2">
      <c r="B53" s="175">
        <f>+'3.vol.'!C51</f>
        <v>42979</v>
      </c>
      <c r="C53" s="161"/>
      <c r="D53" s="161"/>
      <c r="E53" s="176"/>
    </row>
    <row r="54" spans="2:46" ht="13.5" thickBot="1" x14ac:dyDescent="0.25">
      <c r="B54" s="177">
        <f>+'3.vol.'!C52</f>
        <v>43009</v>
      </c>
      <c r="C54" s="178"/>
      <c r="D54" s="178"/>
      <c r="E54" s="184"/>
    </row>
    <row r="55" spans="2:46" hidden="1" x14ac:dyDescent="0.2">
      <c r="B55" s="442">
        <f>+'3.vol.'!C53</f>
        <v>43040</v>
      </c>
      <c r="C55" s="443"/>
      <c r="D55" s="443"/>
      <c r="E55" s="444"/>
    </row>
    <row r="56" spans="2:46" ht="13.5" hidden="1" thickBot="1" x14ac:dyDescent="0.25">
      <c r="B56" s="177">
        <f>+'3.vol.'!C54</f>
        <v>43070</v>
      </c>
      <c r="C56" s="178"/>
      <c r="D56" s="178"/>
      <c r="E56" s="184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</row>
    <row r="57" spans="2:46" ht="13.5" thickBot="1" x14ac:dyDescent="0.25">
      <c r="B57" s="191"/>
      <c r="C57" s="186"/>
      <c r="D57" s="186"/>
      <c r="E57" s="187"/>
    </row>
    <row r="58" spans="2:46" x14ac:dyDescent="0.2">
      <c r="B58" s="188">
        <v>2011</v>
      </c>
      <c r="C58" s="173"/>
      <c r="D58" s="173"/>
      <c r="E58" s="173"/>
      <c r="F58" s="186"/>
    </row>
    <row r="59" spans="2:46" x14ac:dyDescent="0.2">
      <c r="B59" s="189">
        <v>2012</v>
      </c>
      <c r="C59" s="161"/>
      <c r="D59" s="161"/>
      <c r="E59" s="161"/>
      <c r="F59" s="186"/>
    </row>
    <row r="60" spans="2:46" ht="13.5" thickBot="1" x14ac:dyDescent="0.25">
      <c r="B60" s="190">
        <v>2013</v>
      </c>
      <c r="C60" s="178"/>
      <c r="D60" s="178"/>
      <c r="E60" s="178"/>
    </row>
    <row r="61" spans="2:46" x14ac:dyDescent="0.2">
      <c r="B61" s="188">
        <f>+'4.RES PUB'!A60</f>
        <v>2014</v>
      </c>
      <c r="C61" s="173"/>
      <c r="D61" s="173"/>
      <c r="E61" s="173"/>
      <c r="F61" s="186"/>
    </row>
    <row r="62" spans="2:46" x14ac:dyDescent="0.2">
      <c r="B62" s="189">
        <f>+'4.RES PUB'!A61</f>
        <v>2015</v>
      </c>
      <c r="C62" s="161"/>
      <c r="D62" s="161"/>
      <c r="E62" s="161"/>
      <c r="F62" s="186"/>
    </row>
    <row r="63" spans="2:46" ht="13.5" thickBot="1" x14ac:dyDescent="0.25">
      <c r="B63" s="190">
        <f>+'4.RES PUB'!A62</f>
        <v>2016</v>
      </c>
      <c r="C63" s="178"/>
      <c r="D63" s="178"/>
      <c r="E63" s="178"/>
    </row>
    <row r="64" spans="2:46" ht="13.5" thickBot="1" x14ac:dyDescent="0.25">
      <c r="B64" s="191"/>
      <c r="C64" s="186"/>
      <c r="D64" s="186"/>
      <c r="E64" s="186"/>
    </row>
    <row r="65" spans="2:5" x14ac:dyDescent="0.2">
      <c r="B65" s="352" t="str">
        <f>+'4.RES PUB'!A63</f>
        <v>ene-oct 2016</v>
      </c>
      <c r="C65" s="173"/>
      <c r="D65" s="173"/>
      <c r="E65" s="173"/>
    </row>
    <row r="66" spans="2:5" ht="13.5" thickBot="1" x14ac:dyDescent="0.25">
      <c r="B66" s="370" t="str">
        <f>+'4.RES PUB'!A64</f>
        <v>ene-oct 2017</v>
      </c>
      <c r="C66" s="178"/>
      <c r="D66" s="178"/>
      <c r="E66" s="178"/>
    </row>
    <row r="67" spans="2:5" x14ac:dyDescent="0.2">
      <c r="B67" s="50"/>
      <c r="C67" s="47"/>
      <c r="D67" s="47"/>
    </row>
    <row r="68" spans="2:5" x14ac:dyDescent="0.2">
      <c r="B68" s="212"/>
      <c r="C68" s="47"/>
      <c r="D68" s="47"/>
    </row>
    <row r="69" spans="2:5" x14ac:dyDescent="0.2">
      <c r="B69" s="81" t="s">
        <v>148</v>
      </c>
      <c r="C69" s="82"/>
      <c r="D69" s="52"/>
      <c r="E69" s="52"/>
    </row>
    <row r="70" spans="2:5" ht="13.5" thickBot="1" x14ac:dyDescent="0.25">
      <c r="B70" s="52"/>
      <c r="C70" s="52"/>
      <c r="D70" s="52"/>
      <c r="E70" s="52"/>
    </row>
    <row r="71" spans="2:5" ht="13.5" thickBot="1" x14ac:dyDescent="0.25">
      <c r="B71" s="86" t="s">
        <v>5</v>
      </c>
      <c r="C71" s="88" t="s">
        <v>139</v>
      </c>
      <c r="D71" s="102" t="s">
        <v>140</v>
      </c>
    </row>
    <row r="72" spans="2:5" x14ac:dyDescent="0.2">
      <c r="B72" s="94">
        <f>+B61</f>
        <v>2014</v>
      </c>
      <c r="C72" s="109">
        <f>+C61-SUM(C9:C20)</f>
        <v>0</v>
      </c>
      <c r="D72" s="112">
        <f>+D61-SUM(D9:D20)</f>
        <v>0</v>
      </c>
    </row>
    <row r="73" spans="2:5" x14ac:dyDescent="0.2">
      <c r="B73" s="96">
        <f>+B62</f>
        <v>2015</v>
      </c>
      <c r="C73" s="113">
        <f>+C62-SUM(C21:C32)</f>
        <v>0</v>
      </c>
      <c r="D73" s="116">
        <f>+D62-SUM(D21:D32)</f>
        <v>0</v>
      </c>
    </row>
    <row r="74" spans="2:5" ht="13.5" thickBot="1" x14ac:dyDescent="0.25">
      <c r="B74" s="97">
        <f>+B63</f>
        <v>2016</v>
      </c>
      <c r="C74" s="117">
        <f>+C63-SUM(C33:C44)</f>
        <v>0</v>
      </c>
      <c r="D74" s="120">
        <f>+D63-SUM(D33:D44)</f>
        <v>0</v>
      </c>
    </row>
    <row r="75" spans="2:5" x14ac:dyDescent="0.2">
      <c r="B75" s="94" t="str">
        <f>+B65</f>
        <v>ene-oct 2016</v>
      </c>
      <c r="C75" s="126">
        <f>+C65-(SUM(C33:INDEX(C33:C44,'parámetros e instrucciones'!$E$3)))</f>
        <v>0</v>
      </c>
      <c r="D75" s="126">
        <f>+D65-(SUM(D33:INDEX(D33:D44,'parámetros e instrucciones'!$E$3)))</f>
        <v>0</v>
      </c>
    </row>
    <row r="76" spans="2:5" ht="13.5" thickBot="1" x14ac:dyDescent="0.25">
      <c r="B76" s="97" t="str">
        <f>+B66</f>
        <v>ene-oct 2017</v>
      </c>
      <c r="C76" s="130">
        <f>+C66-(SUM(C45:INDEX(C45:C56,'parámetros e instrucciones'!$E$3)))</f>
        <v>0</v>
      </c>
      <c r="D76" s="130">
        <f>+D66-(SUM(D45:INDEX(D45:D56,'parámetros e instrucciones'!$E$3)))</f>
        <v>0</v>
      </c>
    </row>
  </sheetData>
  <sheetProtection formatCells="0" formatColumns="0" formatRows="0"/>
  <mergeCells count="2">
    <mergeCell ref="B5:E5"/>
    <mergeCell ref="B4:E4"/>
  </mergeCells>
  <phoneticPr fontId="0" type="noConversion"/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scale="85" orientation="portrait" horizontalDpi="1200" verticalDpi="1200" r:id="rId1"/>
  <headerFooter alignWithMargins="0">
    <oddHeader>&amp;R2017 -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44"/>
  <sheetViews>
    <sheetView showGridLines="0" zoomScaleNormal="100" workbookViewId="0">
      <selection activeCell="D15" sqref="D15"/>
    </sheetView>
  </sheetViews>
  <sheetFormatPr baseColWidth="10" defaultRowHeight="12.75" x14ac:dyDescent="0.2"/>
  <cols>
    <col min="1" max="1" width="17.85546875" style="47" customWidth="1"/>
    <col min="2" max="2" width="57.28515625" style="47" customWidth="1"/>
    <col min="3" max="5" width="11.28515625" style="47" hidden="1" customWidth="1"/>
    <col min="6" max="9" width="11.28515625" style="47" customWidth="1"/>
    <col min="10" max="16384" width="11.42578125" style="47"/>
  </cols>
  <sheetData>
    <row r="1" spans="1:9" x14ac:dyDescent="0.2">
      <c r="A1" s="152" t="s">
        <v>259</v>
      </c>
      <c r="B1" s="153"/>
      <c r="C1" s="153"/>
      <c r="D1" s="153"/>
      <c r="E1" s="153"/>
      <c r="F1" s="153"/>
      <c r="G1" s="153"/>
      <c r="H1" s="153"/>
      <c r="I1" s="153"/>
    </row>
    <row r="2" spans="1:9" x14ac:dyDescent="0.2">
      <c r="A2" s="335" t="s">
        <v>212</v>
      </c>
      <c r="B2" s="336"/>
      <c r="C2" s="336"/>
      <c r="D2" s="336"/>
      <c r="E2" s="336"/>
      <c r="F2" s="336"/>
      <c r="G2" s="336"/>
      <c r="H2" s="336"/>
      <c r="I2" s="336"/>
    </row>
    <row r="3" spans="1:9" x14ac:dyDescent="0.2">
      <c r="A3" s="567" t="s">
        <v>237</v>
      </c>
      <c r="B3" s="567"/>
      <c r="C3" s="567"/>
      <c r="D3" s="567"/>
      <c r="E3" s="567"/>
      <c r="F3" s="567"/>
      <c r="G3" s="567"/>
      <c r="H3" s="567"/>
      <c r="I3" s="567"/>
    </row>
    <row r="4" spans="1:9" hidden="1" x14ac:dyDescent="0.2">
      <c r="A4" s="152"/>
      <c r="B4" s="153"/>
      <c r="C4" s="153"/>
      <c r="D4" s="153"/>
      <c r="E4" s="153"/>
      <c r="F4" s="153"/>
      <c r="G4" s="153"/>
      <c r="H4" s="153"/>
      <c r="I4" s="153"/>
    </row>
    <row r="5" spans="1:9" hidden="1" x14ac:dyDescent="0.2">
      <c r="A5" s="152"/>
      <c r="B5" s="153"/>
      <c r="C5" s="153"/>
      <c r="D5" s="153"/>
      <c r="E5" s="153"/>
      <c r="F5" s="153"/>
      <c r="G5" s="153"/>
      <c r="H5" s="153"/>
      <c r="I5" s="153"/>
    </row>
    <row r="6" spans="1:9" x14ac:dyDescent="0.2">
      <c r="A6" s="152"/>
      <c r="B6" s="153"/>
      <c r="C6" s="153"/>
      <c r="D6" s="153"/>
      <c r="E6" s="153"/>
      <c r="F6" s="153"/>
      <c r="G6" s="153"/>
      <c r="H6" s="153"/>
      <c r="I6" s="153"/>
    </row>
    <row r="7" spans="1:9" x14ac:dyDescent="0.2">
      <c r="A7" s="152"/>
      <c r="B7" s="153"/>
      <c r="C7" s="153"/>
      <c r="D7" s="153"/>
      <c r="E7" s="153"/>
      <c r="F7" s="153"/>
      <c r="G7" s="153"/>
      <c r="H7" s="153"/>
      <c r="I7" s="153"/>
    </row>
    <row r="8" spans="1:9" ht="13.5" thickBot="1" x14ac:dyDescent="0.25">
      <c r="A8" s="153"/>
      <c r="B8" s="152"/>
      <c r="C8" s="153"/>
      <c r="D8" s="153"/>
      <c r="E8" s="153"/>
      <c r="F8" s="153"/>
      <c r="G8" s="153"/>
      <c r="H8" s="153"/>
      <c r="I8" s="153"/>
    </row>
    <row r="9" spans="1:9" ht="28.5" customHeight="1" thickBot="1" x14ac:dyDescent="0.25">
      <c r="A9" s="383" t="s">
        <v>252</v>
      </c>
      <c r="B9" s="331" t="s">
        <v>2</v>
      </c>
      <c r="C9" s="332">
        <v>2011</v>
      </c>
      <c r="D9" s="332">
        <v>2012</v>
      </c>
      <c r="E9" s="332">
        <v>2013</v>
      </c>
      <c r="F9" s="332">
        <v>2014</v>
      </c>
      <c r="G9" s="332">
        <v>2015</v>
      </c>
      <c r="H9" s="332">
        <v>2016</v>
      </c>
      <c r="I9" s="332" t="s">
        <v>239</v>
      </c>
    </row>
    <row r="10" spans="1:9" ht="13.5" thickBot="1" x14ac:dyDescent="0.25">
      <c r="A10" s="451" t="s">
        <v>253</v>
      </c>
      <c r="B10" s="541" t="s">
        <v>251</v>
      </c>
      <c r="C10" s="568" t="s">
        <v>108</v>
      </c>
      <c r="D10" s="564" t="s">
        <v>108</v>
      </c>
      <c r="E10" s="564" t="s">
        <v>108</v>
      </c>
      <c r="F10" s="564" t="s">
        <v>108</v>
      </c>
      <c r="G10" s="564" t="s">
        <v>108</v>
      </c>
      <c r="H10" s="564" t="s">
        <v>108</v>
      </c>
      <c r="I10" s="564" t="s">
        <v>108</v>
      </c>
    </row>
    <row r="11" spans="1:9" x14ac:dyDescent="0.2">
      <c r="A11" s="450"/>
      <c r="B11" s="453" t="s">
        <v>254</v>
      </c>
      <c r="C11" s="565"/>
      <c r="D11" s="565"/>
      <c r="E11" s="565"/>
      <c r="F11" s="565"/>
      <c r="G11" s="565"/>
      <c r="H11" s="565"/>
      <c r="I11" s="565"/>
    </row>
    <row r="12" spans="1:9" x14ac:dyDescent="0.2">
      <c r="A12" s="450"/>
      <c r="B12" s="452" t="s">
        <v>255</v>
      </c>
      <c r="C12" s="565"/>
      <c r="D12" s="565"/>
      <c r="E12" s="565"/>
      <c r="F12" s="565"/>
      <c r="G12" s="565"/>
      <c r="H12" s="565"/>
      <c r="I12" s="565"/>
    </row>
    <row r="13" spans="1:9" x14ac:dyDescent="0.2">
      <c r="A13" s="450"/>
      <c r="B13" s="452" t="s">
        <v>256</v>
      </c>
      <c r="C13" s="565"/>
      <c r="D13" s="565"/>
      <c r="E13" s="565"/>
      <c r="F13" s="565"/>
      <c r="G13" s="565"/>
      <c r="H13" s="565"/>
      <c r="I13" s="565"/>
    </row>
    <row r="14" spans="1:9" x14ac:dyDescent="0.2">
      <c r="A14" s="450"/>
      <c r="B14" s="452" t="s">
        <v>257</v>
      </c>
      <c r="C14" s="565"/>
      <c r="D14" s="565"/>
      <c r="E14" s="565"/>
      <c r="F14" s="565"/>
      <c r="G14" s="565"/>
      <c r="H14" s="565"/>
      <c r="I14" s="565"/>
    </row>
    <row r="15" spans="1:9" ht="13.5" thickBot="1" x14ac:dyDescent="0.25">
      <c r="A15" s="450"/>
      <c r="B15" s="454" t="s">
        <v>258</v>
      </c>
      <c r="C15" s="566"/>
      <c r="D15" s="566"/>
      <c r="E15" s="566"/>
      <c r="F15" s="566"/>
      <c r="G15" s="566"/>
      <c r="H15" s="566"/>
      <c r="I15" s="566"/>
    </row>
    <row r="16" spans="1:9" x14ac:dyDescent="0.2">
      <c r="A16" s="451" t="s">
        <v>253</v>
      </c>
      <c r="B16" s="541" t="s">
        <v>251</v>
      </c>
      <c r="C16" s="564" t="s">
        <v>108</v>
      </c>
      <c r="D16" s="564" t="s">
        <v>108</v>
      </c>
      <c r="E16" s="564" t="s">
        <v>108</v>
      </c>
      <c r="F16" s="564" t="s">
        <v>108</v>
      </c>
      <c r="G16" s="564" t="s">
        <v>108</v>
      </c>
      <c r="H16" s="564" t="s">
        <v>108</v>
      </c>
      <c r="I16" s="564" t="s">
        <v>108</v>
      </c>
    </row>
    <row r="17" spans="1:9" x14ac:dyDescent="0.2">
      <c r="A17" s="155"/>
      <c r="B17" s="453" t="s">
        <v>254</v>
      </c>
      <c r="C17" s="565"/>
      <c r="D17" s="565"/>
      <c r="E17" s="565"/>
      <c r="F17" s="565"/>
      <c r="G17" s="565"/>
      <c r="H17" s="565"/>
      <c r="I17" s="565"/>
    </row>
    <row r="18" spans="1:9" x14ac:dyDescent="0.2">
      <c r="A18" s="155"/>
      <c r="B18" s="452" t="s">
        <v>255</v>
      </c>
      <c r="C18" s="565"/>
      <c r="D18" s="565"/>
      <c r="E18" s="565"/>
      <c r="F18" s="565"/>
      <c r="G18" s="565"/>
      <c r="H18" s="565"/>
      <c r="I18" s="565"/>
    </row>
    <row r="19" spans="1:9" x14ac:dyDescent="0.2">
      <c r="A19" s="155"/>
      <c r="B19" s="452" t="s">
        <v>256</v>
      </c>
      <c r="C19" s="565"/>
      <c r="D19" s="565"/>
      <c r="E19" s="565"/>
      <c r="F19" s="565"/>
      <c r="G19" s="565"/>
      <c r="H19" s="565"/>
      <c r="I19" s="565"/>
    </row>
    <row r="20" spans="1:9" x14ac:dyDescent="0.2">
      <c r="A20" s="155"/>
      <c r="B20" s="452" t="s">
        <v>257</v>
      </c>
      <c r="C20" s="565"/>
      <c r="D20" s="565"/>
      <c r="E20" s="565"/>
      <c r="F20" s="565"/>
      <c r="G20" s="565"/>
      <c r="H20" s="565"/>
      <c r="I20" s="565"/>
    </row>
    <row r="21" spans="1:9" ht="13.5" thickBot="1" x14ac:dyDescent="0.25">
      <c r="A21" s="156"/>
      <c r="B21" s="454" t="s">
        <v>258</v>
      </c>
      <c r="C21" s="566"/>
      <c r="D21" s="566"/>
      <c r="E21" s="566"/>
      <c r="F21" s="566"/>
      <c r="G21" s="566"/>
      <c r="H21" s="566"/>
      <c r="I21" s="566"/>
    </row>
    <row r="22" spans="1:9" x14ac:dyDescent="0.2">
      <c r="A22" s="451" t="s">
        <v>253</v>
      </c>
      <c r="B22" s="541" t="s">
        <v>251</v>
      </c>
      <c r="C22" s="564" t="s">
        <v>108</v>
      </c>
      <c r="D22" s="564" t="s">
        <v>108</v>
      </c>
      <c r="E22" s="564" t="s">
        <v>108</v>
      </c>
      <c r="F22" s="564" t="s">
        <v>108</v>
      </c>
      <c r="G22" s="564" t="s">
        <v>108</v>
      </c>
      <c r="H22" s="564" t="s">
        <v>108</v>
      </c>
      <c r="I22" s="564" t="s">
        <v>108</v>
      </c>
    </row>
    <row r="23" spans="1:9" x14ac:dyDescent="0.2">
      <c r="A23" s="155"/>
      <c r="B23" s="453" t="s">
        <v>254</v>
      </c>
      <c r="C23" s="565"/>
      <c r="D23" s="565"/>
      <c r="E23" s="565"/>
      <c r="F23" s="565"/>
      <c r="G23" s="565"/>
      <c r="H23" s="565"/>
      <c r="I23" s="565"/>
    </row>
    <row r="24" spans="1:9" x14ac:dyDescent="0.2">
      <c r="A24" s="155"/>
      <c r="B24" s="452" t="s">
        <v>255</v>
      </c>
      <c r="C24" s="565"/>
      <c r="D24" s="565"/>
      <c r="E24" s="565"/>
      <c r="F24" s="565"/>
      <c r="G24" s="565"/>
      <c r="H24" s="565"/>
      <c r="I24" s="565"/>
    </row>
    <row r="25" spans="1:9" x14ac:dyDescent="0.2">
      <c r="A25" s="155"/>
      <c r="B25" s="452" t="s">
        <v>256</v>
      </c>
      <c r="C25" s="565"/>
      <c r="D25" s="565"/>
      <c r="E25" s="565"/>
      <c r="F25" s="565"/>
      <c r="G25" s="565"/>
      <c r="H25" s="565"/>
      <c r="I25" s="565"/>
    </row>
    <row r="26" spans="1:9" x14ac:dyDescent="0.2">
      <c r="A26" s="155"/>
      <c r="B26" s="452" t="s">
        <v>257</v>
      </c>
      <c r="C26" s="565"/>
      <c r="D26" s="565"/>
      <c r="E26" s="565"/>
      <c r="F26" s="565"/>
      <c r="G26" s="565"/>
      <c r="H26" s="565"/>
      <c r="I26" s="565"/>
    </row>
    <row r="27" spans="1:9" ht="13.5" thickBot="1" x14ac:dyDescent="0.25">
      <c r="A27" s="156"/>
      <c r="B27" s="454" t="s">
        <v>258</v>
      </c>
      <c r="C27" s="566"/>
      <c r="D27" s="566"/>
      <c r="E27" s="566"/>
      <c r="F27" s="566"/>
      <c r="G27" s="566"/>
      <c r="H27" s="566"/>
      <c r="I27" s="566"/>
    </row>
    <row r="28" spans="1:9" x14ac:dyDescent="0.2">
      <c r="A28" s="451" t="s">
        <v>253</v>
      </c>
      <c r="B28" s="541" t="s">
        <v>251</v>
      </c>
      <c r="C28" s="564" t="s">
        <v>108</v>
      </c>
      <c r="D28" s="564" t="s">
        <v>108</v>
      </c>
      <c r="E28" s="564" t="s">
        <v>108</v>
      </c>
      <c r="F28" s="564" t="s">
        <v>108</v>
      </c>
      <c r="G28" s="564" t="s">
        <v>108</v>
      </c>
      <c r="H28" s="564" t="s">
        <v>108</v>
      </c>
      <c r="I28" s="564" t="s">
        <v>108</v>
      </c>
    </row>
    <row r="29" spans="1:9" x14ac:dyDescent="0.2">
      <c r="A29" s="155"/>
      <c r="B29" s="453" t="s">
        <v>254</v>
      </c>
      <c r="C29" s="565"/>
      <c r="D29" s="565"/>
      <c r="E29" s="565"/>
      <c r="F29" s="565"/>
      <c r="G29" s="565"/>
      <c r="H29" s="565"/>
      <c r="I29" s="565"/>
    </row>
    <row r="30" spans="1:9" x14ac:dyDescent="0.2">
      <c r="A30" s="155"/>
      <c r="B30" s="452" t="s">
        <v>255</v>
      </c>
      <c r="C30" s="565"/>
      <c r="D30" s="565"/>
      <c r="E30" s="565"/>
      <c r="F30" s="565"/>
      <c r="G30" s="565"/>
      <c r="H30" s="565"/>
      <c r="I30" s="565"/>
    </row>
    <row r="31" spans="1:9" x14ac:dyDescent="0.2">
      <c r="A31" s="155"/>
      <c r="B31" s="452" t="s">
        <v>256</v>
      </c>
      <c r="C31" s="565"/>
      <c r="D31" s="565"/>
      <c r="E31" s="565"/>
      <c r="F31" s="565"/>
      <c r="G31" s="565"/>
      <c r="H31" s="565"/>
      <c r="I31" s="565"/>
    </row>
    <row r="32" spans="1:9" x14ac:dyDescent="0.2">
      <c r="A32" s="155"/>
      <c r="B32" s="452" t="s">
        <v>257</v>
      </c>
      <c r="C32" s="565"/>
      <c r="D32" s="565"/>
      <c r="E32" s="565"/>
      <c r="F32" s="565"/>
      <c r="G32" s="565"/>
      <c r="H32" s="565"/>
      <c r="I32" s="565"/>
    </row>
    <row r="33" spans="1:9" ht="13.5" thickBot="1" x14ac:dyDescent="0.25">
      <c r="A33" s="156"/>
      <c r="B33" s="454" t="s">
        <v>258</v>
      </c>
      <c r="C33" s="566"/>
      <c r="D33" s="566"/>
      <c r="E33" s="566"/>
      <c r="F33" s="566"/>
      <c r="G33" s="566"/>
      <c r="H33" s="566"/>
      <c r="I33" s="566"/>
    </row>
    <row r="34" spans="1:9" x14ac:dyDescent="0.2">
      <c r="A34" s="154" t="s">
        <v>193</v>
      </c>
      <c r="B34" s="541" t="s">
        <v>251</v>
      </c>
      <c r="C34" s="564" t="s">
        <v>108</v>
      </c>
      <c r="D34" s="564" t="s">
        <v>108</v>
      </c>
      <c r="E34" s="564" t="s">
        <v>108</v>
      </c>
      <c r="F34" s="564" t="s">
        <v>108</v>
      </c>
      <c r="G34" s="564" t="s">
        <v>108</v>
      </c>
      <c r="H34" s="564" t="s">
        <v>108</v>
      </c>
      <c r="I34" s="564" t="s">
        <v>108</v>
      </c>
    </row>
    <row r="35" spans="1:9" x14ac:dyDescent="0.2">
      <c r="A35" s="155"/>
      <c r="B35" s="453" t="s">
        <v>254</v>
      </c>
      <c r="C35" s="565"/>
      <c r="D35" s="565"/>
      <c r="E35" s="565"/>
      <c r="F35" s="565"/>
      <c r="G35" s="565"/>
      <c r="H35" s="565"/>
      <c r="I35" s="565"/>
    </row>
    <row r="36" spans="1:9" x14ac:dyDescent="0.2">
      <c r="A36" s="155"/>
      <c r="B36" s="452" t="s">
        <v>255</v>
      </c>
      <c r="C36" s="565"/>
      <c r="D36" s="565"/>
      <c r="E36" s="565"/>
      <c r="F36" s="565"/>
      <c r="G36" s="565"/>
      <c r="H36" s="565"/>
      <c r="I36" s="565"/>
    </row>
    <row r="37" spans="1:9" x14ac:dyDescent="0.2">
      <c r="A37" s="155"/>
      <c r="B37" s="452" t="s">
        <v>256</v>
      </c>
      <c r="C37" s="565"/>
      <c r="D37" s="565"/>
      <c r="E37" s="565"/>
      <c r="F37" s="565"/>
      <c r="G37" s="565"/>
      <c r="H37" s="565"/>
      <c r="I37" s="565"/>
    </row>
    <row r="38" spans="1:9" x14ac:dyDescent="0.2">
      <c r="A38" s="155"/>
      <c r="B38" s="452" t="s">
        <v>257</v>
      </c>
      <c r="C38" s="565"/>
      <c r="D38" s="565"/>
      <c r="E38" s="565"/>
      <c r="F38" s="565"/>
      <c r="G38" s="565"/>
      <c r="H38" s="565"/>
      <c r="I38" s="565"/>
    </row>
    <row r="39" spans="1:9" ht="13.5" thickBot="1" x14ac:dyDescent="0.25">
      <c r="A39" s="159"/>
      <c r="B39" s="454" t="s">
        <v>258</v>
      </c>
      <c r="C39" s="566"/>
      <c r="D39" s="566"/>
      <c r="E39" s="566"/>
      <c r="F39" s="566"/>
      <c r="G39" s="566"/>
      <c r="H39" s="566"/>
      <c r="I39" s="566"/>
    </row>
    <row r="40" spans="1:9" ht="13.5" thickBot="1" x14ac:dyDescent="0.25">
      <c r="B40" s="160" t="s">
        <v>109</v>
      </c>
      <c r="C40" s="449">
        <v>1</v>
      </c>
      <c r="D40" s="449">
        <v>1</v>
      </c>
      <c r="E40" s="449">
        <v>1</v>
      </c>
      <c r="F40" s="449">
        <v>1</v>
      </c>
      <c r="G40" s="449">
        <v>1</v>
      </c>
      <c r="H40" s="449">
        <v>1</v>
      </c>
      <c r="I40" s="449">
        <v>1</v>
      </c>
    </row>
    <row r="42" spans="1:9" x14ac:dyDescent="0.2">
      <c r="A42" s="47" t="s">
        <v>172</v>
      </c>
    </row>
    <row r="44" spans="1:9" x14ac:dyDescent="0.2">
      <c r="E44" s="47" t="s">
        <v>228</v>
      </c>
    </row>
  </sheetData>
  <mergeCells count="36">
    <mergeCell ref="A3:I3"/>
    <mergeCell ref="F10:F15"/>
    <mergeCell ref="G10:G15"/>
    <mergeCell ref="H10:H15"/>
    <mergeCell ref="I10:I15"/>
    <mergeCell ref="C10:C15"/>
    <mergeCell ref="D10:D15"/>
    <mergeCell ref="E10:E15"/>
    <mergeCell ref="I16:I21"/>
    <mergeCell ref="C22:C27"/>
    <mergeCell ref="D22:D27"/>
    <mergeCell ref="E22:E27"/>
    <mergeCell ref="F22:F27"/>
    <mergeCell ref="G22:G27"/>
    <mergeCell ref="H22:H27"/>
    <mergeCell ref="I22:I27"/>
    <mergeCell ref="H16:H21"/>
    <mergeCell ref="C16:C21"/>
    <mergeCell ref="D16:D21"/>
    <mergeCell ref="E16:E21"/>
    <mergeCell ref="F16:F21"/>
    <mergeCell ref="G16:G21"/>
    <mergeCell ref="F28:F33"/>
    <mergeCell ref="G28:G33"/>
    <mergeCell ref="H28:H33"/>
    <mergeCell ref="I28:I33"/>
    <mergeCell ref="C34:C39"/>
    <mergeCell ref="D34:D39"/>
    <mergeCell ref="E34:E39"/>
    <mergeCell ref="F34:F39"/>
    <mergeCell ref="G34:G39"/>
    <mergeCell ref="H34:H39"/>
    <mergeCell ref="I34:I39"/>
    <mergeCell ref="C28:C33"/>
    <mergeCell ref="D28:D33"/>
    <mergeCell ref="E28:E33"/>
  </mergeCells>
  <phoneticPr fontId="0" type="noConversion"/>
  <printOptions horizontalCentered="1" verticalCentered="1" gridLinesSet="0"/>
  <pageMargins left="0.15748031496062992" right="0.15748031496062992" top="0.98425196850393704" bottom="0.78740157480314965" header="0.19685039370078741" footer="0.51181102362204722"/>
  <pageSetup paperSize="9" scale="90" orientation="landscape" r:id="rId1"/>
  <headerFooter alignWithMargins="0">
    <oddHeader>&amp;R2017 - Año de las Energías Renovables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B1:AT76"/>
  <sheetViews>
    <sheetView showGridLines="0" view="pageBreakPreview" zoomScale="85" zoomScaleNormal="75" zoomScaleSheetLayoutView="85" workbookViewId="0">
      <selection activeCell="B2" sqref="B2"/>
    </sheetView>
  </sheetViews>
  <sheetFormatPr baseColWidth="10" defaultRowHeight="12.75" x14ac:dyDescent="0.2"/>
  <cols>
    <col min="1" max="1" width="4.140625" style="47" customWidth="1"/>
    <col min="2" max="2" width="16" style="47" customWidth="1"/>
    <col min="3" max="5" width="17.28515625" style="211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67" customFormat="1" x14ac:dyDescent="0.2">
      <c r="B1" s="152" t="s">
        <v>299</v>
      </c>
      <c r="C1" s="152"/>
      <c r="D1" s="152"/>
      <c r="E1" s="152"/>
    </row>
    <row r="2" spans="2:7" s="167" customFormat="1" x14ac:dyDescent="0.2">
      <c r="B2" s="152" t="s">
        <v>70</v>
      </c>
      <c r="C2" s="152"/>
      <c r="D2" s="152"/>
      <c r="E2" s="152"/>
    </row>
    <row r="3" spans="2:7" s="167" customFormat="1" x14ac:dyDescent="0.2">
      <c r="B3" s="554" t="str">
        <f>+'8.a Costos'!A4</f>
        <v>Rodamientes Radiales a bola</v>
      </c>
      <c r="C3" s="554"/>
      <c r="D3" s="554"/>
      <c r="E3" s="554"/>
      <c r="F3" s="369"/>
    </row>
    <row r="4" spans="2:7" s="167" customFormat="1" x14ac:dyDescent="0.2">
      <c r="B4" s="615" t="s">
        <v>276</v>
      </c>
      <c r="C4" s="614"/>
      <c r="D4" s="614"/>
      <c r="E4" s="614"/>
      <c r="F4" s="369"/>
    </row>
    <row r="5" spans="2:7" x14ac:dyDescent="0.2">
      <c r="B5" s="614" t="s">
        <v>229</v>
      </c>
      <c r="C5" s="614"/>
      <c r="D5" s="614"/>
      <c r="E5" s="614"/>
      <c r="F5" s="326"/>
      <c r="G5" s="186"/>
    </row>
    <row r="6" spans="2:7" ht="12.75" customHeight="1" thickBot="1" x14ac:dyDescent="0.25">
      <c r="C6" s="196"/>
      <c r="D6" s="196"/>
      <c r="E6" s="196"/>
      <c r="F6" s="186"/>
    </row>
    <row r="7" spans="2:7" s="385" customFormat="1" ht="26.25" customHeight="1" x14ac:dyDescent="0.2">
      <c r="B7" s="400" t="s">
        <v>4</v>
      </c>
      <c r="C7" s="401" t="s">
        <v>71</v>
      </c>
      <c r="D7" s="387" t="s">
        <v>8</v>
      </c>
      <c r="E7" s="402" t="s">
        <v>72</v>
      </c>
      <c r="F7" s="403"/>
    </row>
    <row r="8" spans="2:7" s="385" customFormat="1" ht="13.5" thickBot="1" x14ac:dyDescent="0.25">
      <c r="B8" s="404" t="s">
        <v>5</v>
      </c>
      <c r="C8" s="405" t="s">
        <v>230</v>
      </c>
      <c r="D8" s="388" t="s">
        <v>80</v>
      </c>
      <c r="E8" s="406" t="s">
        <v>73</v>
      </c>
      <c r="F8" s="403"/>
    </row>
    <row r="9" spans="2:7" x14ac:dyDescent="0.2">
      <c r="B9" s="171">
        <f>+'3.vol.'!C7</f>
        <v>41640</v>
      </c>
      <c r="C9" s="173"/>
      <c r="D9" s="173"/>
      <c r="E9" s="174"/>
    </row>
    <row r="10" spans="2:7" x14ac:dyDescent="0.2">
      <c r="B10" s="496">
        <f>+'3.vol.'!C8</f>
        <v>41671</v>
      </c>
      <c r="C10" s="161"/>
      <c r="D10" s="161"/>
      <c r="E10" s="162"/>
    </row>
    <row r="11" spans="2:7" x14ac:dyDescent="0.2">
      <c r="B11" s="175">
        <f>+'3.vol.'!C9</f>
        <v>41699</v>
      </c>
      <c r="C11" s="161"/>
      <c r="D11" s="161"/>
      <c r="E11" s="162"/>
    </row>
    <row r="12" spans="2:7" x14ac:dyDescent="0.2">
      <c r="B12" s="175">
        <f>+'3.vol.'!C10</f>
        <v>41730</v>
      </c>
      <c r="C12" s="161"/>
      <c r="D12" s="161"/>
      <c r="E12" s="162"/>
    </row>
    <row r="13" spans="2:7" x14ac:dyDescent="0.2">
      <c r="B13" s="175">
        <f>+'3.vol.'!C11</f>
        <v>41760</v>
      </c>
      <c r="C13" s="161"/>
      <c r="D13" s="161"/>
      <c r="E13" s="162"/>
    </row>
    <row r="14" spans="2:7" x14ac:dyDescent="0.2">
      <c r="B14" s="175">
        <f>+'3.vol.'!C12</f>
        <v>41791</v>
      </c>
      <c r="C14" s="161"/>
      <c r="D14" s="161"/>
      <c r="E14" s="162"/>
    </row>
    <row r="15" spans="2:7" x14ac:dyDescent="0.2">
      <c r="B15" s="175">
        <f>+'3.vol.'!C13</f>
        <v>41821</v>
      </c>
      <c r="C15" s="161"/>
      <c r="D15" s="161"/>
      <c r="E15" s="162"/>
    </row>
    <row r="16" spans="2:7" x14ac:dyDescent="0.2">
      <c r="B16" s="175">
        <f>+'3.vol.'!C14</f>
        <v>41852</v>
      </c>
      <c r="C16" s="161"/>
      <c r="D16" s="161"/>
      <c r="E16" s="162"/>
    </row>
    <row r="17" spans="2:5" x14ac:dyDescent="0.2">
      <c r="B17" s="175">
        <f>+'3.vol.'!C15</f>
        <v>41883</v>
      </c>
      <c r="C17" s="161"/>
      <c r="D17" s="161"/>
      <c r="E17" s="162"/>
    </row>
    <row r="18" spans="2:5" x14ac:dyDescent="0.2">
      <c r="B18" s="175">
        <f>+'3.vol.'!C16</f>
        <v>41913</v>
      </c>
      <c r="C18" s="161"/>
      <c r="D18" s="161"/>
      <c r="E18" s="162"/>
    </row>
    <row r="19" spans="2:5" x14ac:dyDescent="0.2">
      <c r="B19" s="175">
        <f>+'3.vol.'!C17</f>
        <v>41944</v>
      </c>
      <c r="C19" s="161"/>
      <c r="D19" s="161"/>
      <c r="E19" s="162"/>
    </row>
    <row r="20" spans="2:5" ht="13.5" thickBot="1" x14ac:dyDescent="0.25">
      <c r="B20" s="177">
        <f>+'3.vol.'!C18</f>
        <v>41974</v>
      </c>
      <c r="C20" s="178"/>
      <c r="D20" s="178"/>
      <c r="E20" s="179"/>
    </row>
    <row r="21" spans="2:5" x14ac:dyDescent="0.2">
      <c r="B21" s="171">
        <f>+'3.vol.'!C19</f>
        <v>42005</v>
      </c>
      <c r="C21" s="173"/>
      <c r="D21" s="173"/>
      <c r="E21" s="162"/>
    </row>
    <row r="22" spans="2:5" x14ac:dyDescent="0.2">
      <c r="B22" s="175">
        <f>+'3.vol.'!C20</f>
        <v>42036</v>
      </c>
      <c r="C22" s="161"/>
      <c r="D22" s="161"/>
      <c r="E22" s="180"/>
    </row>
    <row r="23" spans="2:5" x14ac:dyDescent="0.2">
      <c r="B23" s="175">
        <f>+'3.vol.'!C21</f>
        <v>42064</v>
      </c>
      <c r="C23" s="161"/>
      <c r="D23" s="161"/>
      <c r="E23" s="162"/>
    </row>
    <row r="24" spans="2:5" x14ac:dyDescent="0.2">
      <c r="B24" s="175">
        <f>+'3.vol.'!C22</f>
        <v>42095</v>
      </c>
      <c r="C24" s="161"/>
      <c r="D24" s="161"/>
      <c r="E24" s="162"/>
    </row>
    <row r="25" spans="2:5" x14ac:dyDescent="0.2">
      <c r="B25" s="175">
        <f>+'3.vol.'!C23</f>
        <v>42125</v>
      </c>
      <c r="C25" s="161"/>
      <c r="D25" s="161"/>
      <c r="E25" s="162"/>
    </row>
    <row r="26" spans="2:5" x14ac:dyDescent="0.2">
      <c r="B26" s="175">
        <f>+'3.vol.'!C24</f>
        <v>42156</v>
      </c>
      <c r="C26" s="161"/>
      <c r="D26" s="161"/>
      <c r="E26" s="162"/>
    </row>
    <row r="27" spans="2:5" x14ac:dyDescent="0.2">
      <c r="B27" s="175">
        <f>+'3.vol.'!C25</f>
        <v>42186</v>
      </c>
      <c r="C27" s="161"/>
      <c r="D27" s="161"/>
      <c r="E27" s="162"/>
    </row>
    <row r="28" spans="2:5" x14ac:dyDescent="0.2">
      <c r="B28" s="175">
        <f>+'3.vol.'!C26</f>
        <v>42217</v>
      </c>
      <c r="C28" s="161"/>
      <c r="D28" s="161"/>
      <c r="E28" s="162"/>
    </row>
    <row r="29" spans="2:5" x14ac:dyDescent="0.2">
      <c r="B29" s="175">
        <f>+'3.vol.'!C27</f>
        <v>42248</v>
      </c>
      <c r="C29" s="161"/>
      <c r="D29" s="161"/>
      <c r="E29" s="162"/>
    </row>
    <row r="30" spans="2:5" x14ac:dyDescent="0.2">
      <c r="B30" s="175">
        <f>+'3.vol.'!C28</f>
        <v>42278</v>
      </c>
      <c r="C30" s="161"/>
      <c r="D30" s="161"/>
      <c r="E30" s="162"/>
    </row>
    <row r="31" spans="2:5" x14ac:dyDescent="0.2">
      <c r="B31" s="175">
        <f>+'3.vol.'!C29</f>
        <v>42309</v>
      </c>
      <c r="C31" s="161"/>
      <c r="D31" s="161"/>
      <c r="E31" s="162"/>
    </row>
    <row r="32" spans="2:5" ht="13.5" thickBot="1" x14ac:dyDescent="0.25">
      <c r="B32" s="177">
        <f>+'3.vol.'!C30</f>
        <v>42339</v>
      </c>
      <c r="C32" s="178"/>
      <c r="D32" s="178"/>
      <c r="E32" s="181"/>
    </row>
    <row r="33" spans="2:5" x14ac:dyDescent="0.2">
      <c r="B33" s="171">
        <f>+'3.vol.'!C31</f>
        <v>42370</v>
      </c>
      <c r="C33" s="173"/>
      <c r="D33" s="182"/>
      <c r="E33" s="172"/>
    </row>
    <row r="34" spans="2:5" x14ac:dyDescent="0.2">
      <c r="B34" s="175">
        <f>+'3.vol.'!C32</f>
        <v>42401</v>
      </c>
      <c r="C34" s="161"/>
      <c r="D34" s="141"/>
      <c r="E34" s="176"/>
    </row>
    <row r="35" spans="2:5" x14ac:dyDescent="0.2">
      <c r="B35" s="175">
        <f>+'3.vol.'!C33</f>
        <v>42430</v>
      </c>
      <c r="C35" s="161"/>
      <c r="D35" s="141"/>
      <c r="E35" s="176"/>
    </row>
    <row r="36" spans="2:5" x14ac:dyDescent="0.2">
      <c r="B36" s="175">
        <f>+'3.vol.'!C34</f>
        <v>42461</v>
      </c>
      <c r="C36" s="161"/>
      <c r="D36" s="141"/>
      <c r="E36" s="176"/>
    </row>
    <row r="37" spans="2:5" x14ac:dyDescent="0.2">
      <c r="B37" s="175">
        <f>+'3.vol.'!C35</f>
        <v>42491</v>
      </c>
      <c r="C37" s="161"/>
      <c r="D37" s="141"/>
      <c r="E37" s="176"/>
    </row>
    <row r="38" spans="2:5" x14ac:dyDescent="0.2">
      <c r="B38" s="175">
        <f>+'3.vol.'!C36</f>
        <v>42522</v>
      </c>
      <c r="C38" s="161"/>
      <c r="D38" s="141"/>
      <c r="E38" s="176"/>
    </row>
    <row r="39" spans="2:5" x14ac:dyDescent="0.2">
      <c r="B39" s="175">
        <f>+'3.vol.'!C37</f>
        <v>42552</v>
      </c>
      <c r="C39" s="161"/>
      <c r="D39" s="141"/>
      <c r="E39" s="176"/>
    </row>
    <row r="40" spans="2:5" x14ac:dyDescent="0.2">
      <c r="B40" s="175">
        <f>+'3.vol.'!C38</f>
        <v>42583</v>
      </c>
      <c r="C40" s="161"/>
      <c r="D40" s="141"/>
      <c r="E40" s="176"/>
    </row>
    <row r="41" spans="2:5" x14ac:dyDescent="0.2">
      <c r="B41" s="175">
        <f>+'3.vol.'!C39</f>
        <v>42614</v>
      </c>
      <c r="C41" s="161"/>
      <c r="D41" s="141"/>
      <c r="E41" s="176"/>
    </row>
    <row r="42" spans="2:5" x14ac:dyDescent="0.2">
      <c r="B42" s="175">
        <f>+'3.vol.'!C40</f>
        <v>42644</v>
      </c>
      <c r="C42" s="161"/>
      <c r="D42" s="141"/>
      <c r="E42" s="176"/>
    </row>
    <row r="43" spans="2:5" x14ac:dyDescent="0.2">
      <c r="B43" s="175">
        <f>+'3.vol.'!C41</f>
        <v>42675</v>
      </c>
      <c r="C43" s="161"/>
      <c r="D43" s="141"/>
      <c r="E43" s="176"/>
    </row>
    <row r="44" spans="2:5" ht="13.5" thickBot="1" x14ac:dyDescent="0.25">
      <c r="B44" s="208">
        <f>+'3.vol.'!C42</f>
        <v>42705</v>
      </c>
      <c r="C44" s="209"/>
      <c r="D44" s="210"/>
      <c r="E44" s="207" t="s">
        <v>228</v>
      </c>
    </row>
    <row r="45" spans="2:5" x14ac:dyDescent="0.2">
      <c r="B45" s="171">
        <f>+'3.vol.'!C43</f>
        <v>42736</v>
      </c>
      <c r="C45" s="173"/>
      <c r="D45" s="173"/>
      <c r="E45" s="172"/>
    </row>
    <row r="46" spans="2:5" x14ac:dyDescent="0.2">
      <c r="B46" s="175">
        <f>+'3.vol.'!C44</f>
        <v>42767</v>
      </c>
      <c r="C46" s="161"/>
      <c r="D46" s="161"/>
      <c r="E46" s="176"/>
    </row>
    <row r="47" spans="2:5" x14ac:dyDescent="0.2">
      <c r="B47" s="175">
        <f>+'3.vol.'!C45</f>
        <v>42795</v>
      </c>
      <c r="C47" s="161"/>
      <c r="D47" s="161"/>
      <c r="E47" s="176"/>
    </row>
    <row r="48" spans="2:5" x14ac:dyDescent="0.2">
      <c r="B48" s="175">
        <f>+'3.vol.'!C46</f>
        <v>42826</v>
      </c>
      <c r="C48" s="161"/>
      <c r="D48" s="161"/>
      <c r="E48" s="176"/>
    </row>
    <row r="49" spans="2:46" x14ac:dyDescent="0.2">
      <c r="B49" s="175">
        <f>+'3.vol.'!C47</f>
        <v>42856</v>
      </c>
      <c r="C49" s="161"/>
      <c r="D49" s="161"/>
      <c r="E49" s="176"/>
    </row>
    <row r="50" spans="2:46" x14ac:dyDescent="0.2">
      <c r="B50" s="175">
        <f>+'3.vol.'!C48</f>
        <v>42887</v>
      </c>
      <c r="C50" s="161"/>
      <c r="D50" s="161"/>
      <c r="E50" s="176"/>
    </row>
    <row r="51" spans="2:46" x14ac:dyDescent="0.2">
      <c r="B51" s="175">
        <f>+'3.vol.'!C49</f>
        <v>42917</v>
      </c>
      <c r="C51" s="161"/>
      <c r="D51" s="161"/>
      <c r="E51" s="176"/>
    </row>
    <row r="52" spans="2:46" x14ac:dyDescent="0.2">
      <c r="B52" s="175">
        <f>+'3.vol.'!C50</f>
        <v>42948</v>
      </c>
      <c r="C52" s="161"/>
      <c r="D52" s="161"/>
      <c r="E52" s="176"/>
    </row>
    <row r="53" spans="2:46" x14ac:dyDescent="0.2">
      <c r="B53" s="175">
        <f>+'3.vol.'!C51</f>
        <v>42979</v>
      </c>
      <c r="C53" s="161"/>
      <c r="D53" s="161"/>
      <c r="E53" s="176"/>
    </row>
    <row r="54" spans="2:46" ht="13.5" thickBot="1" x14ac:dyDescent="0.25">
      <c r="B54" s="177">
        <f>+'3.vol.'!C52</f>
        <v>43009</v>
      </c>
      <c r="C54" s="178"/>
      <c r="D54" s="178"/>
      <c r="E54" s="184"/>
    </row>
    <row r="55" spans="2:46" hidden="1" x14ac:dyDescent="0.2">
      <c r="B55" s="442">
        <f>+'3.vol.'!C53</f>
        <v>43040</v>
      </c>
      <c r="C55" s="443"/>
      <c r="D55" s="443"/>
      <c r="E55" s="444"/>
    </row>
    <row r="56" spans="2:46" ht="13.5" hidden="1" thickBot="1" x14ac:dyDescent="0.25">
      <c r="B56" s="177">
        <f>+'3.vol.'!C54</f>
        <v>43070</v>
      </c>
      <c r="C56" s="178"/>
      <c r="D56" s="178"/>
      <c r="E56" s="184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</row>
    <row r="57" spans="2:46" ht="13.5" thickBot="1" x14ac:dyDescent="0.25">
      <c r="B57" s="191"/>
      <c r="C57" s="186"/>
      <c r="D57" s="186"/>
      <c r="E57" s="543"/>
    </row>
    <row r="58" spans="2:46" x14ac:dyDescent="0.2">
      <c r="B58" s="188">
        <v>2011</v>
      </c>
      <c r="C58" s="173"/>
      <c r="D58" s="173"/>
      <c r="E58" s="173"/>
      <c r="F58" s="186"/>
    </row>
    <row r="59" spans="2:46" x14ac:dyDescent="0.2">
      <c r="B59" s="189">
        <v>2012</v>
      </c>
      <c r="C59" s="161"/>
      <c r="D59" s="161"/>
      <c r="E59" s="161"/>
      <c r="F59" s="186"/>
    </row>
    <row r="60" spans="2:46" ht="13.5" thickBot="1" x14ac:dyDescent="0.25">
      <c r="B60" s="190">
        <v>2013</v>
      </c>
      <c r="C60" s="178"/>
      <c r="D60" s="178"/>
      <c r="E60" s="178"/>
    </row>
    <row r="61" spans="2:46" x14ac:dyDescent="0.2">
      <c r="B61" s="188">
        <f>+'4.RES PUB'!A60</f>
        <v>2014</v>
      </c>
      <c r="C61" s="173"/>
      <c r="D61" s="173"/>
      <c r="E61" s="173"/>
      <c r="F61" s="186"/>
    </row>
    <row r="62" spans="2:46" x14ac:dyDescent="0.2">
      <c r="B62" s="189">
        <f>+'4.RES PUB'!A61</f>
        <v>2015</v>
      </c>
      <c r="C62" s="161"/>
      <c r="D62" s="161"/>
      <c r="E62" s="161"/>
      <c r="F62" s="186"/>
    </row>
    <row r="63" spans="2:46" ht="13.5" thickBot="1" x14ac:dyDescent="0.25">
      <c r="B63" s="190">
        <f>+'4.RES PUB'!A62</f>
        <v>2016</v>
      </c>
      <c r="C63" s="178"/>
      <c r="D63" s="178"/>
      <c r="E63" s="178"/>
    </row>
    <row r="64" spans="2:46" ht="13.5" thickBot="1" x14ac:dyDescent="0.25">
      <c r="B64" s="191"/>
      <c r="C64" s="186"/>
      <c r="D64" s="186"/>
      <c r="E64" s="186"/>
    </row>
    <row r="65" spans="2:5" x14ac:dyDescent="0.2">
      <c r="B65" s="352" t="str">
        <f>+'4.RES PUB'!A63</f>
        <v>ene-oct 2016</v>
      </c>
      <c r="C65" s="173"/>
      <c r="D65" s="173"/>
      <c r="E65" s="173"/>
    </row>
    <row r="66" spans="2:5" ht="13.5" thickBot="1" x14ac:dyDescent="0.25">
      <c r="B66" s="370" t="str">
        <f>+'4.RES PUB'!A64</f>
        <v>ene-oct 2017</v>
      </c>
      <c r="C66" s="178"/>
      <c r="D66" s="178"/>
      <c r="E66" s="178"/>
    </row>
    <row r="67" spans="2:5" x14ac:dyDescent="0.2">
      <c r="B67" s="50"/>
      <c r="C67" s="47"/>
      <c r="D67" s="47"/>
    </row>
    <row r="68" spans="2:5" x14ac:dyDescent="0.2">
      <c r="B68" s="212"/>
      <c r="C68" s="47"/>
      <c r="D68" s="47"/>
    </row>
    <row r="69" spans="2:5" x14ac:dyDescent="0.2">
      <c r="B69" s="81" t="s">
        <v>148</v>
      </c>
      <c r="C69" s="82"/>
      <c r="D69" s="52"/>
      <c r="E69" s="52"/>
    </row>
    <row r="70" spans="2:5" ht="13.5" thickBot="1" x14ac:dyDescent="0.25">
      <c r="B70" s="52"/>
      <c r="C70" s="52"/>
      <c r="D70" s="52"/>
      <c r="E70" s="52"/>
    </row>
    <row r="71" spans="2:5" ht="13.5" thickBot="1" x14ac:dyDescent="0.25">
      <c r="B71" s="86" t="s">
        <v>5</v>
      </c>
      <c r="C71" s="88" t="s">
        <v>139</v>
      </c>
      <c r="D71" s="102" t="s">
        <v>140</v>
      </c>
    </row>
    <row r="72" spans="2:5" x14ac:dyDescent="0.2">
      <c r="B72" s="94">
        <f>+B61</f>
        <v>2014</v>
      </c>
      <c r="C72" s="109">
        <f>+C61-SUM(C9:C20)</f>
        <v>0</v>
      </c>
      <c r="D72" s="112">
        <f>+D61-SUM(D9:D20)</f>
        <v>0</v>
      </c>
    </row>
    <row r="73" spans="2:5" x14ac:dyDescent="0.2">
      <c r="B73" s="96">
        <f>+B62</f>
        <v>2015</v>
      </c>
      <c r="C73" s="113">
        <f>+C62-SUM(C21:C32)</f>
        <v>0</v>
      </c>
      <c r="D73" s="116">
        <f>+D62-SUM(D21:D32)</f>
        <v>0</v>
      </c>
    </row>
    <row r="74" spans="2:5" ht="13.5" thickBot="1" x14ac:dyDescent="0.25">
      <c r="B74" s="97">
        <f>+B63</f>
        <v>2016</v>
      </c>
      <c r="C74" s="117">
        <f>+C63-SUM(C33:C44)</f>
        <v>0</v>
      </c>
      <c r="D74" s="120">
        <f>+D63-SUM(D33:D44)</f>
        <v>0</v>
      </c>
    </row>
    <row r="75" spans="2:5" x14ac:dyDescent="0.2">
      <c r="B75" s="94" t="str">
        <f>+B65</f>
        <v>ene-oct 2016</v>
      </c>
      <c r="C75" s="126">
        <f>+C65-(SUM(C33:INDEX(C33:C44,'parámetros e instrucciones'!$E$3)))</f>
        <v>0</v>
      </c>
      <c r="D75" s="126">
        <f>+D65-(SUM(D33:INDEX(D33:D44,'parámetros e instrucciones'!$E$3)))</f>
        <v>0</v>
      </c>
    </row>
    <row r="76" spans="2:5" ht="13.5" thickBot="1" x14ac:dyDescent="0.25">
      <c r="B76" s="97" t="str">
        <f>+B66</f>
        <v>ene-oct 2017</v>
      </c>
      <c r="C76" s="130">
        <f>+C66-(SUM(C45:INDEX(C45:C56,'parámetros e instrucciones'!$E$3)))</f>
        <v>0</v>
      </c>
      <c r="D76" s="130">
        <f>+D66-(SUM(D45:INDEX(D45:D56,'parámetros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scale="85" orientation="portrait" horizontalDpi="1200" verticalDpi="1200" r:id="rId1"/>
  <headerFooter alignWithMargins="0">
    <oddHeader>&amp;R2017 - Año de las Energías Renovables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B1:AT76"/>
  <sheetViews>
    <sheetView showGridLines="0" view="pageBreakPreview" zoomScale="85" zoomScaleNormal="75" zoomScaleSheetLayoutView="85" workbookViewId="0">
      <selection activeCell="B2" sqref="B2"/>
    </sheetView>
  </sheetViews>
  <sheetFormatPr baseColWidth="10" defaultRowHeight="12.75" x14ac:dyDescent="0.2"/>
  <cols>
    <col min="1" max="1" width="4.140625" style="47" customWidth="1"/>
    <col min="2" max="2" width="16" style="47" customWidth="1"/>
    <col min="3" max="5" width="17.28515625" style="211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67" customFormat="1" x14ac:dyDescent="0.2">
      <c r="B1" s="152" t="s">
        <v>300</v>
      </c>
      <c r="C1" s="152"/>
      <c r="D1" s="152"/>
      <c r="E1" s="152"/>
    </row>
    <row r="2" spans="2:7" s="167" customFormat="1" x14ac:dyDescent="0.2">
      <c r="B2" s="152" t="s">
        <v>70</v>
      </c>
      <c r="C2" s="152"/>
      <c r="D2" s="152"/>
      <c r="E2" s="152"/>
    </row>
    <row r="3" spans="2:7" s="167" customFormat="1" x14ac:dyDescent="0.2">
      <c r="B3" s="554" t="str">
        <f>+'8.a Costos'!A4</f>
        <v>Rodamientes Radiales a bola</v>
      </c>
      <c r="C3" s="554"/>
      <c r="D3" s="554"/>
      <c r="E3" s="554"/>
      <c r="F3" s="369"/>
    </row>
    <row r="4" spans="2:7" s="167" customFormat="1" x14ac:dyDescent="0.2">
      <c r="B4" s="615" t="s">
        <v>278</v>
      </c>
      <c r="C4" s="614"/>
      <c r="D4" s="614"/>
      <c r="E4" s="614"/>
      <c r="F4" s="369"/>
    </row>
    <row r="5" spans="2:7" x14ac:dyDescent="0.2">
      <c r="B5" s="614" t="s">
        <v>229</v>
      </c>
      <c r="C5" s="614"/>
      <c r="D5" s="614"/>
      <c r="E5" s="614"/>
      <c r="F5" s="326"/>
      <c r="G5" s="186"/>
    </row>
    <row r="6" spans="2:7" ht="12.75" customHeight="1" thickBot="1" x14ac:dyDescent="0.25">
      <c r="C6" s="196"/>
      <c r="D6" s="196"/>
      <c r="E6" s="196"/>
      <c r="F6" s="186"/>
    </row>
    <row r="7" spans="2:7" s="385" customFormat="1" ht="26.25" customHeight="1" x14ac:dyDescent="0.2">
      <c r="B7" s="400" t="s">
        <v>4</v>
      </c>
      <c r="C7" s="401" t="s">
        <v>71</v>
      </c>
      <c r="D7" s="387" t="s">
        <v>8</v>
      </c>
      <c r="E7" s="402" t="s">
        <v>72</v>
      </c>
      <c r="F7" s="403"/>
    </row>
    <row r="8" spans="2:7" s="385" customFormat="1" ht="13.5" thickBot="1" x14ac:dyDescent="0.25">
      <c r="B8" s="404" t="s">
        <v>5</v>
      </c>
      <c r="C8" s="405" t="s">
        <v>230</v>
      </c>
      <c r="D8" s="388" t="s">
        <v>80</v>
      </c>
      <c r="E8" s="406" t="s">
        <v>73</v>
      </c>
      <c r="F8" s="403"/>
    </row>
    <row r="9" spans="2:7" x14ac:dyDescent="0.2">
      <c r="B9" s="171">
        <f>+'3.vol.'!C7</f>
        <v>41640</v>
      </c>
      <c r="C9" s="173"/>
      <c r="D9" s="173"/>
      <c r="E9" s="174"/>
    </row>
    <row r="10" spans="2:7" x14ac:dyDescent="0.2">
      <c r="B10" s="496">
        <f>+'3.vol.'!C8</f>
        <v>41671</v>
      </c>
      <c r="C10" s="161"/>
      <c r="D10" s="161"/>
      <c r="E10" s="162"/>
    </row>
    <row r="11" spans="2:7" x14ac:dyDescent="0.2">
      <c r="B11" s="175">
        <f>+'3.vol.'!C9</f>
        <v>41699</v>
      </c>
      <c r="C11" s="161"/>
      <c r="D11" s="161"/>
      <c r="E11" s="162"/>
    </row>
    <row r="12" spans="2:7" x14ac:dyDescent="0.2">
      <c r="B12" s="175">
        <f>+'3.vol.'!C10</f>
        <v>41730</v>
      </c>
      <c r="C12" s="161"/>
      <c r="D12" s="161"/>
      <c r="E12" s="162"/>
    </row>
    <row r="13" spans="2:7" x14ac:dyDescent="0.2">
      <c r="B13" s="175">
        <f>+'3.vol.'!C11</f>
        <v>41760</v>
      </c>
      <c r="C13" s="161"/>
      <c r="D13" s="161"/>
      <c r="E13" s="162"/>
    </row>
    <row r="14" spans="2:7" x14ac:dyDescent="0.2">
      <c r="B14" s="175">
        <f>+'3.vol.'!C12</f>
        <v>41791</v>
      </c>
      <c r="C14" s="161"/>
      <c r="D14" s="161"/>
      <c r="E14" s="162"/>
    </row>
    <row r="15" spans="2:7" x14ac:dyDescent="0.2">
      <c r="B15" s="175">
        <f>+'3.vol.'!C13</f>
        <v>41821</v>
      </c>
      <c r="C15" s="161"/>
      <c r="D15" s="161"/>
      <c r="E15" s="162"/>
    </row>
    <row r="16" spans="2:7" x14ac:dyDescent="0.2">
      <c r="B16" s="175">
        <f>+'3.vol.'!C14</f>
        <v>41852</v>
      </c>
      <c r="C16" s="161"/>
      <c r="D16" s="161"/>
      <c r="E16" s="162"/>
    </row>
    <row r="17" spans="2:5" x14ac:dyDescent="0.2">
      <c r="B17" s="175">
        <f>+'3.vol.'!C15</f>
        <v>41883</v>
      </c>
      <c r="C17" s="161"/>
      <c r="D17" s="161"/>
      <c r="E17" s="162"/>
    </row>
    <row r="18" spans="2:5" x14ac:dyDescent="0.2">
      <c r="B18" s="175">
        <f>+'3.vol.'!C16</f>
        <v>41913</v>
      </c>
      <c r="C18" s="161"/>
      <c r="D18" s="161"/>
      <c r="E18" s="162"/>
    </row>
    <row r="19" spans="2:5" x14ac:dyDescent="0.2">
      <c r="B19" s="175">
        <f>+'3.vol.'!C17</f>
        <v>41944</v>
      </c>
      <c r="C19" s="161"/>
      <c r="D19" s="161"/>
      <c r="E19" s="162"/>
    </row>
    <row r="20" spans="2:5" ht="13.5" thickBot="1" x14ac:dyDescent="0.25">
      <c r="B20" s="177">
        <f>+'3.vol.'!C18</f>
        <v>41974</v>
      </c>
      <c r="C20" s="178"/>
      <c r="D20" s="178"/>
      <c r="E20" s="179"/>
    </row>
    <row r="21" spans="2:5" x14ac:dyDescent="0.2">
      <c r="B21" s="171">
        <f>+'3.vol.'!C19</f>
        <v>42005</v>
      </c>
      <c r="C21" s="173"/>
      <c r="D21" s="173"/>
      <c r="E21" s="162"/>
    </row>
    <row r="22" spans="2:5" x14ac:dyDescent="0.2">
      <c r="B22" s="175">
        <f>+'3.vol.'!C20</f>
        <v>42036</v>
      </c>
      <c r="C22" s="161"/>
      <c r="D22" s="161"/>
      <c r="E22" s="180"/>
    </row>
    <row r="23" spans="2:5" x14ac:dyDescent="0.2">
      <c r="B23" s="175">
        <f>+'3.vol.'!C21</f>
        <v>42064</v>
      </c>
      <c r="C23" s="161"/>
      <c r="D23" s="161"/>
      <c r="E23" s="162"/>
    </row>
    <row r="24" spans="2:5" x14ac:dyDescent="0.2">
      <c r="B24" s="175">
        <f>+'3.vol.'!C22</f>
        <v>42095</v>
      </c>
      <c r="C24" s="161"/>
      <c r="D24" s="161"/>
      <c r="E24" s="162"/>
    </row>
    <row r="25" spans="2:5" x14ac:dyDescent="0.2">
      <c r="B25" s="175">
        <f>+'3.vol.'!C23</f>
        <v>42125</v>
      </c>
      <c r="C25" s="161"/>
      <c r="D25" s="161"/>
      <c r="E25" s="162"/>
    </row>
    <row r="26" spans="2:5" x14ac:dyDescent="0.2">
      <c r="B26" s="175">
        <f>+'3.vol.'!C24</f>
        <v>42156</v>
      </c>
      <c r="C26" s="161"/>
      <c r="D26" s="161"/>
      <c r="E26" s="162"/>
    </row>
    <row r="27" spans="2:5" x14ac:dyDescent="0.2">
      <c r="B27" s="175">
        <f>+'3.vol.'!C25</f>
        <v>42186</v>
      </c>
      <c r="C27" s="161"/>
      <c r="D27" s="161"/>
      <c r="E27" s="162"/>
    </row>
    <row r="28" spans="2:5" x14ac:dyDescent="0.2">
      <c r="B28" s="175">
        <f>+'3.vol.'!C26</f>
        <v>42217</v>
      </c>
      <c r="C28" s="161"/>
      <c r="D28" s="161"/>
      <c r="E28" s="162"/>
    </row>
    <row r="29" spans="2:5" x14ac:dyDescent="0.2">
      <c r="B29" s="175">
        <f>+'3.vol.'!C27</f>
        <v>42248</v>
      </c>
      <c r="C29" s="161"/>
      <c r="D29" s="161"/>
      <c r="E29" s="162"/>
    </row>
    <row r="30" spans="2:5" x14ac:dyDescent="0.2">
      <c r="B30" s="175">
        <f>+'3.vol.'!C28</f>
        <v>42278</v>
      </c>
      <c r="C30" s="161"/>
      <c r="D30" s="161"/>
      <c r="E30" s="162"/>
    </row>
    <row r="31" spans="2:5" x14ac:dyDescent="0.2">
      <c r="B31" s="175">
        <f>+'3.vol.'!C29</f>
        <v>42309</v>
      </c>
      <c r="C31" s="161"/>
      <c r="D31" s="161"/>
      <c r="E31" s="162"/>
    </row>
    <row r="32" spans="2:5" ht="13.5" thickBot="1" x14ac:dyDescent="0.25">
      <c r="B32" s="177">
        <f>+'3.vol.'!C30</f>
        <v>42339</v>
      </c>
      <c r="C32" s="178"/>
      <c r="D32" s="178"/>
      <c r="E32" s="181"/>
    </row>
    <row r="33" spans="2:5" x14ac:dyDescent="0.2">
      <c r="B33" s="171">
        <f>+'3.vol.'!C31</f>
        <v>42370</v>
      </c>
      <c r="C33" s="173"/>
      <c r="D33" s="182"/>
      <c r="E33" s="172"/>
    </row>
    <row r="34" spans="2:5" x14ac:dyDescent="0.2">
      <c r="B34" s="175">
        <f>+'3.vol.'!C32</f>
        <v>42401</v>
      </c>
      <c r="C34" s="161"/>
      <c r="D34" s="141"/>
      <c r="E34" s="176"/>
    </row>
    <row r="35" spans="2:5" x14ac:dyDescent="0.2">
      <c r="B35" s="175">
        <f>+'3.vol.'!C33</f>
        <v>42430</v>
      </c>
      <c r="C35" s="161"/>
      <c r="D35" s="141"/>
      <c r="E35" s="176"/>
    </row>
    <row r="36" spans="2:5" x14ac:dyDescent="0.2">
      <c r="B36" s="175">
        <f>+'3.vol.'!C34</f>
        <v>42461</v>
      </c>
      <c r="C36" s="161"/>
      <c r="D36" s="141"/>
      <c r="E36" s="176"/>
    </row>
    <row r="37" spans="2:5" x14ac:dyDescent="0.2">
      <c r="B37" s="175">
        <f>+'3.vol.'!C35</f>
        <v>42491</v>
      </c>
      <c r="C37" s="161"/>
      <c r="D37" s="141"/>
      <c r="E37" s="176"/>
    </row>
    <row r="38" spans="2:5" x14ac:dyDescent="0.2">
      <c r="B38" s="175">
        <f>+'3.vol.'!C36</f>
        <v>42522</v>
      </c>
      <c r="C38" s="161"/>
      <c r="D38" s="141"/>
      <c r="E38" s="176"/>
    </row>
    <row r="39" spans="2:5" x14ac:dyDescent="0.2">
      <c r="B39" s="175">
        <f>+'3.vol.'!C37</f>
        <v>42552</v>
      </c>
      <c r="C39" s="161"/>
      <c r="D39" s="141"/>
      <c r="E39" s="176"/>
    </row>
    <row r="40" spans="2:5" x14ac:dyDescent="0.2">
      <c r="B40" s="175">
        <f>+'3.vol.'!C38</f>
        <v>42583</v>
      </c>
      <c r="C40" s="161"/>
      <c r="D40" s="141"/>
      <c r="E40" s="176"/>
    </row>
    <row r="41" spans="2:5" x14ac:dyDescent="0.2">
      <c r="B41" s="175">
        <f>+'3.vol.'!C39</f>
        <v>42614</v>
      </c>
      <c r="C41" s="161"/>
      <c r="D41" s="141"/>
      <c r="E41" s="176"/>
    </row>
    <row r="42" spans="2:5" x14ac:dyDescent="0.2">
      <c r="B42" s="175">
        <f>+'3.vol.'!C40</f>
        <v>42644</v>
      </c>
      <c r="C42" s="161"/>
      <c r="D42" s="141"/>
      <c r="E42" s="176"/>
    </row>
    <row r="43" spans="2:5" x14ac:dyDescent="0.2">
      <c r="B43" s="175">
        <f>+'3.vol.'!C41</f>
        <v>42675</v>
      </c>
      <c r="C43" s="161"/>
      <c r="D43" s="141"/>
      <c r="E43" s="176"/>
    </row>
    <row r="44" spans="2:5" ht="13.5" thickBot="1" x14ac:dyDescent="0.25">
      <c r="B44" s="208">
        <f>+'3.vol.'!C42</f>
        <v>42705</v>
      </c>
      <c r="C44" s="209"/>
      <c r="D44" s="210"/>
      <c r="E44" s="207" t="s">
        <v>228</v>
      </c>
    </row>
    <row r="45" spans="2:5" x14ac:dyDescent="0.2">
      <c r="B45" s="171">
        <f>+'3.vol.'!C43</f>
        <v>42736</v>
      </c>
      <c r="C45" s="173"/>
      <c r="D45" s="173"/>
      <c r="E45" s="172"/>
    </row>
    <row r="46" spans="2:5" x14ac:dyDescent="0.2">
      <c r="B46" s="175">
        <f>+'3.vol.'!C44</f>
        <v>42767</v>
      </c>
      <c r="C46" s="161"/>
      <c r="D46" s="161"/>
      <c r="E46" s="176"/>
    </row>
    <row r="47" spans="2:5" x14ac:dyDescent="0.2">
      <c r="B47" s="175">
        <f>+'3.vol.'!C45</f>
        <v>42795</v>
      </c>
      <c r="C47" s="161"/>
      <c r="D47" s="161"/>
      <c r="E47" s="176"/>
    </row>
    <row r="48" spans="2:5" x14ac:dyDescent="0.2">
      <c r="B48" s="175">
        <f>+'3.vol.'!C46</f>
        <v>42826</v>
      </c>
      <c r="C48" s="161"/>
      <c r="D48" s="161"/>
      <c r="E48" s="176"/>
    </row>
    <row r="49" spans="2:46" x14ac:dyDescent="0.2">
      <c r="B49" s="175">
        <f>+'3.vol.'!C47</f>
        <v>42856</v>
      </c>
      <c r="C49" s="161"/>
      <c r="D49" s="161"/>
      <c r="E49" s="176"/>
    </row>
    <row r="50" spans="2:46" x14ac:dyDescent="0.2">
      <c r="B50" s="175">
        <f>+'3.vol.'!C48</f>
        <v>42887</v>
      </c>
      <c r="C50" s="161"/>
      <c r="D50" s="161"/>
      <c r="E50" s="176"/>
    </row>
    <row r="51" spans="2:46" x14ac:dyDescent="0.2">
      <c r="B51" s="175">
        <f>+'3.vol.'!C49</f>
        <v>42917</v>
      </c>
      <c r="C51" s="161"/>
      <c r="D51" s="161"/>
      <c r="E51" s="176"/>
    </row>
    <row r="52" spans="2:46" x14ac:dyDescent="0.2">
      <c r="B52" s="175">
        <f>+'3.vol.'!C50</f>
        <v>42948</v>
      </c>
      <c r="C52" s="161"/>
      <c r="D52" s="161"/>
      <c r="E52" s="176"/>
    </row>
    <row r="53" spans="2:46" x14ac:dyDescent="0.2">
      <c r="B53" s="175">
        <f>+'3.vol.'!C51</f>
        <v>42979</v>
      </c>
      <c r="C53" s="161"/>
      <c r="D53" s="161"/>
      <c r="E53" s="176"/>
    </row>
    <row r="54" spans="2:46" ht="13.5" thickBot="1" x14ac:dyDescent="0.25">
      <c r="B54" s="177">
        <f>+'3.vol.'!C52</f>
        <v>43009</v>
      </c>
      <c r="C54" s="178"/>
      <c r="D54" s="178"/>
      <c r="E54" s="184"/>
    </row>
    <row r="55" spans="2:46" hidden="1" x14ac:dyDescent="0.2">
      <c r="B55" s="442">
        <f>+'3.vol.'!C53</f>
        <v>43040</v>
      </c>
      <c r="C55" s="443"/>
      <c r="D55" s="443"/>
      <c r="E55" s="444"/>
    </row>
    <row r="56" spans="2:46" ht="13.5" hidden="1" thickBot="1" x14ac:dyDescent="0.25">
      <c r="B56" s="177">
        <f>+'3.vol.'!C54</f>
        <v>43070</v>
      </c>
      <c r="C56" s="178"/>
      <c r="D56" s="178"/>
      <c r="E56" s="184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</row>
    <row r="57" spans="2:46" ht="13.5" thickBot="1" x14ac:dyDescent="0.25">
      <c r="B57" s="191"/>
      <c r="C57" s="186"/>
      <c r="D57" s="186"/>
      <c r="E57" s="543"/>
    </row>
    <row r="58" spans="2:46" x14ac:dyDescent="0.2">
      <c r="B58" s="188">
        <v>2011</v>
      </c>
      <c r="C58" s="173"/>
      <c r="D58" s="173"/>
      <c r="E58" s="173"/>
      <c r="F58" s="186"/>
    </row>
    <row r="59" spans="2:46" x14ac:dyDescent="0.2">
      <c r="B59" s="189">
        <v>2012</v>
      </c>
      <c r="C59" s="161"/>
      <c r="D59" s="161"/>
      <c r="E59" s="161"/>
      <c r="F59" s="186"/>
    </row>
    <row r="60" spans="2:46" ht="13.5" thickBot="1" x14ac:dyDescent="0.25">
      <c r="B60" s="190">
        <v>2013</v>
      </c>
      <c r="C60" s="178"/>
      <c r="D60" s="178"/>
      <c r="E60" s="178"/>
    </row>
    <row r="61" spans="2:46" x14ac:dyDescent="0.2">
      <c r="B61" s="188">
        <f>+'4.RES PUB'!A60</f>
        <v>2014</v>
      </c>
      <c r="C61" s="173"/>
      <c r="D61" s="173"/>
      <c r="E61" s="173"/>
      <c r="F61" s="186"/>
    </row>
    <row r="62" spans="2:46" x14ac:dyDescent="0.2">
      <c r="B62" s="189">
        <f>+'4.RES PUB'!A61</f>
        <v>2015</v>
      </c>
      <c r="C62" s="161"/>
      <c r="D62" s="161"/>
      <c r="E62" s="161"/>
      <c r="F62" s="186"/>
    </row>
    <row r="63" spans="2:46" ht="13.5" thickBot="1" x14ac:dyDescent="0.25">
      <c r="B63" s="190">
        <f>+'4.RES PUB'!A62</f>
        <v>2016</v>
      </c>
      <c r="C63" s="178"/>
      <c r="D63" s="178"/>
      <c r="E63" s="178"/>
    </row>
    <row r="64" spans="2:46" ht="13.5" thickBot="1" x14ac:dyDescent="0.25">
      <c r="B64" s="191"/>
      <c r="C64" s="186"/>
      <c r="D64" s="186"/>
      <c r="E64" s="186"/>
    </row>
    <row r="65" spans="2:5" x14ac:dyDescent="0.2">
      <c r="B65" s="352" t="str">
        <f>+'4.RES PUB'!A63</f>
        <v>ene-oct 2016</v>
      </c>
      <c r="C65" s="173"/>
      <c r="D65" s="173"/>
      <c r="E65" s="173"/>
    </row>
    <row r="66" spans="2:5" ht="13.5" thickBot="1" x14ac:dyDescent="0.25">
      <c r="B66" s="370" t="str">
        <f>+'4.RES PUB'!A64</f>
        <v>ene-oct 2017</v>
      </c>
      <c r="C66" s="178"/>
      <c r="D66" s="178"/>
      <c r="E66" s="178"/>
    </row>
    <row r="67" spans="2:5" x14ac:dyDescent="0.2">
      <c r="B67" s="50"/>
      <c r="C67" s="47"/>
      <c r="D67" s="47"/>
    </row>
    <row r="68" spans="2:5" x14ac:dyDescent="0.2">
      <c r="B68" s="212"/>
      <c r="C68" s="47"/>
      <c r="D68" s="47"/>
    </row>
    <row r="69" spans="2:5" x14ac:dyDescent="0.2">
      <c r="B69" s="81" t="s">
        <v>148</v>
      </c>
      <c r="C69" s="82"/>
      <c r="D69" s="52"/>
      <c r="E69" s="52"/>
    </row>
    <row r="70" spans="2:5" ht="13.5" thickBot="1" x14ac:dyDescent="0.25">
      <c r="B70" s="52"/>
      <c r="C70" s="52"/>
      <c r="D70" s="52"/>
      <c r="E70" s="52"/>
    </row>
    <row r="71" spans="2:5" ht="13.5" thickBot="1" x14ac:dyDescent="0.25">
      <c r="B71" s="86" t="s">
        <v>5</v>
      </c>
      <c r="C71" s="88" t="s">
        <v>139</v>
      </c>
      <c r="D71" s="102" t="s">
        <v>140</v>
      </c>
    </row>
    <row r="72" spans="2:5" x14ac:dyDescent="0.2">
      <c r="B72" s="94">
        <f>+B61</f>
        <v>2014</v>
      </c>
      <c r="C72" s="109">
        <f>+C61-SUM(C9:C20)</f>
        <v>0</v>
      </c>
      <c r="D72" s="112">
        <f>+D61-SUM(D9:D20)</f>
        <v>0</v>
      </c>
    </row>
    <row r="73" spans="2:5" x14ac:dyDescent="0.2">
      <c r="B73" s="96">
        <f>+B62</f>
        <v>2015</v>
      </c>
      <c r="C73" s="113">
        <f>+C62-SUM(C21:C32)</f>
        <v>0</v>
      </c>
      <c r="D73" s="116">
        <f>+D62-SUM(D21:D32)</f>
        <v>0</v>
      </c>
    </row>
    <row r="74" spans="2:5" ht="13.5" thickBot="1" x14ac:dyDescent="0.25">
      <c r="B74" s="97">
        <f>+B63</f>
        <v>2016</v>
      </c>
      <c r="C74" s="117">
        <f>+C63-SUM(C33:C44)</f>
        <v>0</v>
      </c>
      <c r="D74" s="120">
        <f>+D63-SUM(D33:D44)</f>
        <v>0</v>
      </c>
    </row>
    <row r="75" spans="2:5" x14ac:dyDescent="0.2">
      <c r="B75" s="94" t="str">
        <f>+B65</f>
        <v>ene-oct 2016</v>
      </c>
      <c r="C75" s="126">
        <f>+C65-(SUM(C33:INDEX(C33:C44,'parámetros e instrucciones'!$E$3)))</f>
        <v>0</v>
      </c>
      <c r="D75" s="126">
        <f>+D65-(SUM(D33:INDEX(D33:D44,'parámetros e instrucciones'!$E$3)))</f>
        <v>0</v>
      </c>
    </row>
    <row r="76" spans="2:5" ht="13.5" thickBot="1" x14ac:dyDescent="0.25">
      <c r="B76" s="97" t="str">
        <f>+B66</f>
        <v>ene-oct 2017</v>
      </c>
      <c r="C76" s="130">
        <f>+C66-(SUM(C45:INDEX(C45:C56,'parámetros e instrucciones'!$E$3)))</f>
        <v>0</v>
      </c>
      <c r="D76" s="130">
        <f>+D66-(SUM(D45:INDEX(D45:D56,'parámetros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scale="85" orientation="portrait" horizontalDpi="1200" verticalDpi="1200" r:id="rId1"/>
  <headerFooter alignWithMargins="0">
    <oddHeader>&amp;R2017 - Año de las Energías Renovables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B1:AT76"/>
  <sheetViews>
    <sheetView showGridLines="0" view="pageBreakPreview" zoomScale="85" zoomScaleNormal="75" zoomScaleSheetLayoutView="85" workbookViewId="0">
      <selection activeCell="B2" sqref="B2"/>
    </sheetView>
  </sheetViews>
  <sheetFormatPr baseColWidth="10" defaultRowHeight="12.75" x14ac:dyDescent="0.2"/>
  <cols>
    <col min="1" max="1" width="4.140625" style="47" customWidth="1"/>
    <col min="2" max="2" width="16" style="47" customWidth="1"/>
    <col min="3" max="5" width="17.28515625" style="211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67" customFormat="1" x14ac:dyDescent="0.2">
      <c r="B1" s="152" t="s">
        <v>301</v>
      </c>
      <c r="C1" s="152"/>
      <c r="D1" s="152"/>
      <c r="E1" s="152"/>
    </row>
    <row r="2" spans="2:7" s="167" customFormat="1" x14ac:dyDescent="0.2">
      <c r="B2" s="152" t="s">
        <v>70</v>
      </c>
      <c r="C2" s="152"/>
      <c r="D2" s="152"/>
      <c r="E2" s="152"/>
    </row>
    <row r="3" spans="2:7" s="167" customFormat="1" x14ac:dyDescent="0.2">
      <c r="B3" s="554" t="str">
        <f>+'8.a Costos'!A4</f>
        <v>Rodamientes Radiales a bola</v>
      </c>
      <c r="C3" s="554"/>
      <c r="D3" s="554"/>
      <c r="E3" s="554"/>
      <c r="F3" s="369"/>
    </row>
    <row r="4" spans="2:7" s="167" customFormat="1" x14ac:dyDescent="0.2">
      <c r="B4" s="615" t="s">
        <v>279</v>
      </c>
      <c r="C4" s="614"/>
      <c r="D4" s="614"/>
      <c r="E4" s="614"/>
      <c r="F4" s="369"/>
    </row>
    <row r="5" spans="2:7" x14ac:dyDescent="0.2">
      <c r="B5" s="614" t="s">
        <v>229</v>
      </c>
      <c r="C5" s="614"/>
      <c r="D5" s="614"/>
      <c r="E5" s="614"/>
      <c r="F5" s="326"/>
      <c r="G5" s="186"/>
    </row>
    <row r="6" spans="2:7" ht="12.75" customHeight="1" thickBot="1" x14ac:dyDescent="0.25">
      <c r="C6" s="196"/>
      <c r="D6" s="196"/>
      <c r="E6" s="196"/>
      <c r="F6" s="186"/>
    </row>
    <row r="7" spans="2:7" s="385" customFormat="1" ht="26.25" customHeight="1" x14ac:dyDescent="0.2">
      <c r="B7" s="400" t="s">
        <v>4</v>
      </c>
      <c r="C7" s="401" t="s">
        <v>71</v>
      </c>
      <c r="D7" s="387" t="s">
        <v>8</v>
      </c>
      <c r="E7" s="402" t="s">
        <v>72</v>
      </c>
      <c r="F7" s="403"/>
    </row>
    <row r="8" spans="2:7" s="385" customFormat="1" ht="13.5" thickBot="1" x14ac:dyDescent="0.25">
      <c r="B8" s="404" t="s">
        <v>5</v>
      </c>
      <c r="C8" s="405" t="s">
        <v>230</v>
      </c>
      <c r="D8" s="388" t="s">
        <v>80</v>
      </c>
      <c r="E8" s="406" t="s">
        <v>73</v>
      </c>
      <c r="F8" s="403"/>
    </row>
    <row r="9" spans="2:7" x14ac:dyDescent="0.2">
      <c r="B9" s="171">
        <f>+'3.vol.'!C7</f>
        <v>41640</v>
      </c>
      <c r="C9" s="173"/>
      <c r="D9" s="173"/>
      <c r="E9" s="174"/>
    </row>
    <row r="10" spans="2:7" x14ac:dyDescent="0.2">
      <c r="B10" s="496">
        <f>+'3.vol.'!C8</f>
        <v>41671</v>
      </c>
      <c r="C10" s="161"/>
      <c r="D10" s="161"/>
      <c r="E10" s="162"/>
    </row>
    <row r="11" spans="2:7" x14ac:dyDescent="0.2">
      <c r="B11" s="175">
        <f>+'3.vol.'!C9</f>
        <v>41699</v>
      </c>
      <c r="C11" s="161"/>
      <c r="D11" s="161"/>
      <c r="E11" s="162"/>
    </row>
    <row r="12" spans="2:7" x14ac:dyDescent="0.2">
      <c r="B12" s="175">
        <f>+'3.vol.'!C10</f>
        <v>41730</v>
      </c>
      <c r="C12" s="161"/>
      <c r="D12" s="161"/>
      <c r="E12" s="162"/>
    </row>
    <row r="13" spans="2:7" x14ac:dyDescent="0.2">
      <c r="B13" s="175">
        <f>+'3.vol.'!C11</f>
        <v>41760</v>
      </c>
      <c r="C13" s="161"/>
      <c r="D13" s="161"/>
      <c r="E13" s="162"/>
    </row>
    <row r="14" spans="2:7" x14ac:dyDescent="0.2">
      <c r="B14" s="175">
        <f>+'3.vol.'!C12</f>
        <v>41791</v>
      </c>
      <c r="C14" s="161"/>
      <c r="D14" s="161"/>
      <c r="E14" s="162"/>
    </row>
    <row r="15" spans="2:7" x14ac:dyDescent="0.2">
      <c r="B15" s="175">
        <f>+'3.vol.'!C13</f>
        <v>41821</v>
      </c>
      <c r="C15" s="161"/>
      <c r="D15" s="161"/>
      <c r="E15" s="162"/>
    </row>
    <row r="16" spans="2:7" x14ac:dyDescent="0.2">
      <c r="B16" s="175">
        <f>+'3.vol.'!C14</f>
        <v>41852</v>
      </c>
      <c r="C16" s="161"/>
      <c r="D16" s="161"/>
      <c r="E16" s="162"/>
    </row>
    <row r="17" spans="2:5" x14ac:dyDescent="0.2">
      <c r="B17" s="175">
        <f>+'3.vol.'!C15</f>
        <v>41883</v>
      </c>
      <c r="C17" s="161"/>
      <c r="D17" s="161"/>
      <c r="E17" s="162"/>
    </row>
    <row r="18" spans="2:5" x14ac:dyDescent="0.2">
      <c r="B18" s="175">
        <f>+'3.vol.'!C16</f>
        <v>41913</v>
      </c>
      <c r="C18" s="161"/>
      <c r="D18" s="161"/>
      <c r="E18" s="162"/>
    </row>
    <row r="19" spans="2:5" x14ac:dyDescent="0.2">
      <c r="B19" s="175">
        <f>+'3.vol.'!C17</f>
        <v>41944</v>
      </c>
      <c r="C19" s="161"/>
      <c r="D19" s="161"/>
      <c r="E19" s="162"/>
    </row>
    <row r="20" spans="2:5" ht="13.5" thickBot="1" x14ac:dyDescent="0.25">
      <c r="B20" s="177">
        <f>+'3.vol.'!C18</f>
        <v>41974</v>
      </c>
      <c r="C20" s="178"/>
      <c r="D20" s="178"/>
      <c r="E20" s="179"/>
    </row>
    <row r="21" spans="2:5" x14ac:dyDescent="0.2">
      <c r="B21" s="171">
        <f>+'3.vol.'!C19</f>
        <v>42005</v>
      </c>
      <c r="C21" s="173"/>
      <c r="D21" s="173"/>
      <c r="E21" s="162"/>
    </row>
    <row r="22" spans="2:5" x14ac:dyDescent="0.2">
      <c r="B22" s="175">
        <f>+'3.vol.'!C20</f>
        <v>42036</v>
      </c>
      <c r="C22" s="161"/>
      <c r="D22" s="161"/>
      <c r="E22" s="180"/>
    </row>
    <row r="23" spans="2:5" x14ac:dyDescent="0.2">
      <c r="B23" s="175">
        <f>+'3.vol.'!C21</f>
        <v>42064</v>
      </c>
      <c r="C23" s="161"/>
      <c r="D23" s="161"/>
      <c r="E23" s="162"/>
    </row>
    <row r="24" spans="2:5" x14ac:dyDescent="0.2">
      <c r="B24" s="175">
        <f>+'3.vol.'!C22</f>
        <v>42095</v>
      </c>
      <c r="C24" s="161"/>
      <c r="D24" s="161"/>
      <c r="E24" s="162"/>
    </row>
    <row r="25" spans="2:5" x14ac:dyDescent="0.2">
      <c r="B25" s="175">
        <f>+'3.vol.'!C23</f>
        <v>42125</v>
      </c>
      <c r="C25" s="161"/>
      <c r="D25" s="161"/>
      <c r="E25" s="162"/>
    </row>
    <row r="26" spans="2:5" x14ac:dyDescent="0.2">
      <c r="B26" s="175">
        <f>+'3.vol.'!C24</f>
        <v>42156</v>
      </c>
      <c r="C26" s="161"/>
      <c r="D26" s="161"/>
      <c r="E26" s="162"/>
    </row>
    <row r="27" spans="2:5" x14ac:dyDescent="0.2">
      <c r="B27" s="175">
        <f>+'3.vol.'!C25</f>
        <v>42186</v>
      </c>
      <c r="C27" s="161"/>
      <c r="D27" s="161"/>
      <c r="E27" s="162"/>
    </row>
    <row r="28" spans="2:5" x14ac:dyDescent="0.2">
      <c r="B28" s="175">
        <f>+'3.vol.'!C26</f>
        <v>42217</v>
      </c>
      <c r="C28" s="161"/>
      <c r="D28" s="161"/>
      <c r="E28" s="162"/>
    </row>
    <row r="29" spans="2:5" x14ac:dyDescent="0.2">
      <c r="B29" s="175">
        <f>+'3.vol.'!C27</f>
        <v>42248</v>
      </c>
      <c r="C29" s="161"/>
      <c r="D29" s="161"/>
      <c r="E29" s="162"/>
    </row>
    <row r="30" spans="2:5" x14ac:dyDescent="0.2">
      <c r="B30" s="175">
        <f>+'3.vol.'!C28</f>
        <v>42278</v>
      </c>
      <c r="C30" s="161"/>
      <c r="D30" s="161"/>
      <c r="E30" s="162"/>
    </row>
    <row r="31" spans="2:5" x14ac:dyDescent="0.2">
      <c r="B31" s="175">
        <f>+'3.vol.'!C29</f>
        <v>42309</v>
      </c>
      <c r="C31" s="161"/>
      <c r="D31" s="161"/>
      <c r="E31" s="162"/>
    </row>
    <row r="32" spans="2:5" ht="13.5" thickBot="1" x14ac:dyDescent="0.25">
      <c r="B32" s="177">
        <f>+'3.vol.'!C30</f>
        <v>42339</v>
      </c>
      <c r="C32" s="178"/>
      <c r="D32" s="178"/>
      <c r="E32" s="181"/>
    </row>
    <row r="33" spans="2:5" x14ac:dyDescent="0.2">
      <c r="B33" s="171">
        <f>+'3.vol.'!C31</f>
        <v>42370</v>
      </c>
      <c r="C33" s="173"/>
      <c r="D33" s="182"/>
      <c r="E33" s="172"/>
    </row>
    <row r="34" spans="2:5" x14ac:dyDescent="0.2">
      <c r="B34" s="175">
        <f>+'3.vol.'!C32</f>
        <v>42401</v>
      </c>
      <c r="C34" s="161"/>
      <c r="D34" s="141"/>
      <c r="E34" s="176"/>
    </row>
    <row r="35" spans="2:5" x14ac:dyDescent="0.2">
      <c r="B35" s="175">
        <f>+'3.vol.'!C33</f>
        <v>42430</v>
      </c>
      <c r="C35" s="161"/>
      <c r="D35" s="141"/>
      <c r="E35" s="176"/>
    </row>
    <row r="36" spans="2:5" x14ac:dyDescent="0.2">
      <c r="B36" s="175">
        <f>+'3.vol.'!C34</f>
        <v>42461</v>
      </c>
      <c r="C36" s="161"/>
      <c r="D36" s="141"/>
      <c r="E36" s="176"/>
    </row>
    <row r="37" spans="2:5" x14ac:dyDescent="0.2">
      <c r="B37" s="175">
        <f>+'3.vol.'!C35</f>
        <v>42491</v>
      </c>
      <c r="C37" s="161"/>
      <c r="D37" s="141"/>
      <c r="E37" s="176"/>
    </row>
    <row r="38" spans="2:5" x14ac:dyDescent="0.2">
      <c r="B38" s="175">
        <f>+'3.vol.'!C36</f>
        <v>42522</v>
      </c>
      <c r="C38" s="161"/>
      <c r="D38" s="141"/>
      <c r="E38" s="176"/>
    </row>
    <row r="39" spans="2:5" x14ac:dyDescent="0.2">
      <c r="B39" s="175">
        <f>+'3.vol.'!C37</f>
        <v>42552</v>
      </c>
      <c r="C39" s="161"/>
      <c r="D39" s="141"/>
      <c r="E39" s="176"/>
    </row>
    <row r="40" spans="2:5" x14ac:dyDescent="0.2">
      <c r="B40" s="175">
        <f>+'3.vol.'!C38</f>
        <v>42583</v>
      </c>
      <c r="C40" s="161"/>
      <c r="D40" s="141"/>
      <c r="E40" s="176"/>
    </row>
    <row r="41" spans="2:5" x14ac:dyDescent="0.2">
      <c r="B41" s="175">
        <f>+'3.vol.'!C39</f>
        <v>42614</v>
      </c>
      <c r="C41" s="161"/>
      <c r="D41" s="141"/>
      <c r="E41" s="176"/>
    </row>
    <row r="42" spans="2:5" x14ac:dyDescent="0.2">
      <c r="B42" s="175">
        <f>+'3.vol.'!C40</f>
        <v>42644</v>
      </c>
      <c r="C42" s="161"/>
      <c r="D42" s="141"/>
      <c r="E42" s="176"/>
    </row>
    <row r="43" spans="2:5" x14ac:dyDescent="0.2">
      <c r="B43" s="175">
        <f>+'3.vol.'!C41</f>
        <v>42675</v>
      </c>
      <c r="C43" s="161"/>
      <c r="D43" s="141"/>
      <c r="E43" s="176"/>
    </row>
    <row r="44" spans="2:5" ht="13.5" thickBot="1" x14ac:dyDescent="0.25">
      <c r="B44" s="208">
        <f>+'3.vol.'!C42</f>
        <v>42705</v>
      </c>
      <c r="C44" s="209"/>
      <c r="D44" s="210"/>
      <c r="E44" s="207" t="s">
        <v>228</v>
      </c>
    </row>
    <row r="45" spans="2:5" x14ac:dyDescent="0.2">
      <c r="B45" s="171">
        <f>+'3.vol.'!C43</f>
        <v>42736</v>
      </c>
      <c r="C45" s="173"/>
      <c r="D45" s="173"/>
      <c r="E45" s="172"/>
    </row>
    <row r="46" spans="2:5" x14ac:dyDescent="0.2">
      <c r="B46" s="175">
        <f>+'3.vol.'!C44</f>
        <v>42767</v>
      </c>
      <c r="C46" s="161"/>
      <c r="D46" s="161"/>
      <c r="E46" s="176"/>
    </row>
    <row r="47" spans="2:5" x14ac:dyDescent="0.2">
      <c r="B47" s="175">
        <f>+'3.vol.'!C45</f>
        <v>42795</v>
      </c>
      <c r="C47" s="161"/>
      <c r="D47" s="161"/>
      <c r="E47" s="176"/>
    </row>
    <row r="48" spans="2:5" x14ac:dyDescent="0.2">
      <c r="B48" s="175">
        <f>+'3.vol.'!C46</f>
        <v>42826</v>
      </c>
      <c r="C48" s="161"/>
      <c r="D48" s="161"/>
      <c r="E48" s="176"/>
    </row>
    <row r="49" spans="2:46" x14ac:dyDescent="0.2">
      <c r="B49" s="175">
        <f>+'3.vol.'!C47</f>
        <v>42856</v>
      </c>
      <c r="C49" s="161"/>
      <c r="D49" s="161"/>
      <c r="E49" s="176"/>
    </row>
    <row r="50" spans="2:46" x14ac:dyDescent="0.2">
      <c r="B50" s="175">
        <f>+'3.vol.'!C48</f>
        <v>42887</v>
      </c>
      <c r="C50" s="161"/>
      <c r="D50" s="161"/>
      <c r="E50" s="176"/>
    </row>
    <row r="51" spans="2:46" x14ac:dyDescent="0.2">
      <c r="B51" s="175">
        <f>+'3.vol.'!C49</f>
        <v>42917</v>
      </c>
      <c r="C51" s="161"/>
      <c r="D51" s="161"/>
      <c r="E51" s="176"/>
    </row>
    <row r="52" spans="2:46" x14ac:dyDescent="0.2">
      <c r="B52" s="175">
        <f>+'3.vol.'!C50</f>
        <v>42948</v>
      </c>
      <c r="C52" s="161"/>
      <c r="D52" s="161"/>
      <c r="E52" s="176"/>
    </row>
    <row r="53" spans="2:46" x14ac:dyDescent="0.2">
      <c r="B53" s="175">
        <f>+'3.vol.'!C51</f>
        <v>42979</v>
      </c>
      <c r="C53" s="161"/>
      <c r="D53" s="161"/>
      <c r="E53" s="176"/>
    </row>
    <row r="54" spans="2:46" ht="13.5" thickBot="1" x14ac:dyDescent="0.25">
      <c r="B54" s="177">
        <f>+'3.vol.'!C52</f>
        <v>43009</v>
      </c>
      <c r="C54" s="178"/>
      <c r="D54" s="178"/>
      <c r="E54" s="184"/>
    </row>
    <row r="55" spans="2:46" hidden="1" x14ac:dyDescent="0.2">
      <c r="B55" s="442">
        <f>+'3.vol.'!C53</f>
        <v>43040</v>
      </c>
      <c r="C55" s="443"/>
      <c r="D55" s="443"/>
      <c r="E55" s="444"/>
    </row>
    <row r="56" spans="2:46" ht="13.5" hidden="1" thickBot="1" x14ac:dyDescent="0.25">
      <c r="B56" s="177">
        <f>+'3.vol.'!C54</f>
        <v>43070</v>
      </c>
      <c r="C56" s="178"/>
      <c r="D56" s="178"/>
      <c r="E56" s="184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</row>
    <row r="57" spans="2:46" ht="13.5" thickBot="1" x14ac:dyDescent="0.25">
      <c r="B57" s="191"/>
      <c r="C57" s="186"/>
      <c r="D57" s="186"/>
      <c r="E57" s="543"/>
    </row>
    <row r="58" spans="2:46" x14ac:dyDescent="0.2">
      <c r="B58" s="188">
        <v>2011</v>
      </c>
      <c r="C58" s="173"/>
      <c r="D58" s="173"/>
      <c r="E58" s="173"/>
      <c r="F58" s="186"/>
    </row>
    <row r="59" spans="2:46" x14ac:dyDescent="0.2">
      <c r="B59" s="189">
        <v>2012</v>
      </c>
      <c r="C59" s="161"/>
      <c r="D59" s="161"/>
      <c r="E59" s="161"/>
      <c r="F59" s="186"/>
    </row>
    <row r="60" spans="2:46" ht="13.5" thickBot="1" x14ac:dyDescent="0.25">
      <c r="B60" s="190">
        <v>2013</v>
      </c>
      <c r="C60" s="178"/>
      <c r="D60" s="178"/>
      <c r="E60" s="178"/>
    </row>
    <row r="61" spans="2:46" x14ac:dyDescent="0.2">
      <c r="B61" s="188">
        <f>+'4.RES PUB'!A60</f>
        <v>2014</v>
      </c>
      <c r="C61" s="173"/>
      <c r="D61" s="173"/>
      <c r="E61" s="173"/>
      <c r="F61" s="186"/>
    </row>
    <row r="62" spans="2:46" x14ac:dyDescent="0.2">
      <c r="B62" s="189">
        <f>+'4.RES PUB'!A61</f>
        <v>2015</v>
      </c>
      <c r="C62" s="161"/>
      <c r="D62" s="161"/>
      <c r="E62" s="161"/>
      <c r="F62" s="186"/>
    </row>
    <row r="63" spans="2:46" ht="13.5" thickBot="1" x14ac:dyDescent="0.25">
      <c r="B63" s="190">
        <f>+'4.RES PUB'!A62</f>
        <v>2016</v>
      </c>
      <c r="C63" s="178"/>
      <c r="D63" s="178"/>
      <c r="E63" s="178"/>
    </row>
    <row r="64" spans="2:46" ht="13.5" thickBot="1" x14ac:dyDescent="0.25">
      <c r="B64" s="191"/>
      <c r="C64" s="186"/>
      <c r="D64" s="186"/>
      <c r="E64" s="186"/>
    </row>
    <row r="65" spans="2:5" x14ac:dyDescent="0.2">
      <c r="B65" s="352" t="str">
        <f>+'4.RES PUB'!A63</f>
        <v>ene-oct 2016</v>
      </c>
      <c r="C65" s="173"/>
      <c r="D65" s="173"/>
      <c r="E65" s="173"/>
    </row>
    <row r="66" spans="2:5" ht="13.5" thickBot="1" x14ac:dyDescent="0.25">
      <c r="B66" s="370" t="str">
        <f>+'4.RES PUB'!A64</f>
        <v>ene-oct 2017</v>
      </c>
      <c r="C66" s="178"/>
      <c r="D66" s="178"/>
      <c r="E66" s="178"/>
    </row>
    <row r="67" spans="2:5" x14ac:dyDescent="0.2">
      <c r="B67" s="50"/>
      <c r="C67" s="47"/>
      <c r="D67" s="47"/>
    </row>
    <row r="68" spans="2:5" x14ac:dyDescent="0.2">
      <c r="B68" s="212"/>
      <c r="C68" s="47"/>
      <c r="D68" s="47"/>
    </row>
    <row r="69" spans="2:5" x14ac:dyDescent="0.2">
      <c r="B69" s="81" t="s">
        <v>148</v>
      </c>
      <c r="C69" s="82"/>
      <c r="D69" s="52"/>
      <c r="E69" s="52"/>
    </row>
    <row r="70" spans="2:5" ht="13.5" thickBot="1" x14ac:dyDescent="0.25">
      <c r="B70" s="52"/>
      <c r="C70" s="52"/>
      <c r="D70" s="52"/>
      <c r="E70" s="52"/>
    </row>
    <row r="71" spans="2:5" ht="13.5" thickBot="1" x14ac:dyDescent="0.25">
      <c r="B71" s="86" t="s">
        <v>5</v>
      </c>
      <c r="C71" s="88" t="s">
        <v>139</v>
      </c>
      <c r="D71" s="102" t="s">
        <v>140</v>
      </c>
    </row>
    <row r="72" spans="2:5" x14ac:dyDescent="0.2">
      <c r="B72" s="94">
        <f>+B61</f>
        <v>2014</v>
      </c>
      <c r="C72" s="109">
        <f>+C61-SUM(C9:C20)</f>
        <v>0</v>
      </c>
      <c r="D72" s="112">
        <f>+D61-SUM(D9:D20)</f>
        <v>0</v>
      </c>
    </row>
    <row r="73" spans="2:5" x14ac:dyDescent="0.2">
      <c r="B73" s="96">
        <f>+B62</f>
        <v>2015</v>
      </c>
      <c r="C73" s="113">
        <f>+C62-SUM(C21:C32)</f>
        <v>0</v>
      </c>
      <c r="D73" s="116">
        <f>+D62-SUM(D21:D32)</f>
        <v>0</v>
      </c>
    </row>
    <row r="74" spans="2:5" ht="13.5" thickBot="1" x14ac:dyDescent="0.25">
      <c r="B74" s="97">
        <f>+B63</f>
        <v>2016</v>
      </c>
      <c r="C74" s="117">
        <f>+C63-SUM(C33:C44)</f>
        <v>0</v>
      </c>
      <c r="D74" s="120">
        <f>+D63-SUM(D33:D44)</f>
        <v>0</v>
      </c>
    </row>
    <row r="75" spans="2:5" x14ac:dyDescent="0.2">
      <c r="B75" s="94" t="str">
        <f>+B65</f>
        <v>ene-oct 2016</v>
      </c>
      <c r="C75" s="126">
        <f>+C65-(SUM(C33:INDEX(C33:C44,'parámetros e instrucciones'!$E$3)))</f>
        <v>0</v>
      </c>
      <c r="D75" s="126">
        <f>+D65-(SUM(D33:INDEX(D33:D44,'parámetros e instrucciones'!$E$3)))</f>
        <v>0</v>
      </c>
    </row>
    <row r="76" spans="2:5" ht="13.5" thickBot="1" x14ac:dyDescent="0.25">
      <c r="B76" s="97" t="str">
        <f>+B66</f>
        <v>ene-oct 2017</v>
      </c>
      <c r="C76" s="130">
        <f>+C66-(SUM(C45:INDEX(C45:C56,'parámetros e instrucciones'!$E$3)))</f>
        <v>0</v>
      </c>
      <c r="D76" s="130">
        <f>+D66-(SUM(D45:INDEX(D45:D56,'parámetros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scale="85" orientation="portrait" horizontalDpi="1200" verticalDpi="1200" r:id="rId1"/>
  <headerFooter alignWithMargins="0">
    <oddHeader>&amp;R2017 - Año de las Energías Renovables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B1:AT76"/>
  <sheetViews>
    <sheetView showGridLines="0" view="pageBreakPreview" zoomScale="85" zoomScaleNormal="75" zoomScaleSheetLayoutView="85" workbookViewId="0">
      <selection activeCell="B2" sqref="B2"/>
    </sheetView>
  </sheetViews>
  <sheetFormatPr baseColWidth="10" defaultRowHeight="12.75" x14ac:dyDescent="0.2"/>
  <cols>
    <col min="1" max="1" width="4.140625" style="47" customWidth="1"/>
    <col min="2" max="2" width="16" style="47" customWidth="1"/>
    <col min="3" max="5" width="17.28515625" style="211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67" customFormat="1" x14ac:dyDescent="0.2">
      <c r="B1" s="152" t="s">
        <v>302</v>
      </c>
      <c r="C1" s="152"/>
      <c r="D1" s="152"/>
      <c r="E1" s="152"/>
    </row>
    <row r="2" spans="2:7" s="167" customFormat="1" x14ac:dyDescent="0.2">
      <c r="B2" s="152" t="s">
        <v>70</v>
      </c>
      <c r="C2" s="152"/>
      <c r="D2" s="152"/>
      <c r="E2" s="152"/>
    </row>
    <row r="3" spans="2:7" s="167" customFormat="1" x14ac:dyDescent="0.2">
      <c r="B3" s="554" t="str">
        <f>+'8.a Costos'!A4</f>
        <v>Rodamientes Radiales a bola</v>
      </c>
      <c r="C3" s="554"/>
      <c r="D3" s="554"/>
      <c r="E3" s="554"/>
      <c r="F3" s="369"/>
    </row>
    <row r="4" spans="2:7" s="167" customFormat="1" x14ac:dyDescent="0.2">
      <c r="B4" s="615" t="s">
        <v>283</v>
      </c>
      <c r="C4" s="614"/>
      <c r="D4" s="614"/>
      <c r="E4" s="614"/>
      <c r="F4" s="369"/>
    </row>
    <row r="5" spans="2:7" x14ac:dyDescent="0.2">
      <c r="B5" s="614" t="s">
        <v>229</v>
      </c>
      <c r="C5" s="614"/>
      <c r="D5" s="614"/>
      <c r="E5" s="614"/>
      <c r="F5" s="326"/>
      <c r="G5" s="186"/>
    </row>
    <row r="6" spans="2:7" ht="12.75" customHeight="1" thickBot="1" x14ac:dyDescent="0.25">
      <c r="C6" s="196"/>
      <c r="D6" s="196"/>
      <c r="E6" s="196"/>
      <c r="F6" s="186"/>
    </row>
    <row r="7" spans="2:7" s="385" customFormat="1" ht="26.25" customHeight="1" x14ac:dyDescent="0.2">
      <c r="B7" s="400" t="s">
        <v>4</v>
      </c>
      <c r="C7" s="401" t="s">
        <v>71</v>
      </c>
      <c r="D7" s="387" t="s">
        <v>8</v>
      </c>
      <c r="E7" s="402" t="s">
        <v>72</v>
      </c>
      <c r="F7" s="403"/>
    </row>
    <row r="8" spans="2:7" s="385" customFormat="1" ht="13.5" thickBot="1" x14ac:dyDescent="0.25">
      <c r="B8" s="404" t="s">
        <v>5</v>
      </c>
      <c r="C8" s="405" t="s">
        <v>230</v>
      </c>
      <c r="D8" s="388" t="s">
        <v>80</v>
      </c>
      <c r="E8" s="406" t="s">
        <v>73</v>
      </c>
      <c r="F8" s="403"/>
    </row>
    <row r="9" spans="2:7" x14ac:dyDescent="0.2">
      <c r="B9" s="171">
        <f>+'3.vol.'!C7</f>
        <v>41640</v>
      </c>
      <c r="C9" s="173"/>
      <c r="D9" s="173"/>
      <c r="E9" s="174"/>
    </row>
    <row r="10" spans="2:7" x14ac:dyDescent="0.2">
      <c r="B10" s="496">
        <f>+'3.vol.'!C8</f>
        <v>41671</v>
      </c>
      <c r="C10" s="161"/>
      <c r="D10" s="161"/>
      <c r="E10" s="162"/>
    </row>
    <row r="11" spans="2:7" x14ac:dyDescent="0.2">
      <c r="B11" s="175">
        <f>+'3.vol.'!C9</f>
        <v>41699</v>
      </c>
      <c r="C11" s="161"/>
      <c r="D11" s="161"/>
      <c r="E11" s="162"/>
    </row>
    <row r="12" spans="2:7" x14ac:dyDescent="0.2">
      <c r="B12" s="175">
        <f>+'3.vol.'!C10</f>
        <v>41730</v>
      </c>
      <c r="C12" s="161"/>
      <c r="D12" s="161"/>
      <c r="E12" s="162"/>
    </row>
    <row r="13" spans="2:7" x14ac:dyDescent="0.2">
      <c r="B13" s="175">
        <f>+'3.vol.'!C11</f>
        <v>41760</v>
      </c>
      <c r="C13" s="161"/>
      <c r="D13" s="161"/>
      <c r="E13" s="162"/>
    </row>
    <row r="14" spans="2:7" x14ac:dyDescent="0.2">
      <c r="B14" s="175">
        <f>+'3.vol.'!C12</f>
        <v>41791</v>
      </c>
      <c r="C14" s="161"/>
      <c r="D14" s="161"/>
      <c r="E14" s="162"/>
    </row>
    <row r="15" spans="2:7" x14ac:dyDescent="0.2">
      <c r="B15" s="175">
        <f>+'3.vol.'!C13</f>
        <v>41821</v>
      </c>
      <c r="C15" s="161"/>
      <c r="D15" s="161"/>
      <c r="E15" s="162"/>
    </row>
    <row r="16" spans="2:7" x14ac:dyDescent="0.2">
      <c r="B16" s="175">
        <f>+'3.vol.'!C14</f>
        <v>41852</v>
      </c>
      <c r="C16" s="161"/>
      <c r="D16" s="161"/>
      <c r="E16" s="162"/>
    </row>
    <row r="17" spans="2:5" x14ac:dyDescent="0.2">
      <c r="B17" s="175">
        <f>+'3.vol.'!C15</f>
        <v>41883</v>
      </c>
      <c r="C17" s="161"/>
      <c r="D17" s="161"/>
      <c r="E17" s="162"/>
    </row>
    <row r="18" spans="2:5" x14ac:dyDescent="0.2">
      <c r="B18" s="175">
        <f>+'3.vol.'!C16</f>
        <v>41913</v>
      </c>
      <c r="C18" s="161"/>
      <c r="D18" s="161"/>
      <c r="E18" s="162"/>
    </row>
    <row r="19" spans="2:5" x14ac:dyDescent="0.2">
      <c r="B19" s="175">
        <f>+'3.vol.'!C17</f>
        <v>41944</v>
      </c>
      <c r="C19" s="161"/>
      <c r="D19" s="161"/>
      <c r="E19" s="162"/>
    </row>
    <row r="20" spans="2:5" ht="13.5" thickBot="1" x14ac:dyDescent="0.25">
      <c r="B20" s="177">
        <f>+'3.vol.'!C18</f>
        <v>41974</v>
      </c>
      <c r="C20" s="178"/>
      <c r="D20" s="178"/>
      <c r="E20" s="179"/>
    </row>
    <row r="21" spans="2:5" x14ac:dyDescent="0.2">
      <c r="B21" s="171">
        <f>+'3.vol.'!C19</f>
        <v>42005</v>
      </c>
      <c r="C21" s="173"/>
      <c r="D21" s="173"/>
      <c r="E21" s="162"/>
    </row>
    <row r="22" spans="2:5" x14ac:dyDescent="0.2">
      <c r="B22" s="175">
        <f>+'3.vol.'!C20</f>
        <v>42036</v>
      </c>
      <c r="C22" s="161"/>
      <c r="D22" s="161"/>
      <c r="E22" s="180"/>
    </row>
    <row r="23" spans="2:5" x14ac:dyDescent="0.2">
      <c r="B23" s="175">
        <f>+'3.vol.'!C21</f>
        <v>42064</v>
      </c>
      <c r="C23" s="161"/>
      <c r="D23" s="161"/>
      <c r="E23" s="162"/>
    </row>
    <row r="24" spans="2:5" x14ac:dyDescent="0.2">
      <c r="B24" s="175">
        <f>+'3.vol.'!C22</f>
        <v>42095</v>
      </c>
      <c r="C24" s="161"/>
      <c r="D24" s="161"/>
      <c r="E24" s="162"/>
    </row>
    <row r="25" spans="2:5" x14ac:dyDescent="0.2">
      <c r="B25" s="175">
        <f>+'3.vol.'!C23</f>
        <v>42125</v>
      </c>
      <c r="C25" s="161"/>
      <c r="D25" s="161"/>
      <c r="E25" s="162"/>
    </row>
    <row r="26" spans="2:5" x14ac:dyDescent="0.2">
      <c r="B26" s="175">
        <f>+'3.vol.'!C24</f>
        <v>42156</v>
      </c>
      <c r="C26" s="161"/>
      <c r="D26" s="161"/>
      <c r="E26" s="162"/>
    </row>
    <row r="27" spans="2:5" x14ac:dyDescent="0.2">
      <c r="B27" s="175">
        <f>+'3.vol.'!C25</f>
        <v>42186</v>
      </c>
      <c r="C27" s="161"/>
      <c r="D27" s="161"/>
      <c r="E27" s="162"/>
    </row>
    <row r="28" spans="2:5" x14ac:dyDescent="0.2">
      <c r="B28" s="175">
        <f>+'3.vol.'!C26</f>
        <v>42217</v>
      </c>
      <c r="C28" s="161"/>
      <c r="D28" s="161"/>
      <c r="E28" s="162"/>
    </row>
    <row r="29" spans="2:5" x14ac:dyDescent="0.2">
      <c r="B29" s="175">
        <f>+'3.vol.'!C27</f>
        <v>42248</v>
      </c>
      <c r="C29" s="161"/>
      <c r="D29" s="161"/>
      <c r="E29" s="162"/>
    </row>
    <row r="30" spans="2:5" x14ac:dyDescent="0.2">
      <c r="B30" s="175">
        <f>+'3.vol.'!C28</f>
        <v>42278</v>
      </c>
      <c r="C30" s="161"/>
      <c r="D30" s="161"/>
      <c r="E30" s="162"/>
    </row>
    <row r="31" spans="2:5" x14ac:dyDescent="0.2">
      <c r="B31" s="175">
        <f>+'3.vol.'!C29</f>
        <v>42309</v>
      </c>
      <c r="C31" s="161"/>
      <c r="D31" s="161"/>
      <c r="E31" s="162"/>
    </row>
    <row r="32" spans="2:5" ht="13.5" thickBot="1" x14ac:dyDescent="0.25">
      <c r="B32" s="177">
        <f>+'3.vol.'!C30</f>
        <v>42339</v>
      </c>
      <c r="C32" s="178"/>
      <c r="D32" s="178"/>
      <c r="E32" s="181"/>
    </row>
    <row r="33" spans="2:5" x14ac:dyDescent="0.2">
      <c r="B33" s="171">
        <f>+'3.vol.'!C31</f>
        <v>42370</v>
      </c>
      <c r="C33" s="173"/>
      <c r="D33" s="182"/>
      <c r="E33" s="172"/>
    </row>
    <row r="34" spans="2:5" x14ac:dyDescent="0.2">
      <c r="B34" s="175">
        <f>+'3.vol.'!C32</f>
        <v>42401</v>
      </c>
      <c r="C34" s="161"/>
      <c r="D34" s="141"/>
      <c r="E34" s="176"/>
    </row>
    <row r="35" spans="2:5" x14ac:dyDescent="0.2">
      <c r="B35" s="175">
        <f>+'3.vol.'!C33</f>
        <v>42430</v>
      </c>
      <c r="C35" s="161"/>
      <c r="D35" s="141"/>
      <c r="E35" s="176"/>
    </row>
    <row r="36" spans="2:5" x14ac:dyDescent="0.2">
      <c r="B36" s="175">
        <f>+'3.vol.'!C34</f>
        <v>42461</v>
      </c>
      <c r="C36" s="161"/>
      <c r="D36" s="141"/>
      <c r="E36" s="176"/>
    </row>
    <row r="37" spans="2:5" x14ac:dyDescent="0.2">
      <c r="B37" s="175">
        <f>+'3.vol.'!C35</f>
        <v>42491</v>
      </c>
      <c r="C37" s="161"/>
      <c r="D37" s="141"/>
      <c r="E37" s="176"/>
    </row>
    <row r="38" spans="2:5" x14ac:dyDescent="0.2">
      <c r="B38" s="175">
        <f>+'3.vol.'!C36</f>
        <v>42522</v>
      </c>
      <c r="C38" s="161"/>
      <c r="D38" s="141"/>
      <c r="E38" s="176"/>
    </row>
    <row r="39" spans="2:5" x14ac:dyDescent="0.2">
      <c r="B39" s="175">
        <f>+'3.vol.'!C37</f>
        <v>42552</v>
      </c>
      <c r="C39" s="161"/>
      <c r="D39" s="141"/>
      <c r="E39" s="176"/>
    </row>
    <row r="40" spans="2:5" x14ac:dyDescent="0.2">
      <c r="B40" s="175">
        <f>+'3.vol.'!C38</f>
        <v>42583</v>
      </c>
      <c r="C40" s="161"/>
      <c r="D40" s="141"/>
      <c r="E40" s="176"/>
    </row>
    <row r="41" spans="2:5" x14ac:dyDescent="0.2">
      <c r="B41" s="175">
        <f>+'3.vol.'!C39</f>
        <v>42614</v>
      </c>
      <c r="C41" s="161"/>
      <c r="D41" s="141"/>
      <c r="E41" s="176"/>
    </row>
    <row r="42" spans="2:5" x14ac:dyDescent="0.2">
      <c r="B42" s="175">
        <f>+'3.vol.'!C40</f>
        <v>42644</v>
      </c>
      <c r="C42" s="161"/>
      <c r="D42" s="141"/>
      <c r="E42" s="176"/>
    </row>
    <row r="43" spans="2:5" x14ac:dyDescent="0.2">
      <c r="B43" s="175">
        <f>+'3.vol.'!C41</f>
        <v>42675</v>
      </c>
      <c r="C43" s="161"/>
      <c r="D43" s="141"/>
      <c r="E43" s="176"/>
    </row>
    <row r="44" spans="2:5" ht="13.5" thickBot="1" x14ac:dyDescent="0.25">
      <c r="B44" s="208">
        <f>+'3.vol.'!C42</f>
        <v>42705</v>
      </c>
      <c r="C44" s="209"/>
      <c r="D44" s="210"/>
      <c r="E44" s="207" t="s">
        <v>228</v>
      </c>
    </row>
    <row r="45" spans="2:5" x14ac:dyDescent="0.2">
      <c r="B45" s="171">
        <f>+'3.vol.'!C43</f>
        <v>42736</v>
      </c>
      <c r="C45" s="173"/>
      <c r="D45" s="173"/>
      <c r="E45" s="172"/>
    </row>
    <row r="46" spans="2:5" x14ac:dyDescent="0.2">
      <c r="B46" s="175">
        <f>+'3.vol.'!C44</f>
        <v>42767</v>
      </c>
      <c r="C46" s="161"/>
      <c r="D46" s="161"/>
      <c r="E46" s="176"/>
    </row>
    <row r="47" spans="2:5" x14ac:dyDescent="0.2">
      <c r="B47" s="175">
        <f>+'3.vol.'!C45</f>
        <v>42795</v>
      </c>
      <c r="C47" s="161"/>
      <c r="D47" s="161"/>
      <c r="E47" s="176"/>
    </row>
    <row r="48" spans="2:5" x14ac:dyDescent="0.2">
      <c r="B48" s="175">
        <f>+'3.vol.'!C46</f>
        <v>42826</v>
      </c>
      <c r="C48" s="161"/>
      <c r="D48" s="161"/>
      <c r="E48" s="176"/>
    </row>
    <row r="49" spans="2:46" x14ac:dyDescent="0.2">
      <c r="B49" s="175">
        <f>+'3.vol.'!C47</f>
        <v>42856</v>
      </c>
      <c r="C49" s="161"/>
      <c r="D49" s="161"/>
      <c r="E49" s="176"/>
    </row>
    <row r="50" spans="2:46" x14ac:dyDescent="0.2">
      <c r="B50" s="175">
        <f>+'3.vol.'!C48</f>
        <v>42887</v>
      </c>
      <c r="C50" s="161"/>
      <c r="D50" s="161"/>
      <c r="E50" s="176"/>
    </row>
    <row r="51" spans="2:46" x14ac:dyDescent="0.2">
      <c r="B51" s="175">
        <f>+'3.vol.'!C49</f>
        <v>42917</v>
      </c>
      <c r="C51" s="161"/>
      <c r="D51" s="161"/>
      <c r="E51" s="176"/>
    </row>
    <row r="52" spans="2:46" x14ac:dyDescent="0.2">
      <c r="B52" s="175">
        <f>+'3.vol.'!C50</f>
        <v>42948</v>
      </c>
      <c r="C52" s="161"/>
      <c r="D52" s="161"/>
      <c r="E52" s="176"/>
    </row>
    <row r="53" spans="2:46" x14ac:dyDescent="0.2">
      <c r="B53" s="175">
        <f>+'3.vol.'!C51</f>
        <v>42979</v>
      </c>
      <c r="C53" s="161"/>
      <c r="D53" s="161"/>
      <c r="E53" s="176"/>
    </row>
    <row r="54" spans="2:46" ht="13.5" thickBot="1" x14ac:dyDescent="0.25">
      <c r="B54" s="177">
        <f>+'3.vol.'!C52</f>
        <v>43009</v>
      </c>
      <c r="C54" s="178"/>
      <c r="D54" s="178"/>
      <c r="E54" s="184"/>
    </row>
    <row r="55" spans="2:46" hidden="1" x14ac:dyDescent="0.2">
      <c r="B55" s="442">
        <f>+'3.vol.'!C53</f>
        <v>43040</v>
      </c>
      <c r="C55" s="443"/>
      <c r="D55" s="443"/>
      <c r="E55" s="444"/>
    </row>
    <row r="56" spans="2:46" ht="13.5" hidden="1" thickBot="1" x14ac:dyDescent="0.25">
      <c r="B56" s="177">
        <f>+'3.vol.'!C54</f>
        <v>43070</v>
      </c>
      <c r="C56" s="178"/>
      <c r="D56" s="178"/>
      <c r="E56" s="184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</row>
    <row r="57" spans="2:46" ht="13.5" thickBot="1" x14ac:dyDescent="0.25">
      <c r="B57" s="191"/>
      <c r="C57" s="186"/>
      <c r="D57" s="186"/>
      <c r="E57" s="543"/>
    </row>
    <row r="58" spans="2:46" x14ac:dyDescent="0.2">
      <c r="B58" s="188">
        <v>2011</v>
      </c>
      <c r="C58" s="173"/>
      <c r="D58" s="173"/>
      <c r="E58" s="173"/>
      <c r="F58" s="186"/>
    </row>
    <row r="59" spans="2:46" x14ac:dyDescent="0.2">
      <c r="B59" s="189">
        <v>2012</v>
      </c>
      <c r="C59" s="161"/>
      <c r="D59" s="161"/>
      <c r="E59" s="161"/>
      <c r="F59" s="186"/>
    </row>
    <row r="60" spans="2:46" ht="13.5" thickBot="1" x14ac:dyDescent="0.25">
      <c r="B60" s="190">
        <v>2013</v>
      </c>
      <c r="C60" s="178"/>
      <c r="D60" s="178"/>
      <c r="E60" s="178"/>
    </row>
    <row r="61" spans="2:46" x14ac:dyDescent="0.2">
      <c r="B61" s="188">
        <f>+'4.RES PUB'!A60</f>
        <v>2014</v>
      </c>
      <c r="C61" s="173"/>
      <c r="D61" s="173"/>
      <c r="E61" s="173"/>
      <c r="F61" s="186"/>
    </row>
    <row r="62" spans="2:46" x14ac:dyDescent="0.2">
      <c r="B62" s="189">
        <f>+'4.RES PUB'!A61</f>
        <v>2015</v>
      </c>
      <c r="C62" s="161"/>
      <c r="D62" s="161"/>
      <c r="E62" s="161"/>
      <c r="F62" s="186"/>
    </row>
    <row r="63" spans="2:46" ht="13.5" thickBot="1" x14ac:dyDescent="0.25">
      <c r="B63" s="190">
        <f>+'4.RES PUB'!A62</f>
        <v>2016</v>
      </c>
      <c r="C63" s="178"/>
      <c r="D63" s="178"/>
      <c r="E63" s="178"/>
    </row>
    <row r="64" spans="2:46" ht="13.5" thickBot="1" x14ac:dyDescent="0.25">
      <c r="B64" s="191"/>
      <c r="C64" s="186"/>
      <c r="D64" s="186"/>
      <c r="E64" s="186"/>
    </row>
    <row r="65" spans="2:5" x14ac:dyDescent="0.2">
      <c r="B65" s="352" t="str">
        <f>+'4.RES PUB'!A63</f>
        <v>ene-oct 2016</v>
      </c>
      <c r="C65" s="173"/>
      <c r="D65" s="173"/>
      <c r="E65" s="173"/>
    </row>
    <row r="66" spans="2:5" ht="13.5" thickBot="1" x14ac:dyDescent="0.25">
      <c r="B66" s="370" t="str">
        <f>+'4.RES PUB'!A64</f>
        <v>ene-oct 2017</v>
      </c>
      <c r="C66" s="178"/>
      <c r="D66" s="178"/>
      <c r="E66" s="178"/>
    </row>
    <row r="67" spans="2:5" x14ac:dyDescent="0.2">
      <c r="B67" s="50"/>
      <c r="C67" s="47"/>
      <c r="D67" s="47"/>
    </row>
    <row r="68" spans="2:5" x14ac:dyDescent="0.2">
      <c r="B68" s="212"/>
      <c r="C68" s="47"/>
      <c r="D68" s="47"/>
    </row>
    <row r="69" spans="2:5" x14ac:dyDescent="0.2">
      <c r="B69" s="81" t="s">
        <v>148</v>
      </c>
      <c r="C69" s="82"/>
      <c r="D69" s="52"/>
      <c r="E69" s="52"/>
    </row>
    <row r="70" spans="2:5" ht="13.5" thickBot="1" x14ac:dyDescent="0.25">
      <c r="B70" s="52"/>
      <c r="C70" s="52"/>
      <c r="D70" s="52"/>
      <c r="E70" s="52"/>
    </row>
    <row r="71" spans="2:5" ht="13.5" thickBot="1" x14ac:dyDescent="0.25">
      <c r="B71" s="86" t="s">
        <v>5</v>
      </c>
      <c r="C71" s="88" t="s">
        <v>139</v>
      </c>
      <c r="D71" s="102" t="s">
        <v>140</v>
      </c>
    </row>
    <row r="72" spans="2:5" x14ac:dyDescent="0.2">
      <c r="B72" s="94">
        <f>+B61</f>
        <v>2014</v>
      </c>
      <c r="C72" s="109">
        <f>+C61-SUM(C9:C20)</f>
        <v>0</v>
      </c>
      <c r="D72" s="112">
        <f>+D61-SUM(D9:D20)</f>
        <v>0</v>
      </c>
    </row>
    <row r="73" spans="2:5" x14ac:dyDescent="0.2">
      <c r="B73" s="96">
        <f>+B62</f>
        <v>2015</v>
      </c>
      <c r="C73" s="113">
        <f>+C62-SUM(C21:C32)</f>
        <v>0</v>
      </c>
      <c r="D73" s="116">
        <f>+D62-SUM(D21:D32)</f>
        <v>0</v>
      </c>
    </row>
    <row r="74" spans="2:5" ht="13.5" thickBot="1" x14ac:dyDescent="0.25">
      <c r="B74" s="97">
        <f>+B63</f>
        <v>2016</v>
      </c>
      <c r="C74" s="117">
        <f>+C63-SUM(C33:C44)</f>
        <v>0</v>
      </c>
      <c r="D74" s="120">
        <f>+D63-SUM(D33:D44)</f>
        <v>0</v>
      </c>
    </row>
    <row r="75" spans="2:5" x14ac:dyDescent="0.2">
      <c r="B75" s="94" t="str">
        <f>+B65</f>
        <v>ene-oct 2016</v>
      </c>
      <c r="C75" s="126">
        <f>+C65-(SUM(C33:INDEX(C33:C44,'parámetros e instrucciones'!$E$3)))</f>
        <v>0</v>
      </c>
      <c r="D75" s="126">
        <f>+D65-(SUM(D33:INDEX(D33:D44,'parámetros e instrucciones'!$E$3)))</f>
        <v>0</v>
      </c>
    </row>
    <row r="76" spans="2:5" ht="13.5" thickBot="1" x14ac:dyDescent="0.25">
      <c r="B76" s="97" t="str">
        <f>+B66</f>
        <v>ene-oct 2017</v>
      </c>
      <c r="C76" s="130">
        <f>+C66-(SUM(C45:INDEX(C45:C56,'parámetros e instrucciones'!$E$3)))</f>
        <v>0</v>
      </c>
      <c r="D76" s="130">
        <f>+D66-(SUM(D45:INDEX(D45:D56,'parámetros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scale="85" orientation="portrait" horizontalDpi="1200" verticalDpi="1200" r:id="rId1"/>
  <headerFooter alignWithMargins="0">
    <oddHeader>&amp;R2017 - Año de las Energías Renovables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B1:AT76"/>
  <sheetViews>
    <sheetView showGridLines="0" view="pageBreakPreview" zoomScale="85" zoomScaleNormal="75" zoomScaleSheetLayoutView="85" workbookViewId="0">
      <selection activeCell="B2" sqref="B2"/>
    </sheetView>
  </sheetViews>
  <sheetFormatPr baseColWidth="10" defaultRowHeight="12.75" x14ac:dyDescent="0.2"/>
  <cols>
    <col min="1" max="1" width="4.140625" style="47" customWidth="1"/>
    <col min="2" max="2" width="16" style="47" customWidth="1"/>
    <col min="3" max="5" width="17.28515625" style="211" customWidth="1"/>
    <col min="6" max="6" width="7.5703125" style="47" customWidth="1"/>
    <col min="7" max="7" width="17.5703125" style="47" customWidth="1"/>
    <col min="8" max="16384" width="11.42578125" style="47"/>
  </cols>
  <sheetData>
    <row r="1" spans="2:7" s="167" customFormat="1" x14ac:dyDescent="0.2">
      <c r="B1" s="152" t="s">
        <v>303</v>
      </c>
      <c r="C1" s="152"/>
      <c r="D1" s="152"/>
      <c r="E1" s="152"/>
    </row>
    <row r="2" spans="2:7" s="167" customFormat="1" x14ac:dyDescent="0.2">
      <c r="B2" s="152" t="s">
        <v>70</v>
      </c>
      <c r="C2" s="152"/>
      <c r="D2" s="152"/>
      <c r="E2" s="152"/>
    </row>
    <row r="3" spans="2:7" s="167" customFormat="1" x14ac:dyDescent="0.2">
      <c r="B3" s="554" t="str">
        <f>+'8.a Costos'!A4</f>
        <v>Rodamientes Radiales a bola</v>
      </c>
      <c r="C3" s="554"/>
      <c r="D3" s="554"/>
      <c r="E3" s="554"/>
      <c r="F3" s="369"/>
    </row>
    <row r="4" spans="2:7" s="167" customFormat="1" x14ac:dyDescent="0.2">
      <c r="B4" s="615" t="s">
        <v>285</v>
      </c>
      <c r="C4" s="614"/>
      <c r="D4" s="614"/>
      <c r="E4" s="614"/>
      <c r="F4" s="369"/>
    </row>
    <row r="5" spans="2:7" x14ac:dyDescent="0.2">
      <c r="B5" s="614" t="s">
        <v>229</v>
      </c>
      <c r="C5" s="614"/>
      <c r="D5" s="614"/>
      <c r="E5" s="614"/>
      <c r="F5" s="326"/>
      <c r="G5" s="186"/>
    </row>
    <row r="6" spans="2:7" ht="12.75" customHeight="1" thickBot="1" x14ac:dyDescent="0.25">
      <c r="C6" s="196"/>
      <c r="D6" s="196"/>
      <c r="E6" s="196"/>
      <c r="F6" s="186"/>
    </row>
    <row r="7" spans="2:7" s="385" customFormat="1" ht="26.25" customHeight="1" x14ac:dyDescent="0.2">
      <c r="B7" s="400" t="s">
        <v>4</v>
      </c>
      <c r="C7" s="401" t="s">
        <v>71</v>
      </c>
      <c r="D7" s="387" t="s">
        <v>8</v>
      </c>
      <c r="E7" s="402" t="s">
        <v>72</v>
      </c>
      <c r="F7" s="403"/>
    </row>
    <row r="8" spans="2:7" s="385" customFormat="1" ht="13.5" thickBot="1" x14ac:dyDescent="0.25">
      <c r="B8" s="404" t="s">
        <v>5</v>
      </c>
      <c r="C8" s="405" t="s">
        <v>230</v>
      </c>
      <c r="D8" s="388" t="s">
        <v>80</v>
      </c>
      <c r="E8" s="406" t="s">
        <v>73</v>
      </c>
      <c r="F8" s="403"/>
    </row>
    <row r="9" spans="2:7" x14ac:dyDescent="0.2">
      <c r="B9" s="171">
        <f>+'3.vol.'!C7</f>
        <v>41640</v>
      </c>
      <c r="C9" s="173"/>
      <c r="D9" s="173"/>
      <c r="E9" s="174"/>
    </row>
    <row r="10" spans="2:7" x14ac:dyDescent="0.2">
      <c r="B10" s="496">
        <f>+'3.vol.'!C8</f>
        <v>41671</v>
      </c>
      <c r="C10" s="161"/>
      <c r="D10" s="161"/>
      <c r="E10" s="162"/>
    </row>
    <row r="11" spans="2:7" x14ac:dyDescent="0.2">
      <c r="B11" s="175">
        <f>+'3.vol.'!C9</f>
        <v>41699</v>
      </c>
      <c r="C11" s="161"/>
      <c r="D11" s="161"/>
      <c r="E11" s="162"/>
    </row>
    <row r="12" spans="2:7" x14ac:dyDescent="0.2">
      <c r="B12" s="175">
        <f>+'3.vol.'!C10</f>
        <v>41730</v>
      </c>
      <c r="C12" s="161"/>
      <c r="D12" s="161"/>
      <c r="E12" s="162"/>
    </row>
    <row r="13" spans="2:7" x14ac:dyDescent="0.2">
      <c r="B13" s="175">
        <f>+'3.vol.'!C11</f>
        <v>41760</v>
      </c>
      <c r="C13" s="161"/>
      <c r="D13" s="161"/>
      <c r="E13" s="162"/>
    </row>
    <row r="14" spans="2:7" x14ac:dyDescent="0.2">
      <c r="B14" s="175">
        <f>+'3.vol.'!C12</f>
        <v>41791</v>
      </c>
      <c r="C14" s="161"/>
      <c r="D14" s="161"/>
      <c r="E14" s="162"/>
    </row>
    <row r="15" spans="2:7" x14ac:dyDescent="0.2">
      <c r="B15" s="175">
        <f>+'3.vol.'!C13</f>
        <v>41821</v>
      </c>
      <c r="C15" s="161"/>
      <c r="D15" s="161"/>
      <c r="E15" s="162"/>
    </row>
    <row r="16" spans="2:7" x14ac:dyDescent="0.2">
      <c r="B16" s="175">
        <f>+'3.vol.'!C14</f>
        <v>41852</v>
      </c>
      <c r="C16" s="161"/>
      <c r="D16" s="161"/>
      <c r="E16" s="162"/>
    </row>
    <row r="17" spans="2:5" x14ac:dyDescent="0.2">
      <c r="B17" s="175">
        <f>+'3.vol.'!C15</f>
        <v>41883</v>
      </c>
      <c r="C17" s="161"/>
      <c r="D17" s="161"/>
      <c r="E17" s="162"/>
    </row>
    <row r="18" spans="2:5" x14ac:dyDescent="0.2">
      <c r="B18" s="175">
        <f>+'3.vol.'!C16</f>
        <v>41913</v>
      </c>
      <c r="C18" s="161"/>
      <c r="D18" s="161"/>
      <c r="E18" s="162"/>
    </row>
    <row r="19" spans="2:5" x14ac:dyDescent="0.2">
      <c r="B19" s="175">
        <f>+'3.vol.'!C17</f>
        <v>41944</v>
      </c>
      <c r="C19" s="161"/>
      <c r="D19" s="161"/>
      <c r="E19" s="162"/>
    </row>
    <row r="20" spans="2:5" ht="13.5" thickBot="1" x14ac:dyDescent="0.25">
      <c r="B20" s="177">
        <f>+'3.vol.'!C18</f>
        <v>41974</v>
      </c>
      <c r="C20" s="178"/>
      <c r="D20" s="178"/>
      <c r="E20" s="179"/>
    </row>
    <row r="21" spans="2:5" x14ac:dyDescent="0.2">
      <c r="B21" s="171">
        <f>+'3.vol.'!C19</f>
        <v>42005</v>
      </c>
      <c r="C21" s="173"/>
      <c r="D21" s="173"/>
      <c r="E21" s="162"/>
    </row>
    <row r="22" spans="2:5" x14ac:dyDescent="0.2">
      <c r="B22" s="175">
        <f>+'3.vol.'!C20</f>
        <v>42036</v>
      </c>
      <c r="C22" s="161"/>
      <c r="D22" s="161"/>
      <c r="E22" s="180"/>
    </row>
    <row r="23" spans="2:5" x14ac:dyDescent="0.2">
      <c r="B23" s="175">
        <f>+'3.vol.'!C21</f>
        <v>42064</v>
      </c>
      <c r="C23" s="161"/>
      <c r="D23" s="161"/>
      <c r="E23" s="162"/>
    </row>
    <row r="24" spans="2:5" x14ac:dyDescent="0.2">
      <c r="B24" s="175">
        <f>+'3.vol.'!C22</f>
        <v>42095</v>
      </c>
      <c r="C24" s="161"/>
      <c r="D24" s="161"/>
      <c r="E24" s="162"/>
    </row>
    <row r="25" spans="2:5" x14ac:dyDescent="0.2">
      <c r="B25" s="175">
        <f>+'3.vol.'!C23</f>
        <v>42125</v>
      </c>
      <c r="C25" s="161"/>
      <c r="D25" s="161"/>
      <c r="E25" s="162"/>
    </row>
    <row r="26" spans="2:5" x14ac:dyDescent="0.2">
      <c r="B26" s="175">
        <f>+'3.vol.'!C24</f>
        <v>42156</v>
      </c>
      <c r="C26" s="161"/>
      <c r="D26" s="161"/>
      <c r="E26" s="162"/>
    </row>
    <row r="27" spans="2:5" x14ac:dyDescent="0.2">
      <c r="B27" s="175">
        <f>+'3.vol.'!C25</f>
        <v>42186</v>
      </c>
      <c r="C27" s="161"/>
      <c r="D27" s="161"/>
      <c r="E27" s="162"/>
    </row>
    <row r="28" spans="2:5" x14ac:dyDescent="0.2">
      <c r="B28" s="175">
        <f>+'3.vol.'!C26</f>
        <v>42217</v>
      </c>
      <c r="C28" s="161"/>
      <c r="D28" s="161"/>
      <c r="E28" s="162"/>
    </row>
    <row r="29" spans="2:5" x14ac:dyDescent="0.2">
      <c r="B29" s="175">
        <f>+'3.vol.'!C27</f>
        <v>42248</v>
      </c>
      <c r="C29" s="161"/>
      <c r="D29" s="161"/>
      <c r="E29" s="162"/>
    </row>
    <row r="30" spans="2:5" x14ac:dyDescent="0.2">
      <c r="B30" s="175">
        <f>+'3.vol.'!C28</f>
        <v>42278</v>
      </c>
      <c r="C30" s="161"/>
      <c r="D30" s="161"/>
      <c r="E30" s="162"/>
    </row>
    <row r="31" spans="2:5" x14ac:dyDescent="0.2">
      <c r="B31" s="175">
        <f>+'3.vol.'!C29</f>
        <v>42309</v>
      </c>
      <c r="C31" s="161"/>
      <c r="D31" s="161"/>
      <c r="E31" s="162"/>
    </row>
    <row r="32" spans="2:5" ht="13.5" thickBot="1" x14ac:dyDescent="0.25">
      <c r="B32" s="177">
        <f>+'3.vol.'!C30</f>
        <v>42339</v>
      </c>
      <c r="C32" s="178"/>
      <c r="D32" s="178"/>
      <c r="E32" s="181"/>
    </row>
    <row r="33" spans="2:5" x14ac:dyDescent="0.2">
      <c r="B33" s="171">
        <f>+'3.vol.'!C31</f>
        <v>42370</v>
      </c>
      <c r="C33" s="173"/>
      <c r="D33" s="182"/>
      <c r="E33" s="172"/>
    </row>
    <row r="34" spans="2:5" x14ac:dyDescent="0.2">
      <c r="B34" s="175">
        <f>+'3.vol.'!C32</f>
        <v>42401</v>
      </c>
      <c r="C34" s="161"/>
      <c r="D34" s="141"/>
      <c r="E34" s="176"/>
    </row>
    <row r="35" spans="2:5" x14ac:dyDescent="0.2">
      <c r="B35" s="175">
        <f>+'3.vol.'!C33</f>
        <v>42430</v>
      </c>
      <c r="C35" s="161"/>
      <c r="D35" s="141"/>
      <c r="E35" s="176"/>
    </row>
    <row r="36" spans="2:5" x14ac:dyDescent="0.2">
      <c r="B36" s="175">
        <f>+'3.vol.'!C34</f>
        <v>42461</v>
      </c>
      <c r="C36" s="161"/>
      <c r="D36" s="141"/>
      <c r="E36" s="176"/>
    </row>
    <row r="37" spans="2:5" x14ac:dyDescent="0.2">
      <c r="B37" s="175">
        <f>+'3.vol.'!C35</f>
        <v>42491</v>
      </c>
      <c r="C37" s="161"/>
      <c r="D37" s="141"/>
      <c r="E37" s="176"/>
    </row>
    <row r="38" spans="2:5" x14ac:dyDescent="0.2">
      <c r="B38" s="175">
        <f>+'3.vol.'!C36</f>
        <v>42522</v>
      </c>
      <c r="C38" s="161"/>
      <c r="D38" s="141"/>
      <c r="E38" s="176"/>
    </row>
    <row r="39" spans="2:5" x14ac:dyDescent="0.2">
      <c r="B39" s="175">
        <f>+'3.vol.'!C37</f>
        <v>42552</v>
      </c>
      <c r="C39" s="161"/>
      <c r="D39" s="141"/>
      <c r="E39" s="176"/>
    </row>
    <row r="40" spans="2:5" x14ac:dyDescent="0.2">
      <c r="B40" s="175">
        <f>+'3.vol.'!C38</f>
        <v>42583</v>
      </c>
      <c r="C40" s="161"/>
      <c r="D40" s="141"/>
      <c r="E40" s="176"/>
    </row>
    <row r="41" spans="2:5" x14ac:dyDescent="0.2">
      <c r="B41" s="175">
        <f>+'3.vol.'!C39</f>
        <v>42614</v>
      </c>
      <c r="C41" s="161"/>
      <c r="D41" s="141"/>
      <c r="E41" s="176"/>
    </row>
    <row r="42" spans="2:5" x14ac:dyDescent="0.2">
      <c r="B42" s="175">
        <f>+'3.vol.'!C40</f>
        <v>42644</v>
      </c>
      <c r="C42" s="161"/>
      <c r="D42" s="141"/>
      <c r="E42" s="176"/>
    </row>
    <row r="43" spans="2:5" x14ac:dyDescent="0.2">
      <c r="B43" s="175">
        <f>+'3.vol.'!C41</f>
        <v>42675</v>
      </c>
      <c r="C43" s="161"/>
      <c r="D43" s="141"/>
      <c r="E43" s="176"/>
    </row>
    <row r="44" spans="2:5" ht="13.5" thickBot="1" x14ac:dyDescent="0.25">
      <c r="B44" s="208">
        <f>+'3.vol.'!C42</f>
        <v>42705</v>
      </c>
      <c r="C44" s="209"/>
      <c r="D44" s="210"/>
      <c r="E44" s="207" t="s">
        <v>228</v>
      </c>
    </row>
    <row r="45" spans="2:5" x14ac:dyDescent="0.2">
      <c r="B45" s="171">
        <f>+'3.vol.'!C43</f>
        <v>42736</v>
      </c>
      <c r="C45" s="173"/>
      <c r="D45" s="173"/>
      <c r="E45" s="172"/>
    </row>
    <row r="46" spans="2:5" x14ac:dyDescent="0.2">
      <c r="B46" s="175">
        <f>+'3.vol.'!C44</f>
        <v>42767</v>
      </c>
      <c r="C46" s="161"/>
      <c r="D46" s="161"/>
      <c r="E46" s="176"/>
    </row>
    <row r="47" spans="2:5" x14ac:dyDescent="0.2">
      <c r="B47" s="175">
        <f>+'3.vol.'!C45</f>
        <v>42795</v>
      </c>
      <c r="C47" s="161"/>
      <c r="D47" s="161"/>
      <c r="E47" s="176"/>
    </row>
    <row r="48" spans="2:5" x14ac:dyDescent="0.2">
      <c r="B48" s="175">
        <f>+'3.vol.'!C46</f>
        <v>42826</v>
      </c>
      <c r="C48" s="161"/>
      <c r="D48" s="161"/>
      <c r="E48" s="176"/>
    </row>
    <row r="49" spans="2:46" x14ac:dyDescent="0.2">
      <c r="B49" s="175">
        <f>+'3.vol.'!C47</f>
        <v>42856</v>
      </c>
      <c r="C49" s="161"/>
      <c r="D49" s="161"/>
      <c r="E49" s="176"/>
    </row>
    <row r="50" spans="2:46" x14ac:dyDescent="0.2">
      <c r="B50" s="175">
        <f>+'3.vol.'!C48</f>
        <v>42887</v>
      </c>
      <c r="C50" s="161"/>
      <c r="D50" s="161"/>
      <c r="E50" s="176"/>
    </row>
    <row r="51" spans="2:46" x14ac:dyDescent="0.2">
      <c r="B51" s="175">
        <f>+'3.vol.'!C49</f>
        <v>42917</v>
      </c>
      <c r="C51" s="161"/>
      <c r="D51" s="161"/>
      <c r="E51" s="176"/>
    </row>
    <row r="52" spans="2:46" x14ac:dyDescent="0.2">
      <c r="B52" s="175">
        <f>+'3.vol.'!C50</f>
        <v>42948</v>
      </c>
      <c r="C52" s="161"/>
      <c r="D52" s="161"/>
      <c r="E52" s="176"/>
    </row>
    <row r="53" spans="2:46" x14ac:dyDescent="0.2">
      <c r="B53" s="175">
        <f>+'3.vol.'!C51</f>
        <v>42979</v>
      </c>
      <c r="C53" s="161"/>
      <c r="D53" s="161"/>
      <c r="E53" s="176"/>
    </row>
    <row r="54" spans="2:46" ht="13.5" thickBot="1" x14ac:dyDescent="0.25">
      <c r="B54" s="177">
        <f>+'3.vol.'!C52</f>
        <v>43009</v>
      </c>
      <c r="C54" s="178"/>
      <c r="D54" s="178"/>
      <c r="E54" s="184"/>
    </row>
    <row r="55" spans="2:46" hidden="1" x14ac:dyDescent="0.2">
      <c r="B55" s="442">
        <f>+'3.vol.'!C53</f>
        <v>43040</v>
      </c>
      <c r="C55" s="443"/>
      <c r="D55" s="443"/>
      <c r="E55" s="444"/>
    </row>
    <row r="56" spans="2:46" ht="13.5" hidden="1" thickBot="1" x14ac:dyDescent="0.25">
      <c r="B56" s="177">
        <f>+'3.vol.'!C54</f>
        <v>43070</v>
      </c>
      <c r="C56" s="178"/>
      <c r="D56" s="178"/>
      <c r="E56" s="184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</row>
    <row r="57" spans="2:46" ht="13.5" thickBot="1" x14ac:dyDescent="0.25">
      <c r="B57" s="191"/>
      <c r="C57" s="186"/>
      <c r="D57" s="186"/>
      <c r="E57" s="543"/>
    </row>
    <row r="58" spans="2:46" x14ac:dyDescent="0.2">
      <c r="B58" s="188">
        <v>2011</v>
      </c>
      <c r="C58" s="173"/>
      <c r="D58" s="173"/>
      <c r="E58" s="173"/>
      <c r="F58" s="186"/>
    </row>
    <row r="59" spans="2:46" x14ac:dyDescent="0.2">
      <c r="B59" s="189">
        <v>2012</v>
      </c>
      <c r="C59" s="161"/>
      <c r="D59" s="161"/>
      <c r="E59" s="161"/>
      <c r="F59" s="186"/>
    </row>
    <row r="60" spans="2:46" ht="13.5" thickBot="1" x14ac:dyDescent="0.25">
      <c r="B60" s="190">
        <v>2013</v>
      </c>
      <c r="C60" s="178"/>
      <c r="D60" s="178"/>
      <c r="E60" s="178"/>
    </row>
    <row r="61" spans="2:46" x14ac:dyDescent="0.2">
      <c r="B61" s="188">
        <f>+'4.RES PUB'!A60</f>
        <v>2014</v>
      </c>
      <c r="C61" s="173"/>
      <c r="D61" s="173"/>
      <c r="E61" s="173"/>
      <c r="F61" s="186"/>
    </row>
    <row r="62" spans="2:46" x14ac:dyDescent="0.2">
      <c r="B62" s="189">
        <f>+'4.RES PUB'!A61</f>
        <v>2015</v>
      </c>
      <c r="C62" s="161"/>
      <c r="D62" s="161"/>
      <c r="E62" s="161"/>
      <c r="F62" s="186"/>
    </row>
    <row r="63" spans="2:46" ht="13.5" thickBot="1" x14ac:dyDescent="0.25">
      <c r="B63" s="190">
        <f>+'4.RES PUB'!A62</f>
        <v>2016</v>
      </c>
      <c r="C63" s="178"/>
      <c r="D63" s="178"/>
      <c r="E63" s="178"/>
    </row>
    <row r="64" spans="2:46" ht="13.5" thickBot="1" x14ac:dyDescent="0.25">
      <c r="B64" s="191"/>
      <c r="C64" s="186"/>
      <c r="D64" s="186"/>
      <c r="E64" s="186"/>
    </row>
    <row r="65" spans="2:5" x14ac:dyDescent="0.2">
      <c r="B65" s="352" t="str">
        <f>+'4.RES PUB'!A63</f>
        <v>ene-oct 2016</v>
      </c>
      <c r="C65" s="173"/>
      <c r="D65" s="173"/>
      <c r="E65" s="173"/>
    </row>
    <row r="66" spans="2:5" ht="13.5" thickBot="1" x14ac:dyDescent="0.25">
      <c r="B66" s="370" t="str">
        <f>+'4.RES PUB'!A64</f>
        <v>ene-oct 2017</v>
      </c>
      <c r="C66" s="178"/>
      <c r="D66" s="178"/>
      <c r="E66" s="178"/>
    </row>
    <row r="67" spans="2:5" x14ac:dyDescent="0.2">
      <c r="B67" s="50"/>
      <c r="C67" s="47"/>
      <c r="D67" s="47"/>
    </row>
    <row r="68" spans="2:5" x14ac:dyDescent="0.2">
      <c r="B68" s="212"/>
      <c r="C68" s="47"/>
      <c r="D68" s="47"/>
    </row>
    <row r="69" spans="2:5" x14ac:dyDescent="0.2">
      <c r="B69" s="81" t="s">
        <v>148</v>
      </c>
      <c r="C69" s="82"/>
      <c r="D69" s="52"/>
      <c r="E69" s="52"/>
    </row>
    <row r="70" spans="2:5" ht="13.5" thickBot="1" x14ac:dyDescent="0.25">
      <c r="B70" s="52"/>
      <c r="C70" s="52"/>
      <c r="D70" s="52"/>
      <c r="E70" s="52"/>
    </row>
    <row r="71" spans="2:5" ht="13.5" thickBot="1" x14ac:dyDescent="0.25">
      <c r="B71" s="86" t="s">
        <v>5</v>
      </c>
      <c r="C71" s="88" t="s">
        <v>139</v>
      </c>
      <c r="D71" s="102" t="s">
        <v>140</v>
      </c>
    </row>
    <row r="72" spans="2:5" x14ac:dyDescent="0.2">
      <c r="B72" s="94">
        <f>+B61</f>
        <v>2014</v>
      </c>
      <c r="C72" s="109">
        <f>+C61-SUM(C9:C20)</f>
        <v>0</v>
      </c>
      <c r="D72" s="112">
        <f>+D61-SUM(D9:D20)</f>
        <v>0</v>
      </c>
    </row>
    <row r="73" spans="2:5" x14ac:dyDescent="0.2">
      <c r="B73" s="96">
        <f>+B62</f>
        <v>2015</v>
      </c>
      <c r="C73" s="113">
        <f>+C62-SUM(C21:C32)</f>
        <v>0</v>
      </c>
      <c r="D73" s="116">
        <f>+D62-SUM(D21:D32)</f>
        <v>0</v>
      </c>
    </row>
    <row r="74" spans="2:5" ht="13.5" thickBot="1" x14ac:dyDescent="0.25">
      <c r="B74" s="97">
        <f>+B63</f>
        <v>2016</v>
      </c>
      <c r="C74" s="117">
        <f>+C63-SUM(C33:C44)</f>
        <v>0</v>
      </c>
      <c r="D74" s="120">
        <f>+D63-SUM(D33:D44)</f>
        <v>0</v>
      </c>
    </row>
    <row r="75" spans="2:5" x14ac:dyDescent="0.2">
      <c r="B75" s="94" t="str">
        <f>+B65</f>
        <v>ene-oct 2016</v>
      </c>
      <c r="C75" s="126">
        <f>+C65-(SUM(C33:INDEX(C33:C44,'parámetros e instrucciones'!$E$3)))</f>
        <v>0</v>
      </c>
      <c r="D75" s="126">
        <f>+D65-(SUM(D33:INDEX(D33:D44,'parámetros e instrucciones'!$E$3)))</f>
        <v>0</v>
      </c>
    </row>
    <row r="76" spans="2:5" ht="13.5" thickBot="1" x14ac:dyDescent="0.25">
      <c r="B76" s="97" t="str">
        <f>+B66</f>
        <v>ene-oct 2017</v>
      </c>
      <c r="C76" s="130">
        <f>+C66-(SUM(C45:INDEX(C45:C56,'parámetros e instrucciones'!$E$3)))</f>
        <v>0</v>
      </c>
      <c r="D76" s="130">
        <f>+D66-(SUM(D45:INDEX(D45:D56,'parámetros e instrucciones'!$E$3)))</f>
        <v>0</v>
      </c>
    </row>
  </sheetData>
  <sheetProtection formatCells="0" formatColumns="0" formatRows="0"/>
  <mergeCells count="2">
    <mergeCell ref="B4:E4"/>
    <mergeCell ref="B5:E5"/>
  </mergeCells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scale="85" orientation="portrait" horizontalDpi="1200" verticalDpi="1200" r:id="rId1"/>
  <headerFooter alignWithMargins="0">
    <oddHeader>&amp;R2017 - Año de las Energías Renovables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7"/>
  <sheetViews>
    <sheetView showGridLines="0" tabSelected="1" view="pageBreakPreview" zoomScale="115" zoomScaleNormal="75" zoomScaleSheetLayoutView="115" workbookViewId="0">
      <selection activeCell="D15" sqref="D15"/>
    </sheetView>
  </sheetViews>
  <sheetFormatPr baseColWidth="10" defaultRowHeight="12.75" x14ac:dyDescent="0.2"/>
  <cols>
    <col min="1" max="1" width="14.5703125" style="47" customWidth="1"/>
    <col min="2" max="2" width="24.85546875" style="47" customWidth="1"/>
    <col min="3" max="3" width="16.140625" style="47" customWidth="1"/>
    <col min="4" max="5" width="11.42578125" style="47"/>
    <col min="6" max="6" width="14.140625" style="47" customWidth="1"/>
    <col min="7" max="9" width="2.85546875" style="47" customWidth="1"/>
    <col min="10" max="16384" width="11.42578125" style="47"/>
  </cols>
  <sheetData>
    <row r="1" spans="1:8" x14ac:dyDescent="0.2">
      <c r="A1" s="572" t="s">
        <v>85</v>
      </c>
      <c r="B1" s="572"/>
      <c r="C1" s="572"/>
      <c r="D1" s="572"/>
      <c r="E1" s="572"/>
      <c r="F1" s="572"/>
      <c r="G1" s="206"/>
      <c r="H1" s="206"/>
    </row>
    <row r="2" spans="1:8" x14ac:dyDescent="0.2">
      <c r="A2" s="152" t="s">
        <v>74</v>
      </c>
      <c r="B2" s="153"/>
      <c r="C2" s="153"/>
      <c r="D2" s="153"/>
      <c r="E2" s="153"/>
      <c r="F2" s="153"/>
    </row>
    <row r="3" spans="1:8" x14ac:dyDescent="0.2">
      <c r="A3" s="337" t="str">
        <f>+'1.modelos'!A3</f>
        <v>Rodamientes Radiales a bola</v>
      </c>
      <c r="B3" s="336"/>
      <c r="C3" s="336"/>
      <c r="D3" s="336"/>
      <c r="E3" s="336"/>
      <c r="F3" s="336"/>
      <c r="G3" s="50"/>
    </row>
    <row r="4" spans="1:8" x14ac:dyDescent="0.2">
      <c r="A4" s="152" t="s">
        <v>231</v>
      </c>
      <c r="B4" s="153"/>
      <c r="C4" s="153"/>
      <c r="D4" s="153"/>
      <c r="E4" s="153"/>
      <c r="F4" s="153"/>
    </row>
    <row r="5" spans="1:8" ht="13.5" thickBot="1" x14ac:dyDescent="0.25">
      <c r="A5" s="152"/>
      <c r="B5" s="153"/>
      <c r="C5" s="153"/>
      <c r="D5" s="153"/>
      <c r="E5" s="153"/>
      <c r="F5" s="153"/>
    </row>
    <row r="6" spans="1:8" s="385" customFormat="1" ht="12.75" customHeight="1" x14ac:dyDescent="0.2">
      <c r="A6" s="387" t="s">
        <v>4</v>
      </c>
      <c r="B6" s="387" t="s">
        <v>77</v>
      </c>
      <c r="C6" s="387" t="s">
        <v>78</v>
      </c>
      <c r="D6" s="387" t="s">
        <v>13</v>
      </c>
      <c r="E6" s="387" t="s">
        <v>92</v>
      </c>
      <c r="F6" s="399"/>
    </row>
    <row r="7" spans="1:8" s="385" customFormat="1" ht="13.5" thickBot="1" x14ac:dyDescent="0.25">
      <c r="A7" s="388" t="s">
        <v>5</v>
      </c>
      <c r="B7" s="388" t="s">
        <v>79</v>
      </c>
      <c r="C7" s="388" t="s">
        <v>241</v>
      </c>
      <c r="D7" s="388" t="s">
        <v>81</v>
      </c>
      <c r="E7" s="388" t="s">
        <v>81</v>
      </c>
      <c r="F7" s="399"/>
    </row>
    <row r="8" spans="1:8" x14ac:dyDescent="0.2">
      <c r="A8" s="171">
        <f>+'10.a precios'!B9</f>
        <v>41640</v>
      </c>
      <c r="B8" s="172"/>
      <c r="C8" s="173"/>
      <c r="D8" s="174"/>
      <c r="E8" s="173"/>
      <c r="F8"/>
    </row>
    <row r="9" spans="1:8" x14ac:dyDescent="0.2">
      <c r="A9" s="175">
        <f>+'10.a precios'!B10</f>
        <v>41671</v>
      </c>
      <c r="B9" s="176"/>
      <c r="C9" s="209"/>
      <c r="D9" s="162"/>
      <c r="E9" s="161"/>
      <c r="F9"/>
    </row>
    <row r="10" spans="1:8" x14ac:dyDescent="0.2">
      <c r="A10" s="175">
        <f>+'10.a precios'!B11</f>
        <v>41699</v>
      </c>
      <c r="B10" s="495"/>
      <c r="C10" s="495"/>
      <c r="D10" s="162"/>
      <c r="E10" s="161"/>
      <c r="F10"/>
    </row>
    <row r="11" spans="1:8" x14ac:dyDescent="0.2">
      <c r="A11" s="175">
        <f>+'10.a precios'!B12</f>
        <v>41730</v>
      </c>
      <c r="B11" s="176"/>
      <c r="C11" s="443"/>
      <c r="D11" s="162"/>
      <c r="E11" s="161"/>
      <c r="F11"/>
    </row>
    <row r="12" spans="1:8" x14ac:dyDescent="0.2">
      <c r="A12" s="175">
        <f>+'10.a precios'!B13</f>
        <v>41760</v>
      </c>
      <c r="B12" s="161"/>
      <c r="C12" s="161"/>
      <c r="D12" s="162"/>
      <c r="E12" s="161"/>
      <c r="F12"/>
    </row>
    <row r="13" spans="1:8" x14ac:dyDescent="0.2">
      <c r="A13" s="175">
        <f>+'10.a precios'!B14</f>
        <v>41791</v>
      </c>
      <c r="B13" s="176"/>
      <c r="C13" s="161"/>
      <c r="D13" s="162"/>
      <c r="E13" s="161"/>
      <c r="F13"/>
    </row>
    <row r="14" spans="1:8" x14ac:dyDescent="0.2">
      <c r="A14" s="175">
        <f>+'10.a precios'!B15</f>
        <v>41821</v>
      </c>
      <c r="B14" s="161"/>
      <c r="C14" s="161"/>
      <c r="D14" s="162"/>
      <c r="E14" s="161"/>
      <c r="F14"/>
    </row>
    <row r="15" spans="1:8" x14ac:dyDescent="0.2">
      <c r="A15" s="175">
        <f>+'10.a precios'!B16</f>
        <v>41852</v>
      </c>
      <c r="B15" s="161"/>
      <c r="C15" s="161"/>
      <c r="D15" s="162"/>
      <c r="E15" s="161"/>
      <c r="F15"/>
    </row>
    <row r="16" spans="1:8" x14ac:dyDescent="0.2">
      <c r="A16" s="175">
        <f>+'10.a precios'!B17</f>
        <v>41883</v>
      </c>
      <c r="B16" s="161"/>
      <c r="C16" s="161"/>
      <c r="D16" s="162"/>
      <c r="E16" s="161"/>
      <c r="F16"/>
    </row>
    <row r="17" spans="1:6" x14ac:dyDescent="0.2">
      <c r="A17" s="175">
        <f>+'10.a precios'!B18</f>
        <v>41913</v>
      </c>
      <c r="B17" s="161"/>
      <c r="C17" s="161"/>
      <c r="D17" s="162"/>
      <c r="E17" s="161"/>
      <c r="F17"/>
    </row>
    <row r="18" spans="1:6" x14ac:dyDescent="0.2">
      <c r="A18" s="175">
        <f>+'10.a precios'!B19</f>
        <v>41944</v>
      </c>
      <c r="B18" s="161"/>
      <c r="C18" s="161"/>
      <c r="D18" s="162"/>
      <c r="E18" s="161"/>
      <c r="F18"/>
    </row>
    <row r="19" spans="1:6" ht="13.5" thickBot="1" x14ac:dyDescent="0.25">
      <c r="A19" s="177">
        <f>+'10.a precios'!B20</f>
        <v>41974</v>
      </c>
      <c r="B19" s="178"/>
      <c r="C19" s="178"/>
      <c r="D19" s="179"/>
      <c r="E19" s="178"/>
      <c r="F19"/>
    </row>
    <row r="20" spans="1:6" x14ac:dyDescent="0.2">
      <c r="A20" s="171">
        <f>+'10.a precios'!B21</f>
        <v>42005</v>
      </c>
      <c r="B20" s="173"/>
      <c r="C20" s="173"/>
      <c r="D20" s="162"/>
      <c r="E20" s="173"/>
      <c r="F20"/>
    </row>
    <row r="21" spans="1:6" x14ac:dyDescent="0.2">
      <c r="A21" s="175">
        <f>+'10.a precios'!B22</f>
        <v>42036</v>
      </c>
      <c r="B21" s="161"/>
      <c r="C21" s="161"/>
      <c r="D21" s="180"/>
      <c r="E21" s="161"/>
      <c r="F21"/>
    </row>
    <row r="22" spans="1:6" x14ac:dyDescent="0.2">
      <c r="A22" s="175">
        <f>+'10.a precios'!B23</f>
        <v>42064</v>
      </c>
      <c r="B22" s="161"/>
      <c r="C22" s="161"/>
      <c r="D22" s="162"/>
      <c r="E22" s="161"/>
      <c r="F22"/>
    </row>
    <row r="23" spans="1:6" x14ac:dyDescent="0.2">
      <c r="A23" s="175">
        <f>+'10.a precios'!B24</f>
        <v>42095</v>
      </c>
      <c r="B23" s="161"/>
      <c r="C23" s="161"/>
      <c r="D23" s="162"/>
      <c r="E23" s="161"/>
      <c r="F23"/>
    </row>
    <row r="24" spans="1:6" x14ac:dyDescent="0.2">
      <c r="A24" s="175">
        <f>+'10.a precios'!B25</f>
        <v>42125</v>
      </c>
      <c r="B24" s="161"/>
      <c r="C24" s="161"/>
      <c r="D24" s="162"/>
      <c r="E24" s="161"/>
      <c r="F24"/>
    </row>
    <row r="25" spans="1:6" x14ac:dyDescent="0.2">
      <c r="A25" s="175">
        <f>+'10.a precios'!B26</f>
        <v>42156</v>
      </c>
      <c r="B25" s="161"/>
      <c r="C25" s="161"/>
      <c r="D25" s="162"/>
      <c r="E25" s="161"/>
      <c r="F25"/>
    </row>
    <row r="26" spans="1:6" x14ac:dyDescent="0.2">
      <c r="A26" s="175">
        <f>+'10.a precios'!B27</f>
        <v>42186</v>
      </c>
      <c r="B26" s="161"/>
      <c r="C26" s="161"/>
      <c r="D26" s="162"/>
      <c r="E26" s="161"/>
      <c r="F26"/>
    </row>
    <row r="27" spans="1:6" x14ac:dyDescent="0.2">
      <c r="A27" s="175">
        <f>+'10.a precios'!B28</f>
        <v>42217</v>
      </c>
      <c r="B27" s="161"/>
      <c r="C27" s="161"/>
      <c r="D27" s="162"/>
      <c r="E27" s="161"/>
      <c r="F27"/>
    </row>
    <row r="28" spans="1:6" x14ac:dyDescent="0.2">
      <c r="A28" s="175">
        <f>+'10.a precios'!B29</f>
        <v>42248</v>
      </c>
      <c r="B28" s="161"/>
      <c r="C28" s="161"/>
      <c r="D28" s="162"/>
      <c r="E28" s="161"/>
      <c r="F28"/>
    </row>
    <row r="29" spans="1:6" x14ac:dyDescent="0.2">
      <c r="A29" s="175">
        <f>+'10.a precios'!B30</f>
        <v>42278</v>
      </c>
      <c r="B29" s="161"/>
      <c r="C29" s="161"/>
      <c r="D29" s="162"/>
      <c r="E29" s="161"/>
      <c r="F29"/>
    </row>
    <row r="30" spans="1:6" x14ac:dyDescent="0.2">
      <c r="A30" s="175">
        <f>+'10.a precios'!B31</f>
        <v>42309</v>
      </c>
      <c r="B30" s="161"/>
      <c r="C30" s="161"/>
      <c r="D30" s="162"/>
      <c r="E30" s="161"/>
      <c r="F30"/>
    </row>
    <row r="31" spans="1:6" ht="13.5" thickBot="1" x14ac:dyDescent="0.25">
      <c r="A31" s="177">
        <f>+'10.a precios'!B32</f>
        <v>42339</v>
      </c>
      <c r="B31" s="178"/>
      <c r="C31" s="178"/>
      <c r="D31" s="181"/>
      <c r="E31" s="178"/>
      <c r="F31"/>
    </row>
    <row r="32" spans="1:6" x14ac:dyDescent="0.2">
      <c r="A32" s="171">
        <f>+'10.a precios'!B33</f>
        <v>42370</v>
      </c>
      <c r="B32" s="173"/>
      <c r="C32" s="182"/>
      <c r="D32" s="172"/>
      <c r="E32" s="173"/>
      <c r="F32"/>
    </row>
    <row r="33" spans="1:6" x14ac:dyDescent="0.2">
      <c r="A33" s="175">
        <f>+'10.a precios'!B34</f>
        <v>42401</v>
      </c>
      <c r="B33" s="161"/>
      <c r="C33" s="141"/>
      <c r="D33" s="176"/>
      <c r="E33" s="161"/>
      <c r="F33"/>
    </row>
    <row r="34" spans="1:6" x14ac:dyDescent="0.2">
      <c r="A34" s="175">
        <f>+'10.a precios'!B35</f>
        <v>42430</v>
      </c>
      <c r="B34" s="161"/>
      <c r="C34" s="141"/>
      <c r="D34" s="176"/>
      <c r="E34" s="161"/>
      <c r="F34"/>
    </row>
    <row r="35" spans="1:6" x14ac:dyDescent="0.2">
      <c r="A35" s="175">
        <f>+'10.a precios'!B36</f>
        <v>42461</v>
      </c>
      <c r="B35" s="161"/>
      <c r="C35" s="141"/>
      <c r="D35" s="176"/>
      <c r="E35" s="161"/>
      <c r="F35"/>
    </row>
    <row r="36" spans="1:6" x14ac:dyDescent="0.2">
      <c r="A36" s="175">
        <f>+'10.a precios'!B37</f>
        <v>42491</v>
      </c>
      <c r="B36" s="161"/>
      <c r="C36" s="141"/>
      <c r="D36" s="176"/>
      <c r="E36" s="161"/>
      <c r="F36"/>
    </row>
    <row r="37" spans="1:6" x14ac:dyDescent="0.2">
      <c r="A37" s="175">
        <f>+'10.a precios'!B38</f>
        <v>42522</v>
      </c>
      <c r="B37" s="161"/>
      <c r="C37" s="141"/>
      <c r="D37" s="176"/>
      <c r="E37" s="161"/>
      <c r="F37"/>
    </row>
    <row r="38" spans="1:6" x14ac:dyDescent="0.2">
      <c r="A38" s="175">
        <f>+'10.a precios'!B39</f>
        <v>42552</v>
      </c>
      <c r="B38" s="161"/>
      <c r="C38" s="141"/>
      <c r="D38" s="176"/>
      <c r="E38" s="161"/>
      <c r="F38"/>
    </row>
    <row r="39" spans="1:6" x14ac:dyDescent="0.2">
      <c r="A39" s="175">
        <f>+'10.a precios'!B40</f>
        <v>42583</v>
      </c>
      <c r="B39" s="161"/>
      <c r="C39" s="141"/>
      <c r="D39" s="176"/>
      <c r="E39" s="161"/>
      <c r="F39"/>
    </row>
    <row r="40" spans="1:6" x14ac:dyDescent="0.2">
      <c r="A40" s="175">
        <f>+'10.a precios'!B41</f>
        <v>42614</v>
      </c>
      <c r="B40" s="161"/>
      <c r="C40" s="141"/>
      <c r="D40" s="176"/>
      <c r="E40" s="161"/>
      <c r="F40"/>
    </row>
    <row r="41" spans="1:6" x14ac:dyDescent="0.2">
      <c r="A41" s="175">
        <f>+'10.a precios'!B42</f>
        <v>42644</v>
      </c>
      <c r="B41" s="161"/>
      <c r="C41" s="141"/>
      <c r="D41" s="176"/>
      <c r="E41" s="161"/>
      <c r="F41"/>
    </row>
    <row r="42" spans="1:6" x14ac:dyDescent="0.2">
      <c r="A42" s="175">
        <f>+'10.a precios'!B43</f>
        <v>42675</v>
      </c>
      <c r="B42" s="161"/>
      <c r="C42" s="141"/>
      <c r="D42" s="176"/>
      <c r="E42" s="161"/>
      <c r="F42"/>
    </row>
    <row r="43" spans="1:6" ht="13.5" thickBot="1" x14ac:dyDescent="0.25">
      <c r="A43" s="177">
        <f>+'10.a precios'!B44</f>
        <v>42705</v>
      </c>
      <c r="B43" s="178"/>
      <c r="C43" s="183"/>
      <c r="D43" s="184"/>
      <c r="E43" s="178"/>
      <c r="F43"/>
    </row>
    <row r="44" spans="1:6" x14ac:dyDescent="0.2">
      <c r="A44" s="171">
        <f>+'10.a precios'!B45</f>
        <v>42736</v>
      </c>
      <c r="B44" s="173"/>
      <c r="C44" s="182"/>
      <c r="D44" s="172"/>
      <c r="E44" s="173" t="s">
        <v>228</v>
      </c>
      <c r="F44"/>
    </row>
    <row r="45" spans="1:6" x14ac:dyDescent="0.2">
      <c r="A45" s="175">
        <f>+'10.a precios'!B46</f>
        <v>42767</v>
      </c>
      <c r="B45" s="161"/>
      <c r="C45" s="141"/>
      <c r="D45" s="176"/>
      <c r="E45" s="161"/>
      <c r="F45"/>
    </row>
    <row r="46" spans="1:6" x14ac:dyDescent="0.2">
      <c r="A46" s="175">
        <f>+'10.a precios'!B47</f>
        <v>42795</v>
      </c>
      <c r="B46" s="161"/>
      <c r="C46" s="141"/>
      <c r="D46" s="176"/>
      <c r="E46" s="161"/>
      <c r="F46"/>
    </row>
    <row r="47" spans="1:6" x14ac:dyDescent="0.2">
      <c r="A47" s="175">
        <f>+'10.a precios'!B48</f>
        <v>42826</v>
      </c>
      <c r="B47" s="161"/>
      <c r="C47" s="141"/>
      <c r="D47" s="176"/>
      <c r="E47" s="161"/>
      <c r="F47"/>
    </row>
    <row r="48" spans="1:6" x14ac:dyDescent="0.2">
      <c r="A48" s="175">
        <f>+'10.a precios'!B49</f>
        <v>42856</v>
      </c>
      <c r="B48" s="161"/>
      <c r="C48" s="141"/>
      <c r="D48" s="176"/>
      <c r="E48" s="161"/>
      <c r="F48"/>
    </row>
    <row r="49" spans="1:6" x14ac:dyDescent="0.2">
      <c r="A49" s="175">
        <f>+'10.a precios'!B50</f>
        <v>42887</v>
      </c>
      <c r="B49" s="161"/>
      <c r="C49" s="141"/>
      <c r="D49" s="176"/>
      <c r="E49" s="161"/>
      <c r="F49"/>
    </row>
    <row r="50" spans="1:6" x14ac:dyDescent="0.2">
      <c r="A50" s="175">
        <f>+'10.a precios'!B51</f>
        <v>42917</v>
      </c>
      <c r="B50" s="161"/>
      <c r="C50" s="141"/>
      <c r="D50" s="176"/>
      <c r="E50" s="161"/>
      <c r="F50"/>
    </row>
    <row r="51" spans="1:6" x14ac:dyDescent="0.2">
      <c r="A51" s="175">
        <f>+'10.a precios'!B52</f>
        <v>42948</v>
      </c>
      <c r="B51" s="161"/>
      <c r="C51" s="141"/>
      <c r="D51" s="176"/>
      <c r="E51" s="161"/>
      <c r="F51"/>
    </row>
    <row r="52" spans="1:6" x14ac:dyDescent="0.2">
      <c r="A52" s="175">
        <f>+'10.a precios'!B53</f>
        <v>42979</v>
      </c>
      <c r="B52" s="161"/>
      <c r="C52" s="141"/>
      <c r="D52" s="176"/>
      <c r="E52" s="161"/>
      <c r="F52"/>
    </row>
    <row r="53" spans="1:6" ht="13.5" thickBot="1" x14ac:dyDescent="0.25">
      <c r="A53" s="177">
        <f>+'10.a precios'!B54</f>
        <v>43009</v>
      </c>
      <c r="B53" s="178"/>
      <c r="C53" s="183"/>
      <c r="D53" s="184"/>
      <c r="E53" s="178"/>
      <c r="F53"/>
    </row>
    <row r="54" spans="1:6" hidden="1" x14ac:dyDescent="0.2">
      <c r="A54" s="442">
        <f>+'10.a precios'!B55</f>
        <v>43040</v>
      </c>
      <c r="B54" s="443"/>
      <c r="C54" s="445"/>
      <c r="D54" s="444"/>
      <c r="E54" s="443"/>
      <c r="F54"/>
    </row>
    <row r="55" spans="1:6" ht="13.5" hidden="1" thickBot="1" x14ac:dyDescent="0.25">
      <c r="A55" s="177">
        <f>+'10.a precios'!B56</f>
        <v>43070</v>
      </c>
      <c r="B55" s="178"/>
      <c r="C55" s="183"/>
      <c r="D55" s="184"/>
      <c r="E55" s="178"/>
      <c r="F55"/>
    </row>
    <row r="56" spans="1:6" ht="13.5" thickBot="1" x14ac:dyDescent="0.25">
      <c r="A56" s="191"/>
      <c r="B56" s="186"/>
      <c r="C56" s="186"/>
      <c r="D56" s="187"/>
      <c r="E56" s="186"/>
      <c r="F56"/>
    </row>
    <row r="57" spans="1:6" x14ac:dyDescent="0.2">
      <c r="A57" s="188">
        <v>2011</v>
      </c>
      <c r="B57" s="173"/>
      <c r="C57" s="173"/>
      <c r="D57" s="173"/>
      <c r="E57" s="173"/>
      <c r="F57"/>
    </row>
    <row r="58" spans="1:6" x14ac:dyDescent="0.2">
      <c r="A58" s="189">
        <v>2012</v>
      </c>
      <c r="B58" s="161"/>
      <c r="C58" s="161"/>
      <c r="D58" s="161"/>
      <c r="E58" s="161"/>
      <c r="F58"/>
    </row>
    <row r="59" spans="1:6" ht="13.5" thickBot="1" x14ac:dyDescent="0.25">
      <c r="A59" s="190">
        <v>2013</v>
      </c>
      <c r="B59" s="178"/>
      <c r="C59" s="178"/>
      <c r="D59" s="178"/>
      <c r="E59" s="178"/>
      <c r="F59"/>
    </row>
    <row r="60" spans="1:6" x14ac:dyDescent="0.2">
      <c r="A60" s="188">
        <f>+'10.a precios'!B61</f>
        <v>2014</v>
      </c>
      <c r="B60" s="173"/>
      <c r="C60" s="173"/>
      <c r="D60" s="173"/>
      <c r="E60" s="173"/>
      <c r="F60"/>
    </row>
    <row r="61" spans="1:6" x14ac:dyDescent="0.2">
      <c r="A61" s="189">
        <f>+'10.a precios'!B62</f>
        <v>2015</v>
      </c>
      <c r="B61" s="161"/>
      <c r="C61" s="161"/>
      <c r="D61" s="161"/>
      <c r="E61" s="161"/>
      <c r="F61"/>
    </row>
    <row r="62" spans="1:6" ht="13.5" thickBot="1" x14ac:dyDescent="0.25">
      <c r="A62" s="190">
        <f>+'10.a precios'!B63</f>
        <v>2016</v>
      </c>
      <c r="B62" s="178"/>
      <c r="C62" s="178"/>
      <c r="D62" s="178"/>
      <c r="E62" s="178"/>
      <c r="F62"/>
    </row>
    <row r="63" spans="1:6" ht="13.5" thickBot="1" x14ac:dyDescent="0.25">
      <c r="A63" s="191"/>
      <c r="B63" s="186"/>
      <c r="C63" s="186"/>
      <c r="D63" s="186"/>
      <c r="E63" s="186"/>
      <c r="F63"/>
    </row>
    <row r="64" spans="1:6" x14ac:dyDescent="0.2">
      <c r="A64" s="352" t="str">
        <f>+'10.a precios'!B65</f>
        <v>ene-oct 2016</v>
      </c>
      <c r="B64" s="173"/>
      <c r="C64" s="173"/>
      <c r="D64" s="173"/>
      <c r="E64" s="173"/>
      <c r="F64"/>
    </row>
    <row r="65" spans="1:6" ht="13.5" thickBot="1" x14ac:dyDescent="0.25">
      <c r="A65" s="370" t="str">
        <f>+'10.a precios'!B66</f>
        <v>ene-oct 2017</v>
      </c>
      <c r="B65" s="178"/>
      <c r="C65" s="178"/>
      <c r="D65" s="178"/>
      <c r="E65" s="178"/>
      <c r="F65"/>
    </row>
    <row r="66" spans="1:6" x14ac:dyDescent="0.2">
      <c r="B66" s="186"/>
      <c r="C66" s="186"/>
      <c r="D66" s="186"/>
      <c r="E66" s="186"/>
      <c r="F66" s="186"/>
    </row>
    <row r="67" spans="1:6" x14ac:dyDescent="0.2">
      <c r="A67" s="212" t="s">
        <v>232</v>
      </c>
      <c r="B67" s="186"/>
      <c r="C67" s="186"/>
      <c r="D67" s="186"/>
      <c r="E67" s="186"/>
      <c r="F67" s="186"/>
    </row>
    <row r="68" spans="1:6" x14ac:dyDescent="0.2">
      <c r="A68" s="81" t="s">
        <v>148</v>
      </c>
      <c r="B68" s="186"/>
      <c r="C68" s="186"/>
      <c r="D68" s="186"/>
      <c r="E68" s="186"/>
      <c r="F68" s="186"/>
    </row>
    <row r="69" spans="1:6" x14ac:dyDescent="0.2">
      <c r="A69" s="52"/>
      <c r="B69" s="186"/>
      <c r="C69" s="186"/>
      <c r="D69" s="186"/>
      <c r="E69" s="186"/>
      <c r="F69" s="186"/>
    </row>
    <row r="70" spans="1:6" x14ac:dyDescent="0.2">
      <c r="B70" s="82"/>
      <c r="C70" s="52"/>
    </row>
    <row r="71" spans="1:6" ht="13.5" thickBot="1" x14ac:dyDescent="0.25">
      <c r="B71" s="52"/>
      <c r="C71" s="52"/>
    </row>
    <row r="72" spans="1:6" ht="13.5" thickBot="1" x14ac:dyDescent="0.25">
      <c r="A72" s="86" t="s">
        <v>5</v>
      </c>
      <c r="C72" s="91" t="s">
        <v>139</v>
      </c>
      <c r="D72" s="93" t="s">
        <v>118</v>
      </c>
    </row>
    <row r="73" spans="1:6" x14ac:dyDescent="0.2">
      <c r="A73" s="94">
        <f>+A60</f>
        <v>2014</v>
      </c>
      <c r="C73" s="109">
        <f>+C60-SUM(C8:C19)</f>
        <v>0</v>
      </c>
      <c r="D73" s="112">
        <f>+D60-SUM(D8:D19)</f>
        <v>0</v>
      </c>
    </row>
    <row r="74" spans="1:6" x14ac:dyDescent="0.2">
      <c r="A74" s="96">
        <f>+A61</f>
        <v>2015</v>
      </c>
      <c r="C74" s="113">
        <f>+C61-SUM(C20:C31)</f>
        <v>0</v>
      </c>
      <c r="D74" s="116">
        <f>+D61-SUM(D20:D31)</f>
        <v>0</v>
      </c>
    </row>
    <row r="75" spans="1:6" ht="13.5" thickBot="1" x14ac:dyDescent="0.25">
      <c r="A75" s="97">
        <f>+A62</f>
        <v>2016</v>
      </c>
      <c r="C75" s="117">
        <f>+C62-SUM(C32:C43)</f>
        <v>0</v>
      </c>
      <c r="D75" s="120">
        <f>+D62-SUM(D32:D43)</f>
        <v>0</v>
      </c>
    </row>
    <row r="76" spans="1:6" x14ac:dyDescent="0.2">
      <c r="A76" s="94" t="str">
        <f>+A64</f>
        <v>ene-oct 2016</v>
      </c>
      <c r="C76" s="126">
        <f>+C64-(SUM(C32:INDEX(C32:C43,'parámetros e instrucciones'!$E$3)))</f>
        <v>0</v>
      </c>
      <c r="D76" s="126">
        <f>+D64-(SUM(D32:INDEX(D32:D43,'parámetros e instrucciones'!$E$3)))</f>
        <v>0</v>
      </c>
    </row>
    <row r="77" spans="1:6" ht="13.5" thickBot="1" x14ac:dyDescent="0.25">
      <c r="A77" s="97" t="str">
        <f>+A65</f>
        <v>ene-oct 2017</v>
      </c>
      <c r="C77" s="130">
        <f>+C65-(SUM(C44:INDEX(C44:C55,'parámetros e instrucciones'!$E$3)))</f>
        <v>0</v>
      </c>
      <c r="D77" s="130">
        <f>+D65-(SUM(D44:INDEX(D44:D55,'parámetros e instrucciones'!$E$3)))</f>
        <v>0</v>
      </c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85" orientation="portrait" horizontalDpi="300" verticalDpi="300" r:id="rId1"/>
  <headerFooter alignWithMargins="0">
    <oddHeader>&amp;R2017 - Año de las Energías Renovables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J78"/>
  <sheetViews>
    <sheetView showGridLines="0" zoomScaleNormal="100" workbookViewId="0">
      <selection activeCell="D15" sqref="D15"/>
    </sheetView>
  </sheetViews>
  <sheetFormatPr baseColWidth="10" defaultRowHeight="12.75" x14ac:dyDescent="0.2"/>
  <cols>
    <col min="1" max="1" width="16.28515625" style="47" customWidth="1"/>
    <col min="2" max="3" width="14.5703125" style="47" customWidth="1"/>
    <col min="4" max="9" width="13.85546875" style="47" customWidth="1"/>
    <col min="10" max="16384" width="11.42578125" style="47"/>
  </cols>
  <sheetData>
    <row r="1" spans="1:10" x14ac:dyDescent="0.2">
      <c r="A1" s="335" t="s">
        <v>136</v>
      </c>
      <c r="B1" s="335"/>
      <c r="C1" s="335"/>
      <c r="D1" s="371"/>
      <c r="E1" s="371"/>
      <c r="F1" s="372"/>
      <c r="G1" s="372"/>
      <c r="H1" s="372"/>
      <c r="I1" s="372"/>
      <c r="J1" s="50"/>
    </row>
    <row r="2" spans="1:10" x14ac:dyDescent="0.2">
      <c r="A2" s="335" t="s">
        <v>9</v>
      </c>
      <c r="B2" s="335"/>
      <c r="C2" s="335"/>
      <c r="D2" s="372"/>
      <c r="E2" s="372"/>
      <c r="F2" s="372"/>
      <c r="G2" s="372"/>
      <c r="H2" s="372"/>
      <c r="I2" s="372"/>
      <c r="J2" s="50"/>
    </row>
    <row r="3" spans="1:10" x14ac:dyDescent="0.2">
      <c r="A3" s="337" t="str">
        <f>+'1.modelos'!A3</f>
        <v>Rodamientes Radiales a bola</v>
      </c>
      <c r="B3" s="373"/>
      <c r="C3" s="373"/>
      <c r="D3" s="372"/>
      <c r="E3" s="372"/>
      <c r="F3" s="372"/>
      <c r="G3" s="372"/>
      <c r="H3" s="372"/>
      <c r="I3" s="372"/>
      <c r="J3" s="50"/>
    </row>
    <row r="4" spans="1:10" x14ac:dyDescent="0.2">
      <c r="A4" s="335" t="s">
        <v>10</v>
      </c>
      <c r="B4" s="335"/>
      <c r="C4" s="335"/>
      <c r="D4" s="372"/>
      <c r="E4" s="372"/>
      <c r="F4" s="372"/>
      <c r="G4" s="372"/>
      <c r="H4" s="372"/>
      <c r="I4" s="372"/>
      <c r="J4" s="50"/>
    </row>
    <row r="5" spans="1:10" x14ac:dyDescent="0.2">
      <c r="A5" s="337" t="s">
        <v>243</v>
      </c>
      <c r="B5" s="337"/>
      <c r="C5" s="337"/>
      <c r="D5" s="372"/>
      <c r="E5" s="372"/>
      <c r="F5" s="372"/>
      <c r="G5" s="372"/>
      <c r="H5" s="372"/>
      <c r="I5" s="372"/>
      <c r="J5" s="50"/>
    </row>
    <row r="6" spans="1:10" ht="13.5" thickBot="1" x14ac:dyDescent="0.25">
      <c r="A6" s="50"/>
      <c r="B6" s="50"/>
      <c r="C6" s="50"/>
      <c r="D6" s="374"/>
      <c r="E6" s="372"/>
      <c r="F6" s="372"/>
      <c r="G6" s="372"/>
      <c r="H6" s="372"/>
      <c r="I6" s="372"/>
      <c r="J6" s="50"/>
    </row>
    <row r="7" spans="1:10" s="385" customFormat="1" x14ac:dyDescent="0.2">
      <c r="A7" s="376" t="s">
        <v>4</v>
      </c>
      <c r="B7" s="616" t="s">
        <v>295</v>
      </c>
      <c r="C7" s="617"/>
      <c r="D7" s="393" t="s">
        <v>11</v>
      </c>
      <c r="E7" s="394"/>
      <c r="F7" s="393" t="s">
        <v>11</v>
      </c>
      <c r="G7" s="394"/>
      <c r="H7" s="393" t="s">
        <v>11</v>
      </c>
      <c r="I7" s="394"/>
      <c r="J7" s="384"/>
    </row>
    <row r="8" spans="1:10" s="385" customFormat="1" ht="13.5" thickBot="1" x14ac:dyDescent="0.25">
      <c r="A8" s="395" t="s">
        <v>5</v>
      </c>
      <c r="B8" s="396" t="s">
        <v>241</v>
      </c>
      <c r="C8" s="397" t="s">
        <v>12</v>
      </c>
      <c r="D8" s="396" t="s">
        <v>241</v>
      </c>
      <c r="E8" s="398" t="s">
        <v>12</v>
      </c>
      <c r="F8" s="396" t="s">
        <v>241</v>
      </c>
      <c r="G8" s="398" t="s">
        <v>12</v>
      </c>
      <c r="H8" s="396" t="s">
        <v>241</v>
      </c>
      <c r="I8" s="398" t="s">
        <v>12</v>
      </c>
      <c r="J8" s="384"/>
    </row>
    <row r="9" spans="1:10" ht="13.5" thickBot="1" x14ac:dyDescent="0.25">
      <c r="A9" s="171">
        <f>+'11- impo '!A8</f>
        <v>41640</v>
      </c>
      <c r="B9" s="171"/>
      <c r="C9" s="501"/>
      <c r="D9" s="172"/>
      <c r="E9" s="173"/>
      <c r="F9" s="172"/>
      <c r="G9" s="173"/>
      <c r="H9" s="172"/>
      <c r="I9" s="173"/>
    </row>
    <row r="10" spans="1:10" ht="13.5" thickBot="1" x14ac:dyDescent="0.25">
      <c r="A10" s="175">
        <f>+'11- impo '!A9</f>
        <v>41671</v>
      </c>
      <c r="B10" s="496"/>
      <c r="C10" s="507"/>
      <c r="D10" s="176"/>
      <c r="E10" s="161"/>
      <c r="F10" s="176"/>
      <c r="G10" s="161"/>
      <c r="H10" s="176"/>
      <c r="I10" s="161"/>
    </row>
    <row r="11" spans="1:10" x14ac:dyDescent="0.2">
      <c r="A11" s="175">
        <f>+'11- impo '!A10</f>
        <v>41699</v>
      </c>
      <c r="B11" s="175"/>
      <c r="C11" s="442"/>
      <c r="D11" s="176"/>
      <c r="E11" s="161"/>
      <c r="F11" s="176"/>
      <c r="G11" s="161"/>
      <c r="H11" s="176"/>
      <c r="I11" s="161"/>
    </row>
    <row r="12" spans="1:10" x14ac:dyDescent="0.2">
      <c r="A12" s="175">
        <f>+'11- impo '!A11</f>
        <v>41730</v>
      </c>
      <c r="B12" s="175"/>
      <c r="C12" s="175"/>
      <c r="D12" s="176"/>
      <c r="E12" s="161"/>
      <c r="F12" s="176"/>
      <c r="G12" s="161"/>
      <c r="H12" s="176"/>
      <c r="I12" s="161"/>
    </row>
    <row r="13" spans="1:10" x14ac:dyDescent="0.2">
      <c r="A13" s="175">
        <f>+'11- impo '!A12</f>
        <v>41760</v>
      </c>
      <c r="B13" s="175"/>
      <c r="C13" s="175"/>
      <c r="D13" s="161"/>
      <c r="E13" s="161"/>
      <c r="F13" s="161"/>
      <c r="G13" s="161"/>
      <c r="H13" s="161"/>
      <c r="I13" s="161"/>
    </row>
    <row r="14" spans="1:10" x14ac:dyDescent="0.2">
      <c r="A14" s="175">
        <f>+'11- impo '!A13</f>
        <v>41791</v>
      </c>
      <c r="B14" s="175"/>
      <c r="C14" s="175"/>
      <c r="D14" s="176"/>
      <c r="E14" s="161"/>
      <c r="F14" s="176"/>
      <c r="G14" s="161"/>
      <c r="H14" s="176"/>
      <c r="I14" s="161"/>
    </row>
    <row r="15" spans="1:10" x14ac:dyDescent="0.2">
      <c r="A15" s="175">
        <f>+'11- impo '!A14</f>
        <v>41821</v>
      </c>
      <c r="B15" s="175"/>
      <c r="C15" s="175"/>
      <c r="D15" s="161"/>
      <c r="E15" s="161"/>
      <c r="F15" s="161"/>
      <c r="G15" s="161"/>
      <c r="H15" s="161"/>
      <c r="I15" s="161"/>
    </row>
    <row r="16" spans="1:10" x14ac:dyDescent="0.2">
      <c r="A16" s="175">
        <f>+'11- impo '!A15</f>
        <v>41852</v>
      </c>
      <c r="B16" s="175"/>
      <c r="C16" s="175"/>
      <c r="D16" s="161"/>
      <c r="E16" s="161"/>
      <c r="F16" s="161"/>
      <c r="G16" s="161"/>
      <c r="H16" s="161"/>
      <c r="I16" s="161"/>
    </row>
    <row r="17" spans="1:9" x14ac:dyDescent="0.2">
      <c r="A17" s="175">
        <f>+'11- impo '!A16</f>
        <v>41883</v>
      </c>
      <c r="B17" s="175"/>
      <c r="C17" s="175"/>
      <c r="D17" s="161"/>
      <c r="E17" s="161"/>
      <c r="F17" s="161"/>
      <c r="G17" s="161"/>
      <c r="H17" s="161"/>
      <c r="I17" s="161"/>
    </row>
    <row r="18" spans="1:9" x14ac:dyDescent="0.2">
      <c r="A18" s="175">
        <f>+'11- impo '!A17</f>
        <v>41913</v>
      </c>
      <c r="B18" s="175"/>
      <c r="C18" s="175"/>
      <c r="D18" s="161"/>
      <c r="E18" s="161"/>
      <c r="F18" s="161"/>
      <c r="G18" s="161"/>
      <c r="H18" s="161"/>
      <c r="I18" s="161"/>
    </row>
    <row r="19" spans="1:9" x14ac:dyDescent="0.2">
      <c r="A19" s="175">
        <f>+'11- impo '!A18</f>
        <v>41944</v>
      </c>
      <c r="B19" s="175"/>
      <c r="C19" s="175"/>
      <c r="D19" s="161"/>
      <c r="E19" s="161"/>
      <c r="F19" s="161"/>
      <c r="G19" s="161"/>
      <c r="H19" s="161"/>
      <c r="I19" s="161"/>
    </row>
    <row r="20" spans="1:9" ht="13.5" thickBot="1" x14ac:dyDescent="0.25">
      <c r="A20" s="177">
        <f>+'11- impo '!A19</f>
        <v>41974</v>
      </c>
      <c r="B20" s="177"/>
      <c r="C20" s="177"/>
      <c r="D20" s="178"/>
      <c r="E20" s="178"/>
      <c r="F20" s="178"/>
      <c r="G20" s="178"/>
      <c r="H20" s="178"/>
      <c r="I20" s="178"/>
    </row>
    <row r="21" spans="1:9" x14ac:dyDescent="0.2">
      <c r="A21" s="171">
        <f>+'11- impo '!A20</f>
        <v>42005</v>
      </c>
      <c r="B21" s="171"/>
      <c r="C21" s="171"/>
      <c r="D21" s="173"/>
      <c r="E21" s="173"/>
      <c r="F21" s="173"/>
      <c r="G21" s="173"/>
      <c r="H21" s="173"/>
      <c r="I21" s="173"/>
    </row>
    <row r="22" spans="1:9" x14ac:dyDescent="0.2">
      <c r="A22" s="175">
        <f>+'11- impo '!A21</f>
        <v>42036</v>
      </c>
      <c r="B22" s="175"/>
      <c r="C22" s="175"/>
      <c r="D22" s="161"/>
      <c r="E22" s="161"/>
      <c r="F22" s="161"/>
      <c r="G22" s="161"/>
      <c r="H22" s="161"/>
      <c r="I22" s="161"/>
    </row>
    <row r="23" spans="1:9" x14ac:dyDescent="0.2">
      <c r="A23" s="175">
        <f>+'11- impo '!A22</f>
        <v>42064</v>
      </c>
      <c r="B23" s="175"/>
      <c r="C23" s="175"/>
      <c r="D23" s="161"/>
      <c r="E23" s="161"/>
      <c r="F23" s="161"/>
      <c r="G23" s="161"/>
      <c r="H23" s="161"/>
      <c r="I23" s="161"/>
    </row>
    <row r="24" spans="1:9" x14ac:dyDescent="0.2">
      <c r="A24" s="175">
        <f>+'11- impo '!A23</f>
        <v>42095</v>
      </c>
      <c r="B24" s="175"/>
      <c r="C24" s="175"/>
      <c r="D24" s="161"/>
      <c r="E24" s="161"/>
      <c r="F24" s="161"/>
      <c r="G24" s="161"/>
      <c r="H24" s="161"/>
      <c r="I24" s="161"/>
    </row>
    <row r="25" spans="1:9" x14ac:dyDescent="0.2">
      <c r="A25" s="175">
        <f>+'11- impo '!A24</f>
        <v>42125</v>
      </c>
      <c r="B25" s="175"/>
      <c r="C25" s="175"/>
      <c r="D25" s="161"/>
      <c r="E25" s="161"/>
      <c r="F25" s="161"/>
      <c r="G25" s="161"/>
      <c r="H25" s="161"/>
      <c r="I25" s="161"/>
    </row>
    <row r="26" spans="1:9" x14ac:dyDescent="0.2">
      <c r="A26" s="175">
        <f>+'11- impo '!A25</f>
        <v>42156</v>
      </c>
      <c r="B26" s="175"/>
      <c r="C26" s="175"/>
      <c r="D26" s="161"/>
      <c r="E26" s="161"/>
      <c r="F26" s="161"/>
      <c r="G26" s="161"/>
      <c r="H26" s="161"/>
      <c r="I26" s="161"/>
    </row>
    <row r="27" spans="1:9" x14ac:dyDescent="0.2">
      <c r="A27" s="175">
        <f>+'11- impo '!A26</f>
        <v>42186</v>
      </c>
      <c r="B27" s="175"/>
      <c r="C27" s="175"/>
      <c r="D27" s="161"/>
      <c r="E27" s="161"/>
      <c r="F27" s="161"/>
      <c r="G27" s="161"/>
      <c r="H27" s="161"/>
      <c r="I27" s="161"/>
    </row>
    <row r="28" spans="1:9" x14ac:dyDescent="0.2">
      <c r="A28" s="175">
        <f>+'11- impo '!A27</f>
        <v>42217</v>
      </c>
      <c r="B28" s="175"/>
      <c r="C28" s="175"/>
      <c r="D28" s="161"/>
      <c r="E28" s="161"/>
      <c r="F28" s="161"/>
      <c r="G28" s="161"/>
      <c r="H28" s="161"/>
      <c r="I28" s="161"/>
    </row>
    <row r="29" spans="1:9" x14ac:dyDescent="0.2">
      <c r="A29" s="175">
        <f>+'11- impo '!A28</f>
        <v>42248</v>
      </c>
      <c r="B29" s="175"/>
      <c r="C29" s="175"/>
      <c r="D29" s="161"/>
      <c r="E29" s="161"/>
      <c r="F29" s="161"/>
      <c r="G29" s="161"/>
      <c r="H29" s="161"/>
      <c r="I29" s="161"/>
    </row>
    <row r="30" spans="1:9" x14ac:dyDescent="0.2">
      <c r="A30" s="175">
        <f>+'11- impo '!A29</f>
        <v>42278</v>
      </c>
      <c r="B30" s="175"/>
      <c r="C30" s="175"/>
      <c r="D30" s="161"/>
      <c r="E30" s="161"/>
      <c r="F30" s="161"/>
      <c r="G30" s="161"/>
      <c r="H30" s="161"/>
      <c r="I30" s="161"/>
    </row>
    <row r="31" spans="1:9" x14ac:dyDescent="0.2">
      <c r="A31" s="175">
        <f>+'11- impo '!A30</f>
        <v>42309</v>
      </c>
      <c r="B31" s="175"/>
      <c r="C31" s="175"/>
      <c r="D31" s="161"/>
      <c r="E31" s="161"/>
      <c r="F31" s="161"/>
      <c r="G31" s="161"/>
      <c r="H31" s="161"/>
      <c r="I31" s="161"/>
    </row>
    <row r="32" spans="1:9" ht="13.5" thickBot="1" x14ac:dyDescent="0.25">
      <c r="A32" s="177">
        <f>+'11- impo '!A31</f>
        <v>42339</v>
      </c>
      <c r="B32" s="177"/>
      <c r="C32" s="177"/>
      <c r="D32" s="178"/>
      <c r="E32" s="178"/>
      <c r="F32" s="178"/>
      <c r="G32" s="178"/>
      <c r="H32" s="178"/>
      <c r="I32" s="178"/>
    </row>
    <row r="33" spans="1:9" x14ac:dyDescent="0.2">
      <c r="A33" s="171">
        <f>+'11- impo '!A32</f>
        <v>42370</v>
      </c>
      <c r="B33" s="171"/>
      <c r="C33" s="171"/>
      <c r="D33" s="173"/>
      <c r="E33" s="173"/>
      <c r="F33" s="173"/>
      <c r="G33" s="173"/>
      <c r="H33" s="173"/>
      <c r="I33" s="173"/>
    </row>
    <row r="34" spans="1:9" x14ac:dyDescent="0.2">
      <c r="A34" s="175">
        <f>+'11- impo '!A33</f>
        <v>42401</v>
      </c>
      <c r="B34" s="175"/>
      <c r="C34" s="175"/>
      <c r="D34" s="161"/>
      <c r="E34" s="161"/>
      <c r="F34" s="161"/>
      <c r="G34" s="161"/>
      <c r="H34" s="161"/>
      <c r="I34" s="161"/>
    </row>
    <row r="35" spans="1:9" x14ac:dyDescent="0.2">
      <c r="A35" s="175">
        <f>+'11- impo '!A34</f>
        <v>42430</v>
      </c>
      <c r="B35" s="175"/>
      <c r="C35" s="175"/>
      <c r="D35" s="161"/>
      <c r="E35" s="161"/>
      <c r="F35" s="161"/>
      <c r="G35" s="161"/>
      <c r="H35" s="161"/>
      <c r="I35" s="161"/>
    </row>
    <row r="36" spans="1:9" x14ac:dyDescent="0.2">
      <c r="A36" s="175">
        <f>+'11- impo '!A35</f>
        <v>42461</v>
      </c>
      <c r="B36" s="175"/>
      <c r="C36" s="175"/>
      <c r="D36" s="161"/>
      <c r="E36" s="161"/>
      <c r="F36" s="161"/>
      <c r="G36" s="161"/>
      <c r="H36" s="161"/>
      <c r="I36" s="161"/>
    </row>
    <row r="37" spans="1:9" x14ac:dyDescent="0.2">
      <c r="A37" s="175">
        <f>+'11- impo '!A36</f>
        <v>42491</v>
      </c>
      <c r="B37" s="175"/>
      <c r="C37" s="175"/>
      <c r="D37" s="161"/>
      <c r="E37" s="161"/>
      <c r="F37" s="161"/>
      <c r="G37" s="161"/>
      <c r="H37" s="161"/>
      <c r="I37" s="161"/>
    </row>
    <row r="38" spans="1:9" x14ac:dyDescent="0.2">
      <c r="A38" s="175">
        <f>+'11- impo '!A37</f>
        <v>42522</v>
      </c>
      <c r="B38" s="175"/>
      <c r="C38" s="175"/>
      <c r="D38" s="161"/>
      <c r="E38" s="161"/>
      <c r="F38" s="161"/>
      <c r="G38" s="161"/>
      <c r="H38" s="161"/>
      <c r="I38" s="161"/>
    </row>
    <row r="39" spans="1:9" x14ac:dyDescent="0.2">
      <c r="A39" s="175">
        <f>+'11- impo '!A38</f>
        <v>42552</v>
      </c>
      <c r="B39" s="175"/>
      <c r="C39" s="175"/>
      <c r="D39" s="161"/>
      <c r="E39" s="161"/>
      <c r="F39" s="161"/>
      <c r="G39" s="161"/>
      <c r="H39" s="161"/>
      <c r="I39" s="161"/>
    </row>
    <row r="40" spans="1:9" x14ac:dyDescent="0.2">
      <c r="A40" s="175">
        <f>+'11- impo '!A39</f>
        <v>42583</v>
      </c>
      <c r="B40" s="175"/>
      <c r="C40" s="175"/>
      <c r="D40" s="161"/>
      <c r="E40" s="161"/>
      <c r="F40" s="161"/>
      <c r="G40" s="161"/>
      <c r="H40" s="161"/>
      <c r="I40" s="161"/>
    </row>
    <row r="41" spans="1:9" x14ac:dyDescent="0.2">
      <c r="A41" s="175">
        <f>+'11- impo '!A40</f>
        <v>42614</v>
      </c>
      <c r="B41" s="175"/>
      <c r="C41" s="175"/>
      <c r="D41" s="161"/>
      <c r="E41" s="161"/>
      <c r="F41" s="161"/>
      <c r="G41" s="161"/>
      <c r="H41" s="161"/>
      <c r="I41" s="161"/>
    </row>
    <row r="42" spans="1:9" x14ac:dyDescent="0.2">
      <c r="A42" s="175">
        <f>+'11- impo '!A41</f>
        <v>42644</v>
      </c>
      <c r="B42" s="175"/>
      <c r="C42" s="175"/>
      <c r="D42" s="161"/>
      <c r="E42" s="161"/>
      <c r="F42" s="161"/>
      <c r="G42" s="161"/>
      <c r="H42" s="161"/>
      <c r="I42" s="161"/>
    </row>
    <row r="43" spans="1:9" x14ac:dyDescent="0.2">
      <c r="A43" s="175">
        <f>+'11- impo '!A42</f>
        <v>42675</v>
      </c>
      <c r="B43" s="175"/>
      <c r="C43" s="175"/>
      <c r="D43" s="161"/>
      <c r="E43" s="161"/>
      <c r="F43" s="161"/>
      <c r="G43" s="161"/>
      <c r="H43" s="161"/>
      <c r="I43" s="161"/>
    </row>
    <row r="44" spans="1:9" ht="13.5" thickBot="1" x14ac:dyDescent="0.25">
      <c r="A44" s="177">
        <f>+'11- impo '!A43</f>
        <v>42705</v>
      </c>
      <c r="B44" s="177"/>
      <c r="C44" s="177"/>
      <c r="D44" s="178"/>
      <c r="E44" s="178" t="s">
        <v>228</v>
      </c>
      <c r="F44" s="178"/>
      <c r="G44" s="178"/>
      <c r="H44" s="178"/>
      <c r="I44" s="178"/>
    </row>
    <row r="45" spans="1:9" x14ac:dyDescent="0.2">
      <c r="A45" s="171">
        <f>+'11- impo '!A44</f>
        <v>42736</v>
      </c>
      <c r="B45" s="171"/>
      <c r="C45" s="171"/>
      <c r="D45" s="173"/>
      <c r="E45" s="173"/>
      <c r="F45" s="173"/>
      <c r="G45" s="173"/>
      <c r="H45" s="173"/>
      <c r="I45" s="173"/>
    </row>
    <row r="46" spans="1:9" x14ac:dyDescent="0.2">
      <c r="A46" s="175">
        <f>+'11- impo '!A45</f>
        <v>42767</v>
      </c>
      <c r="B46" s="175"/>
      <c r="C46" s="175"/>
      <c r="D46" s="161"/>
      <c r="E46" s="161"/>
      <c r="F46" s="161"/>
      <c r="G46" s="161"/>
      <c r="H46" s="161"/>
      <c r="I46" s="161"/>
    </row>
    <row r="47" spans="1:9" x14ac:dyDescent="0.2">
      <c r="A47" s="175">
        <f>+'11- impo '!A46</f>
        <v>42795</v>
      </c>
      <c r="B47" s="175"/>
      <c r="C47" s="175"/>
      <c r="D47" s="161"/>
      <c r="E47" s="161"/>
      <c r="F47" s="161"/>
      <c r="G47" s="161"/>
      <c r="H47" s="161"/>
      <c r="I47" s="161"/>
    </row>
    <row r="48" spans="1:9" x14ac:dyDescent="0.2">
      <c r="A48" s="175">
        <f>+'11- impo '!A47</f>
        <v>42826</v>
      </c>
      <c r="B48" s="175"/>
      <c r="C48" s="175"/>
      <c r="D48" s="161"/>
      <c r="E48" s="161"/>
      <c r="F48" s="161"/>
      <c r="G48" s="161"/>
      <c r="H48" s="161"/>
      <c r="I48" s="161"/>
    </row>
    <row r="49" spans="1:9" x14ac:dyDescent="0.2">
      <c r="A49" s="175">
        <f>+'11- impo '!A48</f>
        <v>42856</v>
      </c>
      <c r="B49" s="175"/>
      <c r="C49" s="175"/>
      <c r="D49" s="161"/>
      <c r="E49" s="161"/>
      <c r="F49" s="161"/>
      <c r="G49" s="161"/>
      <c r="H49" s="161"/>
      <c r="I49" s="161"/>
    </row>
    <row r="50" spans="1:9" x14ac:dyDescent="0.2">
      <c r="A50" s="175">
        <f>+'11- impo '!A49</f>
        <v>42887</v>
      </c>
      <c r="B50" s="175"/>
      <c r="C50" s="175"/>
      <c r="D50" s="161"/>
      <c r="E50" s="161"/>
      <c r="F50" s="161"/>
      <c r="G50" s="161"/>
      <c r="H50" s="161"/>
      <c r="I50" s="161"/>
    </row>
    <row r="51" spans="1:9" x14ac:dyDescent="0.2">
      <c r="A51" s="175">
        <f>+'11- impo '!A50</f>
        <v>42917</v>
      </c>
      <c r="B51" s="175"/>
      <c r="C51" s="175"/>
      <c r="D51" s="161"/>
      <c r="E51" s="161"/>
      <c r="F51" s="161"/>
      <c r="G51" s="161"/>
      <c r="H51" s="161"/>
      <c r="I51" s="161"/>
    </row>
    <row r="52" spans="1:9" x14ac:dyDescent="0.2">
      <c r="A52" s="175">
        <f>+'11- impo '!A51</f>
        <v>42948</v>
      </c>
      <c r="B52" s="175"/>
      <c r="C52" s="175"/>
      <c r="D52" s="161"/>
      <c r="E52" s="161"/>
      <c r="F52" s="161"/>
      <c r="G52" s="161"/>
      <c r="H52" s="161"/>
      <c r="I52" s="161"/>
    </row>
    <row r="53" spans="1:9" x14ac:dyDescent="0.2">
      <c r="A53" s="175">
        <f>+'11- impo '!A52</f>
        <v>42979</v>
      </c>
      <c r="B53" s="175"/>
      <c r="C53" s="175"/>
      <c r="D53" s="161"/>
      <c r="E53" s="161"/>
      <c r="F53" s="161"/>
      <c r="G53" s="161"/>
      <c r="H53" s="161"/>
      <c r="I53" s="161"/>
    </row>
    <row r="54" spans="1:9" ht="13.5" thickBot="1" x14ac:dyDescent="0.25">
      <c r="A54" s="177">
        <f>+'11- impo '!A53</f>
        <v>43009</v>
      </c>
      <c r="B54" s="177"/>
      <c r="C54" s="177"/>
      <c r="D54" s="178"/>
      <c r="E54" s="178"/>
      <c r="F54" s="178"/>
      <c r="G54" s="178"/>
      <c r="H54" s="178"/>
      <c r="I54" s="178"/>
    </row>
    <row r="55" spans="1:9" hidden="1" x14ac:dyDescent="0.2">
      <c r="A55" s="442">
        <f>+'11- impo '!A54</f>
        <v>43040</v>
      </c>
      <c r="B55" s="442"/>
      <c r="C55" s="442"/>
      <c r="D55" s="443"/>
      <c r="E55" s="443"/>
      <c r="F55" s="443"/>
      <c r="G55" s="443"/>
      <c r="H55" s="443"/>
      <c r="I55" s="443"/>
    </row>
    <row r="56" spans="1:9" ht="13.5" hidden="1" thickBot="1" x14ac:dyDescent="0.25">
      <c r="A56" s="177">
        <f>+'11- impo '!A55</f>
        <v>43070</v>
      </c>
      <c r="B56" s="177"/>
      <c r="C56" s="177"/>
      <c r="D56" s="178"/>
      <c r="E56" s="178"/>
      <c r="F56" s="178"/>
      <c r="G56" s="178"/>
      <c r="H56" s="178"/>
      <c r="I56" s="178"/>
    </row>
    <row r="57" spans="1:9" ht="13.5" thickBot="1" x14ac:dyDescent="0.25">
      <c r="A57" s="191"/>
      <c r="B57" s="191"/>
      <c r="C57" s="191"/>
      <c r="D57" s="186"/>
      <c r="E57" s="186"/>
      <c r="F57" s="186"/>
      <c r="G57" s="186"/>
      <c r="H57" s="186"/>
      <c r="I57" s="186"/>
    </row>
    <row r="58" spans="1:9" x14ac:dyDescent="0.2">
      <c r="A58" s="188">
        <v>2011</v>
      </c>
      <c r="B58" s="197"/>
      <c r="C58" s="197"/>
      <c r="D58" s="198"/>
      <c r="E58" s="198"/>
      <c r="F58" s="198"/>
      <c r="G58" s="198"/>
      <c r="H58" s="198"/>
      <c r="I58" s="198"/>
    </row>
    <row r="59" spans="1:9" x14ac:dyDescent="0.2">
      <c r="A59" s="189">
        <v>2012</v>
      </c>
      <c r="B59" s="199"/>
      <c r="C59" s="199"/>
      <c r="D59" s="200"/>
      <c r="E59" s="200"/>
      <c r="F59" s="200"/>
      <c r="G59" s="200"/>
      <c r="H59" s="200"/>
      <c r="I59" s="200"/>
    </row>
    <row r="60" spans="1:9" ht="13.5" thickBot="1" x14ac:dyDescent="0.25">
      <c r="A60" s="190">
        <v>2013</v>
      </c>
      <c r="B60" s="201"/>
      <c r="C60" s="201"/>
      <c r="D60" s="202"/>
      <c r="E60" s="202"/>
      <c r="F60" s="202"/>
      <c r="G60" s="202"/>
      <c r="H60" s="202"/>
      <c r="I60" s="202"/>
    </row>
    <row r="61" spans="1:9" x14ac:dyDescent="0.2">
      <c r="A61" s="188">
        <f>+'11- impo '!A60</f>
        <v>2014</v>
      </c>
      <c r="B61" s="197"/>
      <c r="C61" s="197"/>
      <c r="D61" s="198"/>
      <c r="E61" s="198"/>
      <c r="F61" s="198"/>
      <c r="G61" s="198"/>
      <c r="H61" s="198"/>
      <c r="I61" s="198"/>
    </row>
    <row r="62" spans="1:9" x14ac:dyDescent="0.2">
      <c r="A62" s="189">
        <f>+'11- impo '!A61</f>
        <v>2015</v>
      </c>
      <c r="B62" s="199"/>
      <c r="C62" s="199"/>
      <c r="D62" s="200"/>
      <c r="E62" s="200"/>
      <c r="F62" s="200"/>
      <c r="G62" s="200"/>
      <c r="H62" s="200"/>
      <c r="I62" s="200"/>
    </row>
    <row r="63" spans="1:9" ht="13.5" thickBot="1" x14ac:dyDescent="0.25">
      <c r="A63" s="190">
        <f>+'11- impo '!A62</f>
        <v>2016</v>
      </c>
      <c r="B63" s="201"/>
      <c r="C63" s="201"/>
      <c r="D63" s="202"/>
      <c r="E63" s="202"/>
      <c r="F63" s="202"/>
      <c r="G63" s="202"/>
      <c r="H63" s="202"/>
      <c r="I63" s="202"/>
    </row>
    <row r="64" spans="1:9" ht="13.5" thickBot="1" x14ac:dyDescent="0.25">
      <c r="A64" s="191"/>
      <c r="B64" s="203"/>
      <c r="C64" s="203"/>
      <c r="D64" s="64"/>
      <c r="E64" s="64"/>
      <c r="F64" s="64"/>
      <c r="G64" s="64"/>
      <c r="H64" s="64"/>
      <c r="I64" s="64"/>
    </row>
    <row r="65" spans="1:9" x14ac:dyDescent="0.2">
      <c r="A65" s="171" t="str">
        <f>+'11- impo '!A64</f>
        <v>ene-oct 2016</v>
      </c>
      <c r="B65" s="204"/>
      <c r="C65" s="204"/>
      <c r="D65" s="198"/>
      <c r="E65" s="198"/>
      <c r="F65" s="198"/>
      <c r="G65" s="198"/>
      <c r="H65" s="198"/>
      <c r="I65" s="198"/>
    </row>
    <row r="66" spans="1:9" ht="13.5" thickBot="1" x14ac:dyDescent="0.25">
      <c r="A66" s="177" t="str">
        <f>+'11- impo '!A65</f>
        <v>ene-oct 2017</v>
      </c>
      <c r="B66" s="205"/>
      <c r="C66" s="205"/>
      <c r="D66" s="202"/>
      <c r="E66" s="202"/>
      <c r="F66" s="202"/>
      <c r="G66" s="202"/>
      <c r="H66" s="202"/>
      <c r="I66" s="202"/>
    </row>
    <row r="67" spans="1:9" x14ac:dyDescent="0.2">
      <c r="A67" s="185"/>
      <c r="B67" s="185"/>
      <c r="C67" s="185"/>
    </row>
    <row r="68" spans="1:9" x14ac:dyDescent="0.2">
      <c r="A68" s="185"/>
      <c r="B68" s="185"/>
      <c r="C68" s="185"/>
    </row>
    <row r="71" spans="1:9" x14ac:dyDescent="0.2">
      <c r="A71" s="81" t="s">
        <v>148</v>
      </c>
      <c r="B71" s="81"/>
      <c r="C71" s="81"/>
      <c r="D71" s="82"/>
      <c r="E71" s="52"/>
    </row>
    <row r="72" spans="1:9" ht="13.5" thickBot="1" x14ac:dyDescent="0.25">
      <c r="A72" s="52"/>
      <c r="B72" s="52"/>
      <c r="C72" s="52"/>
      <c r="D72" s="52"/>
      <c r="E72" s="52"/>
    </row>
    <row r="73" spans="1:9" ht="13.5" thickBot="1" x14ac:dyDescent="0.25">
      <c r="A73" s="86" t="s">
        <v>5</v>
      </c>
      <c r="B73" s="88" t="s">
        <v>139</v>
      </c>
      <c r="C73" s="102" t="s">
        <v>143</v>
      </c>
      <c r="D73" s="88" t="s">
        <v>139</v>
      </c>
      <c r="E73" s="102" t="s">
        <v>143</v>
      </c>
      <c r="F73" s="88" t="s">
        <v>139</v>
      </c>
      <c r="G73" s="102" t="s">
        <v>143</v>
      </c>
      <c r="H73" s="88" t="s">
        <v>139</v>
      </c>
      <c r="I73" s="102" t="s">
        <v>143</v>
      </c>
    </row>
    <row r="74" spans="1:9" x14ac:dyDescent="0.2">
      <c r="A74" s="94">
        <f>+A61</f>
        <v>2014</v>
      </c>
      <c r="B74" s="109">
        <f>+B61-SUM(B9:B20)</f>
        <v>0</v>
      </c>
      <c r="C74" s="109">
        <f t="shared" ref="C74:I74" si="0">+C61-SUM(C9:C20)</f>
        <v>0</v>
      </c>
      <c r="D74" s="109">
        <f t="shared" si="0"/>
        <v>0</v>
      </c>
      <c r="E74" s="109">
        <f t="shared" si="0"/>
        <v>0</v>
      </c>
      <c r="F74" s="109">
        <f t="shared" si="0"/>
        <v>0</v>
      </c>
      <c r="G74" s="109">
        <f t="shared" si="0"/>
        <v>0</v>
      </c>
      <c r="H74" s="109">
        <f t="shared" si="0"/>
        <v>0</v>
      </c>
      <c r="I74" s="112">
        <f t="shared" si="0"/>
        <v>0</v>
      </c>
    </row>
    <row r="75" spans="1:9" x14ac:dyDescent="0.2">
      <c r="A75" s="96">
        <f>+A62</f>
        <v>2015</v>
      </c>
      <c r="B75" s="113">
        <f>+B62-SUM(B21:B32)</f>
        <v>0</v>
      </c>
      <c r="C75" s="113">
        <f t="shared" ref="C75:I75" si="1">+C62-SUM(C21:C32)</f>
        <v>0</v>
      </c>
      <c r="D75" s="113">
        <f t="shared" si="1"/>
        <v>0</v>
      </c>
      <c r="E75" s="113">
        <f t="shared" si="1"/>
        <v>0</v>
      </c>
      <c r="F75" s="113">
        <f t="shared" si="1"/>
        <v>0</v>
      </c>
      <c r="G75" s="113">
        <f t="shared" si="1"/>
        <v>0</v>
      </c>
      <c r="H75" s="113">
        <f t="shared" si="1"/>
        <v>0</v>
      </c>
      <c r="I75" s="116">
        <f t="shared" si="1"/>
        <v>0</v>
      </c>
    </row>
    <row r="76" spans="1:9" ht="13.5" thickBot="1" x14ac:dyDescent="0.25">
      <c r="A76" s="97">
        <f>+A63</f>
        <v>2016</v>
      </c>
      <c r="B76" s="117">
        <f>+B63-SUM(B33:B44)</f>
        <v>0</v>
      </c>
      <c r="C76" s="117">
        <f t="shared" ref="C76:I76" si="2">+C63-SUM(C33:C44)</f>
        <v>0</v>
      </c>
      <c r="D76" s="117">
        <f t="shared" si="2"/>
        <v>0</v>
      </c>
      <c r="E76" s="117">
        <f t="shared" si="2"/>
        <v>0</v>
      </c>
      <c r="F76" s="117">
        <f t="shared" si="2"/>
        <v>0</v>
      </c>
      <c r="G76" s="117">
        <f t="shared" si="2"/>
        <v>0</v>
      </c>
      <c r="H76" s="117">
        <f t="shared" si="2"/>
        <v>0</v>
      </c>
      <c r="I76" s="120">
        <f t="shared" si="2"/>
        <v>0</v>
      </c>
    </row>
    <row r="77" spans="1:9" x14ac:dyDescent="0.2">
      <c r="A77" s="94" t="str">
        <f>+A65</f>
        <v>ene-oct 2016</v>
      </c>
      <c r="B77" s="126">
        <f>+B65-(SUM(B33:INDEX(B33:B44,'parámetros e instrucciones'!$E$3)))</f>
        <v>0</v>
      </c>
      <c r="C77" s="126">
        <f>+C65-(SUM(C33:INDEX(C33:C44,'parámetros e instrucciones'!$E$3)))</f>
        <v>0</v>
      </c>
      <c r="D77" s="126">
        <f>+D65-(SUM(D33:INDEX(D33:D44,'parámetros e instrucciones'!$E$3)))</f>
        <v>0</v>
      </c>
      <c r="E77" s="126">
        <f>+E65-(SUM(E33:INDEX(E33:E44,'parámetros e instrucciones'!$E$3)))</f>
        <v>0</v>
      </c>
      <c r="F77" s="126">
        <f>+F65-(SUM(F33:INDEX(F33:F44,'parámetros e instrucciones'!$E$3)))</f>
        <v>0</v>
      </c>
      <c r="G77" s="126">
        <f>+G65-(SUM(G33:INDEX(G33:G44,'parámetros e instrucciones'!$E$3)))</f>
        <v>0</v>
      </c>
      <c r="H77" s="126">
        <f>+H65-(SUM(H33:INDEX(H33:H44,'parámetros e instrucciones'!$E$3)))</f>
        <v>0</v>
      </c>
      <c r="I77" s="126">
        <f>+I65-(SUM(I33:INDEX(I33:I44,'parámetros e instrucciones'!$E$3)))</f>
        <v>0</v>
      </c>
    </row>
    <row r="78" spans="1:9" ht="13.5" thickBot="1" x14ac:dyDescent="0.25">
      <c r="A78" s="97" t="str">
        <f>+A66</f>
        <v>ene-oct 2017</v>
      </c>
      <c r="B78" s="130">
        <f>+B66-(SUM(B45:INDEX(B45:B56,'parámetros e instrucciones'!$E$3)))</f>
        <v>0</v>
      </c>
      <c r="C78" s="130">
        <f>+C66-(SUM(C45:INDEX(C45:C56,'parámetros e instrucciones'!$E$3)))</f>
        <v>0</v>
      </c>
      <c r="D78" s="130">
        <f>+D66-(SUM(D45:INDEX(D45:D56,'parámetros e instrucciones'!$E$3)))</f>
        <v>0</v>
      </c>
      <c r="E78" s="130">
        <f>+E66-(SUM(E45:INDEX(E45:E56,'parámetros e instrucciones'!$E$3)))</f>
        <v>0</v>
      </c>
      <c r="F78" s="130">
        <f>+F66-(SUM(F45:INDEX(F45:F56,'parámetros e instrucciones'!$E$3)))</f>
        <v>0</v>
      </c>
      <c r="G78" s="130">
        <f>+G66-(SUM(G45:INDEX(G45:G56,'parámetros e instrucciones'!$E$3)))</f>
        <v>0</v>
      </c>
      <c r="H78" s="130">
        <f>+H66-(SUM(H45:INDEX(H45:H56,'parámetros e instrucciones'!$E$3)))</f>
        <v>0</v>
      </c>
      <c r="I78" s="130">
        <f>+I66-(SUM(I45:INDEX(I45:I56,'parámetros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scale="79" orientation="portrait" horizontalDpi="1200" verticalDpi="1200" r:id="rId1"/>
  <headerFooter alignWithMargins="0">
    <oddHeader>&amp;R2017 - Año de las Energías Renovables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44"/>
  <sheetViews>
    <sheetView showGridLines="0" view="pageBreakPreview" zoomScale="115" zoomScaleNormal="75" zoomScaleSheetLayoutView="115" workbookViewId="0">
      <selection activeCell="D15" sqref="D15"/>
    </sheetView>
  </sheetViews>
  <sheetFormatPr baseColWidth="10" defaultRowHeight="12.75" x14ac:dyDescent="0.2"/>
  <cols>
    <col min="1" max="1" width="15.140625" style="47" customWidth="1"/>
    <col min="2" max="2" width="22.7109375" style="47" customWidth="1"/>
    <col min="3" max="3" width="23.42578125" style="47" customWidth="1"/>
    <col min="4" max="4" width="22.85546875" style="47" customWidth="1"/>
    <col min="5" max="5" width="23" style="47" customWidth="1"/>
    <col min="6" max="16384" width="11.42578125" style="47"/>
  </cols>
  <sheetData>
    <row r="1" spans="1:7" x14ac:dyDescent="0.2">
      <c r="A1" s="152" t="s">
        <v>137</v>
      </c>
      <c r="B1" s="153"/>
      <c r="C1" s="153"/>
    </row>
    <row r="2" spans="1:7" x14ac:dyDescent="0.2">
      <c r="A2" s="335" t="s">
        <v>14</v>
      </c>
      <c r="B2" s="336"/>
      <c r="C2" s="336"/>
      <c r="D2" s="50"/>
      <c r="E2" s="50"/>
    </row>
    <row r="3" spans="1:7" x14ac:dyDescent="0.2">
      <c r="A3" s="618" t="s">
        <v>296</v>
      </c>
      <c r="B3" s="567"/>
      <c r="C3" s="567"/>
      <c r="D3" s="567"/>
      <c r="E3" s="567"/>
    </row>
    <row r="4" spans="1:7" x14ac:dyDescent="0.2">
      <c r="A4" s="337" t="s">
        <v>221</v>
      </c>
      <c r="B4" s="336"/>
      <c r="C4" s="336"/>
      <c r="D4" s="50"/>
      <c r="E4" s="50"/>
    </row>
    <row r="5" spans="1:7" ht="13.5" thickBot="1" x14ac:dyDescent="0.25">
      <c r="A5" s="369"/>
      <c r="B5" s="369"/>
      <c r="C5" s="369"/>
      <c r="D5" s="369"/>
      <c r="E5" s="50"/>
      <c r="F5" s="50"/>
    </row>
    <row r="6" spans="1:7" ht="13.5" thickBot="1" x14ac:dyDescent="0.25">
      <c r="A6" s="389"/>
      <c r="B6" s="389"/>
      <c r="C6" s="390" t="s">
        <v>244</v>
      </c>
      <c r="D6" s="391"/>
      <c r="E6" s="392"/>
      <c r="F6" s="50"/>
      <c r="G6" s="50"/>
    </row>
    <row r="7" spans="1:7" ht="13.5" thickBot="1" x14ac:dyDescent="0.25">
      <c r="A7" s="376" t="s">
        <v>5</v>
      </c>
      <c r="B7" s="527" t="s">
        <v>220</v>
      </c>
      <c r="C7" s="528" t="s">
        <v>226</v>
      </c>
      <c r="D7" s="529" t="s">
        <v>226</v>
      </c>
      <c r="E7" s="530" t="s">
        <v>225</v>
      </c>
      <c r="F7" s="50"/>
      <c r="G7" s="50"/>
    </row>
    <row r="8" spans="1:7" x14ac:dyDescent="0.2">
      <c r="A8" s="188">
        <v>2011</v>
      </c>
      <c r="B8" s="531"/>
      <c r="C8" s="532"/>
      <c r="D8" s="532"/>
      <c r="E8" s="532"/>
      <c r="F8" s="50"/>
      <c r="G8" s="50"/>
    </row>
    <row r="9" spans="1:7" x14ac:dyDescent="0.2">
      <c r="A9" s="189">
        <v>2012</v>
      </c>
      <c r="B9" s="446"/>
      <c r="C9" s="446"/>
      <c r="D9" s="446"/>
      <c r="E9" s="446"/>
      <c r="F9" s="50"/>
      <c r="G9" s="50"/>
    </row>
    <row r="10" spans="1:7" ht="13.5" thickBot="1" x14ac:dyDescent="0.25">
      <c r="A10" s="190">
        <v>2013</v>
      </c>
      <c r="B10" s="533"/>
      <c r="C10" s="533"/>
      <c r="D10" s="533"/>
      <c r="E10" s="533"/>
      <c r="F10" s="50"/>
      <c r="G10" s="50"/>
    </row>
    <row r="11" spans="1:7" x14ac:dyDescent="0.2">
      <c r="A11" s="188">
        <v>2014</v>
      </c>
      <c r="B11" s="534"/>
      <c r="C11" s="534"/>
      <c r="D11" s="534"/>
      <c r="E11" s="534"/>
      <c r="F11" s="50"/>
      <c r="G11" s="50"/>
    </row>
    <row r="12" spans="1:7" x14ac:dyDescent="0.2">
      <c r="A12" s="189">
        <v>2015</v>
      </c>
      <c r="B12" s="446"/>
      <c r="C12" s="446"/>
      <c r="D12" s="446"/>
      <c r="E12" s="446"/>
      <c r="F12" s="50"/>
      <c r="G12" s="50"/>
    </row>
    <row r="13" spans="1:7" ht="13.5" thickBot="1" x14ac:dyDescent="0.25">
      <c r="A13" s="190">
        <v>2016</v>
      </c>
      <c r="B13" s="533"/>
      <c r="C13" s="533"/>
      <c r="D13" s="533"/>
      <c r="E13" s="533"/>
      <c r="F13" s="50"/>
      <c r="G13" s="50"/>
    </row>
    <row r="14" spans="1:7" ht="13.5" thickBot="1" x14ac:dyDescent="0.25">
      <c r="A14" s="191"/>
      <c r="B14" s="374"/>
      <c r="C14" s="374"/>
      <c r="D14" s="374"/>
      <c r="E14" s="374"/>
      <c r="F14" s="50"/>
      <c r="G14" s="50"/>
    </row>
    <row r="15" spans="1:7" x14ac:dyDescent="0.2">
      <c r="A15" s="171" t="str">
        <f>+'11- impo '!A64</f>
        <v>ene-oct 2016</v>
      </c>
      <c r="B15" s="534"/>
      <c r="C15" s="534"/>
      <c r="D15" s="534"/>
      <c r="E15" s="534"/>
      <c r="F15" s="50"/>
      <c r="G15" s="50"/>
    </row>
    <row r="16" spans="1:7" ht="13.5" thickBot="1" x14ac:dyDescent="0.25">
      <c r="A16" s="177" t="str">
        <f>+'11- impo '!A65</f>
        <v>ene-oct 2017</v>
      </c>
      <c r="B16" s="533"/>
      <c r="C16" s="533"/>
      <c r="D16" s="533"/>
      <c r="E16" s="533"/>
      <c r="F16" s="50"/>
      <c r="G16" s="50"/>
    </row>
    <row r="17" spans="1:5" x14ac:dyDescent="0.2">
      <c r="A17" s="50"/>
      <c r="B17" s="50"/>
      <c r="C17" s="50"/>
      <c r="D17" s="50"/>
      <c r="E17" s="50"/>
    </row>
    <row r="19" spans="1:5" x14ac:dyDescent="0.2">
      <c r="A19" s="87" t="s">
        <v>153</v>
      </c>
    </row>
    <row r="20" spans="1:5" ht="13.5" thickBot="1" x14ac:dyDescent="0.25"/>
    <row r="21" spans="1:5" ht="13.5" thickBot="1" x14ac:dyDescent="0.25">
      <c r="A21" s="86" t="s">
        <v>5</v>
      </c>
      <c r="B21" s="83"/>
      <c r="C21" s="83"/>
      <c r="D21" s="50"/>
    </row>
    <row r="22" spans="1:5" x14ac:dyDescent="0.2">
      <c r="A22" s="94">
        <v>2003</v>
      </c>
      <c r="B22" s="195"/>
      <c r="C22" s="195"/>
      <c r="D22" s="50"/>
    </row>
    <row r="23" spans="1:5" x14ac:dyDescent="0.2">
      <c r="A23" s="96">
        <v>2004</v>
      </c>
    </row>
    <row r="24" spans="1:5" ht="13.5" thickBot="1" x14ac:dyDescent="0.25">
      <c r="A24" s="97">
        <v>2005</v>
      </c>
    </row>
    <row r="25" spans="1:5" x14ac:dyDescent="0.2">
      <c r="A25" s="94" t="str">
        <f>+A15</f>
        <v>ene-oct 2016</v>
      </c>
    </row>
    <row r="26" spans="1:5" ht="13.5" thickBot="1" x14ac:dyDescent="0.25">
      <c r="A26" s="97" t="str">
        <f>+A16</f>
        <v>ene-oct 2017</v>
      </c>
    </row>
    <row r="27" spans="1:5" x14ac:dyDescent="0.2">
      <c r="A27" s="186"/>
    </row>
    <row r="28" spans="1:5" x14ac:dyDescent="0.2">
      <c r="A28" s="186"/>
    </row>
    <row r="29" spans="1:5" x14ac:dyDescent="0.2">
      <c r="A29" s="186"/>
    </row>
    <row r="44" spans="3:3" x14ac:dyDescent="0.2">
      <c r="C44" s="47" t="s">
        <v>228</v>
      </c>
    </row>
  </sheetData>
  <sheetProtection formatCells="0" formatColumns="0" formatRows="0"/>
  <mergeCells count="1">
    <mergeCell ref="A3:E3"/>
  </mergeCells>
  <phoneticPr fontId="0" type="noConversion"/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orientation="landscape" horizontalDpi="1200" verticalDpi="1200" r:id="rId1"/>
  <headerFooter alignWithMargins="0">
    <oddHeader>&amp;R2017 - Año de las Energías Renovables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G77"/>
  <sheetViews>
    <sheetView showGridLines="0" topLeftCell="A31" zoomScale="85" zoomScaleNormal="85" workbookViewId="0">
      <selection activeCell="D15" sqref="D15"/>
    </sheetView>
  </sheetViews>
  <sheetFormatPr baseColWidth="10" defaultRowHeight="12.75" x14ac:dyDescent="0.2"/>
  <cols>
    <col min="1" max="1" width="14.5703125" style="47" customWidth="1"/>
    <col min="2" max="2" width="25.42578125" style="47" customWidth="1"/>
    <col min="3" max="3" width="16.140625" style="47" customWidth="1"/>
    <col min="4" max="6" width="11.42578125" style="47"/>
    <col min="7" max="9" width="2.85546875" style="47" customWidth="1"/>
    <col min="10" max="16384" width="11.42578125" style="47"/>
  </cols>
  <sheetData>
    <row r="1" spans="1:7" x14ac:dyDescent="0.2">
      <c r="A1" s="164" t="s">
        <v>86</v>
      </c>
      <c r="B1" s="164"/>
      <c r="C1" s="164"/>
      <c r="D1" s="164"/>
      <c r="E1" s="164"/>
      <c r="F1" s="164"/>
      <c r="G1" s="164"/>
    </row>
    <row r="2" spans="1:7" x14ac:dyDescent="0.2">
      <c r="A2" s="152" t="s">
        <v>74</v>
      </c>
      <c r="B2" s="153"/>
      <c r="C2" s="153"/>
      <c r="D2" s="153"/>
      <c r="E2" s="153"/>
      <c r="F2" s="153"/>
    </row>
    <row r="3" spans="1:7" x14ac:dyDescent="0.2">
      <c r="A3" s="535" t="str">
        <f>+'1.modelos'!A3</f>
        <v>Rodamientes Radiales a bola</v>
      </c>
      <c r="B3" s="336"/>
      <c r="C3" s="336"/>
      <c r="D3" s="336"/>
      <c r="E3" s="336"/>
      <c r="F3" s="336"/>
      <c r="G3" s="170"/>
    </row>
    <row r="4" spans="1:7" x14ac:dyDescent="0.2">
      <c r="A4" s="152" t="s">
        <v>233</v>
      </c>
      <c r="B4" s="153"/>
      <c r="C4" s="153"/>
      <c r="D4" s="153"/>
      <c r="E4" s="153"/>
      <c r="F4" s="153"/>
    </row>
    <row r="5" spans="1:7" x14ac:dyDescent="0.2">
      <c r="A5" s="152" t="s">
        <v>75</v>
      </c>
      <c r="B5" s="153"/>
      <c r="C5" s="153"/>
      <c r="D5" s="153"/>
      <c r="E5" s="153"/>
      <c r="F5" s="153"/>
    </row>
    <row r="6" spans="1:7" ht="13.5" thickBot="1" x14ac:dyDescent="0.25">
      <c r="A6" s="152" t="s">
        <v>76</v>
      </c>
      <c r="B6" s="153"/>
      <c r="C6" s="153"/>
      <c r="D6" s="153"/>
      <c r="E6" s="153"/>
      <c r="F6" s="153"/>
    </row>
    <row r="7" spans="1:7" ht="12.75" customHeight="1" x14ac:dyDescent="0.2">
      <c r="A7" s="447" t="s">
        <v>4</v>
      </c>
      <c r="B7" s="447" t="s">
        <v>77</v>
      </c>
      <c r="C7" s="447" t="s">
        <v>78</v>
      </c>
      <c r="D7" s="447" t="s">
        <v>13</v>
      </c>
      <c r="E7" s="447" t="s">
        <v>92</v>
      </c>
      <c r="F7"/>
    </row>
    <row r="8" spans="1:7" ht="13.5" thickBot="1" x14ac:dyDescent="0.25">
      <c r="A8" s="448" t="s">
        <v>5</v>
      </c>
      <c r="B8" s="448" t="s">
        <v>79</v>
      </c>
      <c r="C8" s="557" t="s">
        <v>297</v>
      </c>
      <c r="D8" s="448" t="s">
        <v>81</v>
      </c>
      <c r="E8" s="448" t="s">
        <v>81</v>
      </c>
      <c r="F8"/>
    </row>
    <row r="9" spans="1:7" x14ac:dyDescent="0.2">
      <c r="A9" s="171">
        <f>+'3.vol.'!C7</f>
        <v>41640</v>
      </c>
      <c r="B9" s="172"/>
      <c r="C9" s="172"/>
      <c r="D9" s="174"/>
      <c r="E9" s="173"/>
      <c r="F9"/>
    </row>
    <row r="10" spans="1:7" x14ac:dyDescent="0.2">
      <c r="A10" s="175">
        <f>+'3.vol.'!C8</f>
        <v>41671</v>
      </c>
      <c r="B10" s="176"/>
      <c r="C10" s="162"/>
      <c r="D10" s="162"/>
      <c r="E10" s="161"/>
      <c r="F10"/>
    </row>
    <row r="11" spans="1:7" x14ac:dyDescent="0.2">
      <c r="A11" s="175">
        <f>+'3.vol.'!C9</f>
        <v>41699</v>
      </c>
      <c r="B11" s="176"/>
      <c r="C11" s="176"/>
      <c r="D11" s="162"/>
      <c r="E11" s="161"/>
      <c r="F11"/>
    </row>
    <row r="12" spans="1:7" x14ac:dyDescent="0.2">
      <c r="A12" s="175">
        <f>+'3.vol.'!C10</f>
        <v>41730</v>
      </c>
      <c r="B12" s="176"/>
      <c r="C12" s="176"/>
      <c r="D12" s="162"/>
      <c r="E12" s="161"/>
      <c r="F12"/>
    </row>
    <row r="13" spans="1:7" x14ac:dyDescent="0.2">
      <c r="A13" s="175">
        <f>+'3.vol.'!C11</f>
        <v>41760</v>
      </c>
      <c r="B13" s="161"/>
      <c r="C13" s="161"/>
      <c r="D13" s="162"/>
      <c r="E13" s="161"/>
      <c r="F13"/>
    </row>
    <row r="14" spans="1:7" x14ac:dyDescent="0.2">
      <c r="A14" s="175">
        <f>+'3.vol.'!C12</f>
        <v>41791</v>
      </c>
      <c r="B14" s="176"/>
      <c r="C14" s="176"/>
      <c r="D14" s="162"/>
      <c r="E14" s="161"/>
      <c r="F14"/>
    </row>
    <row r="15" spans="1:7" x14ac:dyDescent="0.2">
      <c r="A15" s="175">
        <f>+'3.vol.'!C13</f>
        <v>41821</v>
      </c>
      <c r="B15" s="161"/>
      <c r="C15" s="161"/>
      <c r="D15" s="162"/>
      <c r="E15" s="161"/>
      <c r="F15"/>
    </row>
    <row r="16" spans="1:7" x14ac:dyDescent="0.2">
      <c r="A16" s="175">
        <f>+'3.vol.'!C14</f>
        <v>41852</v>
      </c>
      <c r="B16" s="161"/>
      <c r="C16" s="161"/>
      <c r="D16" s="162"/>
      <c r="E16" s="161"/>
      <c r="F16"/>
    </row>
    <row r="17" spans="1:6" x14ac:dyDescent="0.2">
      <c r="A17" s="175">
        <f>+'3.vol.'!C15</f>
        <v>41883</v>
      </c>
      <c r="B17" s="161"/>
      <c r="C17" s="161"/>
      <c r="D17" s="162"/>
      <c r="E17" s="161"/>
      <c r="F17"/>
    </row>
    <row r="18" spans="1:6" x14ac:dyDescent="0.2">
      <c r="A18" s="175">
        <f>+'3.vol.'!C16</f>
        <v>41913</v>
      </c>
      <c r="B18" s="161"/>
      <c r="C18" s="161"/>
      <c r="D18" s="162"/>
      <c r="E18" s="161"/>
      <c r="F18"/>
    </row>
    <row r="19" spans="1:6" x14ac:dyDescent="0.2">
      <c r="A19" s="175">
        <f>+'3.vol.'!C17</f>
        <v>41944</v>
      </c>
      <c r="B19" s="161"/>
      <c r="C19" s="161"/>
      <c r="D19" s="162"/>
      <c r="E19" s="161"/>
      <c r="F19"/>
    </row>
    <row r="20" spans="1:6" ht="13.5" thickBot="1" x14ac:dyDescent="0.25">
      <c r="A20" s="177">
        <f>+'3.vol.'!C18</f>
        <v>41974</v>
      </c>
      <c r="B20" s="178"/>
      <c r="C20" s="178"/>
      <c r="D20" s="179"/>
      <c r="E20" s="178"/>
      <c r="F20"/>
    </row>
    <row r="21" spans="1:6" x14ac:dyDescent="0.2">
      <c r="A21" s="171">
        <f>+'3.vol.'!C19</f>
        <v>42005</v>
      </c>
      <c r="B21" s="173"/>
      <c r="C21" s="173"/>
      <c r="D21" s="162"/>
      <c r="E21" s="173"/>
      <c r="F21"/>
    </row>
    <row r="22" spans="1:6" x14ac:dyDescent="0.2">
      <c r="A22" s="175">
        <f>+'3.vol.'!C20</f>
        <v>42036</v>
      </c>
      <c r="B22" s="161"/>
      <c r="C22" s="161"/>
      <c r="D22" s="180"/>
      <c r="E22" s="161"/>
      <c r="F22"/>
    </row>
    <row r="23" spans="1:6" x14ac:dyDescent="0.2">
      <c r="A23" s="175">
        <f>+'3.vol.'!C21</f>
        <v>42064</v>
      </c>
      <c r="B23" s="161"/>
      <c r="C23" s="161"/>
      <c r="D23" s="162"/>
      <c r="E23" s="161"/>
      <c r="F23"/>
    </row>
    <row r="24" spans="1:6" x14ac:dyDescent="0.2">
      <c r="A24" s="175">
        <f>+'3.vol.'!C22</f>
        <v>42095</v>
      </c>
      <c r="B24" s="161"/>
      <c r="C24" s="161"/>
      <c r="D24" s="162"/>
      <c r="E24" s="161"/>
      <c r="F24"/>
    </row>
    <row r="25" spans="1:6" x14ac:dyDescent="0.2">
      <c r="A25" s="175">
        <f>+'3.vol.'!C23</f>
        <v>42125</v>
      </c>
      <c r="B25" s="161"/>
      <c r="C25" s="161"/>
      <c r="D25" s="162"/>
      <c r="E25" s="161"/>
      <c r="F25"/>
    </row>
    <row r="26" spans="1:6" x14ac:dyDescent="0.2">
      <c r="A26" s="175">
        <f>+'3.vol.'!C24</f>
        <v>42156</v>
      </c>
      <c r="B26" s="161"/>
      <c r="C26" s="161"/>
      <c r="D26" s="162"/>
      <c r="E26" s="161"/>
      <c r="F26"/>
    </row>
    <row r="27" spans="1:6" x14ac:dyDescent="0.2">
      <c r="A27" s="175">
        <f>+'3.vol.'!C25</f>
        <v>42186</v>
      </c>
      <c r="B27" s="161"/>
      <c r="C27" s="161"/>
      <c r="D27" s="162"/>
      <c r="E27" s="161"/>
      <c r="F27"/>
    </row>
    <row r="28" spans="1:6" x14ac:dyDescent="0.2">
      <c r="A28" s="175">
        <f>+'3.vol.'!C26</f>
        <v>42217</v>
      </c>
      <c r="B28" s="161"/>
      <c r="C28" s="161"/>
      <c r="D28" s="162"/>
      <c r="E28" s="161"/>
      <c r="F28"/>
    </row>
    <row r="29" spans="1:6" x14ac:dyDescent="0.2">
      <c r="A29" s="175">
        <f>+'3.vol.'!C27</f>
        <v>42248</v>
      </c>
      <c r="B29" s="161"/>
      <c r="C29" s="161"/>
      <c r="D29" s="162"/>
      <c r="E29" s="161"/>
      <c r="F29"/>
    </row>
    <row r="30" spans="1:6" x14ac:dyDescent="0.2">
      <c r="A30" s="175">
        <f>+'3.vol.'!C28</f>
        <v>42278</v>
      </c>
      <c r="B30" s="161"/>
      <c r="C30" s="161"/>
      <c r="D30" s="162"/>
      <c r="E30" s="161"/>
      <c r="F30"/>
    </row>
    <row r="31" spans="1:6" x14ac:dyDescent="0.2">
      <c r="A31" s="175">
        <f>+'3.vol.'!C29</f>
        <v>42309</v>
      </c>
      <c r="B31" s="161"/>
      <c r="C31" s="161"/>
      <c r="D31" s="162"/>
      <c r="E31" s="161"/>
      <c r="F31"/>
    </row>
    <row r="32" spans="1:6" ht="13.5" thickBot="1" x14ac:dyDescent="0.25">
      <c r="A32" s="177">
        <f>+'3.vol.'!C30</f>
        <v>42339</v>
      </c>
      <c r="B32" s="178"/>
      <c r="C32" s="178"/>
      <c r="D32" s="181"/>
      <c r="E32" s="178"/>
      <c r="F32"/>
    </row>
    <row r="33" spans="1:6" x14ac:dyDescent="0.2">
      <c r="A33" s="171">
        <f>+'3.vol.'!C31</f>
        <v>42370</v>
      </c>
      <c r="B33" s="173"/>
      <c r="C33" s="182"/>
      <c r="D33" s="172"/>
      <c r="E33" s="173"/>
      <c r="F33"/>
    </row>
    <row r="34" spans="1:6" x14ac:dyDescent="0.2">
      <c r="A34" s="175">
        <f>+'3.vol.'!C32</f>
        <v>42401</v>
      </c>
      <c r="B34" s="161"/>
      <c r="C34" s="141"/>
      <c r="D34" s="176"/>
      <c r="E34" s="161"/>
      <c r="F34"/>
    </row>
    <row r="35" spans="1:6" x14ac:dyDescent="0.2">
      <c r="A35" s="175">
        <f>+'3.vol.'!C33</f>
        <v>42430</v>
      </c>
      <c r="B35" s="161"/>
      <c r="C35" s="141"/>
      <c r="D35" s="176"/>
      <c r="E35" s="161"/>
      <c r="F35"/>
    </row>
    <row r="36" spans="1:6" x14ac:dyDescent="0.2">
      <c r="A36" s="175">
        <f>+'3.vol.'!C34</f>
        <v>42461</v>
      </c>
      <c r="B36" s="161"/>
      <c r="C36" s="141"/>
      <c r="D36" s="176"/>
      <c r="E36" s="161"/>
      <c r="F36"/>
    </row>
    <row r="37" spans="1:6" x14ac:dyDescent="0.2">
      <c r="A37" s="175">
        <f>+'3.vol.'!C35</f>
        <v>42491</v>
      </c>
      <c r="B37" s="161"/>
      <c r="C37" s="141"/>
      <c r="D37" s="176"/>
      <c r="E37" s="161"/>
      <c r="F37"/>
    </row>
    <row r="38" spans="1:6" x14ac:dyDescent="0.2">
      <c r="A38" s="175">
        <f>+'3.vol.'!C36</f>
        <v>42522</v>
      </c>
      <c r="B38" s="161"/>
      <c r="C38" s="141"/>
      <c r="D38" s="176"/>
      <c r="E38" s="161"/>
      <c r="F38"/>
    </row>
    <row r="39" spans="1:6" x14ac:dyDescent="0.2">
      <c r="A39" s="175">
        <f>+'3.vol.'!C37</f>
        <v>42552</v>
      </c>
      <c r="B39" s="161"/>
      <c r="C39" s="141"/>
      <c r="D39" s="176"/>
      <c r="E39" s="161"/>
      <c r="F39"/>
    </row>
    <row r="40" spans="1:6" x14ac:dyDescent="0.2">
      <c r="A40" s="175">
        <f>+'3.vol.'!C38</f>
        <v>42583</v>
      </c>
      <c r="B40" s="161"/>
      <c r="C40" s="141"/>
      <c r="D40" s="176"/>
      <c r="E40" s="161"/>
      <c r="F40"/>
    </row>
    <row r="41" spans="1:6" x14ac:dyDescent="0.2">
      <c r="A41" s="175">
        <f>+'3.vol.'!C39</f>
        <v>42614</v>
      </c>
      <c r="B41" s="161"/>
      <c r="C41" s="141"/>
      <c r="D41" s="176"/>
      <c r="E41" s="161"/>
      <c r="F41"/>
    </row>
    <row r="42" spans="1:6" x14ac:dyDescent="0.2">
      <c r="A42" s="175">
        <f>+'3.vol.'!C40</f>
        <v>42644</v>
      </c>
      <c r="B42" s="161"/>
      <c r="C42" s="141"/>
      <c r="D42" s="176"/>
      <c r="E42" s="161"/>
      <c r="F42"/>
    </row>
    <row r="43" spans="1:6" x14ac:dyDescent="0.2">
      <c r="A43" s="175">
        <f>+'3.vol.'!C41</f>
        <v>42675</v>
      </c>
      <c r="B43" s="161"/>
      <c r="C43" s="141"/>
      <c r="D43" s="176"/>
      <c r="E43" s="161"/>
      <c r="F43"/>
    </row>
    <row r="44" spans="1:6" ht="13.5" thickBot="1" x14ac:dyDescent="0.25">
      <c r="A44" s="177">
        <f>+'3.vol.'!C42</f>
        <v>42705</v>
      </c>
      <c r="B44" s="178"/>
      <c r="C44" s="183"/>
      <c r="D44" s="184"/>
      <c r="E44" s="178"/>
      <c r="F44"/>
    </row>
    <row r="45" spans="1:6" x14ac:dyDescent="0.2">
      <c r="A45" s="171">
        <f>+'3.vol.'!C43</f>
        <v>42736</v>
      </c>
      <c r="B45" s="173"/>
      <c r="C45" s="173"/>
      <c r="D45" s="172"/>
      <c r="E45" s="173"/>
      <c r="F45"/>
    </row>
    <row r="46" spans="1:6" x14ac:dyDescent="0.2">
      <c r="A46" s="175">
        <f>+'3.vol.'!C44</f>
        <v>42767</v>
      </c>
      <c r="B46" s="161"/>
      <c r="C46" s="161"/>
      <c r="D46" s="176"/>
      <c r="E46" s="161"/>
      <c r="F46"/>
    </row>
    <row r="47" spans="1:6" x14ac:dyDescent="0.2">
      <c r="A47" s="175">
        <f>+'3.vol.'!C45</f>
        <v>42795</v>
      </c>
      <c r="B47" s="161"/>
      <c r="C47" s="161"/>
      <c r="D47" s="176"/>
      <c r="E47" s="161"/>
      <c r="F47"/>
    </row>
    <row r="48" spans="1:6" x14ac:dyDescent="0.2">
      <c r="A48" s="175">
        <f>+'3.vol.'!C46</f>
        <v>42826</v>
      </c>
      <c r="B48" s="161"/>
      <c r="C48" s="161"/>
      <c r="D48" s="176"/>
      <c r="E48" s="161"/>
      <c r="F48"/>
    </row>
    <row r="49" spans="1:6" x14ac:dyDescent="0.2">
      <c r="A49" s="175">
        <f>+'3.vol.'!C47</f>
        <v>42856</v>
      </c>
      <c r="B49" s="161"/>
      <c r="C49" s="161"/>
      <c r="D49" s="176"/>
      <c r="E49" s="161"/>
      <c r="F49"/>
    </row>
    <row r="50" spans="1:6" x14ac:dyDescent="0.2">
      <c r="A50" s="175">
        <f>+'3.vol.'!C48</f>
        <v>42887</v>
      </c>
      <c r="B50" s="161"/>
      <c r="C50" s="161"/>
      <c r="D50" s="176"/>
      <c r="E50" s="161"/>
      <c r="F50"/>
    </row>
    <row r="51" spans="1:6" x14ac:dyDescent="0.2">
      <c r="A51" s="175">
        <f>+'3.vol.'!C49</f>
        <v>42917</v>
      </c>
      <c r="B51" s="161"/>
      <c r="C51" s="161"/>
      <c r="D51" s="176"/>
      <c r="E51" s="161"/>
      <c r="F51"/>
    </row>
    <row r="52" spans="1:6" x14ac:dyDescent="0.2">
      <c r="A52" s="175">
        <f>+'3.vol.'!C50</f>
        <v>42948</v>
      </c>
      <c r="B52" s="161"/>
      <c r="C52" s="161"/>
      <c r="D52" s="176"/>
      <c r="E52" s="161"/>
      <c r="F52"/>
    </row>
    <row r="53" spans="1:6" x14ac:dyDescent="0.2">
      <c r="A53" s="175">
        <f>+'3.vol.'!C51</f>
        <v>42979</v>
      </c>
      <c r="B53" s="161"/>
      <c r="C53" s="161"/>
      <c r="D53" s="176"/>
      <c r="E53" s="161"/>
      <c r="F53"/>
    </row>
    <row r="54" spans="1:6" ht="13.5" thickBot="1" x14ac:dyDescent="0.25">
      <c r="A54" s="177">
        <f>+'3.vol.'!C52</f>
        <v>43009</v>
      </c>
      <c r="B54" s="178"/>
      <c r="C54" s="178"/>
      <c r="D54" s="184"/>
      <c r="E54" s="178"/>
      <c r="F54"/>
    </row>
    <row r="55" spans="1:6" ht="13.5" hidden="1" thickBot="1" x14ac:dyDescent="0.25">
      <c r="A55" s="536">
        <f>+'3.vol.'!C53</f>
        <v>43040</v>
      </c>
      <c r="B55" s="537"/>
      <c r="C55" s="538"/>
      <c r="D55" s="539"/>
      <c r="E55" s="537"/>
      <c r="F55"/>
    </row>
    <row r="56" spans="1:6" ht="13.5" thickBot="1" x14ac:dyDescent="0.25">
      <c r="A56" s="185"/>
      <c r="B56" s="186"/>
      <c r="C56" s="186"/>
      <c r="D56" s="187"/>
      <c r="E56" s="186"/>
      <c r="F56"/>
    </row>
    <row r="57" spans="1:6" x14ac:dyDescent="0.2">
      <c r="A57" s="188">
        <f>+'3.vol.'!C58</f>
        <v>2011</v>
      </c>
      <c r="B57" s="173"/>
      <c r="C57" s="173"/>
      <c r="D57" s="173"/>
      <c r="E57" s="173"/>
      <c r="F57"/>
    </row>
    <row r="58" spans="1:6" x14ac:dyDescent="0.2">
      <c r="A58" s="189">
        <f>+'3.vol.'!C59</f>
        <v>2012</v>
      </c>
      <c r="B58" s="161"/>
      <c r="C58" s="161"/>
      <c r="D58" s="161"/>
      <c r="E58" s="161"/>
      <c r="F58"/>
    </row>
    <row r="59" spans="1:6" ht="13.5" thickBot="1" x14ac:dyDescent="0.25">
      <c r="A59" s="190">
        <f>+'3.vol.'!C60</f>
        <v>2013</v>
      </c>
      <c r="B59" s="178"/>
      <c r="C59" s="178"/>
      <c r="D59" s="178"/>
      <c r="E59" s="178"/>
      <c r="F59"/>
    </row>
    <row r="60" spans="1:6" x14ac:dyDescent="0.2">
      <c r="A60" s="188">
        <f>+'3.vol.'!C61</f>
        <v>2014</v>
      </c>
      <c r="B60" s="173"/>
      <c r="C60" s="173"/>
      <c r="D60" s="173"/>
      <c r="E60" s="173"/>
      <c r="F60"/>
    </row>
    <row r="61" spans="1:6" x14ac:dyDescent="0.2">
      <c r="A61" s="189">
        <f>+'3.vol.'!C62</f>
        <v>2015</v>
      </c>
      <c r="B61" s="161"/>
      <c r="C61" s="161"/>
      <c r="D61" s="161"/>
      <c r="E61" s="161"/>
      <c r="F61"/>
    </row>
    <row r="62" spans="1:6" ht="13.5" thickBot="1" x14ac:dyDescent="0.25">
      <c r="A62" s="190">
        <f>+'3.vol.'!C63</f>
        <v>2016</v>
      </c>
      <c r="B62" s="178"/>
      <c r="C62" s="178"/>
      <c r="D62" s="178"/>
      <c r="E62" s="178"/>
      <c r="F62"/>
    </row>
    <row r="63" spans="1:6" ht="13.5" thickBot="1" x14ac:dyDescent="0.25">
      <c r="A63" s="191"/>
      <c r="B63" s="186"/>
      <c r="C63" s="186"/>
      <c r="D63" s="186"/>
      <c r="E63" s="186"/>
      <c r="F63"/>
    </row>
    <row r="64" spans="1:6" x14ac:dyDescent="0.2">
      <c r="A64" s="171" t="str">
        <f>+'3.vol.'!C64</f>
        <v>ene-oct 2016</v>
      </c>
      <c r="B64" s="173"/>
      <c r="C64" s="173"/>
      <c r="D64" s="173"/>
      <c r="E64" s="173"/>
      <c r="F64"/>
    </row>
    <row r="65" spans="1:6" ht="13.5" thickBot="1" x14ac:dyDescent="0.25">
      <c r="A65" s="177" t="str">
        <f>+'3.vol.'!C65</f>
        <v>ene-oct 2017</v>
      </c>
      <c r="B65" s="178"/>
      <c r="C65" s="178"/>
      <c r="D65" s="178"/>
      <c r="E65" s="178"/>
      <c r="F65"/>
    </row>
    <row r="66" spans="1:6" x14ac:dyDescent="0.2">
      <c r="A66" s="185"/>
    </row>
    <row r="67" spans="1:6" x14ac:dyDescent="0.2">
      <c r="A67" s="192" t="s">
        <v>82</v>
      </c>
    </row>
    <row r="68" spans="1:6" x14ac:dyDescent="0.2">
      <c r="A68" s="166" t="s">
        <v>298</v>
      </c>
    </row>
    <row r="69" spans="1:6" x14ac:dyDescent="0.2">
      <c r="A69" s="166"/>
      <c r="E69" s="186"/>
      <c r="F69" s="186"/>
    </row>
    <row r="70" spans="1:6" x14ac:dyDescent="0.2">
      <c r="A70" s="81" t="s">
        <v>148</v>
      </c>
      <c r="B70" s="82"/>
      <c r="C70" s="263"/>
    </row>
    <row r="71" spans="1:6" ht="13.5" thickBot="1" x14ac:dyDescent="0.25">
      <c r="A71" s="263"/>
      <c r="B71" s="263"/>
      <c r="C71" s="263"/>
    </row>
    <row r="72" spans="1:6" ht="13.5" thickBot="1" x14ac:dyDescent="0.25">
      <c r="A72" s="86" t="s">
        <v>5</v>
      </c>
      <c r="C72" s="91" t="s">
        <v>139</v>
      </c>
      <c r="D72" s="93" t="s">
        <v>118</v>
      </c>
    </row>
    <row r="73" spans="1:6" x14ac:dyDescent="0.2">
      <c r="A73" s="94">
        <f>+A60</f>
        <v>2014</v>
      </c>
      <c r="C73" s="109">
        <f>+C60-SUM(C8:C19)</f>
        <v>0</v>
      </c>
      <c r="D73" s="112">
        <f>+D60-SUM(D8:D19)</f>
        <v>0</v>
      </c>
    </row>
    <row r="74" spans="1:6" x14ac:dyDescent="0.2">
      <c r="A74" s="96">
        <f>+A61</f>
        <v>2015</v>
      </c>
      <c r="C74" s="113">
        <f>+C61-SUM(C20:C31)</f>
        <v>0</v>
      </c>
      <c r="D74" s="116">
        <f>+D61-SUM(D20:D31)</f>
        <v>0</v>
      </c>
    </row>
    <row r="75" spans="1:6" ht="13.5" thickBot="1" x14ac:dyDescent="0.25">
      <c r="A75" s="97">
        <f>+A62</f>
        <v>2016</v>
      </c>
      <c r="C75" s="117">
        <f>+C62-SUM(C32:C43)</f>
        <v>0</v>
      </c>
      <c r="D75" s="120">
        <f>+D62-SUM(D32:D43)</f>
        <v>0</v>
      </c>
    </row>
    <row r="76" spans="1:6" x14ac:dyDescent="0.2">
      <c r="A76" s="94" t="str">
        <f>+A64</f>
        <v>ene-oct 2016</v>
      </c>
      <c r="C76" s="126">
        <f>+C64-(SUM(C32:INDEX(C32:C43,'[6]parámetros e instrucciones'!$E$3)))</f>
        <v>0</v>
      </c>
      <c r="D76" s="126">
        <f>+D64-(SUM(D32:INDEX(D32:D43,'[6]parámetros e instrucciones'!$E$3)))</f>
        <v>0</v>
      </c>
    </row>
    <row r="77" spans="1:6" ht="13.5" thickBot="1" x14ac:dyDescent="0.25">
      <c r="A77" s="97" t="str">
        <f>+A65</f>
        <v>ene-oct 2017</v>
      </c>
      <c r="C77" s="130">
        <f>+C65-(SUM(C44:INDEX(C44:C55,'[6]parámetros e instrucciones'!$E$3)))</f>
        <v>0</v>
      </c>
      <c r="D77" s="130">
        <f>+D65-(SUM(D44:INDEX(D44:D55,'[6]parámetros e instrucciones'!$E$3)))</f>
        <v>0</v>
      </c>
    </row>
  </sheetData>
  <sheetProtection formatCells="0" formatColumns="0" formatRows="0"/>
  <printOptions horizontalCentered="1" verticalCentered="1"/>
  <pageMargins left="0.35433070866141736" right="0.43307086614173229" top="0.39370078740157483" bottom="0.39370078740157483" header="0.19685039370078741" footer="0.51181102362204722"/>
  <pageSetup paperSize="9" scale="88" orientation="portrait" horizontalDpi="1200" verticalDpi="1200" r:id="rId1"/>
  <headerFooter alignWithMargins="0">
    <oddHeader>&amp;R2017 - Año de las Energías Renovables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C89"/>
  <sheetViews>
    <sheetView topLeftCell="A40" workbookViewId="0">
      <selection activeCell="D15" sqref="D15"/>
    </sheetView>
  </sheetViews>
  <sheetFormatPr baseColWidth="10" defaultRowHeight="12.75" x14ac:dyDescent="0.2"/>
  <cols>
    <col min="1" max="1" width="14.5703125" style="480" customWidth="1"/>
    <col min="2" max="2" width="18.5703125" style="480" customWidth="1"/>
    <col min="3" max="3" width="14.28515625" style="480" customWidth="1"/>
    <col min="4" max="16384" width="11.42578125" style="455"/>
  </cols>
  <sheetData>
    <row r="1" spans="1:3" x14ac:dyDescent="0.2">
      <c r="A1" s="621" t="s">
        <v>247</v>
      </c>
      <c r="B1" s="621"/>
      <c r="C1" s="621"/>
    </row>
    <row r="2" spans="1:3" x14ac:dyDescent="0.2">
      <c r="A2" s="622" t="s">
        <v>196</v>
      </c>
      <c r="B2" s="622"/>
      <c r="C2" s="622"/>
    </row>
    <row r="3" spans="1:3" x14ac:dyDescent="0.2">
      <c r="A3" s="623" t="str">
        <f>+'1.modelos'!A3</f>
        <v>Rodamientes Radiales a bola</v>
      </c>
      <c r="B3" s="623"/>
      <c r="C3" s="623"/>
    </row>
    <row r="4" spans="1:3" x14ac:dyDescent="0.2">
      <c r="A4" s="556"/>
      <c r="B4" s="556"/>
      <c r="C4" s="556"/>
    </row>
    <row r="5" spans="1:3" x14ac:dyDescent="0.2">
      <c r="A5" s="622" t="s">
        <v>246</v>
      </c>
      <c r="B5" s="622"/>
      <c r="C5" s="622"/>
    </row>
    <row r="6" spans="1:3" ht="13.5" thickBot="1" x14ac:dyDescent="0.25">
      <c r="A6" s="456"/>
      <c r="B6" s="457"/>
      <c r="C6" s="457"/>
    </row>
    <row r="7" spans="1:3" ht="26.25" customHeight="1" thickBot="1" x14ac:dyDescent="0.25">
      <c r="A7" s="458" t="s">
        <v>4</v>
      </c>
      <c r="B7" s="624" t="s">
        <v>234</v>
      </c>
      <c r="C7" s="625"/>
    </row>
    <row r="8" spans="1:3" x14ac:dyDescent="0.2">
      <c r="A8" s="619" t="s">
        <v>5</v>
      </c>
      <c r="B8" s="459" t="s">
        <v>78</v>
      </c>
      <c r="C8" s="459" t="s">
        <v>13</v>
      </c>
    </row>
    <row r="9" spans="1:3" ht="13.5" thickBot="1" x14ac:dyDescent="0.25">
      <c r="A9" s="620"/>
      <c r="B9" s="555" t="s">
        <v>241</v>
      </c>
      <c r="C9" s="460" t="s">
        <v>81</v>
      </c>
    </row>
    <row r="10" spans="1:3" x14ac:dyDescent="0.2">
      <c r="A10" s="461">
        <f>+'14impo semi  (2)'!A9</f>
        <v>41640</v>
      </c>
      <c r="B10" s="462"/>
      <c r="C10" s="463"/>
    </row>
    <row r="11" spans="1:3" x14ac:dyDescent="0.2">
      <c r="A11" s="464">
        <f>+'14impo semi  (2)'!A10</f>
        <v>41671</v>
      </c>
      <c r="B11" s="465"/>
      <c r="C11" s="466"/>
    </row>
    <row r="12" spans="1:3" x14ac:dyDescent="0.2">
      <c r="A12" s="464">
        <f>+'14impo semi  (2)'!A11</f>
        <v>41699</v>
      </c>
      <c r="B12" s="465"/>
      <c r="C12" s="466"/>
    </row>
    <row r="13" spans="1:3" x14ac:dyDescent="0.2">
      <c r="A13" s="464">
        <f>+'14impo semi  (2)'!A12</f>
        <v>41730</v>
      </c>
      <c r="B13" s="465"/>
      <c r="C13" s="466"/>
    </row>
    <row r="14" spans="1:3" x14ac:dyDescent="0.2">
      <c r="A14" s="464">
        <f>+'14impo semi  (2)'!A13</f>
        <v>41760</v>
      </c>
      <c r="B14" s="466"/>
      <c r="C14" s="466"/>
    </row>
    <row r="15" spans="1:3" x14ac:dyDescent="0.2">
      <c r="A15" s="464">
        <f>+'14impo semi  (2)'!A14</f>
        <v>41791</v>
      </c>
      <c r="B15" s="465"/>
      <c r="C15" s="466"/>
    </row>
    <row r="16" spans="1:3" x14ac:dyDescent="0.2">
      <c r="A16" s="464">
        <f>+'14impo semi  (2)'!A15</f>
        <v>41821</v>
      </c>
      <c r="B16" s="466"/>
      <c r="C16" s="466"/>
    </row>
    <row r="17" spans="1:3" x14ac:dyDescent="0.2">
      <c r="A17" s="464">
        <f>+'14impo semi  (2)'!A16</f>
        <v>41852</v>
      </c>
      <c r="B17" s="466"/>
      <c r="C17" s="466"/>
    </row>
    <row r="18" spans="1:3" x14ac:dyDescent="0.2">
      <c r="A18" s="464">
        <f>+'14impo semi  (2)'!A17</f>
        <v>41883</v>
      </c>
      <c r="B18" s="466"/>
      <c r="C18" s="466"/>
    </row>
    <row r="19" spans="1:3" x14ac:dyDescent="0.2">
      <c r="A19" s="464">
        <f>+'14impo semi  (2)'!A18</f>
        <v>41913</v>
      </c>
      <c r="B19" s="466"/>
      <c r="C19" s="466"/>
    </row>
    <row r="20" spans="1:3" x14ac:dyDescent="0.2">
      <c r="A20" s="464">
        <f>+'14impo semi  (2)'!A19</f>
        <v>41944</v>
      </c>
      <c r="B20" s="466"/>
      <c r="C20" s="466"/>
    </row>
    <row r="21" spans="1:3" ht="13.5" thickBot="1" x14ac:dyDescent="0.25">
      <c r="A21" s="467">
        <f>+'14impo semi  (2)'!A20</f>
        <v>41974</v>
      </c>
      <c r="B21" s="468"/>
      <c r="C21" s="468"/>
    </row>
    <row r="22" spans="1:3" x14ac:dyDescent="0.2">
      <c r="A22" s="461">
        <f>+'14impo semi  (2)'!A21</f>
        <v>42005</v>
      </c>
      <c r="B22" s="462"/>
      <c r="C22" s="463"/>
    </row>
    <row r="23" spans="1:3" x14ac:dyDescent="0.2">
      <c r="A23" s="464">
        <f>+'14impo semi  (2)'!A22</f>
        <v>42036</v>
      </c>
      <c r="B23" s="465"/>
      <c r="C23" s="466"/>
    </row>
    <row r="24" spans="1:3" x14ac:dyDescent="0.2">
      <c r="A24" s="464">
        <f>+'14impo semi  (2)'!A23</f>
        <v>42064</v>
      </c>
      <c r="B24" s="465"/>
      <c r="C24" s="466"/>
    </row>
    <row r="25" spans="1:3" x14ac:dyDescent="0.2">
      <c r="A25" s="464">
        <f>+'14impo semi  (2)'!A24</f>
        <v>42095</v>
      </c>
      <c r="B25" s="465"/>
      <c r="C25" s="466"/>
    </row>
    <row r="26" spans="1:3" x14ac:dyDescent="0.2">
      <c r="A26" s="464">
        <f>+'14impo semi  (2)'!A25</f>
        <v>42125</v>
      </c>
      <c r="B26" s="466"/>
      <c r="C26" s="466"/>
    </row>
    <row r="27" spans="1:3" x14ac:dyDescent="0.2">
      <c r="A27" s="464">
        <f>+'14impo semi  (2)'!A26</f>
        <v>42156</v>
      </c>
      <c r="B27" s="465"/>
      <c r="C27" s="466"/>
    </row>
    <row r="28" spans="1:3" x14ac:dyDescent="0.2">
      <c r="A28" s="464">
        <f>+'14impo semi  (2)'!A27</f>
        <v>42186</v>
      </c>
      <c r="B28" s="466"/>
      <c r="C28" s="466"/>
    </row>
    <row r="29" spans="1:3" x14ac:dyDescent="0.2">
      <c r="A29" s="464">
        <f>+'14impo semi  (2)'!A28</f>
        <v>42217</v>
      </c>
      <c r="B29" s="466"/>
      <c r="C29" s="466"/>
    </row>
    <row r="30" spans="1:3" x14ac:dyDescent="0.2">
      <c r="A30" s="464">
        <f>+'14impo semi  (2)'!A29</f>
        <v>42248</v>
      </c>
      <c r="B30" s="466"/>
      <c r="C30" s="466"/>
    </row>
    <row r="31" spans="1:3" x14ac:dyDescent="0.2">
      <c r="A31" s="464">
        <f>+'14impo semi  (2)'!A30</f>
        <v>42278</v>
      </c>
      <c r="B31" s="466"/>
      <c r="C31" s="466"/>
    </row>
    <row r="32" spans="1:3" x14ac:dyDescent="0.2">
      <c r="A32" s="464">
        <f>+'14impo semi  (2)'!A31</f>
        <v>42309</v>
      </c>
      <c r="B32" s="466"/>
      <c r="C32" s="466"/>
    </row>
    <row r="33" spans="1:3" ht="13.5" thickBot="1" x14ac:dyDescent="0.25">
      <c r="A33" s="467">
        <f>+'14impo semi  (2)'!A32</f>
        <v>42339</v>
      </c>
      <c r="B33" s="468"/>
      <c r="C33" s="468"/>
    </row>
    <row r="34" spans="1:3" x14ac:dyDescent="0.2">
      <c r="A34" s="461">
        <f>+'14impo semi  (2)'!A33</f>
        <v>42370</v>
      </c>
      <c r="B34" s="462"/>
      <c r="C34" s="463"/>
    </row>
    <row r="35" spans="1:3" x14ac:dyDescent="0.2">
      <c r="A35" s="464">
        <f>+'14impo semi  (2)'!A34</f>
        <v>42401</v>
      </c>
      <c r="B35" s="465"/>
      <c r="C35" s="466"/>
    </row>
    <row r="36" spans="1:3" x14ac:dyDescent="0.2">
      <c r="A36" s="464">
        <f>+'14impo semi  (2)'!A35</f>
        <v>42430</v>
      </c>
      <c r="B36" s="465"/>
      <c r="C36" s="466"/>
    </row>
    <row r="37" spans="1:3" x14ac:dyDescent="0.2">
      <c r="A37" s="464">
        <f>+'14impo semi  (2)'!A36</f>
        <v>42461</v>
      </c>
      <c r="B37" s="465"/>
      <c r="C37" s="466"/>
    </row>
    <row r="38" spans="1:3" x14ac:dyDescent="0.2">
      <c r="A38" s="464">
        <f>+'14impo semi  (2)'!A37</f>
        <v>42491</v>
      </c>
      <c r="B38" s="466"/>
      <c r="C38" s="466"/>
    </row>
    <row r="39" spans="1:3" x14ac:dyDescent="0.2">
      <c r="A39" s="464">
        <f>+'14impo semi  (2)'!A38</f>
        <v>42522</v>
      </c>
      <c r="B39" s="465"/>
      <c r="C39" s="466"/>
    </row>
    <row r="40" spans="1:3" x14ac:dyDescent="0.2">
      <c r="A40" s="464">
        <f>+'14impo semi  (2)'!A39</f>
        <v>42552</v>
      </c>
      <c r="B40" s="466"/>
      <c r="C40" s="466"/>
    </row>
    <row r="41" spans="1:3" x14ac:dyDescent="0.2">
      <c r="A41" s="464">
        <f>+'14impo semi  (2)'!A40</f>
        <v>42583</v>
      </c>
      <c r="B41" s="466"/>
      <c r="C41" s="466"/>
    </row>
    <row r="42" spans="1:3" x14ac:dyDescent="0.2">
      <c r="A42" s="464">
        <f>+'14impo semi  (2)'!A41</f>
        <v>42614</v>
      </c>
      <c r="B42" s="466"/>
      <c r="C42" s="466"/>
    </row>
    <row r="43" spans="1:3" x14ac:dyDescent="0.2">
      <c r="A43" s="464">
        <f>+'14impo semi  (2)'!A42</f>
        <v>42644</v>
      </c>
      <c r="B43" s="466"/>
      <c r="C43" s="466"/>
    </row>
    <row r="44" spans="1:3" x14ac:dyDescent="0.2">
      <c r="A44" s="464">
        <f>+'14impo semi  (2)'!A43</f>
        <v>42675</v>
      </c>
      <c r="B44" s="466"/>
      <c r="C44" s="466"/>
    </row>
    <row r="45" spans="1:3" ht="13.5" thickBot="1" x14ac:dyDescent="0.25">
      <c r="A45" s="467">
        <f>+'14impo semi  (2)'!A44</f>
        <v>42705</v>
      </c>
      <c r="B45" s="468"/>
      <c r="C45" s="468"/>
    </row>
    <row r="46" spans="1:3" x14ac:dyDescent="0.2">
      <c r="A46" s="461">
        <f>+'14impo semi  (2)'!A45</f>
        <v>42736</v>
      </c>
      <c r="B46" s="462"/>
      <c r="C46" s="463"/>
    </row>
    <row r="47" spans="1:3" x14ac:dyDescent="0.2">
      <c r="A47" s="464">
        <f>+'14impo semi  (2)'!A46</f>
        <v>42767</v>
      </c>
      <c r="B47" s="465"/>
      <c r="C47" s="466"/>
    </row>
    <row r="48" spans="1:3" x14ac:dyDescent="0.2">
      <c r="A48" s="464">
        <f>+'14impo semi  (2)'!A47</f>
        <v>42795</v>
      </c>
      <c r="B48" s="465"/>
      <c r="C48" s="466"/>
    </row>
    <row r="49" spans="1:3" x14ac:dyDescent="0.2">
      <c r="A49" s="464">
        <f>+'14impo semi  (2)'!A48</f>
        <v>42826</v>
      </c>
      <c r="B49" s="465"/>
      <c r="C49" s="466"/>
    </row>
    <row r="50" spans="1:3" x14ac:dyDescent="0.2">
      <c r="A50" s="464">
        <f>+'14impo semi  (2)'!A49</f>
        <v>42856</v>
      </c>
      <c r="B50" s="466"/>
      <c r="C50" s="466"/>
    </row>
    <row r="51" spans="1:3" x14ac:dyDescent="0.2">
      <c r="A51" s="464">
        <f>+'14impo semi  (2)'!A50</f>
        <v>42887</v>
      </c>
      <c r="B51" s="465"/>
      <c r="C51" s="466"/>
    </row>
    <row r="52" spans="1:3" x14ac:dyDescent="0.2">
      <c r="A52" s="464">
        <f>+'14impo semi  (2)'!A51</f>
        <v>42917</v>
      </c>
      <c r="B52" s="466"/>
      <c r="C52" s="466"/>
    </row>
    <row r="53" spans="1:3" x14ac:dyDescent="0.2">
      <c r="A53" s="464">
        <f>+'14impo semi  (2)'!A52</f>
        <v>42948</v>
      </c>
      <c r="B53" s="466"/>
      <c r="C53" s="466"/>
    </row>
    <row r="54" spans="1:3" x14ac:dyDescent="0.2">
      <c r="A54" s="464">
        <f>+'14impo semi  (2)'!A53</f>
        <v>42979</v>
      </c>
      <c r="B54" s="466"/>
      <c r="C54" s="466"/>
    </row>
    <row r="55" spans="1:3" ht="13.5" thickBot="1" x14ac:dyDescent="0.25">
      <c r="A55" s="467">
        <f>+'14impo semi  (2)'!A54</f>
        <v>43009</v>
      </c>
      <c r="B55" s="468"/>
      <c r="C55" s="468"/>
    </row>
    <row r="56" spans="1:3" hidden="1" x14ac:dyDescent="0.2">
      <c r="A56" s="540">
        <f>+'14impo semi  (2)'!A55</f>
        <v>43040</v>
      </c>
      <c r="B56" s="503"/>
      <c r="C56" s="503"/>
    </row>
    <row r="57" spans="1:3" ht="13.5" thickBot="1" x14ac:dyDescent="0.25">
      <c r="A57" s="469"/>
      <c r="B57" s="470"/>
      <c r="C57" s="470"/>
    </row>
    <row r="58" spans="1:3" x14ac:dyDescent="0.2">
      <c r="A58" s="471">
        <f>+'14impo semi  (2)'!A57</f>
        <v>2011</v>
      </c>
      <c r="B58" s="463"/>
      <c r="C58" s="463"/>
    </row>
    <row r="59" spans="1:3" x14ac:dyDescent="0.2">
      <c r="A59" s="472">
        <f>+'14impo semi  (2)'!A58</f>
        <v>2012</v>
      </c>
      <c r="B59" s="466"/>
      <c r="C59" s="466"/>
    </row>
    <row r="60" spans="1:3" ht="13.5" thickBot="1" x14ac:dyDescent="0.25">
      <c r="A60" s="473">
        <f>+'14impo semi  (2)'!A59</f>
        <v>2013</v>
      </c>
      <c r="B60" s="468"/>
      <c r="C60" s="468"/>
    </row>
    <row r="61" spans="1:3" x14ac:dyDescent="0.2">
      <c r="A61" s="471">
        <f>+'14impo semi  (2)'!A60</f>
        <v>2014</v>
      </c>
      <c r="B61" s="463"/>
      <c r="C61" s="463"/>
    </row>
    <row r="62" spans="1:3" x14ac:dyDescent="0.2">
      <c r="A62" s="472">
        <f>+'14impo semi  (2)'!A61</f>
        <v>2015</v>
      </c>
      <c r="B62" s="466"/>
      <c r="C62" s="466"/>
    </row>
    <row r="63" spans="1:3" ht="13.5" thickBot="1" x14ac:dyDescent="0.25">
      <c r="A63" s="473">
        <f>+'14impo semi  (2)'!A62</f>
        <v>2016</v>
      </c>
      <c r="B63" s="468"/>
      <c r="C63" s="468"/>
    </row>
    <row r="64" spans="1:3" ht="6" customHeight="1" thickBot="1" x14ac:dyDescent="0.25">
      <c r="A64" s="474"/>
      <c r="B64" s="470"/>
      <c r="C64" s="470"/>
    </row>
    <row r="65" spans="1:3" x14ac:dyDescent="0.2">
      <c r="A65" s="475" t="str">
        <f>+'14impo semi  (2)'!A64</f>
        <v>ene-oct 2016</v>
      </c>
      <c r="B65" s="463"/>
      <c r="C65" s="463"/>
    </row>
    <row r="66" spans="1:3" ht="13.5" thickBot="1" x14ac:dyDescent="0.25">
      <c r="A66" s="476" t="str">
        <f>+'14impo semi  (2)'!A65</f>
        <v>ene-oct 2017</v>
      </c>
      <c r="B66" s="468"/>
      <c r="C66" s="468"/>
    </row>
    <row r="67" spans="1:3" x14ac:dyDescent="0.2">
      <c r="A67" s="477" t="s">
        <v>235</v>
      </c>
      <c r="B67" s="470"/>
      <c r="C67" s="470"/>
    </row>
    <row r="68" spans="1:3" x14ac:dyDescent="0.2">
      <c r="A68" s="478"/>
      <c r="B68" s="470"/>
      <c r="C68" s="470"/>
    </row>
    <row r="69" spans="1:3" x14ac:dyDescent="0.2">
      <c r="A69" s="478"/>
      <c r="B69" s="470"/>
      <c r="C69" s="470"/>
    </row>
    <row r="70" spans="1:3" x14ac:dyDescent="0.2">
      <c r="A70" s="478"/>
      <c r="B70" s="470"/>
      <c r="C70" s="470"/>
    </row>
    <row r="71" spans="1:3" x14ac:dyDescent="0.2">
      <c r="A71" s="478"/>
      <c r="B71" s="470"/>
      <c r="C71" s="470"/>
    </row>
    <row r="72" spans="1:3" x14ac:dyDescent="0.2">
      <c r="A72" s="478"/>
      <c r="B72" s="470"/>
      <c r="C72" s="470"/>
    </row>
    <row r="73" spans="1:3" x14ac:dyDescent="0.2">
      <c r="A73" s="478"/>
      <c r="B73" s="470"/>
      <c r="C73" s="470"/>
    </row>
    <row r="74" spans="1:3" x14ac:dyDescent="0.2">
      <c r="A74" s="478"/>
      <c r="B74" s="470"/>
      <c r="C74" s="470"/>
    </row>
    <row r="75" spans="1:3" x14ac:dyDescent="0.2">
      <c r="A75" s="478"/>
      <c r="B75" s="470"/>
      <c r="C75" s="470"/>
    </row>
    <row r="76" spans="1:3" x14ac:dyDescent="0.2">
      <c r="A76" s="478"/>
      <c r="B76" s="470"/>
      <c r="C76" s="470"/>
    </row>
    <row r="77" spans="1:3" x14ac:dyDescent="0.2">
      <c r="A77" s="478"/>
      <c r="B77" s="470"/>
      <c r="C77" s="470"/>
    </row>
    <row r="78" spans="1:3" x14ac:dyDescent="0.2">
      <c r="A78" s="478"/>
      <c r="B78" s="470"/>
      <c r="C78" s="470"/>
    </row>
    <row r="79" spans="1:3" x14ac:dyDescent="0.2">
      <c r="A79" s="478"/>
      <c r="B79" s="470"/>
      <c r="C79" s="470"/>
    </row>
    <row r="80" spans="1:3" x14ac:dyDescent="0.2">
      <c r="A80" s="479" t="s">
        <v>148</v>
      </c>
      <c r="B80" s="470"/>
      <c r="C80" s="470"/>
    </row>
    <row r="81" spans="1:3" x14ac:dyDescent="0.2">
      <c r="A81" s="477"/>
      <c r="B81" s="470"/>
      <c r="C81" s="470"/>
    </row>
    <row r="82" spans="1:3" x14ac:dyDescent="0.2">
      <c r="B82" s="481"/>
      <c r="C82" s="477"/>
    </row>
    <row r="83" spans="1:3" ht="13.5" thickBot="1" x14ac:dyDescent="0.25">
      <c r="B83" s="477"/>
      <c r="C83" s="477"/>
    </row>
    <row r="84" spans="1:3" ht="13.5" thickBot="1" x14ac:dyDescent="0.25">
      <c r="A84" s="482" t="s">
        <v>5</v>
      </c>
      <c r="C84" s="483" t="s">
        <v>139</v>
      </c>
    </row>
    <row r="85" spans="1:3" x14ac:dyDescent="0.2">
      <c r="A85" s="484">
        <f>+A61</f>
        <v>2014</v>
      </c>
      <c r="C85" s="485">
        <f>+C61-SUM(C10:C21)</f>
        <v>0</v>
      </c>
    </row>
    <row r="86" spans="1:3" x14ac:dyDescent="0.2">
      <c r="A86" s="486">
        <f>+A62</f>
        <v>2015</v>
      </c>
      <c r="C86" s="487">
        <f>+C62-SUM(C22:C33)</f>
        <v>0</v>
      </c>
    </row>
    <row r="87" spans="1:3" ht="13.5" thickBot="1" x14ac:dyDescent="0.25">
      <c r="A87" s="488">
        <f>+A63</f>
        <v>2016</v>
      </c>
      <c r="C87" s="489">
        <f>+C63-SUM(C34:C45)</f>
        <v>0</v>
      </c>
    </row>
    <row r="88" spans="1:3" x14ac:dyDescent="0.2">
      <c r="A88" s="484" t="str">
        <f>+A65</f>
        <v>ene-oct 2016</v>
      </c>
      <c r="C88" s="490">
        <f>+C65-(SUM(C34:INDEX(C34:C45,'[7]parámetros e instrucciones'!$E$3)))</f>
        <v>0</v>
      </c>
    </row>
    <row r="89" spans="1:3" ht="13.5" thickBot="1" x14ac:dyDescent="0.25">
      <c r="A89" s="488" t="str">
        <f>+A66</f>
        <v>ene-oct 2017</v>
      </c>
      <c r="C89" s="491">
        <f>+C66-(SUM(C46:INDEX(C46:C56,'[7]parámetros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B28"/>
  <sheetViews>
    <sheetView showGridLines="0" zoomScaleNormal="100" workbookViewId="0">
      <selection activeCell="D15" sqref="D15"/>
    </sheetView>
  </sheetViews>
  <sheetFormatPr baseColWidth="10" defaultRowHeight="12.75" x14ac:dyDescent="0.2"/>
  <cols>
    <col min="1" max="1" width="17.85546875" style="47" customWidth="1"/>
    <col min="2" max="2" width="44.7109375" style="47" customWidth="1"/>
    <col min="3" max="16384" width="11.42578125" style="47"/>
  </cols>
  <sheetData>
    <row r="1" spans="1:2" x14ac:dyDescent="0.2">
      <c r="A1" s="152" t="s">
        <v>260</v>
      </c>
      <c r="B1" s="153"/>
    </row>
    <row r="2" spans="1:2" x14ac:dyDescent="0.2">
      <c r="A2" s="335" t="s">
        <v>212</v>
      </c>
      <c r="B2" s="336"/>
    </row>
    <row r="3" spans="1:2" x14ac:dyDescent="0.2">
      <c r="A3" s="567" t="s">
        <v>237</v>
      </c>
      <c r="B3" s="567"/>
    </row>
    <row r="4" spans="1:2" hidden="1" x14ac:dyDescent="0.2">
      <c r="A4" s="152"/>
      <c r="B4" s="153"/>
    </row>
    <row r="5" spans="1:2" hidden="1" x14ac:dyDescent="0.2">
      <c r="A5" s="152"/>
      <c r="B5" s="153"/>
    </row>
    <row r="6" spans="1:2" x14ac:dyDescent="0.2">
      <c r="A6" s="152"/>
      <c r="B6" s="153"/>
    </row>
    <row r="7" spans="1:2" x14ac:dyDescent="0.2">
      <c r="A7" s="152"/>
      <c r="B7" s="153"/>
    </row>
    <row r="8" spans="1:2" ht="13.5" thickBot="1" x14ac:dyDescent="0.25">
      <c r="A8" s="153"/>
      <c r="B8" s="152"/>
    </row>
    <row r="9" spans="1:2" ht="28.5" customHeight="1" thickBot="1" x14ac:dyDescent="0.25">
      <c r="A9" s="332" t="s">
        <v>263</v>
      </c>
      <c r="B9" s="332" t="s">
        <v>266</v>
      </c>
    </row>
    <row r="10" spans="1:2" x14ac:dyDescent="0.2">
      <c r="A10" s="551" t="s">
        <v>261</v>
      </c>
      <c r="B10" s="551"/>
    </row>
    <row r="11" spans="1:2" x14ac:dyDescent="0.2">
      <c r="A11" s="549" t="s">
        <v>262</v>
      </c>
      <c r="B11" s="549"/>
    </row>
    <row r="12" spans="1:2" x14ac:dyDescent="0.2">
      <c r="A12" s="549" t="s">
        <v>264</v>
      </c>
      <c r="B12" s="549"/>
    </row>
    <row r="13" spans="1:2" x14ac:dyDescent="0.2">
      <c r="A13" s="549" t="s">
        <v>264</v>
      </c>
      <c r="B13" s="549"/>
    </row>
    <row r="14" spans="1:2" x14ac:dyDescent="0.2">
      <c r="A14" s="549" t="s">
        <v>264</v>
      </c>
      <c r="B14" s="549"/>
    </row>
    <row r="15" spans="1:2" x14ac:dyDescent="0.2">
      <c r="A15" s="549" t="s">
        <v>264</v>
      </c>
      <c r="B15" s="549"/>
    </row>
    <row r="16" spans="1:2" x14ac:dyDescent="0.2">
      <c r="A16" s="549" t="s">
        <v>264</v>
      </c>
      <c r="B16" s="549"/>
    </row>
    <row r="17" spans="1:2" x14ac:dyDescent="0.2">
      <c r="A17" s="549" t="s">
        <v>264</v>
      </c>
      <c r="B17" s="549"/>
    </row>
    <row r="18" spans="1:2" x14ac:dyDescent="0.2">
      <c r="A18" s="549" t="s">
        <v>264</v>
      </c>
      <c r="B18" s="549"/>
    </row>
    <row r="19" spans="1:2" x14ac:dyDescent="0.2">
      <c r="A19" s="549" t="s">
        <v>264</v>
      </c>
      <c r="B19" s="549"/>
    </row>
    <row r="20" spans="1:2" x14ac:dyDescent="0.2">
      <c r="A20" s="549" t="s">
        <v>264</v>
      </c>
      <c r="B20" s="549"/>
    </row>
    <row r="21" spans="1:2" x14ac:dyDescent="0.2">
      <c r="A21" s="549" t="s">
        <v>264</v>
      </c>
      <c r="B21" s="549"/>
    </row>
    <row r="22" spans="1:2" x14ac:dyDescent="0.2">
      <c r="A22" s="549" t="s">
        <v>264</v>
      </c>
      <c r="B22" s="549"/>
    </row>
    <row r="23" spans="1:2" x14ac:dyDescent="0.2">
      <c r="A23" s="549" t="s">
        <v>264</v>
      </c>
      <c r="B23" s="549"/>
    </row>
    <row r="24" spans="1:2" x14ac:dyDescent="0.2">
      <c r="A24" s="549" t="s">
        <v>264</v>
      </c>
      <c r="B24" s="549"/>
    </row>
    <row r="25" spans="1:2" x14ac:dyDescent="0.2">
      <c r="A25" s="549" t="s">
        <v>264</v>
      </c>
      <c r="B25" s="549"/>
    </row>
    <row r="26" spans="1:2" x14ac:dyDescent="0.2">
      <c r="A26" s="549" t="s">
        <v>264</v>
      </c>
      <c r="B26" s="549"/>
    </row>
    <row r="27" spans="1:2" ht="13.5" thickBot="1" x14ac:dyDescent="0.25">
      <c r="A27" s="550" t="s">
        <v>264</v>
      </c>
      <c r="B27" s="550"/>
    </row>
    <row r="28" spans="1:2" x14ac:dyDescent="0.2">
      <c r="A28" s="263" t="s">
        <v>265</v>
      </c>
    </row>
  </sheetData>
  <mergeCells count="1">
    <mergeCell ref="A3:B3"/>
  </mergeCells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orientation="landscape" r:id="rId1"/>
  <headerFooter alignWithMargins="0">
    <oddHeader>&amp;R2017 - Año de las Energías Renovables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0000"/>
    <pageSetUpPr fitToPage="1"/>
  </sheetPr>
  <dimension ref="A1:G77"/>
  <sheetViews>
    <sheetView showGridLines="0" zoomScale="75" workbookViewId="0">
      <selection activeCell="A2" sqref="A2:B2"/>
    </sheetView>
  </sheetViews>
  <sheetFormatPr baseColWidth="10" defaultRowHeight="12.75" x14ac:dyDescent="0.2"/>
  <cols>
    <col min="1" max="1" width="14.5703125" style="47" customWidth="1"/>
    <col min="2" max="2" width="25.42578125" style="47" customWidth="1"/>
    <col min="3" max="3" width="16.140625" style="47" customWidth="1"/>
    <col min="4" max="6" width="11.42578125" style="47"/>
    <col min="7" max="9" width="2.85546875" style="47" customWidth="1"/>
    <col min="10" max="16384" width="11.42578125" style="47"/>
  </cols>
  <sheetData>
    <row r="1" spans="1:7" x14ac:dyDescent="0.2">
      <c r="A1" s="164" t="s">
        <v>86</v>
      </c>
      <c r="B1" s="164"/>
      <c r="C1" s="164"/>
      <c r="D1" s="164"/>
      <c r="E1" s="164"/>
      <c r="F1" s="164"/>
      <c r="G1" s="164"/>
    </row>
    <row r="2" spans="1:7" x14ac:dyDescent="0.2">
      <c r="A2" s="152" t="s">
        <v>74</v>
      </c>
      <c r="B2" s="153"/>
      <c r="C2" s="153"/>
      <c r="D2" s="153"/>
      <c r="E2" s="153"/>
      <c r="F2" s="153"/>
    </row>
    <row r="3" spans="1:7" x14ac:dyDescent="0.2">
      <c r="A3" s="337" t="str">
        <f>+'1.modelos'!A3</f>
        <v>Rodamientes Radiales a bola</v>
      </c>
      <c r="B3" s="375"/>
      <c r="C3" s="375"/>
      <c r="D3" s="375"/>
      <c r="E3" s="375"/>
      <c r="F3" s="375"/>
      <c r="G3" s="170"/>
    </row>
    <row r="4" spans="1:7" x14ac:dyDescent="0.2">
      <c r="A4" s="164" t="s">
        <v>222</v>
      </c>
      <c r="B4" s="153"/>
      <c r="C4" s="153"/>
      <c r="D4" s="153"/>
      <c r="E4" s="153"/>
      <c r="F4" s="153"/>
    </row>
    <row r="5" spans="1:7" x14ac:dyDescent="0.2">
      <c r="A5" s="152" t="s">
        <v>75</v>
      </c>
      <c r="B5" s="153"/>
      <c r="C5" s="153"/>
      <c r="D5" s="153"/>
      <c r="E5" s="153"/>
      <c r="F5" s="153"/>
    </row>
    <row r="6" spans="1:7" ht="13.5" thickBot="1" x14ac:dyDescent="0.25">
      <c r="A6" s="152" t="s">
        <v>76</v>
      </c>
      <c r="B6" s="153"/>
      <c r="C6" s="153"/>
      <c r="D6" s="153"/>
      <c r="E6" s="153"/>
      <c r="F6" s="153"/>
    </row>
    <row r="7" spans="1:7" ht="12.75" customHeight="1" x14ac:dyDescent="0.2">
      <c r="A7" s="387" t="s">
        <v>4</v>
      </c>
      <c r="B7" s="387" t="s">
        <v>77</v>
      </c>
      <c r="C7" s="387" t="s">
        <v>78</v>
      </c>
      <c r="D7" s="387" t="s">
        <v>13</v>
      </c>
      <c r="E7" s="387" t="s">
        <v>92</v>
      </c>
      <c r="F7"/>
    </row>
    <row r="8" spans="1:7" ht="13.5" thickBot="1" x14ac:dyDescent="0.25">
      <c r="A8" s="388" t="s">
        <v>5</v>
      </c>
      <c r="B8" s="388" t="s">
        <v>79</v>
      </c>
      <c r="C8" s="388" t="s">
        <v>80</v>
      </c>
      <c r="D8" s="388" t="s">
        <v>81</v>
      </c>
      <c r="E8" s="388" t="s">
        <v>81</v>
      </c>
      <c r="F8"/>
    </row>
    <row r="9" spans="1:7" x14ac:dyDescent="0.2">
      <c r="A9" s="171">
        <f>+'12Reventa'!A9</f>
        <v>41640</v>
      </c>
      <c r="B9" s="172"/>
      <c r="C9" s="173"/>
      <c r="D9" s="174"/>
      <c r="E9" s="173"/>
      <c r="F9"/>
    </row>
    <row r="10" spans="1:7" x14ac:dyDescent="0.2">
      <c r="A10" s="175">
        <f>+'12Reventa'!A10</f>
        <v>41671</v>
      </c>
      <c r="B10" s="176"/>
      <c r="C10" s="161"/>
      <c r="D10" s="162"/>
      <c r="E10" s="161"/>
      <c r="F10"/>
    </row>
    <row r="11" spans="1:7" x14ac:dyDescent="0.2">
      <c r="A11" s="175">
        <f>+'12Reventa'!A11</f>
        <v>41699</v>
      </c>
      <c r="B11" s="176"/>
      <c r="C11" s="161"/>
      <c r="D11" s="162"/>
      <c r="E11" s="161"/>
      <c r="F11"/>
    </row>
    <row r="12" spans="1:7" x14ac:dyDescent="0.2">
      <c r="A12" s="175">
        <f>+'12Reventa'!A12</f>
        <v>41730</v>
      </c>
      <c r="B12" s="176"/>
      <c r="C12" s="161"/>
      <c r="D12" s="162"/>
      <c r="E12" s="161"/>
      <c r="F12"/>
    </row>
    <row r="13" spans="1:7" x14ac:dyDescent="0.2">
      <c r="A13" s="175">
        <f>+'12Reventa'!A13</f>
        <v>41760</v>
      </c>
      <c r="B13" s="161"/>
      <c r="C13" s="161"/>
      <c r="D13" s="162"/>
      <c r="E13" s="161"/>
      <c r="F13"/>
    </row>
    <row r="14" spans="1:7" x14ac:dyDescent="0.2">
      <c r="A14" s="175">
        <f>+'12Reventa'!A14</f>
        <v>41791</v>
      </c>
      <c r="B14" s="176"/>
      <c r="C14" s="161"/>
      <c r="D14" s="162"/>
      <c r="E14" s="161"/>
      <c r="F14"/>
    </row>
    <row r="15" spans="1:7" x14ac:dyDescent="0.2">
      <c r="A15" s="175">
        <f>+'12Reventa'!A15</f>
        <v>41821</v>
      </c>
      <c r="B15" s="161"/>
      <c r="C15" s="161"/>
      <c r="D15" s="162"/>
      <c r="E15" s="161"/>
      <c r="F15"/>
    </row>
    <row r="16" spans="1:7" x14ac:dyDescent="0.2">
      <c r="A16" s="175">
        <f>+'12Reventa'!A16</f>
        <v>41852</v>
      </c>
      <c r="B16" s="161"/>
      <c r="C16" s="161"/>
      <c r="D16" s="162"/>
      <c r="E16" s="161"/>
      <c r="F16"/>
    </row>
    <row r="17" spans="1:6" x14ac:dyDescent="0.2">
      <c r="A17" s="175">
        <f>+'12Reventa'!A17</f>
        <v>41883</v>
      </c>
      <c r="B17" s="161"/>
      <c r="C17" s="161"/>
      <c r="D17" s="162"/>
      <c r="E17" s="161"/>
      <c r="F17"/>
    </row>
    <row r="18" spans="1:6" x14ac:dyDescent="0.2">
      <c r="A18" s="175">
        <f>+'12Reventa'!A18</f>
        <v>41913</v>
      </c>
      <c r="B18" s="161"/>
      <c r="C18" s="161"/>
      <c r="D18" s="162"/>
      <c r="E18" s="161"/>
      <c r="F18"/>
    </row>
    <row r="19" spans="1:6" x14ac:dyDescent="0.2">
      <c r="A19" s="175">
        <f>+'12Reventa'!A19</f>
        <v>41944</v>
      </c>
      <c r="B19" s="161"/>
      <c r="C19" s="161"/>
      <c r="D19" s="162"/>
      <c r="E19" s="161"/>
      <c r="F19"/>
    </row>
    <row r="20" spans="1:6" ht="13.5" thickBot="1" x14ac:dyDescent="0.25">
      <c r="A20" s="177">
        <f>+'12Reventa'!A20</f>
        <v>41974</v>
      </c>
      <c r="B20" s="178"/>
      <c r="C20" s="178"/>
      <c r="D20" s="179"/>
      <c r="E20" s="178"/>
      <c r="F20"/>
    </row>
    <row r="21" spans="1:6" x14ac:dyDescent="0.2">
      <c r="A21" s="171">
        <f>+'12Reventa'!A21</f>
        <v>42005</v>
      </c>
      <c r="B21" s="173"/>
      <c r="C21" s="173"/>
      <c r="D21" s="162"/>
      <c r="E21" s="173"/>
      <c r="F21"/>
    </row>
    <row r="22" spans="1:6" x14ac:dyDescent="0.2">
      <c r="A22" s="175">
        <f>+'12Reventa'!A22</f>
        <v>42036</v>
      </c>
      <c r="B22" s="161"/>
      <c r="C22" s="161"/>
      <c r="D22" s="180"/>
      <c r="E22" s="161"/>
      <c r="F22"/>
    </row>
    <row r="23" spans="1:6" x14ac:dyDescent="0.2">
      <c r="A23" s="175">
        <f>+'12Reventa'!A23</f>
        <v>42064</v>
      </c>
      <c r="B23" s="161"/>
      <c r="C23" s="161"/>
      <c r="D23" s="162"/>
      <c r="E23" s="161"/>
      <c r="F23"/>
    </row>
    <row r="24" spans="1:6" x14ac:dyDescent="0.2">
      <c r="A24" s="175">
        <f>+'12Reventa'!A24</f>
        <v>42095</v>
      </c>
      <c r="B24" s="161"/>
      <c r="C24" s="161"/>
      <c r="D24" s="162"/>
      <c r="E24" s="161"/>
      <c r="F24"/>
    </row>
    <row r="25" spans="1:6" x14ac:dyDescent="0.2">
      <c r="A25" s="175">
        <f>+'12Reventa'!A25</f>
        <v>42125</v>
      </c>
      <c r="B25" s="161"/>
      <c r="C25" s="161"/>
      <c r="D25" s="162"/>
      <c r="E25" s="161"/>
      <c r="F25"/>
    </row>
    <row r="26" spans="1:6" x14ac:dyDescent="0.2">
      <c r="A26" s="175">
        <f>+'12Reventa'!A26</f>
        <v>42156</v>
      </c>
      <c r="B26" s="161"/>
      <c r="C26" s="161"/>
      <c r="D26" s="162"/>
      <c r="E26" s="161"/>
      <c r="F26"/>
    </row>
    <row r="27" spans="1:6" x14ac:dyDescent="0.2">
      <c r="A27" s="175">
        <f>+'12Reventa'!A27</f>
        <v>42186</v>
      </c>
      <c r="B27" s="161"/>
      <c r="C27" s="161"/>
      <c r="D27" s="162"/>
      <c r="E27" s="161"/>
      <c r="F27"/>
    </row>
    <row r="28" spans="1:6" x14ac:dyDescent="0.2">
      <c r="A28" s="175">
        <f>+'12Reventa'!A28</f>
        <v>42217</v>
      </c>
      <c r="B28" s="161"/>
      <c r="C28" s="161"/>
      <c r="D28" s="162"/>
      <c r="E28" s="161"/>
      <c r="F28"/>
    </row>
    <row r="29" spans="1:6" x14ac:dyDescent="0.2">
      <c r="A29" s="175">
        <f>+'12Reventa'!A29</f>
        <v>42248</v>
      </c>
      <c r="B29" s="161"/>
      <c r="C29" s="161"/>
      <c r="D29" s="162"/>
      <c r="E29" s="161"/>
      <c r="F29"/>
    </row>
    <row r="30" spans="1:6" x14ac:dyDescent="0.2">
      <c r="A30" s="175">
        <f>+'12Reventa'!A30</f>
        <v>42278</v>
      </c>
      <c r="B30" s="161"/>
      <c r="C30" s="161"/>
      <c r="D30" s="162"/>
      <c r="E30" s="161"/>
      <c r="F30"/>
    </row>
    <row r="31" spans="1:6" x14ac:dyDescent="0.2">
      <c r="A31" s="175">
        <f>+'12Reventa'!A31</f>
        <v>42309</v>
      </c>
      <c r="B31" s="161"/>
      <c r="C31" s="161"/>
      <c r="D31" s="162"/>
      <c r="E31" s="161"/>
      <c r="F31"/>
    </row>
    <row r="32" spans="1:6" ht="13.5" thickBot="1" x14ac:dyDescent="0.25">
      <c r="A32" s="177">
        <f>+'12Reventa'!A32</f>
        <v>42339</v>
      </c>
      <c r="B32" s="178"/>
      <c r="C32" s="178"/>
      <c r="D32" s="181"/>
      <c r="E32" s="178"/>
      <c r="F32"/>
    </row>
    <row r="33" spans="1:6" x14ac:dyDescent="0.2">
      <c r="A33" s="171">
        <f>+'12Reventa'!A33</f>
        <v>42370</v>
      </c>
      <c r="B33" s="173"/>
      <c r="C33" s="182"/>
      <c r="D33" s="172"/>
      <c r="E33" s="173"/>
      <c r="F33"/>
    </row>
    <row r="34" spans="1:6" x14ac:dyDescent="0.2">
      <c r="A34" s="175">
        <f>+'12Reventa'!A34</f>
        <v>42401</v>
      </c>
      <c r="B34" s="161"/>
      <c r="C34" s="141"/>
      <c r="D34" s="176"/>
      <c r="E34" s="161"/>
      <c r="F34"/>
    </row>
    <row r="35" spans="1:6" x14ac:dyDescent="0.2">
      <c r="A35" s="175">
        <f>+'12Reventa'!A35</f>
        <v>42430</v>
      </c>
      <c r="B35" s="161"/>
      <c r="C35" s="141"/>
      <c r="D35" s="176"/>
      <c r="E35" s="161"/>
      <c r="F35"/>
    </row>
    <row r="36" spans="1:6" x14ac:dyDescent="0.2">
      <c r="A36" s="175">
        <f>+'12Reventa'!A36</f>
        <v>42461</v>
      </c>
      <c r="B36" s="161"/>
      <c r="C36" s="141"/>
      <c r="D36" s="176"/>
      <c r="E36" s="161"/>
      <c r="F36"/>
    </row>
    <row r="37" spans="1:6" x14ac:dyDescent="0.2">
      <c r="A37" s="175">
        <f>+'12Reventa'!A37</f>
        <v>42491</v>
      </c>
      <c r="B37" s="161"/>
      <c r="C37" s="141"/>
      <c r="D37" s="176"/>
      <c r="E37" s="161"/>
      <c r="F37"/>
    </row>
    <row r="38" spans="1:6" x14ac:dyDescent="0.2">
      <c r="A38" s="175">
        <f>+'12Reventa'!A38</f>
        <v>42522</v>
      </c>
      <c r="B38" s="161"/>
      <c r="C38" s="141"/>
      <c r="D38" s="176"/>
      <c r="E38" s="161"/>
      <c r="F38"/>
    </row>
    <row r="39" spans="1:6" x14ac:dyDescent="0.2">
      <c r="A39" s="175">
        <f>+'12Reventa'!A39</f>
        <v>42552</v>
      </c>
      <c r="B39" s="161"/>
      <c r="C39" s="141"/>
      <c r="D39" s="176"/>
      <c r="E39" s="161"/>
      <c r="F39"/>
    </row>
    <row r="40" spans="1:6" x14ac:dyDescent="0.2">
      <c r="A40" s="175">
        <f>+'12Reventa'!A40</f>
        <v>42583</v>
      </c>
      <c r="B40" s="161"/>
      <c r="C40" s="141"/>
      <c r="D40" s="176"/>
      <c r="E40" s="161"/>
      <c r="F40"/>
    </row>
    <row r="41" spans="1:6" x14ac:dyDescent="0.2">
      <c r="A41" s="175">
        <f>+'12Reventa'!A41</f>
        <v>42614</v>
      </c>
      <c r="B41" s="161"/>
      <c r="C41" s="141"/>
      <c r="D41" s="176"/>
      <c r="E41" s="161"/>
      <c r="F41"/>
    </row>
    <row r="42" spans="1:6" x14ac:dyDescent="0.2">
      <c r="A42" s="175">
        <f>+'12Reventa'!A42</f>
        <v>42644</v>
      </c>
      <c r="B42" s="161"/>
      <c r="C42" s="141"/>
      <c r="D42" s="176"/>
      <c r="E42" s="161"/>
      <c r="F42"/>
    </row>
    <row r="43" spans="1:6" x14ac:dyDescent="0.2">
      <c r="A43" s="175">
        <f>+'12Reventa'!A43</f>
        <v>42675</v>
      </c>
      <c r="B43" s="161"/>
      <c r="C43" s="141"/>
      <c r="D43" s="176"/>
      <c r="E43" s="161"/>
      <c r="F43"/>
    </row>
    <row r="44" spans="1:6" ht="13.5" thickBot="1" x14ac:dyDescent="0.25">
      <c r="A44" s="177">
        <f>+'12Reventa'!A44</f>
        <v>42705</v>
      </c>
      <c r="B44" s="178"/>
      <c r="C44" s="183"/>
      <c r="D44" s="184"/>
      <c r="E44" s="178"/>
      <c r="F44"/>
    </row>
    <row r="45" spans="1:6" x14ac:dyDescent="0.2">
      <c r="A45" s="171">
        <f>+'12Reventa'!A45</f>
        <v>42736</v>
      </c>
      <c r="B45" s="173"/>
      <c r="C45" s="182"/>
      <c r="D45" s="172"/>
      <c r="E45" s="173"/>
      <c r="F45"/>
    </row>
    <row r="46" spans="1:6" x14ac:dyDescent="0.2">
      <c r="A46" s="175">
        <f>+'12Reventa'!A46</f>
        <v>42767</v>
      </c>
      <c r="B46" s="161"/>
      <c r="C46" s="141"/>
      <c r="D46" s="176"/>
      <c r="E46" s="161"/>
      <c r="F46"/>
    </row>
    <row r="47" spans="1:6" x14ac:dyDescent="0.2">
      <c r="A47" s="175">
        <f>+'12Reventa'!A48</f>
        <v>42826</v>
      </c>
      <c r="B47" s="161"/>
      <c r="C47" s="141"/>
      <c r="D47" s="176"/>
      <c r="E47" s="161"/>
      <c r="F47"/>
    </row>
    <row r="48" spans="1:6" x14ac:dyDescent="0.2">
      <c r="A48" s="175">
        <f>+'12Reventa'!A49</f>
        <v>42856</v>
      </c>
      <c r="B48" s="161"/>
      <c r="C48" s="141"/>
      <c r="D48" s="176"/>
      <c r="E48" s="161"/>
      <c r="F48"/>
    </row>
    <row r="49" spans="1:6" x14ac:dyDescent="0.2">
      <c r="A49" s="175">
        <f>+'12Reventa'!A50</f>
        <v>42887</v>
      </c>
      <c r="B49" s="161"/>
      <c r="C49" s="141"/>
      <c r="D49" s="176"/>
      <c r="E49" s="161"/>
      <c r="F49"/>
    </row>
    <row r="50" spans="1:6" x14ac:dyDescent="0.2">
      <c r="A50" s="175">
        <f>+'12Reventa'!A51</f>
        <v>42917</v>
      </c>
      <c r="B50" s="161"/>
      <c r="C50" s="141"/>
      <c r="D50" s="176"/>
      <c r="E50" s="161"/>
      <c r="F50"/>
    </row>
    <row r="51" spans="1:6" x14ac:dyDescent="0.2">
      <c r="A51" s="175">
        <f>+'12Reventa'!A52</f>
        <v>42948</v>
      </c>
      <c r="B51" s="161"/>
      <c r="C51" s="141"/>
      <c r="D51" s="176"/>
      <c r="E51" s="161"/>
      <c r="F51"/>
    </row>
    <row r="52" spans="1:6" x14ac:dyDescent="0.2">
      <c r="A52" s="175">
        <f>+'12Reventa'!A53</f>
        <v>42979</v>
      </c>
      <c r="B52" s="161"/>
      <c r="C52" s="141"/>
      <c r="D52" s="176"/>
      <c r="E52" s="161"/>
      <c r="F52"/>
    </row>
    <row r="53" spans="1:6" x14ac:dyDescent="0.2">
      <c r="A53" s="175">
        <f>+'12Reventa'!A54</f>
        <v>43009</v>
      </c>
      <c r="B53" s="161"/>
      <c r="C53" s="141"/>
      <c r="D53" s="176"/>
      <c r="E53" s="161"/>
      <c r="F53"/>
    </row>
    <row r="54" spans="1:6" x14ac:dyDescent="0.2">
      <c r="A54" s="175">
        <f>+'12Reventa'!A55</f>
        <v>43040</v>
      </c>
      <c r="B54" s="161"/>
      <c r="C54" s="141"/>
      <c r="D54" s="176"/>
      <c r="E54" s="161"/>
      <c r="F54"/>
    </row>
    <row r="55" spans="1:6" ht="13.5" thickBot="1" x14ac:dyDescent="0.25">
      <c r="A55" s="177">
        <f>+'12Reventa'!A56</f>
        <v>43070</v>
      </c>
      <c r="B55" s="178"/>
      <c r="C55" s="183"/>
      <c r="D55" s="184"/>
      <c r="E55" s="178"/>
      <c r="F55"/>
    </row>
    <row r="56" spans="1:6" ht="13.5" thickBot="1" x14ac:dyDescent="0.25">
      <c r="A56" s="185"/>
      <c r="B56" s="186"/>
      <c r="C56" s="186"/>
      <c r="D56" s="187"/>
      <c r="E56" s="186"/>
      <c r="F56"/>
    </row>
    <row r="57" spans="1:6" x14ac:dyDescent="0.2">
      <c r="A57" s="188">
        <v>2011</v>
      </c>
      <c r="B57" s="173"/>
      <c r="C57" s="173"/>
      <c r="D57" s="173"/>
      <c r="E57" s="173"/>
      <c r="F57"/>
    </row>
    <row r="58" spans="1:6" x14ac:dyDescent="0.2">
      <c r="A58" s="189">
        <v>2012</v>
      </c>
      <c r="B58" s="161"/>
      <c r="C58" s="161"/>
      <c r="D58" s="161"/>
      <c r="E58" s="161"/>
      <c r="F58"/>
    </row>
    <row r="59" spans="1:6" ht="13.5" thickBot="1" x14ac:dyDescent="0.25">
      <c r="A59" s="190">
        <v>2013</v>
      </c>
      <c r="B59" s="178"/>
      <c r="C59" s="178"/>
      <c r="D59" s="178"/>
      <c r="E59" s="178"/>
      <c r="F59"/>
    </row>
    <row r="60" spans="1:6" x14ac:dyDescent="0.2">
      <c r="A60" s="188">
        <f>+'11- impo '!A60</f>
        <v>2014</v>
      </c>
      <c r="B60" s="173"/>
      <c r="C60" s="173"/>
      <c r="D60" s="173"/>
      <c r="E60" s="173"/>
      <c r="F60"/>
    </row>
    <row r="61" spans="1:6" x14ac:dyDescent="0.2">
      <c r="A61" s="189">
        <f>+'11- impo '!A61</f>
        <v>2015</v>
      </c>
      <c r="B61" s="161"/>
      <c r="C61" s="161"/>
      <c r="D61" s="161"/>
      <c r="E61" s="161"/>
      <c r="F61"/>
    </row>
    <row r="62" spans="1:6" ht="13.5" thickBot="1" x14ac:dyDescent="0.25">
      <c r="A62" s="190">
        <f>+'11- impo '!A62</f>
        <v>2016</v>
      </c>
      <c r="B62" s="178"/>
      <c r="C62" s="178"/>
      <c r="D62" s="178"/>
      <c r="E62" s="178"/>
      <c r="F62"/>
    </row>
    <row r="63" spans="1:6" ht="13.5" thickBot="1" x14ac:dyDescent="0.25">
      <c r="A63" s="191"/>
      <c r="B63" s="186"/>
      <c r="C63" s="186"/>
      <c r="D63" s="186"/>
      <c r="E63" s="186"/>
      <c r="F63"/>
    </row>
    <row r="64" spans="1:6" x14ac:dyDescent="0.2">
      <c r="A64" s="171" t="str">
        <f>+'11- impo '!A64</f>
        <v>ene-oct 2016</v>
      </c>
      <c r="B64" s="173"/>
      <c r="C64" s="173"/>
      <c r="D64" s="173"/>
      <c r="E64" s="173"/>
      <c r="F64"/>
    </row>
    <row r="65" spans="1:6" ht="13.5" thickBot="1" x14ac:dyDescent="0.25">
      <c r="A65" s="177" t="str">
        <f>+'11- impo '!A65</f>
        <v>ene-oct 2017</v>
      </c>
      <c r="B65" s="178"/>
      <c r="C65" s="178"/>
      <c r="D65" s="178"/>
      <c r="E65" s="178"/>
      <c r="F65"/>
    </row>
    <row r="66" spans="1:6" x14ac:dyDescent="0.2">
      <c r="A66" s="185"/>
    </row>
    <row r="67" spans="1:6" x14ac:dyDescent="0.2">
      <c r="A67" s="192" t="s">
        <v>82</v>
      </c>
    </row>
    <row r="68" spans="1:6" x14ac:dyDescent="0.2">
      <c r="A68" s="166"/>
    </row>
    <row r="69" spans="1:6" x14ac:dyDescent="0.2">
      <c r="A69" s="166"/>
      <c r="E69" s="186"/>
      <c r="F69" s="186"/>
    </row>
    <row r="70" spans="1:6" x14ac:dyDescent="0.2">
      <c r="A70" s="81" t="s">
        <v>148</v>
      </c>
      <c r="B70" s="82"/>
      <c r="C70" s="52"/>
    </row>
    <row r="71" spans="1:6" ht="13.5" thickBot="1" x14ac:dyDescent="0.25">
      <c r="A71" s="52"/>
      <c r="B71" s="52"/>
      <c r="C71" s="52"/>
    </row>
    <row r="72" spans="1:6" ht="13.5" thickBot="1" x14ac:dyDescent="0.25">
      <c r="A72" s="86" t="s">
        <v>5</v>
      </c>
      <c r="C72" s="91" t="s">
        <v>139</v>
      </c>
      <c r="D72" s="93" t="s">
        <v>118</v>
      </c>
    </row>
    <row r="73" spans="1:6" x14ac:dyDescent="0.2">
      <c r="A73" s="94">
        <f>+A60</f>
        <v>2014</v>
      </c>
      <c r="C73" s="109">
        <f>+C60-SUM(C8:C19)</f>
        <v>0</v>
      </c>
      <c r="D73" s="112">
        <f>+D60-SUM(D8:D19)</f>
        <v>0</v>
      </c>
    </row>
    <row r="74" spans="1:6" x14ac:dyDescent="0.2">
      <c r="A74" s="96">
        <f>+A61</f>
        <v>2015</v>
      </c>
      <c r="C74" s="113">
        <f>+C61-SUM(C20:C31)</f>
        <v>0</v>
      </c>
      <c r="D74" s="116">
        <f>+D61-SUM(D20:D31)</f>
        <v>0</v>
      </c>
    </row>
    <row r="75" spans="1:6" ht="13.5" thickBot="1" x14ac:dyDescent="0.25">
      <c r="A75" s="97">
        <f>+A62</f>
        <v>2016</v>
      </c>
      <c r="C75" s="117">
        <f>+C62-SUM(C32:C43)</f>
        <v>0</v>
      </c>
      <c r="D75" s="120">
        <f>+D62-SUM(D32:D43)</f>
        <v>0</v>
      </c>
    </row>
    <row r="76" spans="1:6" x14ac:dyDescent="0.2">
      <c r="A76" s="94" t="str">
        <f>+A64</f>
        <v>ene-oct 2016</v>
      </c>
      <c r="C76" s="126">
        <f>+C64-(SUM(C32:INDEX(C32:C43,'parámetros e instrucciones'!$E$3)))</f>
        <v>0</v>
      </c>
      <c r="D76" s="126">
        <f>+D64-(SUM(D32:INDEX(D32:D43,'parámetros e instrucciones'!$E$3)))</f>
        <v>0</v>
      </c>
    </row>
    <row r="77" spans="1:6" ht="13.5" thickBot="1" x14ac:dyDescent="0.25">
      <c r="A77" s="97" t="str">
        <f>+A65</f>
        <v>ene-oct 2017</v>
      </c>
      <c r="C77" s="130">
        <f>+C65-(SUM(C44:INDEX(C44:C55,'parámetros e instrucciones'!$E$3)))</f>
        <v>0</v>
      </c>
      <c r="D77" s="130">
        <f>+D65-(SUM(D44:INDEX(D44:D55,'parámetros e instrucciones'!$E$3)))</f>
        <v>0</v>
      </c>
    </row>
  </sheetData>
  <sheetProtection formatCells="0" formatColumns="0" formatRows="0"/>
  <phoneticPr fontId="0" type="noConversion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0000"/>
    <pageSetUpPr fitToPage="1"/>
  </sheetPr>
  <dimension ref="A1:H31"/>
  <sheetViews>
    <sheetView view="pageBreakPreview" zoomScale="60" zoomScaleNormal="100" workbookViewId="0">
      <selection activeCell="A2" sqref="A2:B2"/>
    </sheetView>
  </sheetViews>
  <sheetFormatPr baseColWidth="10" defaultRowHeight="12.75" x14ac:dyDescent="0.2"/>
  <cols>
    <col min="1" max="1" width="35.28515625" style="47" customWidth="1"/>
    <col min="2" max="2" width="14.140625" style="47" customWidth="1"/>
    <col min="3" max="4" width="14.140625" style="50" customWidth="1"/>
    <col min="5" max="5" width="14.140625" style="47" customWidth="1"/>
    <col min="6" max="7" width="11.42578125" style="47"/>
    <col min="8" max="8" width="15.5703125" style="47" customWidth="1"/>
    <col min="9" max="16384" width="11.42578125" style="47"/>
  </cols>
  <sheetData>
    <row r="1" spans="1:8" x14ac:dyDescent="0.2">
      <c r="A1" s="628" t="s">
        <v>224</v>
      </c>
      <c r="B1" s="629"/>
      <c r="E1" s="50"/>
      <c r="F1" s="50"/>
      <c r="G1" s="50"/>
      <c r="H1" s="50"/>
    </row>
    <row r="2" spans="1:8" s="50" customFormat="1" x14ac:dyDescent="0.2">
      <c r="A2" s="630" t="s">
        <v>181</v>
      </c>
      <c r="B2" s="630"/>
    </row>
    <row r="3" spans="1:8" s="50" customFormat="1" x14ac:dyDescent="0.2">
      <c r="A3" s="594" t="s">
        <v>213</v>
      </c>
      <c r="B3" s="594"/>
    </row>
    <row r="4" spans="1:8" s="50" customFormat="1" x14ac:dyDescent="0.2">
      <c r="A4" s="308" t="s">
        <v>214</v>
      </c>
      <c r="B4" s="308"/>
    </row>
    <row r="5" spans="1:8" s="49" customFormat="1" x14ac:dyDescent="0.2">
      <c r="A5" s="308" t="s">
        <v>169</v>
      </c>
      <c r="B5" s="308"/>
    </row>
    <row r="6" spans="1:8" ht="22.5" customHeight="1" thickBot="1" x14ac:dyDescent="0.25">
      <c r="A6" s="50"/>
      <c r="B6" s="50"/>
      <c r="E6" s="50"/>
      <c r="F6" s="50"/>
      <c r="G6" s="50"/>
      <c r="H6" s="50"/>
    </row>
    <row r="7" spans="1:8" s="385" customFormat="1" ht="24.75" customHeight="1" thickBot="1" x14ac:dyDescent="0.25">
      <c r="A7" s="626" t="s">
        <v>47</v>
      </c>
      <c r="B7" s="419">
        <f>'7.costos totales '!B7</f>
        <v>2011</v>
      </c>
      <c r="C7" s="419">
        <f>'7.costos totales '!C7</f>
        <v>2012</v>
      </c>
      <c r="D7" s="419">
        <f>'7.costos totales '!D7</f>
        <v>2013</v>
      </c>
      <c r="E7" s="419">
        <f>'7.costos totales '!E7</f>
        <v>2014</v>
      </c>
      <c r="F7" s="419">
        <f>'7.costos totales '!F7</f>
        <v>2015</v>
      </c>
      <c r="G7" s="419">
        <f>'7.costos totales '!G7</f>
        <v>2016</v>
      </c>
      <c r="H7" s="331" t="str">
        <f>'7.costos totales '!H7</f>
        <v>ene-oct 2017</v>
      </c>
    </row>
    <row r="8" spans="1:8" s="385" customFormat="1" ht="25.5" customHeight="1" x14ac:dyDescent="0.2">
      <c r="A8" s="627"/>
      <c r="B8" s="626" t="s">
        <v>162</v>
      </c>
      <c r="C8" s="626" t="s">
        <v>162</v>
      </c>
      <c r="D8" s="626" t="s">
        <v>162</v>
      </c>
      <c r="E8" s="626" t="s">
        <v>162</v>
      </c>
      <c r="F8" s="626" t="s">
        <v>162</v>
      </c>
      <c r="G8" s="626" t="s">
        <v>162</v>
      </c>
      <c r="H8" s="626" t="s">
        <v>162</v>
      </c>
    </row>
    <row r="9" spans="1:8" s="385" customFormat="1" ht="28.5" customHeight="1" thickBot="1" x14ac:dyDescent="0.25">
      <c r="A9" s="627"/>
      <c r="B9" s="627"/>
      <c r="C9" s="627"/>
      <c r="D9" s="627"/>
      <c r="E9" s="627"/>
      <c r="F9" s="627"/>
      <c r="G9" s="627"/>
      <c r="H9" s="627"/>
    </row>
    <row r="10" spans="1:8" x14ac:dyDescent="0.2">
      <c r="A10" s="301" t="s">
        <v>159</v>
      </c>
      <c r="B10" s="173"/>
      <c r="C10" s="173"/>
      <c r="D10" s="173"/>
      <c r="E10" s="173"/>
      <c r="F10" s="173"/>
      <c r="G10" s="173"/>
      <c r="H10" s="173"/>
    </row>
    <row r="11" spans="1:8" x14ac:dyDescent="0.2">
      <c r="A11" s="302" t="s">
        <v>158</v>
      </c>
      <c r="B11" s="161"/>
      <c r="C11" s="161"/>
      <c r="D11" s="161"/>
      <c r="E11" s="161"/>
      <c r="F11" s="161"/>
      <c r="G11" s="161"/>
      <c r="H11" s="161"/>
    </row>
    <row r="12" spans="1:8" x14ac:dyDescent="0.2">
      <c r="A12" s="302" t="s">
        <v>160</v>
      </c>
      <c r="B12" s="161"/>
      <c r="C12" s="161"/>
      <c r="D12" s="161"/>
      <c r="E12" s="161"/>
      <c r="F12" s="161"/>
      <c r="G12" s="161"/>
      <c r="H12" s="161"/>
    </row>
    <row r="13" spans="1:8" x14ac:dyDescent="0.2">
      <c r="A13" s="302" t="s">
        <v>164</v>
      </c>
      <c r="B13" s="161"/>
      <c r="C13" s="161"/>
      <c r="D13" s="161"/>
      <c r="E13" s="161"/>
      <c r="F13" s="161"/>
      <c r="G13" s="161"/>
      <c r="H13" s="161"/>
    </row>
    <row r="14" spans="1:8" x14ac:dyDescent="0.2">
      <c r="A14" s="302" t="s">
        <v>98</v>
      </c>
      <c r="B14" s="161"/>
      <c r="C14" s="161"/>
      <c r="D14" s="161"/>
      <c r="E14" s="161"/>
      <c r="F14" s="161"/>
      <c r="G14" s="161"/>
      <c r="H14" s="161"/>
    </row>
    <row r="15" spans="1:8" x14ac:dyDescent="0.2">
      <c r="A15" s="302" t="s">
        <v>163</v>
      </c>
      <c r="B15" s="161"/>
      <c r="C15" s="161"/>
      <c r="D15" s="161"/>
      <c r="E15" s="161"/>
      <c r="F15" s="161"/>
      <c r="G15" s="161"/>
      <c r="H15" s="161"/>
    </row>
    <row r="16" spans="1:8" ht="13.5" thickBot="1" x14ac:dyDescent="0.25">
      <c r="A16" s="303" t="s">
        <v>161</v>
      </c>
      <c r="B16" s="178"/>
      <c r="C16" s="178"/>
      <c r="D16" s="178"/>
      <c r="E16" s="178"/>
      <c r="F16" s="178"/>
      <c r="G16" s="178"/>
      <c r="H16" s="178"/>
    </row>
    <row r="17" spans="1:8" ht="13.5" thickBot="1" x14ac:dyDescent="0.25">
      <c r="A17" s="165" t="s">
        <v>109</v>
      </c>
      <c r="B17" s="300"/>
      <c r="C17" s="300"/>
      <c r="D17" s="300"/>
      <c r="E17" s="300"/>
      <c r="F17" s="300"/>
      <c r="G17" s="300"/>
      <c r="H17" s="300"/>
    </row>
    <row r="18" spans="1:8" ht="13.5" thickBot="1" x14ac:dyDescent="0.25">
      <c r="A18" s="67"/>
      <c r="B18" s="186"/>
      <c r="C18" s="186"/>
      <c r="D18" s="186"/>
      <c r="E18" s="186"/>
      <c r="F18" s="186"/>
      <c r="G18" s="186"/>
      <c r="H18" s="186"/>
    </row>
    <row r="19" spans="1:8" ht="13.5" customHeight="1" thickBot="1" x14ac:dyDescent="0.25">
      <c r="A19" s="325" t="s">
        <v>195</v>
      </c>
      <c r="B19" s="300"/>
      <c r="C19" s="300"/>
      <c r="D19" s="300"/>
      <c r="E19" s="300"/>
      <c r="F19" s="300"/>
      <c r="G19" s="300"/>
      <c r="H19" s="300"/>
    </row>
    <row r="20" spans="1:8" x14ac:dyDescent="0.2">
      <c r="A20" s="67"/>
      <c r="B20" s="186"/>
      <c r="C20" s="186"/>
      <c r="D20" s="186"/>
      <c r="E20" s="186"/>
    </row>
    <row r="21" spans="1:8" ht="24.75" customHeight="1" x14ac:dyDescent="0.2">
      <c r="A21" s="597" t="s">
        <v>166</v>
      </c>
      <c r="B21" s="597"/>
      <c r="C21" s="597"/>
      <c r="D21" s="597"/>
      <c r="E21" s="597"/>
    </row>
    <row r="22" spans="1:8" ht="12.75" customHeight="1" x14ac:dyDescent="0.2"/>
    <row r="24" spans="1:8" ht="13.5" thickBot="1" x14ac:dyDescent="0.25">
      <c r="A24" s="87"/>
    </row>
    <row r="25" spans="1:8" ht="13.5" thickBot="1" x14ac:dyDescent="0.25">
      <c r="B25" s="307">
        <f>+E7</f>
        <v>2014</v>
      </c>
      <c r="C25" s="307">
        <f>+F7</f>
        <v>2015</v>
      </c>
      <c r="D25" s="307">
        <f>+G7</f>
        <v>2016</v>
      </c>
      <c r="E25" s="307" t="str">
        <f>+H7</f>
        <v>ene-oct 2017</v>
      </c>
    </row>
    <row r="26" spans="1:8" ht="13.5" thickBot="1" x14ac:dyDescent="0.25">
      <c r="B26" s="160" t="s">
        <v>167</v>
      </c>
      <c r="C26" s="160" t="s">
        <v>167</v>
      </c>
      <c r="D26" s="160" t="s">
        <v>167</v>
      </c>
      <c r="E26" s="160" t="s">
        <v>167</v>
      </c>
    </row>
    <row r="27" spans="1:8" ht="13.5" thickBot="1" x14ac:dyDescent="0.25">
      <c r="A27" s="87" t="s">
        <v>165</v>
      </c>
      <c r="B27" s="305">
        <f>+E17-SUM(E10:E16)</f>
        <v>0</v>
      </c>
      <c r="C27" s="304">
        <f>+F17-SUM(F10:F16)</f>
        <v>0</v>
      </c>
      <c r="D27" s="306">
        <f>+G17-SUM(G10:G16)</f>
        <v>0</v>
      </c>
      <c r="E27" s="305">
        <f>+H17-SUM(H10:H16)</f>
        <v>0</v>
      </c>
    </row>
    <row r="28" spans="1:8" x14ac:dyDescent="0.2">
      <c r="A28" s="87"/>
    </row>
    <row r="29" spans="1:8" x14ac:dyDescent="0.2">
      <c r="A29" s="87"/>
    </row>
    <row r="30" spans="1:8" x14ac:dyDescent="0.2">
      <c r="A30" s="87"/>
    </row>
    <row r="31" spans="1:8" x14ac:dyDescent="0.2">
      <c r="A31" s="87"/>
    </row>
  </sheetData>
  <mergeCells count="12">
    <mergeCell ref="F8:F9"/>
    <mergeCell ref="G8:G9"/>
    <mergeCell ref="H8:H9"/>
    <mergeCell ref="A21:E21"/>
    <mergeCell ref="A1:B1"/>
    <mergeCell ref="A2:B2"/>
    <mergeCell ref="A3:B3"/>
    <mergeCell ref="A7:A9"/>
    <mergeCell ref="E8:E9"/>
    <mergeCell ref="B8:B9"/>
    <mergeCell ref="C8:C9"/>
    <mergeCell ref="D8:D9"/>
  </mergeCells>
  <phoneticPr fontId="16" type="noConversion"/>
  <pageMargins left="0.75" right="0.75" top="1" bottom="1" header="0" footer="0"/>
  <pageSetup paperSize="9" scale="6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85</v>
      </c>
      <c r="B1" s="3"/>
    </row>
    <row r="2" spans="1:2" ht="13.5" thickBot="1" x14ac:dyDescent="0.25">
      <c r="A2" s="2" t="s">
        <v>45</v>
      </c>
      <c r="B2" s="3"/>
    </row>
    <row r="3" spans="1:2" x14ac:dyDescent="0.2">
      <c r="A3" s="4" t="s">
        <v>5</v>
      </c>
      <c r="B3" s="14" t="s">
        <v>46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6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631" t="s">
        <v>86</v>
      </c>
      <c r="B2" s="631"/>
      <c r="C2" s="631"/>
      <c r="D2" s="631"/>
    </row>
    <row r="3" spans="1:4" x14ac:dyDescent="0.2">
      <c r="A3" s="631" t="s">
        <v>87</v>
      </c>
      <c r="B3" s="631"/>
      <c r="C3" s="631"/>
      <c r="D3" s="631"/>
    </row>
    <row r="4" spans="1:4" x14ac:dyDescent="0.2">
      <c r="A4" s="632" t="s">
        <v>1</v>
      </c>
      <c r="B4" s="632"/>
      <c r="C4" s="632"/>
      <c r="D4" s="632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26</v>
      </c>
      <c r="B6" s="21" t="s">
        <v>88</v>
      </c>
      <c r="C6" s="22" t="s">
        <v>89</v>
      </c>
      <c r="D6" s="23" t="s">
        <v>90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17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C89"/>
  <sheetViews>
    <sheetView workbookViewId="0">
      <selection activeCell="D15" sqref="D15"/>
    </sheetView>
  </sheetViews>
  <sheetFormatPr baseColWidth="10" defaultRowHeight="12.75" x14ac:dyDescent="0.2"/>
  <cols>
    <col min="1" max="1" width="14.5703125" style="480" customWidth="1"/>
    <col min="2" max="2" width="18.5703125" style="480" customWidth="1"/>
    <col min="3" max="3" width="14.28515625" style="480" customWidth="1"/>
    <col min="4" max="16384" width="11.42578125" style="455"/>
  </cols>
  <sheetData>
    <row r="1" spans="1:3" x14ac:dyDescent="0.2">
      <c r="A1" s="633" t="s">
        <v>245</v>
      </c>
      <c r="B1" s="621"/>
      <c r="C1" s="621"/>
    </row>
    <row r="2" spans="1:3" x14ac:dyDescent="0.2">
      <c r="A2" s="622" t="s">
        <v>196</v>
      </c>
      <c r="B2" s="622"/>
      <c r="C2" s="622"/>
    </row>
    <row r="3" spans="1:3" x14ac:dyDescent="0.2">
      <c r="A3" s="623" t="str">
        <f>+'1.modelos'!A3</f>
        <v>Rodamientes Radiales a bola</v>
      </c>
      <c r="B3" s="623"/>
      <c r="C3" s="623"/>
    </row>
    <row r="4" spans="1:3" x14ac:dyDescent="0.2">
      <c r="A4" s="556"/>
      <c r="B4" s="556" t="s">
        <v>270</v>
      </c>
      <c r="C4" s="556"/>
    </row>
    <row r="5" spans="1:3" x14ac:dyDescent="0.2">
      <c r="A5" s="622" t="s">
        <v>246</v>
      </c>
      <c r="B5" s="622"/>
      <c r="C5" s="622"/>
    </row>
    <row r="6" spans="1:3" ht="13.5" thickBot="1" x14ac:dyDescent="0.25">
      <c r="A6" s="456"/>
      <c r="B6" s="457"/>
      <c r="C6" s="457"/>
    </row>
    <row r="7" spans="1:3" ht="26.25" customHeight="1" thickBot="1" x14ac:dyDescent="0.25">
      <c r="A7" s="458" t="s">
        <v>4</v>
      </c>
      <c r="B7" s="624" t="s">
        <v>234</v>
      </c>
      <c r="C7" s="625"/>
    </row>
    <row r="8" spans="1:3" x14ac:dyDescent="0.2">
      <c r="A8" s="619" t="s">
        <v>5</v>
      </c>
      <c r="B8" s="459" t="s">
        <v>78</v>
      </c>
      <c r="C8" s="459" t="s">
        <v>13</v>
      </c>
    </row>
    <row r="9" spans="1:3" ht="13.5" thickBot="1" x14ac:dyDescent="0.25">
      <c r="A9" s="620"/>
      <c r="B9" s="555" t="s">
        <v>80</v>
      </c>
      <c r="C9" s="460" t="s">
        <v>81</v>
      </c>
    </row>
    <row r="10" spans="1:3" x14ac:dyDescent="0.2">
      <c r="A10" s="461">
        <f>+'14impo semi  (2)'!A9</f>
        <v>41640</v>
      </c>
      <c r="B10" s="462"/>
      <c r="C10" s="463"/>
    </row>
    <row r="11" spans="1:3" x14ac:dyDescent="0.2">
      <c r="A11" s="464">
        <f>+'14impo semi  (2)'!A10</f>
        <v>41671</v>
      </c>
      <c r="B11" s="465"/>
      <c r="C11" s="466"/>
    </row>
    <row r="12" spans="1:3" x14ac:dyDescent="0.2">
      <c r="A12" s="464">
        <f>+'14impo semi  (2)'!A11</f>
        <v>41699</v>
      </c>
      <c r="B12" s="465"/>
      <c r="C12" s="466"/>
    </row>
    <row r="13" spans="1:3" x14ac:dyDescent="0.2">
      <c r="A13" s="464">
        <f>+'14impo semi  (2)'!A12</f>
        <v>41730</v>
      </c>
      <c r="B13" s="465"/>
      <c r="C13" s="466"/>
    </row>
    <row r="14" spans="1:3" x14ac:dyDescent="0.2">
      <c r="A14" s="464">
        <f>+'14impo semi  (2)'!A13</f>
        <v>41760</v>
      </c>
      <c r="B14" s="466"/>
      <c r="C14" s="466"/>
    </row>
    <row r="15" spans="1:3" x14ac:dyDescent="0.2">
      <c r="A15" s="464">
        <f>+'14impo semi  (2)'!A14</f>
        <v>41791</v>
      </c>
      <c r="B15" s="465"/>
      <c r="C15" s="466"/>
    </row>
    <row r="16" spans="1:3" x14ac:dyDescent="0.2">
      <c r="A16" s="464">
        <f>+'14impo semi  (2)'!A15</f>
        <v>41821</v>
      </c>
      <c r="B16" s="466"/>
      <c r="C16" s="466"/>
    </row>
    <row r="17" spans="1:3" x14ac:dyDescent="0.2">
      <c r="A17" s="464">
        <f>+'14impo semi  (2)'!A16</f>
        <v>41852</v>
      </c>
      <c r="B17" s="466"/>
      <c r="C17" s="466"/>
    </row>
    <row r="18" spans="1:3" x14ac:dyDescent="0.2">
      <c r="A18" s="464">
        <f>+'14impo semi  (2)'!A17</f>
        <v>41883</v>
      </c>
      <c r="B18" s="466"/>
      <c r="C18" s="466"/>
    </row>
    <row r="19" spans="1:3" x14ac:dyDescent="0.2">
      <c r="A19" s="464">
        <f>+'14impo semi  (2)'!A18</f>
        <v>41913</v>
      </c>
      <c r="B19" s="466"/>
      <c r="C19" s="466"/>
    </row>
    <row r="20" spans="1:3" x14ac:dyDescent="0.2">
      <c r="A20" s="464">
        <f>+'14impo semi  (2)'!A19</f>
        <v>41944</v>
      </c>
      <c r="B20" s="466"/>
      <c r="C20" s="466"/>
    </row>
    <row r="21" spans="1:3" ht="13.5" thickBot="1" x14ac:dyDescent="0.25">
      <c r="A21" s="467">
        <f>+'14impo semi  (2)'!A20</f>
        <v>41974</v>
      </c>
      <c r="B21" s="468"/>
      <c r="C21" s="468"/>
    </row>
    <row r="22" spans="1:3" x14ac:dyDescent="0.2">
      <c r="A22" s="461">
        <f>+'14impo semi  (2)'!A21</f>
        <v>42005</v>
      </c>
      <c r="B22" s="462"/>
      <c r="C22" s="463"/>
    </row>
    <row r="23" spans="1:3" x14ac:dyDescent="0.2">
      <c r="A23" s="464">
        <f>+'14impo semi  (2)'!A22</f>
        <v>42036</v>
      </c>
      <c r="B23" s="465"/>
      <c r="C23" s="466"/>
    </row>
    <row r="24" spans="1:3" x14ac:dyDescent="0.2">
      <c r="A24" s="464">
        <f>+'14impo semi  (2)'!A23</f>
        <v>42064</v>
      </c>
      <c r="B24" s="465"/>
      <c r="C24" s="466"/>
    </row>
    <row r="25" spans="1:3" x14ac:dyDescent="0.2">
      <c r="A25" s="464">
        <f>+'14impo semi  (2)'!A24</f>
        <v>42095</v>
      </c>
      <c r="B25" s="465"/>
      <c r="C25" s="466"/>
    </row>
    <row r="26" spans="1:3" x14ac:dyDescent="0.2">
      <c r="A26" s="464">
        <f>+'14impo semi  (2)'!A25</f>
        <v>42125</v>
      </c>
      <c r="B26" s="466"/>
      <c r="C26" s="466"/>
    </row>
    <row r="27" spans="1:3" x14ac:dyDescent="0.2">
      <c r="A27" s="464">
        <f>+'14impo semi  (2)'!A26</f>
        <v>42156</v>
      </c>
      <c r="B27" s="465"/>
      <c r="C27" s="466"/>
    </row>
    <row r="28" spans="1:3" x14ac:dyDescent="0.2">
      <c r="A28" s="464">
        <f>+'14impo semi  (2)'!A27</f>
        <v>42186</v>
      </c>
      <c r="B28" s="466"/>
      <c r="C28" s="466"/>
    </row>
    <row r="29" spans="1:3" x14ac:dyDescent="0.2">
      <c r="A29" s="464">
        <f>+'14impo semi  (2)'!A28</f>
        <v>42217</v>
      </c>
      <c r="B29" s="466"/>
      <c r="C29" s="466"/>
    </row>
    <row r="30" spans="1:3" x14ac:dyDescent="0.2">
      <c r="A30" s="464">
        <f>+'14impo semi  (2)'!A29</f>
        <v>42248</v>
      </c>
      <c r="B30" s="466"/>
      <c r="C30" s="466"/>
    </row>
    <row r="31" spans="1:3" x14ac:dyDescent="0.2">
      <c r="A31" s="464">
        <f>+'14impo semi  (2)'!A30</f>
        <v>42278</v>
      </c>
      <c r="B31" s="466"/>
      <c r="C31" s="466"/>
    </row>
    <row r="32" spans="1:3" x14ac:dyDescent="0.2">
      <c r="A32" s="464">
        <f>+'14impo semi  (2)'!A31</f>
        <v>42309</v>
      </c>
      <c r="B32" s="466"/>
      <c r="C32" s="466"/>
    </row>
    <row r="33" spans="1:3" ht="13.5" thickBot="1" x14ac:dyDescent="0.25">
      <c r="A33" s="467">
        <f>+'14impo semi  (2)'!A32</f>
        <v>42339</v>
      </c>
      <c r="B33" s="468"/>
      <c r="C33" s="468"/>
    </row>
    <row r="34" spans="1:3" x14ac:dyDescent="0.2">
      <c r="A34" s="461">
        <f>+'14impo semi  (2)'!A33</f>
        <v>42370</v>
      </c>
      <c r="B34" s="462"/>
      <c r="C34" s="463"/>
    </row>
    <row r="35" spans="1:3" x14ac:dyDescent="0.2">
      <c r="A35" s="464">
        <f>+'14impo semi  (2)'!A34</f>
        <v>42401</v>
      </c>
      <c r="B35" s="465"/>
      <c r="C35" s="466"/>
    </row>
    <row r="36" spans="1:3" x14ac:dyDescent="0.2">
      <c r="A36" s="464">
        <f>+'14impo semi  (2)'!A35</f>
        <v>42430</v>
      </c>
      <c r="B36" s="465"/>
      <c r="C36" s="466"/>
    </row>
    <row r="37" spans="1:3" x14ac:dyDescent="0.2">
      <c r="A37" s="464">
        <f>+'14impo semi  (2)'!A36</f>
        <v>42461</v>
      </c>
      <c r="B37" s="465"/>
      <c r="C37" s="466"/>
    </row>
    <row r="38" spans="1:3" x14ac:dyDescent="0.2">
      <c r="A38" s="464">
        <f>+'14impo semi  (2)'!A37</f>
        <v>42491</v>
      </c>
      <c r="B38" s="466"/>
      <c r="C38" s="466"/>
    </row>
    <row r="39" spans="1:3" x14ac:dyDescent="0.2">
      <c r="A39" s="464">
        <f>+'14impo semi  (2)'!A38</f>
        <v>42522</v>
      </c>
      <c r="B39" s="465"/>
      <c r="C39" s="466"/>
    </row>
    <row r="40" spans="1:3" x14ac:dyDescent="0.2">
      <c r="A40" s="464">
        <f>+'14impo semi  (2)'!A39</f>
        <v>42552</v>
      </c>
      <c r="B40" s="466"/>
      <c r="C40" s="466"/>
    </row>
    <row r="41" spans="1:3" x14ac:dyDescent="0.2">
      <c r="A41" s="464">
        <f>+'14impo semi  (2)'!A40</f>
        <v>42583</v>
      </c>
      <c r="B41" s="466"/>
      <c r="C41" s="466"/>
    </row>
    <row r="42" spans="1:3" x14ac:dyDescent="0.2">
      <c r="A42" s="464">
        <f>+'14impo semi  (2)'!A41</f>
        <v>42614</v>
      </c>
      <c r="B42" s="466"/>
      <c r="C42" s="466"/>
    </row>
    <row r="43" spans="1:3" x14ac:dyDescent="0.2">
      <c r="A43" s="464">
        <f>+'14impo semi  (2)'!A42</f>
        <v>42644</v>
      </c>
      <c r="B43" s="466"/>
      <c r="C43" s="466"/>
    </row>
    <row r="44" spans="1:3" x14ac:dyDescent="0.2">
      <c r="A44" s="464">
        <f>+'14impo semi  (2)'!A43</f>
        <v>42675</v>
      </c>
      <c r="B44" s="466"/>
      <c r="C44" s="466"/>
    </row>
    <row r="45" spans="1:3" ht="13.5" thickBot="1" x14ac:dyDescent="0.25">
      <c r="A45" s="467">
        <f>+'14impo semi  (2)'!A44</f>
        <v>42705</v>
      </c>
      <c r="B45" s="468"/>
      <c r="C45" s="468"/>
    </row>
    <row r="46" spans="1:3" x14ac:dyDescent="0.2">
      <c r="A46" s="461">
        <f>+'14impo semi  (2)'!A45</f>
        <v>42736</v>
      </c>
      <c r="B46" s="462"/>
      <c r="C46" s="463"/>
    </row>
    <row r="47" spans="1:3" x14ac:dyDescent="0.2">
      <c r="A47" s="464">
        <f>+'14impo semi  (2)'!A46</f>
        <v>42767</v>
      </c>
      <c r="B47" s="465"/>
      <c r="C47" s="466"/>
    </row>
    <row r="48" spans="1:3" x14ac:dyDescent="0.2">
      <c r="A48" s="464">
        <f>+'14impo semi  (2)'!A47</f>
        <v>42795</v>
      </c>
      <c r="B48" s="465"/>
      <c r="C48" s="466"/>
    </row>
    <row r="49" spans="1:3" x14ac:dyDescent="0.2">
      <c r="A49" s="464">
        <f>+'14impo semi  (2)'!A48</f>
        <v>42826</v>
      </c>
      <c r="B49" s="465"/>
      <c r="C49" s="466"/>
    </row>
    <row r="50" spans="1:3" x14ac:dyDescent="0.2">
      <c r="A50" s="464">
        <f>+'14impo semi  (2)'!A49</f>
        <v>42856</v>
      </c>
      <c r="B50" s="466"/>
      <c r="C50" s="466"/>
    </row>
    <row r="51" spans="1:3" x14ac:dyDescent="0.2">
      <c r="A51" s="464">
        <f>+'14impo semi  (2)'!A50</f>
        <v>42887</v>
      </c>
      <c r="B51" s="465"/>
      <c r="C51" s="466"/>
    </row>
    <row r="52" spans="1:3" x14ac:dyDescent="0.2">
      <c r="A52" s="464">
        <f>+'14impo semi  (2)'!A51</f>
        <v>42917</v>
      </c>
      <c r="B52" s="466"/>
      <c r="C52" s="466"/>
    </row>
    <row r="53" spans="1:3" x14ac:dyDescent="0.2">
      <c r="A53" s="464">
        <f>+'14impo semi  (2)'!A52</f>
        <v>42948</v>
      </c>
      <c r="B53" s="466"/>
      <c r="C53" s="466"/>
    </row>
    <row r="54" spans="1:3" x14ac:dyDescent="0.2">
      <c r="A54" s="464">
        <f>+'14impo semi  (2)'!A53</f>
        <v>42979</v>
      </c>
      <c r="B54" s="466"/>
      <c r="C54" s="466"/>
    </row>
    <row r="55" spans="1:3" ht="13.5" thickBot="1" x14ac:dyDescent="0.25">
      <c r="A55" s="467">
        <f>+'14impo semi  (2)'!A54</f>
        <v>43009</v>
      </c>
      <c r="B55" s="468"/>
      <c r="C55" s="468"/>
    </row>
    <row r="56" spans="1:3" hidden="1" x14ac:dyDescent="0.2">
      <c r="A56" s="540">
        <f>+'14impo semi  (2)'!A55</f>
        <v>43040</v>
      </c>
      <c r="B56" s="503"/>
      <c r="C56" s="503"/>
    </row>
    <row r="57" spans="1:3" ht="13.5" thickBot="1" x14ac:dyDescent="0.25">
      <c r="A57" s="469"/>
      <c r="B57" s="470"/>
      <c r="C57" s="470"/>
    </row>
    <row r="58" spans="1:3" x14ac:dyDescent="0.2">
      <c r="A58" s="471">
        <f>+'14impo semi  (2)'!A57</f>
        <v>2011</v>
      </c>
      <c r="B58" s="463"/>
      <c r="C58" s="463"/>
    </row>
    <row r="59" spans="1:3" x14ac:dyDescent="0.2">
      <c r="A59" s="472">
        <f>+'14impo semi  (2)'!A58</f>
        <v>2012</v>
      </c>
      <c r="B59" s="466"/>
      <c r="C59" s="466"/>
    </row>
    <row r="60" spans="1:3" ht="13.5" thickBot="1" x14ac:dyDescent="0.25">
      <c r="A60" s="473">
        <f>+'14impo semi  (2)'!A59</f>
        <v>2013</v>
      </c>
      <c r="B60" s="468"/>
      <c r="C60" s="468"/>
    </row>
    <row r="61" spans="1:3" x14ac:dyDescent="0.2">
      <c r="A61" s="471">
        <f>+'14impo semi  (2)'!A60</f>
        <v>2014</v>
      </c>
      <c r="B61" s="463"/>
      <c r="C61" s="463"/>
    </row>
    <row r="62" spans="1:3" x14ac:dyDescent="0.2">
      <c r="A62" s="472">
        <f>+'14impo semi  (2)'!A61</f>
        <v>2015</v>
      </c>
      <c r="B62" s="466"/>
      <c r="C62" s="466"/>
    </row>
    <row r="63" spans="1:3" ht="13.5" thickBot="1" x14ac:dyDescent="0.25">
      <c r="A63" s="473">
        <f>+'14impo semi  (2)'!A62</f>
        <v>2016</v>
      </c>
      <c r="B63" s="468"/>
      <c r="C63" s="468"/>
    </row>
    <row r="64" spans="1:3" ht="6" customHeight="1" thickBot="1" x14ac:dyDescent="0.25">
      <c r="A64" s="474"/>
      <c r="B64" s="470"/>
      <c r="C64" s="470"/>
    </row>
    <row r="65" spans="1:3" x14ac:dyDescent="0.2">
      <c r="A65" s="475" t="str">
        <f>+'14impo semi  (2)'!A64</f>
        <v>ene-oct 2016</v>
      </c>
      <c r="B65" s="463"/>
      <c r="C65" s="463"/>
    </row>
    <row r="66" spans="1:3" ht="13.5" thickBot="1" x14ac:dyDescent="0.25">
      <c r="A66" s="476" t="str">
        <f>+'14impo semi  (2)'!A65</f>
        <v>ene-oct 2017</v>
      </c>
      <c r="B66" s="468"/>
      <c r="C66" s="468"/>
    </row>
    <row r="67" spans="1:3" x14ac:dyDescent="0.2">
      <c r="A67" s="477" t="s">
        <v>235</v>
      </c>
      <c r="B67" s="470"/>
      <c r="C67" s="470"/>
    </row>
    <row r="68" spans="1:3" x14ac:dyDescent="0.2">
      <c r="A68" s="478"/>
      <c r="B68" s="470"/>
      <c r="C68" s="470"/>
    </row>
    <row r="69" spans="1:3" x14ac:dyDescent="0.2">
      <c r="A69" s="478"/>
      <c r="B69" s="470"/>
      <c r="C69" s="470"/>
    </row>
    <row r="70" spans="1:3" x14ac:dyDescent="0.2">
      <c r="A70" s="478"/>
      <c r="B70" s="470"/>
      <c r="C70" s="470"/>
    </row>
    <row r="71" spans="1:3" x14ac:dyDescent="0.2">
      <c r="A71" s="478"/>
      <c r="B71" s="470"/>
      <c r="C71" s="470"/>
    </row>
    <row r="72" spans="1:3" x14ac:dyDescent="0.2">
      <c r="A72" s="478"/>
      <c r="B72" s="470"/>
      <c r="C72" s="470"/>
    </row>
    <row r="73" spans="1:3" x14ac:dyDescent="0.2">
      <c r="A73" s="478"/>
      <c r="B73" s="470"/>
      <c r="C73" s="470"/>
    </row>
    <row r="74" spans="1:3" x14ac:dyDescent="0.2">
      <c r="A74" s="478"/>
      <c r="B74" s="470"/>
      <c r="C74" s="470"/>
    </row>
    <row r="75" spans="1:3" x14ac:dyDescent="0.2">
      <c r="A75" s="478"/>
      <c r="B75" s="470"/>
      <c r="C75" s="470"/>
    </row>
    <row r="76" spans="1:3" x14ac:dyDescent="0.2">
      <c r="A76" s="478"/>
      <c r="B76" s="470"/>
      <c r="C76" s="470"/>
    </row>
    <row r="77" spans="1:3" x14ac:dyDescent="0.2">
      <c r="A77" s="478"/>
      <c r="B77" s="470"/>
      <c r="C77" s="470"/>
    </row>
    <row r="78" spans="1:3" x14ac:dyDescent="0.2">
      <c r="A78" s="478"/>
      <c r="B78" s="470"/>
      <c r="C78" s="470"/>
    </row>
    <row r="79" spans="1:3" x14ac:dyDescent="0.2">
      <c r="A79" s="478"/>
      <c r="B79" s="470"/>
      <c r="C79" s="470"/>
    </row>
    <row r="80" spans="1:3" x14ac:dyDescent="0.2">
      <c r="A80" s="479" t="s">
        <v>148</v>
      </c>
      <c r="B80" s="470"/>
      <c r="C80" s="470"/>
    </row>
    <row r="81" spans="1:3" x14ac:dyDescent="0.2">
      <c r="A81" s="477"/>
      <c r="B81" s="470"/>
      <c r="C81" s="470"/>
    </row>
    <row r="82" spans="1:3" x14ac:dyDescent="0.2">
      <c r="B82" s="481"/>
      <c r="C82" s="477"/>
    </row>
    <row r="83" spans="1:3" ht="13.5" thickBot="1" x14ac:dyDescent="0.25">
      <c r="B83" s="477"/>
      <c r="C83" s="477"/>
    </row>
    <row r="84" spans="1:3" ht="13.5" thickBot="1" x14ac:dyDescent="0.25">
      <c r="A84" s="482" t="s">
        <v>5</v>
      </c>
      <c r="C84" s="483" t="s">
        <v>139</v>
      </c>
    </row>
    <row r="85" spans="1:3" x14ac:dyDescent="0.2">
      <c r="A85" s="484">
        <f>+A61</f>
        <v>2014</v>
      </c>
      <c r="C85" s="485">
        <f>+C61-SUM(C10:C21)</f>
        <v>0</v>
      </c>
    </row>
    <row r="86" spans="1:3" x14ac:dyDescent="0.2">
      <c r="A86" s="486">
        <f>+A62</f>
        <v>2015</v>
      </c>
      <c r="C86" s="487">
        <f>+C62-SUM(C22:C33)</f>
        <v>0</v>
      </c>
    </row>
    <row r="87" spans="1:3" ht="13.5" thickBot="1" x14ac:dyDescent="0.25">
      <c r="A87" s="488">
        <f>+A63</f>
        <v>2016</v>
      </c>
      <c r="C87" s="489">
        <f>+C63-SUM(C34:C45)</f>
        <v>0</v>
      </c>
    </row>
    <row r="88" spans="1:3" x14ac:dyDescent="0.2">
      <c r="A88" s="484" t="str">
        <f>+A65</f>
        <v>ene-oct 2016</v>
      </c>
      <c r="C88" s="490">
        <f>+C65-(SUM(C34:INDEX(C34:C45,'[7]parámetros e instrucciones'!$E$3)))</f>
        <v>0</v>
      </c>
    </row>
    <row r="89" spans="1:3" ht="13.5" thickBot="1" x14ac:dyDescent="0.25">
      <c r="A89" s="488" t="str">
        <f>+A66</f>
        <v>ene-oct 2017</v>
      </c>
      <c r="C89" s="491">
        <f>+C66-(SUM(C46:INDEX(C46:C56,'[7]parámetros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C89"/>
  <sheetViews>
    <sheetView workbookViewId="0">
      <selection activeCell="D15" sqref="D15"/>
    </sheetView>
  </sheetViews>
  <sheetFormatPr baseColWidth="10" defaultRowHeight="12.75" x14ac:dyDescent="0.2"/>
  <cols>
    <col min="1" max="1" width="14.5703125" style="480" customWidth="1"/>
    <col min="2" max="2" width="18.5703125" style="480" customWidth="1"/>
    <col min="3" max="3" width="14.28515625" style="480" customWidth="1"/>
    <col min="4" max="16384" width="11.42578125" style="455"/>
  </cols>
  <sheetData>
    <row r="1" spans="1:3" x14ac:dyDescent="0.2">
      <c r="A1" s="633" t="s">
        <v>291</v>
      </c>
      <c r="B1" s="621"/>
      <c r="C1" s="621"/>
    </row>
    <row r="2" spans="1:3" x14ac:dyDescent="0.2">
      <c r="A2" s="622" t="s">
        <v>196</v>
      </c>
      <c r="B2" s="622"/>
      <c r="C2" s="622"/>
    </row>
    <row r="3" spans="1:3" x14ac:dyDescent="0.2">
      <c r="A3" s="623" t="str">
        <f>+'1.modelos'!A3</f>
        <v>Rodamientes Radiales a bola</v>
      </c>
      <c r="B3" s="623"/>
      <c r="C3" s="623"/>
    </row>
    <row r="4" spans="1:3" x14ac:dyDescent="0.2">
      <c r="A4" s="556"/>
      <c r="B4" s="556" t="s">
        <v>269</v>
      </c>
      <c r="C4" s="556"/>
    </row>
    <row r="5" spans="1:3" x14ac:dyDescent="0.2">
      <c r="A5" s="622" t="s">
        <v>246</v>
      </c>
      <c r="B5" s="622"/>
      <c r="C5" s="622"/>
    </row>
    <row r="6" spans="1:3" ht="13.5" thickBot="1" x14ac:dyDescent="0.25">
      <c r="A6" s="456"/>
      <c r="B6" s="457"/>
      <c r="C6" s="457"/>
    </row>
    <row r="7" spans="1:3" ht="26.25" customHeight="1" thickBot="1" x14ac:dyDescent="0.25">
      <c r="A7" s="458" t="s">
        <v>4</v>
      </c>
      <c r="B7" s="624" t="s">
        <v>234</v>
      </c>
      <c r="C7" s="625"/>
    </row>
    <row r="8" spans="1:3" x14ac:dyDescent="0.2">
      <c r="A8" s="619" t="s">
        <v>5</v>
      </c>
      <c r="B8" s="459" t="s">
        <v>78</v>
      </c>
      <c r="C8" s="459" t="s">
        <v>13</v>
      </c>
    </row>
    <row r="9" spans="1:3" ht="13.5" thickBot="1" x14ac:dyDescent="0.25">
      <c r="A9" s="620"/>
      <c r="B9" s="555" t="s">
        <v>80</v>
      </c>
      <c r="C9" s="460" t="s">
        <v>81</v>
      </c>
    </row>
    <row r="10" spans="1:3" x14ac:dyDescent="0.2">
      <c r="A10" s="461">
        <f>+'14impo semi  (2)'!A9</f>
        <v>41640</v>
      </c>
      <c r="B10" s="462"/>
      <c r="C10" s="463"/>
    </row>
    <row r="11" spans="1:3" x14ac:dyDescent="0.2">
      <c r="A11" s="464">
        <f>+'14impo semi  (2)'!A10</f>
        <v>41671</v>
      </c>
      <c r="B11" s="465"/>
      <c r="C11" s="466"/>
    </row>
    <row r="12" spans="1:3" x14ac:dyDescent="0.2">
      <c r="A12" s="464">
        <f>+'14impo semi  (2)'!A11</f>
        <v>41699</v>
      </c>
      <c r="B12" s="465"/>
      <c r="C12" s="466"/>
    </row>
    <row r="13" spans="1:3" x14ac:dyDescent="0.2">
      <c r="A13" s="464">
        <f>+'14impo semi  (2)'!A12</f>
        <v>41730</v>
      </c>
      <c r="B13" s="465"/>
      <c r="C13" s="466"/>
    </row>
    <row r="14" spans="1:3" x14ac:dyDescent="0.2">
      <c r="A14" s="464">
        <f>+'14impo semi  (2)'!A13</f>
        <v>41760</v>
      </c>
      <c r="B14" s="466"/>
      <c r="C14" s="466"/>
    </row>
    <row r="15" spans="1:3" x14ac:dyDescent="0.2">
      <c r="A15" s="464">
        <f>+'14impo semi  (2)'!A14</f>
        <v>41791</v>
      </c>
      <c r="B15" s="465"/>
      <c r="C15" s="466"/>
    </row>
    <row r="16" spans="1:3" x14ac:dyDescent="0.2">
      <c r="A16" s="464">
        <f>+'14impo semi  (2)'!A15</f>
        <v>41821</v>
      </c>
      <c r="B16" s="466"/>
      <c r="C16" s="466"/>
    </row>
    <row r="17" spans="1:3" x14ac:dyDescent="0.2">
      <c r="A17" s="464">
        <f>+'14impo semi  (2)'!A16</f>
        <v>41852</v>
      </c>
      <c r="B17" s="466"/>
      <c r="C17" s="466"/>
    </row>
    <row r="18" spans="1:3" x14ac:dyDescent="0.2">
      <c r="A18" s="464">
        <f>+'14impo semi  (2)'!A17</f>
        <v>41883</v>
      </c>
      <c r="B18" s="466"/>
      <c r="C18" s="466"/>
    </row>
    <row r="19" spans="1:3" x14ac:dyDescent="0.2">
      <c r="A19" s="464">
        <f>+'14impo semi  (2)'!A18</f>
        <v>41913</v>
      </c>
      <c r="B19" s="466"/>
      <c r="C19" s="466"/>
    </row>
    <row r="20" spans="1:3" x14ac:dyDescent="0.2">
      <c r="A20" s="464">
        <f>+'14impo semi  (2)'!A19</f>
        <v>41944</v>
      </c>
      <c r="B20" s="466"/>
      <c r="C20" s="466"/>
    </row>
    <row r="21" spans="1:3" ht="13.5" thickBot="1" x14ac:dyDescent="0.25">
      <c r="A21" s="467">
        <f>+'14impo semi  (2)'!A20</f>
        <v>41974</v>
      </c>
      <c r="B21" s="468"/>
      <c r="C21" s="468"/>
    </row>
    <row r="22" spans="1:3" x14ac:dyDescent="0.2">
      <c r="A22" s="461">
        <f>+'14impo semi  (2)'!A21</f>
        <v>42005</v>
      </c>
      <c r="B22" s="462"/>
      <c r="C22" s="463"/>
    </row>
    <row r="23" spans="1:3" x14ac:dyDescent="0.2">
      <c r="A23" s="464">
        <f>+'14impo semi  (2)'!A22</f>
        <v>42036</v>
      </c>
      <c r="B23" s="465"/>
      <c r="C23" s="466"/>
    </row>
    <row r="24" spans="1:3" x14ac:dyDescent="0.2">
      <c r="A24" s="464">
        <f>+'14impo semi  (2)'!A23</f>
        <v>42064</v>
      </c>
      <c r="B24" s="465"/>
      <c r="C24" s="466"/>
    </row>
    <row r="25" spans="1:3" x14ac:dyDescent="0.2">
      <c r="A25" s="464">
        <f>+'14impo semi  (2)'!A24</f>
        <v>42095</v>
      </c>
      <c r="B25" s="465"/>
      <c r="C25" s="466"/>
    </row>
    <row r="26" spans="1:3" x14ac:dyDescent="0.2">
      <c r="A26" s="464">
        <f>+'14impo semi  (2)'!A25</f>
        <v>42125</v>
      </c>
      <c r="B26" s="466"/>
      <c r="C26" s="466"/>
    </row>
    <row r="27" spans="1:3" x14ac:dyDescent="0.2">
      <c r="A27" s="464">
        <f>+'14impo semi  (2)'!A26</f>
        <v>42156</v>
      </c>
      <c r="B27" s="465"/>
      <c r="C27" s="466"/>
    </row>
    <row r="28" spans="1:3" x14ac:dyDescent="0.2">
      <c r="A28" s="464">
        <f>+'14impo semi  (2)'!A27</f>
        <v>42186</v>
      </c>
      <c r="B28" s="466"/>
      <c r="C28" s="466"/>
    </row>
    <row r="29" spans="1:3" x14ac:dyDescent="0.2">
      <c r="A29" s="464">
        <f>+'14impo semi  (2)'!A28</f>
        <v>42217</v>
      </c>
      <c r="B29" s="466"/>
      <c r="C29" s="466"/>
    </row>
    <row r="30" spans="1:3" x14ac:dyDescent="0.2">
      <c r="A30" s="464">
        <f>+'14impo semi  (2)'!A29</f>
        <v>42248</v>
      </c>
      <c r="B30" s="466"/>
      <c r="C30" s="466"/>
    </row>
    <row r="31" spans="1:3" x14ac:dyDescent="0.2">
      <c r="A31" s="464">
        <f>+'14impo semi  (2)'!A30</f>
        <v>42278</v>
      </c>
      <c r="B31" s="466"/>
      <c r="C31" s="466"/>
    </row>
    <row r="32" spans="1:3" x14ac:dyDescent="0.2">
      <c r="A32" s="464">
        <f>+'14impo semi  (2)'!A31</f>
        <v>42309</v>
      </c>
      <c r="B32" s="466"/>
      <c r="C32" s="466"/>
    </row>
    <row r="33" spans="1:3" ht="13.5" thickBot="1" x14ac:dyDescent="0.25">
      <c r="A33" s="467">
        <f>+'14impo semi  (2)'!A32</f>
        <v>42339</v>
      </c>
      <c r="B33" s="468"/>
      <c r="C33" s="468"/>
    </row>
    <row r="34" spans="1:3" x14ac:dyDescent="0.2">
      <c r="A34" s="461">
        <f>+'14impo semi  (2)'!A33</f>
        <v>42370</v>
      </c>
      <c r="B34" s="462"/>
      <c r="C34" s="463"/>
    </row>
    <row r="35" spans="1:3" x14ac:dyDescent="0.2">
      <c r="A35" s="464">
        <f>+'14impo semi  (2)'!A34</f>
        <v>42401</v>
      </c>
      <c r="B35" s="465"/>
      <c r="C35" s="466"/>
    </row>
    <row r="36" spans="1:3" x14ac:dyDescent="0.2">
      <c r="A36" s="464">
        <f>+'14impo semi  (2)'!A35</f>
        <v>42430</v>
      </c>
      <c r="B36" s="465"/>
      <c r="C36" s="466"/>
    </row>
    <row r="37" spans="1:3" x14ac:dyDescent="0.2">
      <c r="A37" s="464">
        <f>+'14impo semi  (2)'!A36</f>
        <v>42461</v>
      </c>
      <c r="B37" s="465"/>
      <c r="C37" s="466"/>
    </row>
    <row r="38" spans="1:3" x14ac:dyDescent="0.2">
      <c r="A38" s="464">
        <f>+'14impo semi  (2)'!A37</f>
        <v>42491</v>
      </c>
      <c r="B38" s="466"/>
      <c r="C38" s="466"/>
    </row>
    <row r="39" spans="1:3" x14ac:dyDescent="0.2">
      <c r="A39" s="464">
        <f>+'14impo semi  (2)'!A38</f>
        <v>42522</v>
      </c>
      <c r="B39" s="465"/>
      <c r="C39" s="466"/>
    </row>
    <row r="40" spans="1:3" x14ac:dyDescent="0.2">
      <c r="A40" s="464">
        <f>+'14impo semi  (2)'!A39</f>
        <v>42552</v>
      </c>
      <c r="B40" s="466"/>
      <c r="C40" s="466"/>
    </row>
    <row r="41" spans="1:3" x14ac:dyDescent="0.2">
      <c r="A41" s="464">
        <f>+'14impo semi  (2)'!A40</f>
        <v>42583</v>
      </c>
      <c r="B41" s="466"/>
      <c r="C41" s="466"/>
    </row>
    <row r="42" spans="1:3" x14ac:dyDescent="0.2">
      <c r="A42" s="464">
        <f>+'14impo semi  (2)'!A41</f>
        <v>42614</v>
      </c>
      <c r="B42" s="466"/>
      <c r="C42" s="466"/>
    </row>
    <row r="43" spans="1:3" x14ac:dyDescent="0.2">
      <c r="A43" s="464">
        <f>+'14impo semi  (2)'!A42</f>
        <v>42644</v>
      </c>
      <c r="B43" s="466"/>
      <c r="C43" s="466"/>
    </row>
    <row r="44" spans="1:3" x14ac:dyDescent="0.2">
      <c r="A44" s="464">
        <f>+'14impo semi  (2)'!A43</f>
        <v>42675</v>
      </c>
      <c r="B44" s="466"/>
      <c r="C44" s="466"/>
    </row>
    <row r="45" spans="1:3" ht="13.5" thickBot="1" x14ac:dyDescent="0.25">
      <c r="A45" s="467">
        <f>+'14impo semi  (2)'!A44</f>
        <v>42705</v>
      </c>
      <c r="B45" s="468"/>
      <c r="C45" s="468"/>
    </row>
    <row r="46" spans="1:3" x14ac:dyDescent="0.2">
      <c r="A46" s="461">
        <f>+'14impo semi  (2)'!A45</f>
        <v>42736</v>
      </c>
      <c r="B46" s="462"/>
      <c r="C46" s="463"/>
    </row>
    <row r="47" spans="1:3" x14ac:dyDescent="0.2">
      <c r="A47" s="464">
        <f>+'14impo semi  (2)'!A46</f>
        <v>42767</v>
      </c>
      <c r="B47" s="465"/>
      <c r="C47" s="466"/>
    </row>
    <row r="48" spans="1:3" x14ac:dyDescent="0.2">
      <c r="A48" s="464">
        <f>+'14impo semi  (2)'!A47</f>
        <v>42795</v>
      </c>
      <c r="B48" s="465"/>
      <c r="C48" s="466"/>
    </row>
    <row r="49" spans="1:3" x14ac:dyDescent="0.2">
      <c r="A49" s="464">
        <f>+'14impo semi  (2)'!A48</f>
        <v>42826</v>
      </c>
      <c r="B49" s="465"/>
      <c r="C49" s="466"/>
    </row>
    <row r="50" spans="1:3" x14ac:dyDescent="0.2">
      <c r="A50" s="464">
        <f>+'14impo semi  (2)'!A49</f>
        <v>42856</v>
      </c>
      <c r="B50" s="466"/>
      <c r="C50" s="466"/>
    </row>
    <row r="51" spans="1:3" x14ac:dyDescent="0.2">
      <c r="A51" s="464">
        <f>+'14impo semi  (2)'!A50</f>
        <v>42887</v>
      </c>
      <c r="B51" s="465"/>
      <c r="C51" s="466"/>
    </row>
    <row r="52" spans="1:3" x14ac:dyDescent="0.2">
      <c r="A52" s="464">
        <f>+'14impo semi  (2)'!A51</f>
        <v>42917</v>
      </c>
      <c r="B52" s="466"/>
      <c r="C52" s="466"/>
    </row>
    <row r="53" spans="1:3" x14ac:dyDescent="0.2">
      <c r="A53" s="464">
        <f>+'14impo semi  (2)'!A52</f>
        <v>42948</v>
      </c>
      <c r="B53" s="466"/>
      <c r="C53" s="466"/>
    </row>
    <row r="54" spans="1:3" x14ac:dyDescent="0.2">
      <c r="A54" s="464">
        <f>+'14impo semi  (2)'!A53</f>
        <v>42979</v>
      </c>
      <c r="B54" s="466"/>
      <c r="C54" s="466"/>
    </row>
    <row r="55" spans="1:3" ht="13.5" thickBot="1" x14ac:dyDescent="0.25">
      <c r="A55" s="467">
        <f>+'14impo semi  (2)'!A54</f>
        <v>43009</v>
      </c>
      <c r="B55" s="468"/>
      <c r="C55" s="468"/>
    </row>
    <row r="56" spans="1:3" hidden="1" x14ac:dyDescent="0.2">
      <c r="A56" s="540">
        <f>+'14impo semi  (2)'!A55</f>
        <v>43040</v>
      </c>
      <c r="B56" s="503"/>
      <c r="C56" s="503"/>
    </row>
    <row r="57" spans="1:3" ht="13.5" thickBot="1" x14ac:dyDescent="0.25">
      <c r="A57" s="469"/>
      <c r="B57" s="470"/>
      <c r="C57" s="470"/>
    </row>
    <row r="58" spans="1:3" x14ac:dyDescent="0.2">
      <c r="A58" s="471">
        <f>+'14impo semi  (2)'!A57</f>
        <v>2011</v>
      </c>
      <c r="B58" s="463"/>
      <c r="C58" s="463"/>
    </row>
    <row r="59" spans="1:3" x14ac:dyDescent="0.2">
      <c r="A59" s="472">
        <f>+'14impo semi  (2)'!A58</f>
        <v>2012</v>
      </c>
      <c r="B59" s="466"/>
      <c r="C59" s="466"/>
    </row>
    <row r="60" spans="1:3" ht="13.5" thickBot="1" x14ac:dyDescent="0.25">
      <c r="A60" s="473">
        <f>+'14impo semi  (2)'!A59</f>
        <v>2013</v>
      </c>
      <c r="B60" s="468"/>
      <c r="C60" s="468"/>
    </row>
    <row r="61" spans="1:3" x14ac:dyDescent="0.2">
      <c r="A61" s="471">
        <f>+'14impo semi  (2)'!A60</f>
        <v>2014</v>
      </c>
      <c r="B61" s="463"/>
      <c r="C61" s="463"/>
    </row>
    <row r="62" spans="1:3" x14ac:dyDescent="0.2">
      <c r="A62" s="472">
        <f>+'14impo semi  (2)'!A61</f>
        <v>2015</v>
      </c>
      <c r="B62" s="466"/>
      <c r="C62" s="466"/>
    </row>
    <row r="63" spans="1:3" ht="13.5" thickBot="1" x14ac:dyDescent="0.25">
      <c r="A63" s="473">
        <f>+'14impo semi  (2)'!A62</f>
        <v>2016</v>
      </c>
      <c r="B63" s="468"/>
      <c r="C63" s="468"/>
    </row>
    <row r="64" spans="1:3" ht="6" customHeight="1" thickBot="1" x14ac:dyDescent="0.25">
      <c r="A64" s="474"/>
      <c r="B64" s="470"/>
      <c r="C64" s="470"/>
    </row>
    <row r="65" spans="1:3" x14ac:dyDescent="0.2">
      <c r="A65" s="475" t="str">
        <f>+'14impo semi  (2)'!A64</f>
        <v>ene-oct 2016</v>
      </c>
      <c r="B65" s="463"/>
      <c r="C65" s="463"/>
    </row>
    <row r="66" spans="1:3" ht="13.5" thickBot="1" x14ac:dyDescent="0.25">
      <c r="A66" s="476" t="str">
        <f>+'14impo semi  (2)'!A65</f>
        <v>ene-oct 2017</v>
      </c>
      <c r="B66" s="468"/>
      <c r="C66" s="468"/>
    </row>
    <row r="67" spans="1:3" x14ac:dyDescent="0.2">
      <c r="A67" s="477" t="s">
        <v>235</v>
      </c>
      <c r="B67" s="470"/>
      <c r="C67" s="470"/>
    </row>
    <row r="68" spans="1:3" x14ac:dyDescent="0.2">
      <c r="A68" s="478"/>
      <c r="B68" s="470"/>
      <c r="C68" s="470"/>
    </row>
    <row r="69" spans="1:3" x14ac:dyDescent="0.2">
      <c r="A69" s="478"/>
      <c r="B69" s="470"/>
      <c r="C69" s="470"/>
    </row>
    <row r="70" spans="1:3" x14ac:dyDescent="0.2">
      <c r="A70" s="478"/>
      <c r="B70" s="470"/>
      <c r="C70" s="470"/>
    </row>
    <row r="71" spans="1:3" x14ac:dyDescent="0.2">
      <c r="A71" s="478"/>
      <c r="B71" s="470"/>
      <c r="C71" s="470"/>
    </row>
    <row r="72" spans="1:3" x14ac:dyDescent="0.2">
      <c r="A72" s="478"/>
      <c r="B72" s="470"/>
      <c r="C72" s="470"/>
    </row>
    <row r="73" spans="1:3" x14ac:dyDescent="0.2">
      <c r="A73" s="478"/>
      <c r="B73" s="470"/>
      <c r="C73" s="470"/>
    </row>
    <row r="74" spans="1:3" x14ac:dyDescent="0.2">
      <c r="A74" s="478"/>
      <c r="B74" s="470"/>
      <c r="C74" s="470"/>
    </row>
    <row r="75" spans="1:3" x14ac:dyDescent="0.2">
      <c r="A75" s="478"/>
      <c r="B75" s="470"/>
      <c r="C75" s="470"/>
    </row>
    <row r="76" spans="1:3" x14ac:dyDescent="0.2">
      <c r="A76" s="478"/>
      <c r="B76" s="470"/>
      <c r="C76" s="470"/>
    </row>
    <row r="77" spans="1:3" x14ac:dyDescent="0.2">
      <c r="A77" s="478"/>
      <c r="B77" s="470"/>
      <c r="C77" s="470"/>
    </row>
    <row r="78" spans="1:3" x14ac:dyDescent="0.2">
      <c r="A78" s="478"/>
      <c r="B78" s="470"/>
      <c r="C78" s="470"/>
    </row>
    <row r="79" spans="1:3" x14ac:dyDescent="0.2">
      <c r="A79" s="478"/>
      <c r="B79" s="470"/>
      <c r="C79" s="470"/>
    </row>
    <row r="80" spans="1:3" x14ac:dyDescent="0.2">
      <c r="A80" s="479" t="s">
        <v>148</v>
      </c>
      <c r="B80" s="470"/>
      <c r="C80" s="470"/>
    </row>
    <row r="81" spans="1:3" x14ac:dyDescent="0.2">
      <c r="A81" s="477"/>
      <c r="B81" s="470"/>
      <c r="C81" s="470"/>
    </row>
    <row r="82" spans="1:3" x14ac:dyDescent="0.2">
      <c r="B82" s="481"/>
      <c r="C82" s="477"/>
    </row>
    <row r="83" spans="1:3" ht="13.5" thickBot="1" x14ac:dyDescent="0.25">
      <c r="B83" s="477"/>
      <c r="C83" s="477"/>
    </row>
    <row r="84" spans="1:3" ht="13.5" thickBot="1" x14ac:dyDescent="0.25">
      <c r="A84" s="482" t="s">
        <v>5</v>
      </c>
      <c r="C84" s="483" t="s">
        <v>139</v>
      </c>
    </row>
    <row r="85" spans="1:3" x14ac:dyDescent="0.2">
      <c r="A85" s="484">
        <f>+A61</f>
        <v>2014</v>
      </c>
      <c r="C85" s="485">
        <f>+C61-SUM(C10:C21)</f>
        <v>0</v>
      </c>
    </row>
    <row r="86" spans="1:3" x14ac:dyDescent="0.2">
      <c r="A86" s="486">
        <f>+A62</f>
        <v>2015</v>
      </c>
      <c r="C86" s="487">
        <f>+C62-SUM(C22:C33)</f>
        <v>0</v>
      </c>
    </row>
    <row r="87" spans="1:3" ht="13.5" thickBot="1" x14ac:dyDescent="0.25">
      <c r="A87" s="488">
        <f>+A63</f>
        <v>2016</v>
      </c>
      <c r="C87" s="489">
        <f>+C63-SUM(C34:C45)</f>
        <v>0</v>
      </c>
    </row>
    <row r="88" spans="1:3" x14ac:dyDescent="0.2">
      <c r="A88" s="484" t="str">
        <f>+A65</f>
        <v>ene-oct 2016</v>
      </c>
      <c r="C88" s="490">
        <f>+C65-(SUM(C34:INDEX(C34:C45,'[7]parámetros e instrucciones'!$E$3)))</f>
        <v>0</v>
      </c>
    </row>
    <row r="89" spans="1:3" ht="13.5" thickBot="1" x14ac:dyDescent="0.25">
      <c r="A89" s="488" t="str">
        <f>+A66</f>
        <v>ene-oct 2017</v>
      </c>
      <c r="C89" s="491">
        <f>+C66-(SUM(C46:INDEX(C46:C56,'[7]parámetros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1:C89"/>
  <sheetViews>
    <sheetView workbookViewId="0">
      <selection activeCell="D15" sqref="D15"/>
    </sheetView>
  </sheetViews>
  <sheetFormatPr baseColWidth="10" defaultRowHeight="12.75" x14ac:dyDescent="0.2"/>
  <cols>
    <col min="1" max="1" width="14.5703125" style="480" customWidth="1"/>
    <col min="2" max="2" width="18.5703125" style="480" customWidth="1"/>
    <col min="3" max="3" width="14.28515625" style="480" customWidth="1"/>
    <col min="4" max="16384" width="11.42578125" style="455"/>
  </cols>
  <sheetData>
    <row r="1" spans="1:3" x14ac:dyDescent="0.2">
      <c r="A1" s="633" t="s">
        <v>290</v>
      </c>
      <c r="B1" s="621"/>
      <c r="C1" s="621"/>
    </row>
    <row r="2" spans="1:3" x14ac:dyDescent="0.2">
      <c r="A2" s="622" t="s">
        <v>196</v>
      </c>
      <c r="B2" s="622"/>
      <c r="C2" s="622"/>
    </row>
    <row r="3" spans="1:3" x14ac:dyDescent="0.2">
      <c r="A3" s="623" t="str">
        <f>+'1.modelos'!A3</f>
        <v>Rodamientes Radiales a bola</v>
      </c>
      <c r="B3" s="623"/>
      <c r="C3" s="623"/>
    </row>
    <row r="4" spans="1:3" x14ac:dyDescent="0.2">
      <c r="A4" s="556"/>
      <c r="B4" s="556" t="s">
        <v>272</v>
      </c>
      <c r="C4" s="556"/>
    </row>
    <row r="5" spans="1:3" x14ac:dyDescent="0.2">
      <c r="A5" s="622" t="s">
        <v>246</v>
      </c>
      <c r="B5" s="622"/>
      <c r="C5" s="622"/>
    </row>
    <row r="6" spans="1:3" ht="13.5" thickBot="1" x14ac:dyDescent="0.25">
      <c r="A6" s="456"/>
      <c r="B6" s="457"/>
      <c r="C6" s="457"/>
    </row>
    <row r="7" spans="1:3" ht="26.25" customHeight="1" thickBot="1" x14ac:dyDescent="0.25">
      <c r="A7" s="458" t="s">
        <v>4</v>
      </c>
      <c r="B7" s="624" t="s">
        <v>234</v>
      </c>
      <c r="C7" s="625"/>
    </row>
    <row r="8" spans="1:3" x14ac:dyDescent="0.2">
      <c r="A8" s="619" t="s">
        <v>5</v>
      </c>
      <c r="B8" s="459" t="s">
        <v>78</v>
      </c>
      <c r="C8" s="459" t="s">
        <v>13</v>
      </c>
    </row>
    <row r="9" spans="1:3" ht="13.5" thickBot="1" x14ac:dyDescent="0.25">
      <c r="A9" s="620"/>
      <c r="B9" s="555" t="s">
        <v>80</v>
      </c>
      <c r="C9" s="460" t="s">
        <v>81</v>
      </c>
    </row>
    <row r="10" spans="1:3" x14ac:dyDescent="0.2">
      <c r="A10" s="461">
        <f>+'14impo semi  (2)'!A9</f>
        <v>41640</v>
      </c>
      <c r="B10" s="462"/>
      <c r="C10" s="463"/>
    </row>
    <row r="11" spans="1:3" x14ac:dyDescent="0.2">
      <c r="A11" s="464">
        <f>+'14impo semi  (2)'!A10</f>
        <v>41671</v>
      </c>
      <c r="B11" s="465"/>
      <c r="C11" s="466"/>
    </row>
    <row r="12" spans="1:3" x14ac:dyDescent="0.2">
      <c r="A12" s="464">
        <f>+'14impo semi  (2)'!A11</f>
        <v>41699</v>
      </c>
      <c r="B12" s="465"/>
      <c r="C12" s="466"/>
    </row>
    <row r="13" spans="1:3" x14ac:dyDescent="0.2">
      <c r="A13" s="464">
        <f>+'14impo semi  (2)'!A12</f>
        <v>41730</v>
      </c>
      <c r="B13" s="465"/>
      <c r="C13" s="466"/>
    </row>
    <row r="14" spans="1:3" x14ac:dyDescent="0.2">
      <c r="A14" s="464">
        <f>+'14impo semi  (2)'!A13</f>
        <v>41760</v>
      </c>
      <c r="B14" s="466"/>
      <c r="C14" s="466"/>
    </row>
    <row r="15" spans="1:3" x14ac:dyDescent="0.2">
      <c r="A15" s="464">
        <f>+'14impo semi  (2)'!A14</f>
        <v>41791</v>
      </c>
      <c r="B15" s="465"/>
      <c r="C15" s="466"/>
    </row>
    <row r="16" spans="1:3" x14ac:dyDescent="0.2">
      <c r="A16" s="464">
        <f>+'14impo semi  (2)'!A15</f>
        <v>41821</v>
      </c>
      <c r="B16" s="466"/>
      <c r="C16" s="466"/>
    </row>
    <row r="17" spans="1:3" x14ac:dyDescent="0.2">
      <c r="A17" s="464">
        <f>+'14impo semi  (2)'!A16</f>
        <v>41852</v>
      </c>
      <c r="B17" s="466"/>
      <c r="C17" s="466"/>
    </row>
    <row r="18" spans="1:3" x14ac:dyDescent="0.2">
      <c r="A18" s="464">
        <f>+'14impo semi  (2)'!A17</f>
        <v>41883</v>
      </c>
      <c r="B18" s="466"/>
      <c r="C18" s="466"/>
    </row>
    <row r="19" spans="1:3" x14ac:dyDescent="0.2">
      <c r="A19" s="464">
        <f>+'14impo semi  (2)'!A18</f>
        <v>41913</v>
      </c>
      <c r="B19" s="466"/>
      <c r="C19" s="466"/>
    </row>
    <row r="20" spans="1:3" x14ac:dyDescent="0.2">
      <c r="A20" s="464">
        <f>+'14impo semi  (2)'!A19</f>
        <v>41944</v>
      </c>
      <c r="B20" s="466"/>
      <c r="C20" s="466"/>
    </row>
    <row r="21" spans="1:3" ht="13.5" thickBot="1" x14ac:dyDescent="0.25">
      <c r="A21" s="467">
        <f>+'14impo semi  (2)'!A20</f>
        <v>41974</v>
      </c>
      <c r="B21" s="468"/>
      <c r="C21" s="468"/>
    </row>
    <row r="22" spans="1:3" x14ac:dyDescent="0.2">
      <c r="A22" s="461">
        <f>+'14impo semi  (2)'!A21</f>
        <v>42005</v>
      </c>
      <c r="B22" s="462"/>
      <c r="C22" s="463"/>
    </row>
    <row r="23" spans="1:3" x14ac:dyDescent="0.2">
      <c r="A23" s="464">
        <f>+'14impo semi  (2)'!A22</f>
        <v>42036</v>
      </c>
      <c r="B23" s="465"/>
      <c r="C23" s="466"/>
    </row>
    <row r="24" spans="1:3" x14ac:dyDescent="0.2">
      <c r="A24" s="464">
        <f>+'14impo semi  (2)'!A23</f>
        <v>42064</v>
      </c>
      <c r="B24" s="465"/>
      <c r="C24" s="466"/>
    </row>
    <row r="25" spans="1:3" x14ac:dyDescent="0.2">
      <c r="A25" s="464">
        <f>+'14impo semi  (2)'!A24</f>
        <v>42095</v>
      </c>
      <c r="B25" s="465"/>
      <c r="C25" s="466"/>
    </row>
    <row r="26" spans="1:3" x14ac:dyDescent="0.2">
      <c r="A26" s="464">
        <f>+'14impo semi  (2)'!A25</f>
        <v>42125</v>
      </c>
      <c r="B26" s="466"/>
      <c r="C26" s="466"/>
    </row>
    <row r="27" spans="1:3" x14ac:dyDescent="0.2">
      <c r="A27" s="464">
        <f>+'14impo semi  (2)'!A26</f>
        <v>42156</v>
      </c>
      <c r="B27" s="465"/>
      <c r="C27" s="466"/>
    </row>
    <row r="28" spans="1:3" x14ac:dyDescent="0.2">
      <c r="A28" s="464">
        <f>+'14impo semi  (2)'!A27</f>
        <v>42186</v>
      </c>
      <c r="B28" s="466"/>
      <c r="C28" s="466"/>
    </row>
    <row r="29" spans="1:3" x14ac:dyDescent="0.2">
      <c r="A29" s="464">
        <f>+'14impo semi  (2)'!A28</f>
        <v>42217</v>
      </c>
      <c r="B29" s="466"/>
      <c r="C29" s="466"/>
    </row>
    <row r="30" spans="1:3" x14ac:dyDescent="0.2">
      <c r="A30" s="464">
        <f>+'14impo semi  (2)'!A29</f>
        <v>42248</v>
      </c>
      <c r="B30" s="466"/>
      <c r="C30" s="466"/>
    </row>
    <row r="31" spans="1:3" x14ac:dyDescent="0.2">
      <c r="A31" s="464">
        <f>+'14impo semi  (2)'!A30</f>
        <v>42278</v>
      </c>
      <c r="B31" s="466"/>
      <c r="C31" s="466"/>
    </row>
    <row r="32" spans="1:3" x14ac:dyDescent="0.2">
      <c r="A32" s="464">
        <f>+'14impo semi  (2)'!A31</f>
        <v>42309</v>
      </c>
      <c r="B32" s="466"/>
      <c r="C32" s="466"/>
    </row>
    <row r="33" spans="1:3" ht="13.5" thickBot="1" x14ac:dyDescent="0.25">
      <c r="A33" s="467">
        <f>+'14impo semi  (2)'!A32</f>
        <v>42339</v>
      </c>
      <c r="B33" s="468"/>
      <c r="C33" s="468"/>
    </row>
    <row r="34" spans="1:3" x14ac:dyDescent="0.2">
      <c r="A34" s="461">
        <f>+'14impo semi  (2)'!A33</f>
        <v>42370</v>
      </c>
      <c r="B34" s="462"/>
      <c r="C34" s="463"/>
    </row>
    <row r="35" spans="1:3" x14ac:dyDescent="0.2">
      <c r="A35" s="464">
        <f>+'14impo semi  (2)'!A34</f>
        <v>42401</v>
      </c>
      <c r="B35" s="465"/>
      <c r="C35" s="466"/>
    </row>
    <row r="36" spans="1:3" x14ac:dyDescent="0.2">
      <c r="A36" s="464">
        <f>+'14impo semi  (2)'!A35</f>
        <v>42430</v>
      </c>
      <c r="B36" s="465"/>
      <c r="C36" s="466"/>
    </row>
    <row r="37" spans="1:3" x14ac:dyDescent="0.2">
      <c r="A37" s="464">
        <f>+'14impo semi  (2)'!A36</f>
        <v>42461</v>
      </c>
      <c r="B37" s="465"/>
      <c r="C37" s="466"/>
    </row>
    <row r="38" spans="1:3" x14ac:dyDescent="0.2">
      <c r="A38" s="464">
        <f>+'14impo semi  (2)'!A37</f>
        <v>42491</v>
      </c>
      <c r="B38" s="466"/>
      <c r="C38" s="466"/>
    </row>
    <row r="39" spans="1:3" x14ac:dyDescent="0.2">
      <c r="A39" s="464">
        <f>+'14impo semi  (2)'!A38</f>
        <v>42522</v>
      </c>
      <c r="B39" s="465"/>
      <c r="C39" s="466"/>
    </row>
    <row r="40" spans="1:3" x14ac:dyDescent="0.2">
      <c r="A40" s="464">
        <f>+'14impo semi  (2)'!A39</f>
        <v>42552</v>
      </c>
      <c r="B40" s="466"/>
      <c r="C40" s="466"/>
    </row>
    <row r="41" spans="1:3" x14ac:dyDescent="0.2">
      <c r="A41" s="464">
        <f>+'14impo semi  (2)'!A40</f>
        <v>42583</v>
      </c>
      <c r="B41" s="466"/>
      <c r="C41" s="466"/>
    </row>
    <row r="42" spans="1:3" x14ac:dyDescent="0.2">
      <c r="A42" s="464">
        <f>+'14impo semi  (2)'!A41</f>
        <v>42614</v>
      </c>
      <c r="B42" s="466"/>
      <c r="C42" s="466"/>
    </row>
    <row r="43" spans="1:3" x14ac:dyDescent="0.2">
      <c r="A43" s="464">
        <f>+'14impo semi  (2)'!A42</f>
        <v>42644</v>
      </c>
      <c r="B43" s="466"/>
      <c r="C43" s="466"/>
    </row>
    <row r="44" spans="1:3" x14ac:dyDescent="0.2">
      <c r="A44" s="464">
        <f>+'14impo semi  (2)'!A43</f>
        <v>42675</v>
      </c>
      <c r="B44" s="466"/>
      <c r="C44" s="466"/>
    </row>
    <row r="45" spans="1:3" ht="13.5" thickBot="1" x14ac:dyDescent="0.25">
      <c r="A45" s="467">
        <f>+'14impo semi  (2)'!A44</f>
        <v>42705</v>
      </c>
      <c r="B45" s="468"/>
      <c r="C45" s="468"/>
    </row>
    <row r="46" spans="1:3" x14ac:dyDescent="0.2">
      <c r="A46" s="461">
        <f>+'14impo semi  (2)'!A45</f>
        <v>42736</v>
      </c>
      <c r="B46" s="462"/>
      <c r="C46" s="463"/>
    </row>
    <row r="47" spans="1:3" x14ac:dyDescent="0.2">
      <c r="A47" s="464">
        <f>+'14impo semi  (2)'!A46</f>
        <v>42767</v>
      </c>
      <c r="B47" s="465"/>
      <c r="C47" s="466"/>
    </row>
    <row r="48" spans="1:3" x14ac:dyDescent="0.2">
      <c r="A48" s="464">
        <f>+'14impo semi  (2)'!A47</f>
        <v>42795</v>
      </c>
      <c r="B48" s="465"/>
      <c r="C48" s="466"/>
    </row>
    <row r="49" spans="1:3" x14ac:dyDescent="0.2">
      <c r="A49" s="464">
        <f>+'14impo semi  (2)'!A48</f>
        <v>42826</v>
      </c>
      <c r="B49" s="465"/>
      <c r="C49" s="466"/>
    </row>
    <row r="50" spans="1:3" x14ac:dyDescent="0.2">
      <c r="A50" s="464">
        <f>+'14impo semi  (2)'!A49</f>
        <v>42856</v>
      </c>
      <c r="B50" s="466"/>
      <c r="C50" s="466"/>
    </row>
    <row r="51" spans="1:3" x14ac:dyDescent="0.2">
      <c r="A51" s="464">
        <f>+'14impo semi  (2)'!A50</f>
        <v>42887</v>
      </c>
      <c r="B51" s="465"/>
      <c r="C51" s="466"/>
    </row>
    <row r="52" spans="1:3" x14ac:dyDescent="0.2">
      <c r="A52" s="464">
        <f>+'14impo semi  (2)'!A51</f>
        <v>42917</v>
      </c>
      <c r="B52" s="466"/>
      <c r="C52" s="466"/>
    </row>
    <row r="53" spans="1:3" x14ac:dyDescent="0.2">
      <c r="A53" s="464">
        <f>+'14impo semi  (2)'!A52</f>
        <v>42948</v>
      </c>
      <c r="B53" s="466"/>
      <c r="C53" s="466"/>
    </row>
    <row r="54" spans="1:3" x14ac:dyDescent="0.2">
      <c r="A54" s="464">
        <f>+'14impo semi  (2)'!A53</f>
        <v>42979</v>
      </c>
      <c r="B54" s="466"/>
      <c r="C54" s="466"/>
    </row>
    <row r="55" spans="1:3" ht="13.5" thickBot="1" x14ac:dyDescent="0.25">
      <c r="A55" s="467">
        <f>+'14impo semi  (2)'!A54</f>
        <v>43009</v>
      </c>
      <c r="B55" s="468"/>
      <c r="C55" s="468"/>
    </row>
    <row r="56" spans="1:3" hidden="1" x14ac:dyDescent="0.2">
      <c r="A56" s="540">
        <f>+'14impo semi  (2)'!A55</f>
        <v>43040</v>
      </c>
      <c r="B56" s="503"/>
      <c r="C56" s="503"/>
    </row>
    <row r="57" spans="1:3" ht="13.5" thickBot="1" x14ac:dyDescent="0.25">
      <c r="A57" s="469"/>
      <c r="B57" s="470"/>
      <c r="C57" s="470"/>
    </row>
    <row r="58" spans="1:3" x14ac:dyDescent="0.2">
      <c r="A58" s="471">
        <f>+'14impo semi  (2)'!A57</f>
        <v>2011</v>
      </c>
      <c r="B58" s="463"/>
      <c r="C58" s="463"/>
    </row>
    <row r="59" spans="1:3" x14ac:dyDescent="0.2">
      <c r="A59" s="472">
        <f>+'14impo semi  (2)'!A58</f>
        <v>2012</v>
      </c>
      <c r="B59" s="466"/>
      <c r="C59" s="466"/>
    </row>
    <row r="60" spans="1:3" ht="13.5" thickBot="1" x14ac:dyDescent="0.25">
      <c r="A60" s="473">
        <f>+'14impo semi  (2)'!A59</f>
        <v>2013</v>
      </c>
      <c r="B60" s="468"/>
      <c r="C60" s="468"/>
    </row>
    <row r="61" spans="1:3" x14ac:dyDescent="0.2">
      <c r="A61" s="471">
        <f>+'14impo semi  (2)'!A60</f>
        <v>2014</v>
      </c>
      <c r="B61" s="463"/>
      <c r="C61" s="463"/>
    </row>
    <row r="62" spans="1:3" x14ac:dyDescent="0.2">
      <c r="A62" s="472">
        <f>+'14impo semi  (2)'!A61</f>
        <v>2015</v>
      </c>
      <c r="B62" s="466"/>
      <c r="C62" s="466"/>
    </row>
    <row r="63" spans="1:3" ht="13.5" thickBot="1" x14ac:dyDescent="0.25">
      <c r="A63" s="473">
        <f>+'14impo semi  (2)'!A62</f>
        <v>2016</v>
      </c>
      <c r="B63" s="468"/>
      <c r="C63" s="468"/>
    </row>
    <row r="64" spans="1:3" ht="6" customHeight="1" thickBot="1" x14ac:dyDescent="0.25">
      <c r="A64" s="474"/>
      <c r="B64" s="470"/>
      <c r="C64" s="470"/>
    </row>
    <row r="65" spans="1:3" x14ac:dyDescent="0.2">
      <c r="A65" s="475" t="str">
        <f>+'14impo semi  (2)'!A64</f>
        <v>ene-oct 2016</v>
      </c>
      <c r="B65" s="463"/>
      <c r="C65" s="463"/>
    </row>
    <row r="66" spans="1:3" ht="13.5" thickBot="1" x14ac:dyDescent="0.25">
      <c r="A66" s="476" t="str">
        <f>+'14impo semi  (2)'!A65</f>
        <v>ene-oct 2017</v>
      </c>
      <c r="B66" s="468"/>
      <c r="C66" s="468"/>
    </row>
    <row r="67" spans="1:3" x14ac:dyDescent="0.2">
      <c r="A67" s="477" t="s">
        <v>235</v>
      </c>
      <c r="B67" s="470"/>
      <c r="C67" s="470"/>
    </row>
    <row r="68" spans="1:3" x14ac:dyDescent="0.2">
      <c r="A68" s="478"/>
      <c r="B68" s="470"/>
      <c r="C68" s="470"/>
    </row>
    <row r="69" spans="1:3" x14ac:dyDescent="0.2">
      <c r="A69" s="478"/>
      <c r="B69" s="470"/>
      <c r="C69" s="470"/>
    </row>
    <row r="70" spans="1:3" x14ac:dyDescent="0.2">
      <c r="A70" s="478"/>
      <c r="B70" s="470"/>
      <c r="C70" s="470"/>
    </row>
    <row r="71" spans="1:3" x14ac:dyDescent="0.2">
      <c r="A71" s="478"/>
      <c r="B71" s="470"/>
      <c r="C71" s="470"/>
    </row>
    <row r="72" spans="1:3" x14ac:dyDescent="0.2">
      <c r="A72" s="478"/>
      <c r="B72" s="470"/>
      <c r="C72" s="470"/>
    </row>
    <row r="73" spans="1:3" x14ac:dyDescent="0.2">
      <c r="A73" s="478"/>
      <c r="B73" s="470"/>
      <c r="C73" s="470"/>
    </row>
    <row r="74" spans="1:3" x14ac:dyDescent="0.2">
      <c r="A74" s="478"/>
      <c r="B74" s="470"/>
      <c r="C74" s="470"/>
    </row>
    <row r="75" spans="1:3" x14ac:dyDescent="0.2">
      <c r="A75" s="478"/>
      <c r="B75" s="470"/>
      <c r="C75" s="470"/>
    </row>
    <row r="76" spans="1:3" x14ac:dyDescent="0.2">
      <c r="A76" s="478"/>
      <c r="B76" s="470"/>
      <c r="C76" s="470"/>
    </row>
    <row r="77" spans="1:3" x14ac:dyDescent="0.2">
      <c r="A77" s="478"/>
      <c r="B77" s="470"/>
      <c r="C77" s="470"/>
    </row>
    <row r="78" spans="1:3" x14ac:dyDescent="0.2">
      <c r="A78" s="478"/>
      <c r="B78" s="470"/>
      <c r="C78" s="470"/>
    </row>
    <row r="79" spans="1:3" x14ac:dyDescent="0.2">
      <c r="A79" s="478"/>
      <c r="B79" s="470"/>
      <c r="C79" s="470"/>
    </row>
    <row r="80" spans="1:3" x14ac:dyDescent="0.2">
      <c r="A80" s="479" t="s">
        <v>148</v>
      </c>
      <c r="B80" s="470"/>
      <c r="C80" s="470"/>
    </row>
    <row r="81" spans="1:3" x14ac:dyDescent="0.2">
      <c r="A81" s="477"/>
      <c r="B81" s="470"/>
      <c r="C81" s="470"/>
    </row>
    <row r="82" spans="1:3" x14ac:dyDescent="0.2">
      <c r="B82" s="481"/>
      <c r="C82" s="477"/>
    </row>
    <row r="83" spans="1:3" ht="13.5" thickBot="1" x14ac:dyDescent="0.25">
      <c r="B83" s="477"/>
      <c r="C83" s="477"/>
    </row>
    <row r="84" spans="1:3" ht="13.5" thickBot="1" x14ac:dyDescent="0.25">
      <c r="A84" s="482" t="s">
        <v>5</v>
      </c>
      <c r="C84" s="483" t="s">
        <v>139</v>
      </c>
    </row>
    <row r="85" spans="1:3" x14ac:dyDescent="0.2">
      <c r="A85" s="484">
        <f>+A61</f>
        <v>2014</v>
      </c>
      <c r="C85" s="485">
        <f>+C61-SUM(C10:C21)</f>
        <v>0</v>
      </c>
    </row>
    <row r="86" spans="1:3" x14ac:dyDescent="0.2">
      <c r="A86" s="486">
        <f>+A62</f>
        <v>2015</v>
      </c>
      <c r="C86" s="487">
        <f>+C62-SUM(C22:C33)</f>
        <v>0</v>
      </c>
    </row>
    <row r="87" spans="1:3" ht="13.5" thickBot="1" x14ac:dyDescent="0.25">
      <c r="A87" s="488">
        <f>+A63</f>
        <v>2016</v>
      </c>
      <c r="C87" s="489">
        <f>+C63-SUM(C34:C45)</f>
        <v>0</v>
      </c>
    </row>
    <row r="88" spans="1:3" x14ac:dyDescent="0.2">
      <c r="A88" s="484" t="str">
        <f>+A65</f>
        <v>ene-oct 2016</v>
      </c>
      <c r="C88" s="490">
        <f>+C65-(SUM(C34:INDEX(C34:C45,'[7]parámetros e instrucciones'!$E$3)))</f>
        <v>0</v>
      </c>
    </row>
    <row r="89" spans="1:3" ht="13.5" thickBot="1" x14ac:dyDescent="0.25">
      <c r="A89" s="488" t="str">
        <f>+A66</f>
        <v>ene-oct 2017</v>
      </c>
      <c r="C89" s="491">
        <f>+C66-(SUM(C46:INDEX(C46:C56,'[7]parámetros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44"/>
  <sheetViews>
    <sheetView workbookViewId="0">
      <selection activeCell="D15" sqref="D15"/>
    </sheetView>
  </sheetViews>
  <sheetFormatPr baseColWidth="10" defaultRowHeight="12.75" x14ac:dyDescent="0.2"/>
  <cols>
    <col min="1" max="1" width="21.28515625" style="52" customWidth="1"/>
    <col min="2" max="2" width="24" style="52" customWidth="1"/>
    <col min="3" max="3" width="29.7109375" style="52" customWidth="1"/>
    <col min="4" max="16384" width="11.42578125" style="52"/>
  </cols>
  <sheetData>
    <row r="1" spans="1:6" x14ac:dyDescent="0.2">
      <c r="A1" s="337" t="s">
        <v>91</v>
      </c>
      <c r="B1" s="337"/>
      <c r="C1" s="337"/>
      <c r="D1" s="49"/>
      <c r="E1" s="49"/>
      <c r="F1" s="49"/>
    </row>
    <row r="2" spans="1:6" x14ac:dyDescent="0.2">
      <c r="A2" s="337" t="s">
        <v>103</v>
      </c>
      <c r="B2" s="337"/>
      <c r="C2" s="337"/>
      <c r="D2" s="49"/>
      <c r="E2" s="49"/>
      <c r="F2" s="49"/>
    </row>
    <row r="3" spans="1:6" x14ac:dyDescent="0.2">
      <c r="A3" s="567" t="str">
        <f>+'1.modelos'!A3</f>
        <v>Rodamientes Radiales a bola</v>
      </c>
      <c r="B3" s="567"/>
      <c r="C3" s="567"/>
      <c r="D3" s="49"/>
      <c r="E3" s="49"/>
      <c r="F3" s="49"/>
    </row>
    <row r="4" spans="1:6" x14ac:dyDescent="0.2">
      <c r="A4" s="567" t="str">
        <f>+'3.vol.'!C4</f>
        <v>en kilogramos</v>
      </c>
      <c r="B4" s="567"/>
      <c r="C4" s="567"/>
      <c r="D4" s="49"/>
      <c r="E4" s="49"/>
      <c r="F4" s="49"/>
    </row>
    <row r="5" spans="1:6" ht="13.5" thickBot="1" x14ac:dyDescent="0.25">
      <c r="A5" s="49"/>
      <c r="B5" s="49"/>
      <c r="C5" s="49"/>
      <c r="D5" s="49"/>
      <c r="E5" s="49"/>
      <c r="F5" s="49"/>
    </row>
    <row r="6" spans="1:6" x14ac:dyDescent="0.2">
      <c r="A6" s="376" t="s">
        <v>7</v>
      </c>
      <c r="B6" s="377" t="s">
        <v>104</v>
      </c>
      <c r="C6" s="377" t="s">
        <v>105</v>
      </c>
      <c r="D6" s="49"/>
      <c r="E6" s="49"/>
      <c r="F6" s="49"/>
    </row>
    <row r="7" spans="1:6" ht="13.5" thickBot="1" x14ac:dyDescent="0.25">
      <c r="A7" s="378"/>
      <c r="B7" s="379"/>
      <c r="C7" s="379" t="s">
        <v>106</v>
      </c>
      <c r="D7" s="49"/>
      <c r="E7" s="49"/>
      <c r="F7" s="49"/>
    </row>
    <row r="8" spans="1:6" x14ac:dyDescent="0.2">
      <c r="A8" s="338">
        <v>2011</v>
      </c>
      <c r="B8" s="339"/>
      <c r="C8" s="340"/>
      <c r="D8" s="49"/>
      <c r="E8" s="49"/>
      <c r="F8" s="49"/>
    </row>
    <row r="9" spans="1:6" ht="13.5" thickBot="1" x14ac:dyDescent="0.25">
      <c r="A9" s="341">
        <v>2012</v>
      </c>
      <c r="B9" s="342"/>
      <c r="C9" s="433"/>
      <c r="D9" s="49"/>
      <c r="E9" s="49"/>
      <c r="F9" s="49"/>
    </row>
    <row r="10" spans="1:6" ht="13.5" thickBot="1" x14ac:dyDescent="0.25">
      <c r="A10" s="356">
        <v>2013</v>
      </c>
      <c r="B10" s="500"/>
      <c r="C10" s="510"/>
      <c r="D10" s="49"/>
      <c r="E10" s="49"/>
      <c r="F10" s="49"/>
    </row>
    <row r="11" spans="1:6" x14ac:dyDescent="0.2">
      <c r="A11" s="435">
        <v>2014</v>
      </c>
      <c r="B11" s="436"/>
      <c r="C11" s="340"/>
      <c r="D11" s="49"/>
      <c r="E11" s="49"/>
      <c r="F11" s="49"/>
    </row>
    <row r="12" spans="1:6" x14ac:dyDescent="0.2">
      <c r="A12" s="341">
        <v>2015</v>
      </c>
      <c r="B12" s="342"/>
      <c r="C12" s="343"/>
      <c r="D12" s="49"/>
      <c r="E12" s="49"/>
      <c r="F12" s="49"/>
    </row>
    <row r="13" spans="1:6" ht="13.5" thickBot="1" x14ac:dyDescent="0.25">
      <c r="A13" s="344">
        <v>2016</v>
      </c>
      <c r="B13" s="345"/>
      <c r="C13" s="346"/>
      <c r="D13" s="49"/>
      <c r="E13" s="49"/>
      <c r="F13" s="49"/>
    </row>
    <row r="14" spans="1:6" x14ac:dyDescent="0.2">
      <c r="A14" s="434" t="s">
        <v>240</v>
      </c>
      <c r="B14" s="339"/>
      <c r="C14" s="340"/>
      <c r="D14" s="49"/>
      <c r="E14" s="49"/>
      <c r="F14" s="49"/>
    </row>
    <row r="15" spans="1:6" ht="13.5" thickBot="1" x14ac:dyDescent="0.25">
      <c r="A15" s="344" t="s">
        <v>239</v>
      </c>
      <c r="B15" s="345"/>
      <c r="C15" s="346"/>
      <c r="D15" s="49"/>
      <c r="E15" s="49"/>
      <c r="F15" s="49"/>
    </row>
    <row r="16" spans="1:6" ht="5.25" customHeight="1" x14ac:dyDescent="0.2">
      <c r="A16" s="49"/>
      <c r="B16" s="49"/>
      <c r="C16" s="49"/>
      <c r="D16" s="49"/>
      <c r="E16" s="49"/>
      <c r="F16" s="49"/>
    </row>
    <row r="17" spans="1:6" ht="13.5" thickBot="1" x14ac:dyDescent="0.25">
      <c r="A17" s="347" t="s">
        <v>107</v>
      </c>
      <c r="B17" s="49"/>
      <c r="C17" s="49"/>
      <c r="D17" s="49"/>
      <c r="E17" s="49"/>
      <c r="F17" s="49"/>
    </row>
    <row r="18" spans="1:6" ht="41.25" customHeight="1" thickBot="1" x14ac:dyDescent="0.25">
      <c r="A18" s="348"/>
      <c r="B18" s="349"/>
      <c r="C18" s="350"/>
      <c r="D18" s="49"/>
      <c r="E18" s="49"/>
      <c r="F18" s="49"/>
    </row>
    <row r="44" spans="5:5" x14ac:dyDescent="0.2">
      <c r="E44" s="52" t="s">
        <v>228</v>
      </c>
    </row>
  </sheetData>
  <mergeCells count="2">
    <mergeCell ref="A3:C3"/>
    <mergeCell ref="A4:C4"/>
  </mergeCells>
  <phoneticPr fontId="0" type="noConversion"/>
  <printOptions horizontalCentered="1" verticalCentered="1"/>
  <pageMargins left="0.15748031496062992" right="0.15748031496062992" top="0.98425196850393704" bottom="0.98425196850393704" header="0.19685039370078741" footer="0.51181102362204722"/>
  <pageSetup paperSize="9" orientation="landscape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Q127"/>
  <sheetViews>
    <sheetView view="pageBreakPreview" topLeftCell="A34" zoomScale="85" zoomScaleNormal="100" zoomScaleSheetLayoutView="85" workbookViewId="0">
      <selection activeCell="T61" sqref="T61"/>
    </sheetView>
  </sheetViews>
  <sheetFormatPr baseColWidth="10" defaultColWidth="13.7109375" defaultRowHeight="12.75" x14ac:dyDescent="0.2"/>
  <cols>
    <col min="1" max="1" width="1" style="52" customWidth="1"/>
    <col min="2" max="2" width="3" style="49" customWidth="1"/>
    <col min="3" max="3" width="12.7109375" style="52" customWidth="1"/>
    <col min="4" max="4" width="1.7109375" style="52" customWidth="1"/>
    <col min="5" max="5" width="13.7109375" style="52" customWidth="1"/>
    <col min="6" max="6" width="14.28515625" style="52" bestFit="1" customWidth="1"/>
    <col min="7" max="7" width="13.7109375" style="52" customWidth="1"/>
    <col min="8" max="8" width="14.5703125" style="52" customWidth="1"/>
    <col min="9" max="11" width="13.7109375" style="52" customWidth="1"/>
    <col min="12" max="12" width="13.5703125" style="52" customWidth="1"/>
    <col min="13" max="13" width="13.7109375" style="52" customWidth="1"/>
    <col min="14" max="14" width="1.7109375" style="64" customWidth="1"/>
    <col min="15" max="17" width="11.42578125" style="47" customWidth="1"/>
    <col min="18" max="16384" width="13.7109375" style="52"/>
  </cols>
  <sheetData>
    <row r="1" spans="3:17" x14ac:dyDescent="0.2">
      <c r="C1" s="569" t="s">
        <v>3</v>
      </c>
      <c r="D1" s="569"/>
      <c r="E1" s="569"/>
      <c r="F1" s="569"/>
      <c r="G1" s="569"/>
      <c r="H1" s="569"/>
      <c r="I1" s="569"/>
      <c r="J1" s="569"/>
      <c r="K1" s="569"/>
    </row>
    <row r="2" spans="3:17" x14ac:dyDescent="0.2">
      <c r="C2" s="569" t="s">
        <v>115</v>
      </c>
      <c r="D2" s="569"/>
      <c r="E2" s="569"/>
      <c r="F2" s="569"/>
      <c r="G2" s="569"/>
      <c r="H2" s="569"/>
      <c r="I2" s="569"/>
      <c r="J2" s="569"/>
      <c r="K2" s="569"/>
    </row>
    <row r="3" spans="3:17" x14ac:dyDescent="0.2">
      <c r="C3" s="567" t="str">
        <f>+'1.modelos'!A3</f>
        <v>Rodamientes Radiales a bola</v>
      </c>
      <c r="D3" s="567"/>
      <c r="E3" s="567"/>
      <c r="F3" s="567"/>
      <c r="G3" s="567"/>
      <c r="H3" s="567"/>
      <c r="I3" s="567"/>
      <c r="J3" s="567"/>
      <c r="K3" s="567"/>
      <c r="L3" s="351"/>
      <c r="M3" s="351"/>
      <c r="N3" s="65"/>
      <c r="O3" s="52"/>
      <c r="P3" s="52"/>
      <c r="Q3" s="52"/>
    </row>
    <row r="4" spans="3:17" x14ac:dyDescent="0.2">
      <c r="C4" s="567" t="s">
        <v>238</v>
      </c>
      <c r="D4" s="567"/>
      <c r="E4" s="567"/>
      <c r="F4" s="567"/>
      <c r="G4" s="567"/>
      <c r="H4" s="567"/>
      <c r="I4" s="567"/>
      <c r="J4" s="567"/>
      <c r="K4" s="567"/>
      <c r="L4" s="351"/>
      <c r="M4" s="351"/>
      <c r="O4" s="52"/>
      <c r="P4" s="66" t="s">
        <v>119</v>
      </c>
      <c r="Q4" s="52"/>
    </row>
    <row r="5" spans="3:17" s="49" customFormat="1" ht="10.5" customHeight="1" thickBot="1" x14ac:dyDescent="0.25">
      <c r="C5" s="48"/>
      <c r="D5" s="48"/>
      <c r="E5" s="48"/>
      <c r="F5" s="48"/>
      <c r="G5" s="48"/>
      <c r="H5" s="48"/>
      <c r="I5" s="48"/>
      <c r="J5" s="48"/>
      <c r="K5" s="48"/>
      <c r="L5" s="48"/>
      <c r="N5" s="46"/>
    </row>
    <row r="6" spans="3:17" ht="64.5" thickBot="1" x14ac:dyDescent="0.25">
      <c r="C6" s="332" t="s">
        <v>111</v>
      </c>
      <c r="D6" s="380"/>
      <c r="E6" s="381" t="s">
        <v>15</v>
      </c>
      <c r="F6" s="382" t="s">
        <v>16</v>
      </c>
      <c r="G6" s="382" t="s">
        <v>121</v>
      </c>
      <c r="H6" s="382" t="s">
        <v>112</v>
      </c>
      <c r="I6" s="383" t="s">
        <v>113</v>
      </c>
      <c r="J6" s="382" t="s">
        <v>122</v>
      </c>
      <c r="K6" s="383" t="s">
        <v>114</v>
      </c>
      <c r="L6" s="384"/>
      <c r="M6" s="49"/>
      <c r="N6" s="25"/>
      <c r="O6" s="50"/>
      <c r="P6" s="93" t="s">
        <v>150</v>
      </c>
    </row>
    <row r="7" spans="3:17" x14ac:dyDescent="0.2">
      <c r="C7" s="98">
        <v>41640</v>
      </c>
      <c r="D7" s="44"/>
      <c r="E7" s="27"/>
      <c r="F7" s="28"/>
      <c r="G7" s="28"/>
      <c r="H7" s="28"/>
      <c r="I7" s="27"/>
      <c r="J7" s="28"/>
      <c r="K7" s="105"/>
      <c r="L7" s="49"/>
      <c r="M7" s="49"/>
      <c r="N7" s="30"/>
      <c r="O7" s="50"/>
      <c r="P7" s="131">
        <f>+L57+E7-F7-G7-H7+I7-J7</f>
        <v>0</v>
      </c>
    </row>
    <row r="8" spans="3:17" x14ac:dyDescent="0.2">
      <c r="C8" s="99">
        <v>41671</v>
      </c>
      <c r="D8" s="44"/>
      <c r="E8" s="31"/>
      <c r="F8" s="32"/>
      <c r="G8" s="32"/>
      <c r="H8" s="32"/>
      <c r="I8" s="31"/>
      <c r="J8" s="32"/>
      <c r="K8" s="106"/>
      <c r="L8" s="49"/>
      <c r="M8" s="49"/>
      <c r="N8" s="30"/>
      <c r="O8" s="50"/>
      <c r="P8" s="132">
        <f>+P7+E8+I8-F8-G8-H8-J8</f>
        <v>0</v>
      </c>
    </row>
    <row r="9" spans="3:17" x14ac:dyDescent="0.2">
      <c r="C9" s="99">
        <v>41699</v>
      </c>
      <c r="D9" s="44"/>
      <c r="E9" s="31"/>
      <c r="F9" s="32"/>
      <c r="G9" s="32"/>
      <c r="H9" s="32"/>
      <c r="I9" s="31"/>
      <c r="J9" s="32"/>
      <c r="K9" s="106"/>
      <c r="L9" s="49"/>
      <c r="M9" s="49"/>
      <c r="N9" s="30"/>
      <c r="O9" s="50"/>
      <c r="P9" s="132">
        <f t="shared" ref="P9:P54" si="0">+P8+E9+I9-F9-G9-H9-J9</f>
        <v>0</v>
      </c>
    </row>
    <row r="10" spans="3:17" x14ac:dyDescent="0.2">
      <c r="C10" s="99">
        <v>41730</v>
      </c>
      <c r="D10" s="44"/>
      <c r="E10" s="31"/>
      <c r="F10" s="32"/>
      <c r="G10" s="32"/>
      <c r="H10" s="32"/>
      <c r="I10" s="31"/>
      <c r="J10" s="32"/>
      <c r="K10" s="106"/>
      <c r="L10" s="49"/>
      <c r="M10" s="49"/>
      <c r="N10" s="30"/>
      <c r="O10" s="50"/>
      <c r="P10" s="132">
        <f t="shared" si="0"/>
        <v>0</v>
      </c>
    </row>
    <row r="11" spans="3:17" x14ac:dyDescent="0.2">
      <c r="C11" s="99">
        <v>41760</v>
      </c>
      <c r="D11" s="44"/>
      <c r="E11" s="31"/>
      <c r="F11" s="32"/>
      <c r="G11" s="32"/>
      <c r="H11" s="32"/>
      <c r="I11" s="31"/>
      <c r="J11" s="32"/>
      <c r="K11" s="106"/>
      <c r="N11" s="30"/>
      <c r="P11" s="132">
        <f>+P10+E11+I11-F11-G11-H11-J11</f>
        <v>0</v>
      </c>
    </row>
    <row r="12" spans="3:17" x14ac:dyDescent="0.2">
      <c r="C12" s="99">
        <v>41791</v>
      </c>
      <c r="D12" s="44"/>
      <c r="E12" s="31"/>
      <c r="F12" s="32"/>
      <c r="G12" s="32"/>
      <c r="H12" s="32"/>
      <c r="I12" s="31"/>
      <c r="J12" s="32"/>
      <c r="K12" s="106"/>
      <c r="N12" s="30"/>
      <c r="P12" s="132">
        <f t="shared" si="0"/>
        <v>0</v>
      </c>
    </row>
    <row r="13" spans="3:17" x14ac:dyDescent="0.2">
      <c r="C13" s="99">
        <v>41821</v>
      </c>
      <c r="D13" s="44"/>
      <c r="E13" s="31"/>
      <c r="F13" s="32"/>
      <c r="G13" s="32"/>
      <c r="H13" s="32"/>
      <c r="I13" s="31"/>
      <c r="J13" s="32"/>
      <c r="K13" s="106"/>
      <c r="N13" s="30"/>
      <c r="P13" s="132">
        <f t="shared" si="0"/>
        <v>0</v>
      </c>
    </row>
    <row r="14" spans="3:17" x14ac:dyDescent="0.2">
      <c r="C14" s="99">
        <v>41852</v>
      </c>
      <c r="D14" s="44"/>
      <c r="E14" s="31"/>
      <c r="F14" s="32"/>
      <c r="G14" s="32"/>
      <c r="H14" s="32"/>
      <c r="I14" s="31"/>
      <c r="J14" s="32"/>
      <c r="K14" s="106"/>
      <c r="N14" s="30"/>
      <c r="P14" s="132">
        <f t="shared" si="0"/>
        <v>0</v>
      </c>
    </row>
    <row r="15" spans="3:17" x14ac:dyDescent="0.2">
      <c r="C15" s="99">
        <v>41883</v>
      </c>
      <c r="D15" s="44"/>
      <c r="E15" s="31"/>
      <c r="F15" s="32"/>
      <c r="G15" s="32"/>
      <c r="H15" s="32"/>
      <c r="I15" s="31"/>
      <c r="J15" s="32"/>
      <c r="K15" s="106"/>
      <c r="N15" s="30"/>
      <c r="P15" s="132">
        <f t="shared" si="0"/>
        <v>0</v>
      </c>
    </row>
    <row r="16" spans="3:17" x14ac:dyDescent="0.2">
      <c r="C16" s="99">
        <v>41913</v>
      </c>
      <c r="D16" s="44"/>
      <c r="E16" s="31"/>
      <c r="F16" s="32"/>
      <c r="G16" s="32"/>
      <c r="H16" s="32"/>
      <c r="I16" s="31"/>
      <c r="J16" s="32"/>
      <c r="K16" s="106"/>
      <c r="N16" s="30"/>
      <c r="P16" s="132">
        <f t="shared" si="0"/>
        <v>0</v>
      </c>
    </row>
    <row r="17" spans="3:16" x14ac:dyDescent="0.2">
      <c r="C17" s="99">
        <v>41944</v>
      </c>
      <c r="D17" s="44"/>
      <c r="E17" s="31"/>
      <c r="F17" s="32"/>
      <c r="G17" s="32"/>
      <c r="H17" s="32"/>
      <c r="I17" s="31"/>
      <c r="J17" s="32"/>
      <c r="K17" s="106"/>
      <c r="N17" s="30"/>
      <c r="P17" s="132">
        <f t="shared" si="0"/>
        <v>0</v>
      </c>
    </row>
    <row r="18" spans="3:16" ht="13.5" thickBot="1" x14ac:dyDescent="0.25">
      <c r="C18" s="104">
        <v>41974</v>
      </c>
      <c r="D18" s="44"/>
      <c r="E18" s="34"/>
      <c r="F18" s="35"/>
      <c r="G18" s="35"/>
      <c r="H18" s="35"/>
      <c r="I18" s="34"/>
      <c r="J18" s="35"/>
      <c r="K18" s="107"/>
      <c r="N18" s="30"/>
      <c r="P18" s="133">
        <f t="shared" si="0"/>
        <v>0</v>
      </c>
    </row>
    <row r="19" spans="3:16" x14ac:dyDescent="0.2">
      <c r="C19" s="98">
        <v>42005</v>
      </c>
      <c r="D19" s="44"/>
      <c r="E19" s="37"/>
      <c r="F19" s="38"/>
      <c r="G19" s="38"/>
      <c r="H19" s="38"/>
      <c r="I19" s="37"/>
      <c r="J19" s="38"/>
      <c r="K19" s="333"/>
      <c r="N19" s="30"/>
      <c r="P19" s="134">
        <f t="shared" si="0"/>
        <v>0</v>
      </c>
    </row>
    <row r="20" spans="3:16" x14ac:dyDescent="0.2">
      <c r="C20" s="99">
        <v>42036</v>
      </c>
      <c r="D20" s="44"/>
      <c r="E20" s="31"/>
      <c r="F20" s="32"/>
      <c r="G20" s="32"/>
      <c r="H20" s="32"/>
      <c r="I20" s="31"/>
      <c r="J20" s="32"/>
      <c r="K20" s="106"/>
      <c r="N20" s="30"/>
      <c r="P20" s="132">
        <f t="shared" si="0"/>
        <v>0</v>
      </c>
    </row>
    <row r="21" spans="3:16" x14ac:dyDescent="0.2">
      <c r="C21" s="99">
        <v>42064</v>
      </c>
      <c r="D21" s="44"/>
      <c r="E21" s="31"/>
      <c r="F21" s="32"/>
      <c r="G21" s="32"/>
      <c r="H21" s="32"/>
      <c r="I21" s="31"/>
      <c r="J21" s="32"/>
      <c r="K21" s="106"/>
      <c r="N21" s="30"/>
      <c r="P21" s="132">
        <f t="shared" si="0"/>
        <v>0</v>
      </c>
    </row>
    <row r="22" spans="3:16" x14ac:dyDescent="0.2">
      <c r="C22" s="99">
        <v>42095</v>
      </c>
      <c r="D22" s="44"/>
      <c r="E22" s="31"/>
      <c r="F22" s="32"/>
      <c r="G22" s="32"/>
      <c r="H22" s="32"/>
      <c r="I22" s="31"/>
      <c r="J22" s="32"/>
      <c r="K22" s="106"/>
      <c r="N22" s="30"/>
      <c r="P22" s="132">
        <f t="shared" si="0"/>
        <v>0</v>
      </c>
    </row>
    <row r="23" spans="3:16" x14ac:dyDescent="0.2">
      <c r="C23" s="99">
        <v>42125</v>
      </c>
      <c r="D23" s="44"/>
      <c r="E23" s="31"/>
      <c r="F23" s="32"/>
      <c r="G23" s="32"/>
      <c r="H23" s="32"/>
      <c r="I23" s="31"/>
      <c r="J23" s="32"/>
      <c r="K23" s="106"/>
      <c r="N23" s="30"/>
      <c r="P23" s="132">
        <f t="shared" si="0"/>
        <v>0</v>
      </c>
    </row>
    <row r="24" spans="3:16" x14ac:dyDescent="0.2">
      <c r="C24" s="99">
        <v>42156</v>
      </c>
      <c r="D24" s="44"/>
      <c r="E24" s="31"/>
      <c r="F24" s="32"/>
      <c r="G24" s="32"/>
      <c r="H24" s="32"/>
      <c r="I24" s="31"/>
      <c r="J24" s="32"/>
      <c r="K24" s="106"/>
      <c r="N24" s="30"/>
      <c r="P24" s="132">
        <f t="shared" si="0"/>
        <v>0</v>
      </c>
    </row>
    <row r="25" spans="3:16" x14ac:dyDescent="0.2">
      <c r="C25" s="99">
        <v>42186</v>
      </c>
      <c r="D25" s="44"/>
      <c r="E25" s="31"/>
      <c r="F25" s="32"/>
      <c r="G25" s="32"/>
      <c r="H25" s="32"/>
      <c r="I25" s="31"/>
      <c r="J25" s="32"/>
      <c r="K25" s="106"/>
      <c r="N25" s="30"/>
      <c r="P25" s="132">
        <f t="shared" si="0"/>
        <v>0</v>
      </c>
    </row>
    <row r="26" spans="3:16" x14ac:dyDescent="0.2">
      <c r="C26" s="99">
        <v>42217</v>
      </c>
      <c r="D26" s="44"/>
      <c r="E26" s="31"/>
      <c r="F26" s="32"/>
      <c r="G26" s="32"/>
      <c r="H26" s="32"/>
      <c r="I26" s="31"/>
      <c r="J26" s="32"/>
      <c r="K26" s="106"/>
      <c r="N26" s="30"/>
      <c r="P26" s="132">
        <f t="shared" si="0"/>
        <v>0</v>
      </c>
    </row>
    <row r="27" spans="3:16" x14ac:dyDescent="0.2">
      <c r="C27" s="99">
        <v>42248</v>
      </c>
      <c r="D27" s="44"/>
      <c r="E27" s="31"/>
      <c r="F27" s="32"/>
      <c r="G27" s="32"/>
      <c r="H27" s="32"/>
      <c r="I27" s="31"/>
      <c r="J27" s="32"/>
      <c r="K27" s="106"/>
      <c r="N27" s="30"/>
      <c r="P27" s="132">
        <f t="shared" si="0"/>
        <v>0</v>
      </c>
    </row>
    <row r="28" spans="3:16" x14ac:dyDescent="0.2">
      <c r="C28" s="99">
        <v>42278</v>
      </c>
      <c r="D28" s="44"/>
      <c r="E28" s="31"/>
      <c r="F28" s="32"/>
      <c r="G28" s="32"/>
      <c r="H28" s="32"/>
      <c r="I28" s="31"/>
      <c r="J28" s="32"/>
      <c r="K28" s="106"/>
      <c r="N28" s="30"/>
      <c r="P28" s="132">
        <f t="shared" si="0"/>
        <v>0</v>
      </c>
    </row>
    <row r="29" spans="3:16" x14ac:dyDescent="0.2">
      <c r="C29" s="99">
        <v>42309</v>
      </c>
      <c r="D29" s="44"/>
      <c r="E29" s="31"/>
      <c r="F29" s="32"/>
      <c r="G29" s="32"/>
      <c r="H29" s="32"/>
      <c r="I29" s="31"/>
      <c r="J29" s="32"/>
      <c r="K29" s="106"/>
      <c r="N29" s="30"/>
      <c r="P29" s="132">
        <f t="shared" si="0"/>
        <v>0</v>
      </c>
    </row>
    <row r="30" spans="3:16" ht="13.5" thickBot="1" x14ac:dyDescent="0.25">
      <c r="C30" s="104">
        <v>42339</v>
      </c>
      <c r="D30" s="44"/>
      <c r="E30" s="40"/>
      <c r="F30" s="41"/>
      <c r="G30" s="41"/>
      <c r="H30" s="41"/>
      <c r="I30" s="40"/>
      <c r="J30" s="41"/>
      <c r="K30" s="511"/>
      <c r="N30" s="30"/>
      <c r="P30" s="135">
        <f t="shared" si="0"/>
        <v>0</v>
      </c>
    </row>
    <row r="31" spans="3:16" x14ac:dyDescent="0.2">
      <c r="C31" s="98">
        <v>42370</v>
      </c>
      <c r="D31" s="44"/>
      <c r="E31" s="27"/>
      <c r="F31" s="28"/>
      <c r="G31" s="28"/>
      <c r="H31" s="28"/>
      <c r="I31" s="27"/>
      <c r="J31" s="28"/>
      <c r="K31" s="105"/>
      <c r="N31" s="30"/>
      <c r="P31" s="131">
        <f t="shared" si="0"/>
        <v>0</v>
      </c>
    </row>
    <row r="32" spans="3:16" x14ac:dyDescent="0.2">
      <c r="C32" s="99">
        <v>42401</v>
      </c>
      <c r="D32" s="44"/>
      <c r="E32" s="31"/>
      <c r="F32" s="32"/>
      <c r="G32" s="32"/>
      <c r="H32" s="32"/>
      <c r="I32" s="31"/>
      <c r="J32" s="32"/>
      <c r="K32" s="106"/>
      <c r="N32" s="30"/>
      <c r="P32" s="132">
        <f t="shared" si="0"/>
        <v>0</v>
      </c>
    </row>
    <row r="33" spans="3:16" x14ac:dyDescent="0.2">
      <c r="C33" s="99">
        <v>42430</v>
      </c>
      <c r="D33" s="44"/>
      <c r="E33" s="31"/>
      <c r="F33" s="32"/>
      <c r="G33" s="32"/>
      <c r="H33" s="32"/>
      <c r="I33" s="31"/>
      <c r="J33" s="32"/>
      <c r="K33" s="106"/>
      <c r="N33" s="30"/>
      <c r="P33" s="132">
        <f t="shared" si="0"/>
        <v>0</v>
      </c>
    </row>
    <row r="34" spans="3:16" x14ac:dyDescent="0.2">
      <c r="C34" s="99">
        <v>42461</v>
      </c>
      <c r="D34" s="44"/>
      <c r="E34" s="31"/>
      <c r="F34" s="32"/>
      <c r="G34" s="32"/>
      <c r="H34" s="32"/>
      <c r="I34" s="31"/>
      <c r="J34" s="32"/>
      <c r="K34" s="106"/>
      <c r="N34" s="30"/>
      <c r="P34" s="132">
        <f t="shared" si="0"/>
        <v>0</v>
      </c>
    </row>
    <row r="35" spans="3:16" x14ac:dyDescent="0.2">
      <c r="C35" s="99">
        <v>42491</v>
      </c>
      <c r="D35" s="44"/>
      <c r="E35" s="31"/>
      <c r="F35" s="32"/>
      <c r="G35" s="32"/>
      <c r="H35" s="32"/>
      <c r="I35" s="31"/>
      <c r="J35" s="32"/>
      <c r="K35" s="106"/>
      <c r="N35" s="30"/>
      <c r="P35" s="132">
        <f t="shared" si="0"/>
        <v>0</v>
      </c>
    </row>
    <row r="36" spans="3:16" x14ac:dyDescent="0.2">
      <c r="C36" s="99">
        <v>42522</v>
      </c>
      <c r="D36" s="44"/>
      <c r="E36" s="31"/>
      <c r="F36" s="32"/>
      <c r="G36" s="32"/>
      <c r="H36" s="32"/>
      <c r="I36" s="31"/>
      <c r="J36" s="32"/>
      <c r="K36" s="106"/>
      <c r="N36" s="30"/>
      <c r="P36" s="132">
        <f t="shared" si="0"/>
        <v>0</v>
      </c>
    </row>
    <row r="37" spans="3:16" x14ac:dyDescent="0.2">
      <c r="C37" s="99">
        <v>42552</v>
      </c>
      <c r="D37" s="44"/>
      <c r="E37" s="31"/>
      <c r="F37" s="32"/>
      <c r="G37" s="32"/>
      <c r="H37" s="32"/>
      <c r="I37" s="31"/>
      <c r="J37" s="32"/>
      <c r="K37" s="106"/>
      <c r="N37" s="30"/>
      <c r="P37" s="132">
        <f>+P36+E37+I37-F37-G37-H37-J37</f>
        <v>0</v>
      </c>
    </row>
    <row r="38" spans="3:16" x14ac:dyDescent="0.2">
      <c r="C38" s="99">
        <v>42583</v>
      </c>
      <c r="D38" s="44"/>
      <c r="E38" s="31"/>
      <c r="F38" s="32"/>
      <c r="G38" s="32"/>
      <c r="H38" s="32"/>
      <c r="I38" s="31"/>
      <c r="J38" s="32"/>
      <c r="K38" s="106"/>
      <c r="N38" s="30"/>
      <c r="P38" s="132">
        <f t="shared" si="0"/>
        <v>0</v>
      </c>
    </row>
    <row r="39" spans="3:16" x14ac:dyDescent="0.2">
      <c r="C39" s="99">
        <v>42614</v>
      </c>
      <c r="D39" s="44"/>
      <c r="E39" s="31"/>
      <c r="F39" s="32"/>
      <c r="G39" s="32"/>
      <c r="H39" s="32"/>
      <c r="I39" s="31"/>
      <c r="J39" s="32"/>
      <c r="K39" s="106"/>
      <c r="N39" s="30"/>
      <c r="P39" s="132">
        <f t="shared" si="0"/>
        <v>0</v>
      </c>
    </row>
    <row r="40" spans="3:16" x14ac:dyDescent="0.2">
      <c r="C40" s="99">
        <v>42644</v>
      </c>
      <c r="D40" s="44"/>
      <c r="E40" s="31"/>
      <c r="F40" s="32"/>
      <c r="G40" s="32"/>
      <c r="H40" s="32"/>
      <c r="I40" s="31"/>
      <c r="J40" s="32"/>
      <c r="K40" s="106"/>
      <c r="N40" s="30"/>
      <c r="P40" s="132">
        <f t="shared" si="0"/>
        <v>0</v>
      </c>
    </row>
    <row r="41" spans="3:16" x14ac:dyDescent="0.2">
      <c r="C41" s="99">
        <v>42675</v>
      </c>
      <c r="D41" s="44"/>
      <c r="E41" s="31"/>
      <c r="F41" s="32"/>
      <c r="G41" s="32"/>
      <c r="H41" s="32"/>
      <c r="I41" s="31"/>
      <c r="J41" s="32"/>
      <c r="K41" s="106"/>
      <c r="N41" s="30"/>
      <c r="P41" s="132">
        <f t="shared" si="0"/>
        <v>0</v>
      </c>
    </row>
    <row r="42" spans="3:16" ht="13.5" thickBot="1" x14ac:dyDescent="0.25">
      <c r="C42" s="104">
        <v>42705</v>
      </c>
      <c r="D42" s="44"/>
      <c r="E42" s="40"/>
      <c r="F42" s="41"/>
      <c r="G42" s="41"/>
      <c r="H42" s="41"/>
      <c r="I42" s="40"/>
      <c r="J42" s="41"/>
      <c r="K42" s="511"/>
      <c r="N42" s="30"/>
      <c r="P42" s="135">
        <f t="shared" si="0"/>
        <v>0</v>
      </c>
    </row>
    <row r="43" spans="3:16" x14ac:dyDescent="0.2">
      <c r="C43" s="98">
        <v>42736</v>
      </c>
      <c r="D43" s="44"/>
      <c r="E43" s="27"/>
      <c r="F43" s="28"/>
      <c r="G43" s="28"/>
      <c r="H43" s="105"/>
      <c r="I43" s="27"/>
      <c r="J43" s="28"/>
      <c r="K43" s="105"/>
      <c r="N43" s="30"/>
      <c r="P43" s="131">
        <f t="shared" si="0"/>
        <v>0</v>
      </c>
    </row>
    <row r="44" spans="3:16" x14ac:dyDescent="0.2">
      <c r="C44" s="99">
        <v>42767</v>
      </c>
      <c r="D44" s="44"/>
      <c r="E44" s="31" t="s">
        <v>228</v>
      </c>
      <c r="F44" s="32"/>
      <c r="G44" s="32"/>
      <c r="H44" s="106"/>
      <c r="I44" s="31"/>
      <c r="J44" s="32"/>
      <c r="K44" s="106"/>
      <c r="N44" s="30"/>
      <c r="P44" s="526" t="e">
        <f>+P43+E44+I44-F44-G44-H44-J44</f>
        <v>#VALUE!</v>
      </c>
    </row>
    <row r="45" spans="3:16" x14ac:dyDescent="0.2">
      <c r="C45" s="99">
        <v>42795</v>
      </c>
      <c r="D45" s="44"/>
      <c r="E45" s="31"/>
      <c r="F45" s="32"/>
      <c r="G45" s="32"/>
      <c r="H45" s="106"/>
      <c r="I45" s="31"/>
      <c r="J45" s="32"/>
      <c r="K45" s="106"/>
      <c r="N45" s="30"/>
      <c r="P45" s="132" t="e">
        <f>+P44+E45+I45-F45-G45-H45-J45</f>
        <v>#VALUE!</v>
      </c>
    </row>
    <row r="46" spans="3:16" x14ac:dyDescent="0.2">
      <c r="C46" s="99">
        <v>42826</v>
      </c>
      <c r="D46" s="44"/>
      <c r="E46" s="31"/>
      <c r="F46" s="32"/>
      <c r="G46" s="32"/>
      <c r="H46" s="106"/>
      <c r="I46" s="31"/>
      <c r="J46" s="32"/>
      <c r="K46" s="106"/>
      <c r="N46" s="30"/>
      <c r="P46" s="132" t="e">
        <f t="shared" si="0"/>
        <v>#VALUE!</v>
      </c>
    </row>
    <row r="47" spans="3:16" x14ac:dyDescent="0.2">
      <c r="C47" s="99">
        <v>42856</v>
      </c>
      <c r="D47" s="44"/>
      <c r="E47" s="31"/>
      <c r="F47" s="32"/>
      <c r="G47" s="32"/>
      <c r="H47" s="106"/>
      <c r="I47" s="31"/>
      <c r="J47" s="32"/>
      <c r="K47" s="106"/>
      <c r="N47" s="30"/>
      <c r="P47" s="132" t="e">
        <f t="shared" si="0"/>
        <v>#VALUE!</v>
      </c>
    </row>
    <row r="48" spans="3:16" x14ac:dyDescent="0.2">
      <c r="C48" s="99">
        <v>42887</v>
      </c>
      <c r="D48" s="44"/>
      <c r="E48" s="31"/>
      <c r="F48" s="32"/>
      <c r="G48" s="32"/>
      <c r="H48" s="106"/>
      <c r="I48" s="31"/>
      <c r="J48" s="32"/>
      <c r="K48" s="106"/>
      <c r="N48" s="30"/>
      <c r="P48" s="132" t="e">
        <f t="shared" si="0"/>
        <v>#VALUE!</v>
      </c>
    </row>
    <row r="49" spans="3:16" x14ac:dyDescent="0.2">
      <c r="C49" s="99">
        <v>42917</v>
      </c>
      <c r="D49" s="44"/>
      <c r="E49" s="31"/>
      <c r="F49" s="32"/>
      <c r="G49" s="32"/>
      <c r="H49" s="106"/>
      <c r="I49" s="31"/>
      <c r="J49" s="32"/>
      <c r="K49" s="106"/>
      <c r="N49" s="30"/>
      <c r="P49" s="132" t="e">
        <f t="shared" si="0"/>
        <v>#VALUE!</v>
      </c>
    </row>
    <row r="50" spans="3:16" x14ac:dyDescent="0.2">
      <c r="C50" s="99">
        <v>42948</v>
      </c>
      <c r="D50" s="44"/>
      <c r="E50" s="31"/>
      <c r="F50" s="32"/>
      <c r="G50" s="32"/>
      <c r="H50" s="106"/>
      <c r="I50" s="31"/>
      <c r="J50" s="32"/>
      <c r="K50" s="106"/>
      <c r="N50" s="30"/>
      <c r="P50" s="132" t="e">
        <f t="shared" si="0"/>
        <v>#VALUE!</v>
      </c>
    </row>
    <row r="51" spans="3:16" x14ac:dyDescent="0.2">
      <c r="C51" s="99">
        <v>42979</v>
      </c>
      <c r="D51" s="44"/>
      <c r="E51" s="31"/>
      <c r="F51" s="32"/>
      <c r="G51" s="32"/>
      <c r="H51" s="106"/>
      <c r="I51" s="31"/>
      <c r="J51" s="32"/>
      <c r="K51" s="106"/>
      <c r="N51" s="30"/>
      <c r="P51" s="132" t="e">
        <f t="shared" si="0"/>
        <v>#VALUE!</v>
      </c>
    </row>
    <row r="52" spans="3:16" ht="13.5" thickBot="1" x14ac:dyDescent="0.25">
      <c r="C52" s="100">
        <v>43009</v>
      </c>
      <c r="D52" s="44"/>
      <c r="E52" s="34"/>
      <c r="F52" s="35"/>
      <c r="G52" s="35"/>
      <c r="H52" s="107"/>
      <c r="I52" s="34"/>
      <c r="J52" s="35"/>
      <c r="K52" s="107"/>
      <c r="N52" s="30"/>
      <c r="P52" s="132" t="e">
        <f t="shared" si="0"/>
        <v>#VALUE!</v>
      </c>
    </row>
    <row r="53" spans="3:16" ht="21.75" hidden="1" customHeight="1" x14ac:dyDescent="0.2">
      <c r="C53" s="330">
        <v>43040</v>
      </c>
      <c r="D53" s="44"/>
      <c r="E53" s="37"/>
      <c r="F53" s="38"/>
      <c r="G53" s="38"/>
      <c r="H53" s="333"/>
      <c r="I53" s="39"/>
      <c r="J53" s="39"/>
      <c r="K53" s="39"/>
      <c r="N53" s="30"/>
      <c r="P53" s="132" t="e">
        <f t="shared" si="0"/>
        <v>#VALUE!</v>
      </c>
    </row>
    <row r="54" spans="3:16" ht="10.5" hidden="1" customHeight="1" thickBot="1" x14ac:dyDescent="0.25">
      <c r="C54" s="104">
        <v>43070</v>
      </c>
      <c r="D54" s="44"/>
      <c r="E54" s="34"/>
      <c r="F54" s="35"/>
      <c r="G54" s="35"/>
      <c r="H54" s="107"/>
      <c r="I54" s="36"/>
      <c r="J54" s="36"/>
      <c r="K54" s="36"/>
      <c r="N54" s="30"/>
      <c r="P54" s="133" t="e">
        <f t="shared" si="0"/>
        <v>#VALUE!</v>
      </c>
    </row>
    <row r="55" spans="3:16" ht="13.5" thickBot="1" x14ac:dyDescent="0.25">
      <c r="C55" s="43"/>
      <c r="D55" s="44"/>
      <c r="E55" s="30"/>
      <c r="F55" s="30"/>
      <c r="G55" s="30"/>
      <c r="H55" s="30"/>
      <c r="I55" s="30"/>
      <c r="J55" s="30"/>
      <c r="K55" s="30"/>
      <c r="N55" s="30"/>
      <c r="P55" s="30"/>
    </row>
    <row r="56" spans="3:16" ht="50.25" customHeight="1" thickBot="1" x14ac:dyDescent="0.25">
      <c r="C56" s="430" t="s">
        <v>5</v>
      </c>
      <c r="D56" s="431"/>
      <c r="E56" s="381" t="str">
        <f t="shared" ref="E56:K56" si="1">+E6</f>
        <v>Producción</v>
      </c>
      <c r="F56" s="382" t="str">
        <f t="shared" si="1"/>
        <v>Autoconsumo</v>
      </c>
      <c r="G56" s="382" t="str">
        <f t="shared" si="1"/>
        <v>Ventas de Producción Propia</v>
      </c>
      <c r="H56" s="432" t="str">
        <f t="shared" si="1"/>
        <v>Exportaciones</v>
      </c>
      <c r="I56" s="383" t="str">
        <f t="shared" si="1"/>
        <v>Producción Contratada a Terceros</v>
      </c>
      <c r="J56" s="383" t="str">
        <f t="shared" si="1"/>
        <v>Ventas de Producción Contratada a Terceros</v>
      </c>
      <c r="K56" s="422" t="str">
        <f t="shared" si="1"/>
        <v>Producción para Terceros</v>
      </c>
      <c r="L56" s="422" t="s">
        <v>192</v>
      </c>
      <c r="M56" s="422" t="s">
        <v>97</v>
      </c>
      <c r="N56" s="67"/>
    </row>
    <row r="57" spans="3:16" ht="13.5" thickBot="1" x14ac:dyDescent="0.25">
      <c r="C57" s="437">
        <f>+C58-1</f>
        <v>2010</v>
      </c>
      <c r="D57" s="68"/>
      <c r="E57" s="49"/>
      <c r="F57" s="558"/>
      <c r="G57" s="558"/>
      <c r="H57" s="295"/>
      <c r="I57" s="559"/>
      <c r="J57" s="559"/>
      <c r="K57" s="560"/>
      <c r="L57" s="560"/>
      <c r="M57" s="559"/>
      <c r="N57" s="26"/>
    </row>
    <row r="58" spans="3:16" x14ac:dyDescent="0.2">
      <c r="C58" s="60">
        <f>+'2. prod.  nac.'!A8</f>
        <v>2011</v>
      </c>
      <c r="D58" s="69"/>
      <c r="E58" s="70"/>
      <c r="F58" s="71"/>
      <c r="G58" s="71"/>
      <c r="H58" s="71"/>
      <c r="I58" s="70"/>
      <c r="J58" s="71"/>
      <c r="K58" s="512"/>
      <c r="L58" s="70"/>
      <c r="M58" s="521"/>
    </row>
    <row r="59" spans="3:16" x14ac:dyDescent="0.2">
      <c r="C59" s="56">
        <f>+'2. prod.  nac.'!A9</f>
        <v>2012</v>
      </c>
      <c r="D59" s="69"/>
      <c r="E59" s="72"/>
      <c r="F59" s="73"/>
      <c r="G59" s="73"/>
      <c r="H59" s="73"/>
      <c r="I59" s="72"/>
      <c r="J59" s="73"/>
      <c r="K59" s="513"/>
      <c r="L59" s="72"/>
      <c r="M59" s="522"/>
    </row>
    <row r="60" spans="3:16" ht="13.5" thickBot="1" x14ac:dyDescent="0.25">
      <c r="C60" s="334">
        <f>+'2. prod.  nac.'!A10</f>
        <v>2013</v>
      </c>
      <c r="D60" s="69"/>
      <c r="E60" s="74"/>
      <c r="F60" s="75"/>
      <c r="G60" s="75"/>
      <c r="H60" s="75"/>
      <c r="I60" s="78"/>
      <c r="J60" s="514"/>
      <c r="K60" s="515"/>
      <c r="L60" s="74"/>
      <c r="M60" s="523"/>
    </row>
    <row r="61" spans="3:16" x14ac:dyDescent="0.2">
      <c r="C61" s="54">
        <f>+'2. prod.  nac.'!A11</f>
        <v>2014</v>
      </c>
      <c r="D61" s="69"/>
      <c r="E61" s="70"/>
      <c r="F61" s="71"/>
      <c r="G61" s="71"/>
      <c r="H61" s="71"/>
      <c r="I61" s="70"/>
      <c r="J61" s="71"/>
      <c r="K61" s="512"/>
      <c r="L61" s="70"/>
      <c r="M61" s="521"/>
    </row>
    <row r="62" spans="3:16" x14ac:dyDescent="0.2">
      <c r="C62" s="56">
        <f>+'2. prod.  nac.'!A12</f>
        <v>2015</v>
      </c>
      <c r="D62" s="69"/>
      <c r="E62" s="72"/>
      <c r="F62" s="73"/>
      <c r="G62" s="73"/>
      <c r="H62" s="73"/>
      <c r="I62" s="72"/>
      <c r="J62" s="73"/>
      <c r="K62" s="513"/>
      <c r="L62" s="72"/>
      <c r="M62" s="522"/>
    </row>
    <row r="63" spans="3:16" ht="13.5" thickBot="1" x14ac:dyDescent="0.25">
      <c r="C63" s="58">
        <f>+'2. prod.  nac.'!A13</f>
        <v>2016</v>
      </c>
      <c r="D63" s="69"/>
      <c r="E63" s="74"/>
      <c r="F63" s="75"/>
      <c r="G63" s="75"/>
      <c r="H63" s="75"/>
      <c r="I63" s="78"/>
      <c r="J63" s="514"/>
      <c r="K63" s="515"/>
      <c r="L63" s="74"/>
      <c r="M63" s="523"/>
    </row>
    <row r="64" spans="3:16" x14ac:dyDescent="0.2">
      <c r="C64" s="60" t="str">
        <f>+'2. prod.  nac.'!A14</f>
        <v>ene-oct 2016</v>
      </c>
      <c r="D64" s="69"/>
      <c r="E64" s="76"/>
      <c r="F64" s="77"/>
      <c r="G64" s="77"/>
      <c r="H64" s="77"/>
      <c r="I64" s="516"/>
      <c r="J64" s="517"/>
      <c r="K64" s="518"/>
      <c r="L64" s="76"/>
      <c r="M64" s="524"/>
    </row>
    <row r="65" spans="3:14" ht="13.5" thickBot="1" x14ac:dyDescent="0.25">
      <c r="C65" s="334" t="str">
        <f>+'2. prod.  nac.'!A15</f>
        <v>ene-oct 2017</v>
      </c>
      <c r="D65" s="68"/>
      <c r="E65" s="78"/>
      <c r="F65" s="79"/>
      <c r="G65" s="79"/>
      <c r="H65" s="80"/>
      <c r="I65" s="519"/>
      <c r="J65" s="80"/>
      <c r="K65" s="520"/>
      <c r="L65" s="519"/>
      <c r="M65" s="525"/>
    </row>
    <row r="66" spans="3:14" x14ac:dyDescent="0.2">
      <c r="N66" s="46"/>
    </row>
    <row r="67" spans="3:14" x14ac:dyDescent="0.2">
      <c r="C67" s="81" t="s">
        <v>152</v>
      </c>
      <c r="D67" s="82"/>
      <c r="N67" s="46"/>
    </row>
    <row r="68" spans="3:14" ht="13.5" thickBot="1" x14ac:dyDescent="0.25">
      <c r="L68" s="64"/>
      <c r="N68" s="46"/>
    </row>
    <row r="69" spans="3:14" ht="51.75" thickBot="1" x14ac:dyDescent="0.25">
      <c r="C69" s="86" t="s">
        <v>5</v>
      </c>
      <c r="D69" s="87"/>
      <c r="E69" s="88" t="str">
        <f t="shared" ref="E69:K69" si="2">+E56</f>
        <v>Producción</v>
      </c>
      <c r="F69" s="89" t="str">
        <f t="shared" si="2"/>
        <v>Autoconsumo</v>
      </c>
      <c r="G69" s="89" t="str">
        <f t="shared" si="2"/>
        <v>Ventas de Producción Propia</v>
      </c>
      <c r="H69" s="90" t="str">
        <f t="shared" si="2"/>
        <v>Exportaciones</v>
      </c>
      <c r="I69" s="91" t="str">
        <f t="shared" si="2"/>
        <v>Producción Contratada a Terceros</v>
      </c>
      <c r="J69" s="91" t="str">
        <f t="shared" si="2"/>
        <v>Ventas de Producción Contratada a Terceros</v>
      </c>
      <c r="K69" s="92" t="str">
        <f t="shared" si="2"/>
        <v>Producción para Terceros</v>
      </c>
      <c r="L69" s="93" t="s">
        <v>151</v>
      </c>
      <c r="N69" s="83"/>
    </row>
    <row r="70" spans="3:14" x14ac:dyDescent="0.2">
      <c r="C70" s="94">
        <f>+C61</f>
        <v>2014</v>
      </c>
      <c r="D70" s="95"/>
      <c r="E70" s="109">
        <f t="shared" ref="E70:K70" si="3">+E61-SUM(E7:E18)</f>
        <v>0</v>
      </c>
      <c r="F70" s="110">
        <f t="shared" si="3"/>
        <v>0</v>
      </c>
      <c r="G70" s="110">
        <f t="shared" si="3"/>
        <v>0</v>
      </c>
      <c r="H70" s="110">
        <f t="shared" si="3"/>
        <v>0</v>
      </c>
      <c r="I70" s="111">
        <f t="shared" si="3"/>
        <v>0</v>
      </c>
      <c r="J70" s="111">
        <f t="shared" si="3"/>
        <v>0</v>
      </c>
      <c r="K70" s="112">
        <f t="shared" si="3"/>
        <v>0</v>
      </c>
      <c r="L70" s="112">
        <f>+L61-(L57+E61-F61-G61-H61+I61-J61+M61)</f>
        <v>0</v>
      </c>
      <c r="N70" s="84"/>
    </row>
    <row r="71" spans="3:14" x14ac:dyDescent="0.2">
      <c r="C71" s="96">
        <f>+C62</f>
        <v>2015</v>
      </c>
      <c r="D71" s="95"/>
      <c r="E71" s="113">
        <f t="shared" ref="E71:K71" si="4">+E62-SUM(E19:E30)</f>
        <v>0</v>
      </c>
      <c r="F71" s="114">
        <f t="shared" si="4"/>
        <v>0</v>
      </c>
      <c r="G71" s="114">
        <f t="shared" si="4"/>
        <v>0</v>
      </c>
      <c r="H71" s="114">
        <f t="shared" si="4"/>
        <v>0</v>
      </c>
      <c r="I71" s="115">
        <f t="shared" si="4"/>
        <v>0</v>
      </c>
      <c r="J71" s="115">
        <f t="shared" si="4"/>
        <v>0</v>
      </c>
      <c r="K71" s="116">
        <f t="shared" si="4"/>
        <v>0</v>
      </c>
      <c r="L71" s="116">
        <f>+L62-(L61+E62-F62-G62-H62+I62-J62+M62)</f>
        <v>0</v>
      </c>
      <c r="N71" s="84"/>
    </row>
    <row r="72" spans="3:14" ht="13.5" thickBot="1" x14ac:dyDescent="0.25">
      <c r="C72" s="97">
        <f>+C63</f>
        <v>2016</v>
      </c>
      <c r="D72" s="95"/>
      <c r="E72" s="117">
        <f t="shared" ref="E72:K72" si="5">+E63-SUM(E31:E42)</f>
        <v>0</v>
      </c>
      <c r="F72" s="118">
        <f t="shared" si="5"/>
        <v>0</v>
      </c>
      <c r="G72" s="118">
        <f t="shared" si="5"/>
        <v>0</v>
      </c>
      <c r="H72" s="118">
        <f t="shared" si="5"/>
        <v>0</v>
      </c>
      <c r="I72" s="119">
        <f t="shared" si="5"/>
        <v>0</v>
      </c>
      <c r="J72" s="119">
        <f t="shared" si="5"/>
        <v>0</v>
      </c>
      <c r="K72" s="120">
        <f t="shared" si="5"/>
        <v>0</v>
      </c>
      <c r="L72" s="121">
        <f>+L63-(L62+E63-F63-G63-H63+I63-J63+M63)</f>
        <v>0</v>
      </c>
      <c r="N72" s="84"/>
    </row>
    <row r="73" spans="3:14" x14ac:dyDescent="0.2">
      <c r="C73" s="94" t="str">
        <f>+C64</f>
        <v>ene-oct 2016</v>
      </c>
      <c r="D73" s="95"/>
      <c r="E73" s="122">
        <f>+E64-(SUM(E31:INDEX(E31:E42,'[3]parámetros e instrucciones'!$E$3)))</f>
        <v>0</v>
      </c>
      <c r="F73" s="123">
        <f>+F64-(SUM(F31:INDEX(F31:F42,'[3]parámetros e instrucciones'!$E$3)))</f>
        <v>0</v>
      </c>
      <c r="G73" s="123">
        <f>+G64-(SUM(G31:INDEX(G31:G42,'[3]parámetros e instrucciones'!$E$3)))</f>
        <v>0</v>
      </c>
      <c r="H73" s="123">
        <f>+H64-(SUM(H31:INDEX(H31:H42,'[3]parámetros e instrucciones'!$E$3)))</f>
        <v>0</v>
      </c>
      <c r="I73" s="124">
        <f>+I64-(SUM(I31:INDEX(I31:I42,'[3]parámetros e instrucciones'!$E$3)))</f>
        <v>0</v>
      </c>
      <c r="J73" s="124">
        <f>+J64-(SUM(J31:INDEX(J31:J42,'[3]parámetros e instrucciones'!$E$3)))</f>
        <v>0</v>
      </c>
      <c r="K73" s="125">
        <f>+K64-(SUM(K31:INDEX(K31:K42,'[3]parámetros e instrucciones'!$E$3)))</f>
        <v>0</v>
      </c>
      <c r="L73" s="126">
        <f>+L64-(L62+E64-F64-G64-H64+I64-J64+M64)</f>
        <v>0</v>
      </c>
      <c r="N73" s="84"/>
    </row>
    <row r="74" spans="3:14" ht="13.5" thickBot="1" x14ac:dyDescent="0.25">
      <c r="C74" s="97" t="str">
        <f>+C65</f>
        <v>ene-oct 2017</v>
      </c>
      <c r="D74" s="95"/>
      <c r="E74" s="127">
        <f>+E65-(SUM(E43:INDEX(E43:E54,'[3]parámetros e instrucciones'!$E$3)))</f>
        <v>0</v>
      </c>
      <c r="F74" s="128">
        <f>+F65-(SUM(F43:INDEX(F43:F54,'[3]parámetros e instrucciones'!$E$3)))</f>
        <v>0</v>
      </c>
      <c r="G74" s="128">
        <f>+G65-(SUM(G43:INDEX(G43:G54,'[3]parámetros e instrucciones'!$E$3)))</f>
        <v>0</v>
      </c>
      <c r="H74" s="128">
        <f>+H65-(SUM(H43:INDEX(H43:H54,'[3]parámetros e instrucciones'!$E$3)))</f>
        <v>0</v>
      </c>
      <c r="I74" s="129">
        <f>+I65-(SUM(I43:INDEX(I43:I54,'[3]parámetros e instrucciones'!$E$3)))</f>
        <v>0</v>
      </c>
      <c r="J74" s="129">
        <f>+J65-(SUM(J43:INDEX(J43:J54,'[3]parámetros e instrucciones'!$E$3)))</f>
        <v>0</v>
      </c>
      <c r="K74" s="130">
        <f>+K65-(SUM(K43:INDEX(K43:K54,'[3]parámetros e instrucciones'!$E$3)))</f>
        <v>0</v>
      </c>
      <c r="L74" s="130">
        <f>+L65-(L63+E65-F65-G65-H65+I65-J65+M65)</f>
        <v>0</v>
      </c>
      <c r="N74" s="84"/>
    </row>
    <row r="75" spans="3:14" x14ac:dyDescent="0.2">
      <c r="L75" s="46"/>
      <c r="N75" s="46"/>
    </row>
    <row r="76" spans="3:14" x14ac:dyDescent="0.2">
      <c r="L76" s="46"/>
      <c r="N76" s="46"/>
    </row>
    <row r="77" spans="3:14" x14ac:dyDescent="0.2">
      <c r="K77" s="85"/>
      <c r="L77" s="49"/>
      <c r="N77" s="46"/>
    </row>
    <row r="78" spans="3:14" x14ac:dyDescent="0.2">
      <c r="K78" s="85"/>
      <c r="N78" s="46"/>
    </row>
    <row r="79" spans="3:14" x14ac:dyDescent="0.2">
      <c r="K79" s="85"/>
      <c r="N79" s="46"/>
    </row>
    <row r="80" spans="3:14" x14ac:dyDescent="0.2">
      <c r="K80" s="85"/>
      <c r="N80" s="46"/>
    </row>
    <row r="81" spans="11:14" x14ac:dyDescent="0.2">
      <c r="K81" s="85"/>
      <c r="N81" s="46"/>
    </row>
    <row r="82" spans="11:14" x14ac:dyDescent="0.2">
      <c r="K82" s="85"/>
      <c r="N82" s="46"/>
    </row>
    <row r="83" spans="11:14" x14ac:dyDescent="0.2">
      <c r="N83" s="46"/>
    </row>
    <row r="84" spans="11:14" x14ac:dyDescent="0.2">
      <c r="N84" s="46"/>
    </row>
    <row r="85" spans="11:14" x14ac:dyDescent="0.2">
      <c r="N85" s="46"/>
    </row>
    <row r="86" spans="11:14" x14ac:dyDescent="0.2">
      <c r="N86" s="46"/>
    </row>
    <row r="87" spans="11:14" x14ac:dyDescent="0.2">
      <c r="N87" s="46"/>
    </row>
    <row r="88" spans="11:14" x14ac:dyDescent="0.2">
      <c r="N88" s="46"/>
    </row>
    <row r="89" spans="11:14" x14ac:dyDescent="0.2">
      <c r="N89" s="46"/>
    </row>
    <row r="90" spans="11:14" x14ac:dyDescent="0.2">
      <c r="N90" s="46"/>
    </row>
    <row r="91" spans="11:14" x14ac:dyDescent="0.2">
      <c r="N91" s="46"/>
    </row>
    <row r="92" spans="11:14" x14ac:dyDescent="0.2">
      <c r="N92" s="46"/>
    </row>
    <row r="93" spans="11:14" x14ac:dyDescent="0.2">
      <c r="N93" s="46"/>
    </row>
    <row r="94" spans="11:14" x14ac:dyDescent="0.2">
      <c r="N94" s="46"/>
    </row>
    <row r="95" spans="11:14" x14ac:dyDescent="0.2">
      <c r="N95" s="46"/>
    </row>
    <row r="96" spans="11:14" x14ac:dyDescent="0.2">
      <c r="N96" s="46"/>
    </row>
    <row r="97" spans="14:14" x14ac:dyDescent="0.2">
      <c r="N97" s="46"/>
    </row>
    <row r="98" spans="14:14" x14ac:dyDescent="0.2">
      <c r="N98" s="46"/>
    </row>
    <row r="99" spans="14:14" x14ac:dyDescent="0.2">
      <c r="N99" s="46"/>
    </row>
    <row r="100" spans="14:14" x14ac:dyDescent="0.2">
      <c r="N100" s="46"/>
    </row>
    <row r="101" spans="14:14" x14ac:dyDescent="0.2">
      <c r="N101" s="46"/>
    </row>
    <row r="102" spans="14:14" x14ac:dyDescent="0.2">
      <c r="N102" s="46"/>
    </row>
    <row r="103" spans="14:14" x14ac:dyDescent="0.2">
      <c r="N103" s="46"/>
    </row>
    <row r="104" spans="14:14" x14ac:dyDescent="0.2">
      <c r="N104" s="46"/>
    </row>
    <row r="105" spans="14:14" x14ac:dyDescent="0.2">
      <c r="N105" s="46"/>
    </row>
    <row r="106" spans="14:14" x14ac:dyDescent="0.2">
      <c r="N106" s="46"/>
    </row>
    <row r="107" spans="14:14" x14ac:dyDescent="0.2">
      <c r="N107" s="46"/>
    </row>
    <row r="108" spans="14:14" x14ac:dyDescent="0.2">
      <c r="N108" s="46"/>
    </row>
    <row r="109" spans="14:14" x14ac:dyDescent="0.2">
      <c r="N109" s="46"/>
    </row>
    <row r="110" spans="14:14" x14ac:dyDescent="0.2">
      <c r="N110" s="46"/>
    </row>
    <row r="111" spans="14:14" x14ac:dyDescent="0.2">
      <c r="N111" s="46"/>
    </row>
    <row r="112" spans="14:14" x14ac:dyDescent="0.2">
      <c r="N112" s="46"/>
    </row>
    <row r="113" spans="14:14" x14ac:dyDescent="0.2">
      <c r="N113" s="46"/>
    </row>
    <row r="114" spans="14:14" x14ac:dyDescent="0.2">
      <c r="N114" s="46"/>
    </row>
    <row r="115" spans="14:14" x14ac:dyDescent="0.2">
      <c r="N115" s="46"/>
    </row>
    <row r="116" spans="14:14" x14ac:dyDescent="0.2">
      <c r="N116" s="46"/>
    </row>
    <row r="117" spans="14:14" x14ac:dyDescent="0.2">
      <c r="N117" s="46"/>
    </row>
    <row r="118" spans="14:14" x14ac:dyDescent="0.2">
      <c r="N118" s="46"/>
    </row>
    <row r="119" spans="14:14" x14ac:dyDescent="0.2">
      <c r="N119" s="46"/>
    </row>
    <row r="120" spans="14:14" x14ac:dyDescent="0.2">
      <c r="N120" s="46"/>
    </row>
    <row r="121" spans="14:14" x14ac:dyDescent="0.2">
      <c r="N121" s="46"/>
    </row>
    <row r="122" spans="14:14" x14ac:dyDescent="0.2">
      <c r="N122" s="46"/>
    </row>
    <row r="123" spans="14:14" x14ac:dyDescent="0.2">
      <c r="N123" s="46"/>
    </row>
    <row r="124" spans="14:14" x14ac:dyDescent="0.2">
      <c r="N124" s="46"/>
    </row>
    <row r="125" spans="14:14" x14ac:dyDescent="0.2">
      <c r="N125" s="46"/>
    </row>
    <row r="126" spans="14:14" x14ac:dyDescent="0.2">
      <c r="N126" s="46"/>
    </row>
    <row r="127" spans="14:14" x14ac:dyDescent="0.2">
      <c r="N127" s="46"/>
    </row>
  </sheetData>
  <sheetProtection formatCells="0" formatColumns="0" formatRows="0"/>
  <protectedRanges>
    <protectedRange sqref="N7:N42 E7:K42 E58:N65" name="Rango2_1"/>
    <protectedRange sqref="E58:M65" name="Rango1_1"/>
  </protectedRanges>
  <mergeCells count="4">
    <mergeCell ref="C4:K4"/>
    <mergeCell ref="C1:K1"/>
    <mergeCell ref="C2:K2"/>
    <mergeCell ref="C3:K3"/>
  </mergeCells>
  <phoneticPr fontId="16" type="noConversion"/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74" orientation="portrait" r:id="rId1"/>
  <headerFooter alignWithMargins="0">
    <oddHeader>&amp;R2017 -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85"/>
  <sheetViews>
    <sheetView view="pageBreakPreview" zoomScale="85" zoomScaleNormal="100" zoomScaleSheetLayoutView="85" workbookViewId="0">
      <selection activeCell="D15" sqref="D15"/>
    </sheetView>
  </sheetViews>
  <sheetFormatPr baseColWidth="10" defaultRowHeight="12.75" x14ac:dyDescent="0.2"/>
  <cols>
    <col min="1" max="1" width="38.28515625" style="52" customWidth="1"/>
    <col min="2" max="2" width="3" style="47" customWidth="1"/>
    <col min="3" max="3" width="37.85546875" style="52" customWidth="1"/>
    <col min="4" max="4" width="3.42578125" style="52" customWidth="1"/>
    <col min="5" max="5" width="37.85546875" style="52" customWidth="1"/>
    <col min="6" max="6" width="2.140625" style="52" customWidth="1"/>
    <col min="7" max="16384" width="11.42578125" style="47"/>
  </cols>
  <sheetData>
    <row r="1" spans="1:6" x14ac:dyDescent="0.2">
      <c r="A1" s="569" t="s">
        <v>199</v>
      </c>
      <c r="B1" s="569"/>
      <c r="C1" s="569"/>
      <c r="D1" s="569"/>
      <c r="E1" s="569"/>
      <c r="F1" s="47"/>
    </row>
    <row r="2" spans="1:6" x14ac:dyDescent="0.2">
      <c r="A2" s="569" t="s">
        <v>197</v>
      </c>
      <c r="B2" s="569"/>
      <c r="C2" s="569"/>
      <c r="D2" s="569"/>
      <c r="E2" s="569"/>
      <c r="F2" s="47"/>
    </row>
    <row r="3" spans="1:6" x14ac:dyDescent="0.2">
      <c r="A3" s="567" t="str">
        <f>+'2. prod.  nac.'!A3:C3</f>
        <v>Rodamientes Radiales a bola</v>
      </c>
      <c r="B3" s="567"/>
      <c r="C3" s="567"/>
      <c r="D3" s="567"/>
      <c r="E3" s="567"/>
      <c r="F3" s="47"/>
    </row>
    <row r="4" spans="1:6" x14ac:dyDescent="0.2">
      <c r="A4" s="569" t="s">
        <v>110</v>
      </c>
      <c r="B4" s="569"/>
      <c r="C4" s="569"/>
      <c r="D4" s="569"/>
      <c r="E4" s="569"/>
      <c r="F4" s="47"/>
    </row>
    <row r="5" spans="1:6" ht="14.25" customHeight="1" thickBot="1" x14ac:dyDescent="0.25">
      <c r="A5" s="48"/>
      <c r="C5" s="49"/>
      <c r="D5" s="49"/>
      <c r="E5" s="49"/>
    </row>
    <row r="6" spans="1:6" ht="39" thickBot="1" x14ac:dyDescent="0.25">
      <c r="A6" s="332" t="s">
        <v>111</v>
      </c>
      <c r="B6" s="385"/>
      <c r="C6" s="383" t="s">
        <v>156</v>
      </c>
      <c r="D6" s="386"/>
      <c r="E6" s="383" t="s">
        <v>157</v>
      </c>
    </row>
    <row r="7" spans="1:6" x14ac:dyDescent="0.2">
      <c r="A7" s="98">
        <f>'3.vol.'!C7</f>
        <v>41640</v>
      </c>
      <c r="C7" s="29"/>
      <c r="D7" s="30"/>
      <c r="E7" s="29"/>
    </row>
    <row r="8" spans="1:6" x14ac:dyDescent="0.2">
      <c r="A8" s="99">
        <f>'3.vol.'!C8</f>
        <v>41671</v>
      </c>
      <c r="C8" s="33"/>
      <c r="D8" s="30"/>
      <c r="E8" s="33"/>
    </row>
    <row r="9" spans="1:6" x14ac:dyDescent="0.2">
      <c r="A9" s="99">
        <f>'3.vol.'!C9</f>
        <v>41699</v>
      </c>
      <c r="C9" s="33"/>
      <c r="D9" s="30"/>
      <c r="E9" s="33"/>
    </row>
    <row r="10" spans="1:6" x14ac:dyDescent="0.2">
      <c r="A10" s="99">
        <f>'3.vol.'!C10</f>
        <v>41730</v>
      </c>
      <c r="C10" s="33"/>
      <c r="D10" s="30"/>
      <c r="E10" s="33"/>
    </row>
    <row r="11" spans="1:6" x14ac:dyDescent="0.2">
      <c r="A11" s="99">
        <f>'3.vol.'!C11</f>
        <v>41760</v>
      </c>
      <c r="C11" s="33"/>
      <c r="D11" s="30"/>
      <c r="E11" s="33"/>
    </row>
    <row r="12" spans="1:6" x14ac:dyDescent="0.2">
      <c r="A12" s="99">
        <f>'3.vol.'!C12</f>
        <v>41791</v>
      </c>
      <c r="C12" s="33"/>
      <c r="D12" s="30"/>
      <c r="E12" s="33"/>
    </row>
    <row r="13" spans="1:6" x14ac:dyDescent="0.2">
      <c r="A13" s="99">
        <f>'3.vol.'!C13</f>
        <v>41821</v>
      </c>
      <c r="C13" s="33"/>
      <c r="D13" s="30"/>
      <c r="E13" s="33"/>
    </row>
    <row r="14" spans="1:6" x14ac:dyDescent="0.2">
      <c r="A14" s="99">
        <f>'3.vol.'!C14</f>
        <v>41852</v>
      </c>
      <c r="C14" s="33"/>
      <c r="D14" s="30"/>
      <c r="E14" s="33"/>
    </row>
    <row r="15" spans="1:6" x14ac:dyDescent="0.2">
      <c r="A15" s="99">
        <f>'3.vol.'!C15</f>
        <v>41883</v>
      </c>
      <c r="C15" s="33"/>
      <c r="D15" s="30"/>
      <c r="E15" s="33"/>
    </row>
    <row r="16" spans="1:6" x14ac:dyDescent="0.2">
      <c r="A16" s="99">
        <f>'3.vol.'!C16</f>
        <v>41913</v>
      </c>
      <c r="C16" s="33"/>
      <c r="D16" s="30"/>
      <c r="E16" s="33"/>
    </row>
    <row r="17" spans="1:5" x14ac:dyDescent="0.2">
      <c r="A17" s="99">
        <f>'3.vol.'!C17</f>
        <v>41944</v>
      </c>
      <c r="C17" s="33"/>
      <c r="D17" s="30"/>
      <c r="E17" s="33"/>
    </row>
    <row r="18" spans="1:5" ht="13.5" thickBot="1" x14ac:dyDescent="0.25">
      <c r="A18" s="100">
        <f>'3.vol.'!C18</f>
        <v>41974</v>
      </c>
      <c r="C18" s="36"/>
      <c r="D18" s="30"/>
      <c r="E18" s="36"/>
    </row>
    <row r="19" spans="1:5" x14ac:dyDescent="0.2">
      <c r="A19" s="98">
        <f>'3.vol.'!C19</f>
        <v>42005</v>
      </c>
      <c r="C19" s="39"/>
      <c r="D19" s="30"/>
      <c r="E19" s="39"/>
    </row>
    <row r="20" spans="1:5" x14ac:dyDescent="0.2">
      <c r="A20" s="99">
        <f>'3.vol.'!C20</f>
        <v>42036</v>
      </c>
      <c r="C20" s="33"/>
      <c r="D20" s="30"/>
      <c r="E20" s="33"/>
    </row>
    <row r="21" spans="1:5" x14ac:dyDescent="0.2">
      <c r="A21" s="99">
        <f>'3.vol.'!C21</f>
        <v>42064</v>
      </c>
      <c r="C21" s="33"/>
      <c r="D21" s="30"/>
      <c r="E21" s="33"/>
    </row>
    <row r="22" spans="1:5" x14ac:dyDescent="0.2">
      <c r="A22" s="99">
        <f>'3.vol.'!C22</f>
        <v>42095</v>
      </c>
      <c r="C22" s="33"/>
      <c r="D22" s="30"/>
      <c r="E22" s="33"/>
    </row>
    <row r="23" spans="1:5" x14ac:dyDescent="0.2">
      <c r="A23" s="99">
        <f>'3.vol.'!C23</f>
        <v>42125</v>
      </c>
      <c r="C23" s="33"/>
      <c r="D23" s="30"/>
      <c r="E23" s="33"/>
    </row>
    <row r="24" spans="1:5" x14ac:dyDescent="0.2">
      <c r="A24" s="99">
        <f>'3.vol.'!C24</f>
        <v>42156</v>
      </c>
      <c r="C24" s="33"/>
      <c r="D24" s="30"/>
      <c r="E24" s="33"/>
    </row>
    <row r="25" spans="1:5" x14ac:dyDescent="0.2">
      <c r="A25" s="99">
        <f>'3.vol.'!C25</f>
        <v>42186</v>
      </c>
      <c r="C25" s="33"/>
      <c r="D25" s="30"/>
      <c r="E25" s="33"/>
    </row>
    <row r="26" spans="1:5" x14ac:dyDescent="0.2">
      <c r="A26" s="99">
        <f>'3.vol.'!C26</f>
        <v>42217</v>
      </c>
      <c r="C26" s="33"/>
      <c r="D26" s="30"/>
      <c r="E26" s="33"/>
    </row>
    <row r="27" spans="1:5" x14ac:dyDescent="0.2">
      <c r="A27" s="99">
        <f>'3.vol.'!C27</f>
        <v>42248</v>
      </c>
      <c r="C27" s="282"/>
      <c r="D27" s="293"/>
      <c r="E27" s="282"/>
    </row>
    <row r="28" spans="1:5" x14ac:dyDescent="0.2">
      <c r="A28" s="99">
        <f>'3.vol.'!C28</f>
        <v>42278</v>
      </c>
      <c r="C28" s="33"/>
      <c r="D28" s="30"/>
      <c r="E28" s="33"/>
    </row>
    <row r="29" spans="1:5" x14ac:dyDescent="0.2">
      <c r="A29" s="99">
        <f>'3.vol.'!C29</f>
        <v>42309</v>
      </c>
      <c r="C29" s="33"/>
      <c r="D29" s="30"/>
      <c r="E29" s="33"/>
    </row>
    <row r="30" spans="1:5" ht="13.5" thickBot="1" x14ac:dyDescent="0.25">
      <c r="A30" s="100">
        <f>'3.vol.'!C30</f>
        <v>42339</v>
      </c>
      <c r="C30" s="42"/>
      <c r="D30" s="30"/>
      <c r="E30" s="42"/>
    </row>
    <row r="31" spans="1:5" x14ac:dyDescent="0.2">
      <c r="A31" s="98">
        <f>'3.vol.'!C31</f>
        <v>42370</v>
      </c>
      <c r="C31" s="29"/>
      <c r="D31" s="30"/>
      <c r="E31" s="29"/>
    </row>
    <row r="32" spans="1:5" x14ac:dyDescent="0.2">
      <c r="A32" s="99">
        <f>'3.vol.'!C32</f>
        <v>42401</v>
      </c>
      <c r="C32" s="33"/>
      <c r="D32" s="30"/>
      <c r="E32" s="33"/>
    </row>
    <row r="33" spans="1:5" x14ac:dyDescent="0.2">
      <c r="A33" s="99">
        <f>'3.vol.'!C33</f>
        <v>42430</v>
      </c>
      <c r="C33" s="33"/>
      <c r="D33" s="30"/>
      <c r="E33" s="33"/>
    </row>
    <row r="34" spans="1:5" x14ac:dyDescent="0.2">
      <c r="A34" s="99">
        <f>'3.vol.'!C34</f>
        <v>42461</v>
      </c>
      <c r="C34" s="33"/>
      <c r="D34" s="30"/>
      <c r="E34" s="33"/>
    </row>
    <row r="35" spans="1:5" x14ac:dyDescent="0.2">
      <c r="A35" s="99">
        <f>'3.vol.'!C35</f>
        <v>42491</v>
      </c>
      <c r="C35" s="33"/>
      <c r="D35" s="30"/>
      <c r="E35" s="33"/>
    </row>
    <row r="36" spans="1:5" x14ac:dyDescent="0.2">
      <c r="A36" s="99">
        <f>'3.vol.'!C36</f>
        <v>42522</v>
      </c>
      <c r="C36" s="33"/>
      <c r="D36" s="30"/>
      <c r="E36" s="33"/>
    </row>
    <row r="37" spans="1:5" x14ac:dyDescent="0.2">
      <c r="A37" s="99">
        <f>'3.vol.'!C37</f>
        <v>42552</v>
      </c>
      <c r="C37" s="33"/>
      <c r="D37" s="30"/>
      <c r="E37" s="33"/>
    </row>
    <row r="38" spans="1:5" x14ac:dyDescent="0.2">
      <c r="A38" s="99">
        <f>'3.vol.'!C38</f>
        <v>42583</v>
      </c>
      <c r="C38" s="33"/>
      <c r="D38" s="30"/>
      <c r="E38" s="33"/>
    </row>
    <row r="39" spans="1:5" x14ac:dyDescent="0.2">
      <c r="A39" s="99">
        <f>'3.vol.'!C39</f>
        <v>42614</v>
      </c>
      <c r="C39" s="33"/>
      <c r="D39" s="30"/>
      <c r="E39" s="33"/>
    </row>
    <row r="40" spans="1:5" x14ac:dyDescent="0.2">
      <c r="A40" s="99">
        <f>'3.vol.'!C40</f>
        <v>42644</v>
      </c>
      <c r="C40" s="33"/>
      <c r="D40" s="30"/>
      <c r="E40" s="33"/>
    </row>
    <row r="41" spans="1:5" x14ac:dyDescent="0.2">
      <c r="A41" s="99">
        <f>'3.vol.'!C41</f>
        <v>42675</v>
      </c>
      <c r="C41" s="33"/>
      <c r="D41" s="30"/>
      <c r="E41" s="33"/>
    </row>
    <row r="42" spans="1:5" ht="13.5" thickBot="1" x14ac:dyDescent="0.25">
      <c r="A42" s="100">
        <f>'3.vol.'!C42</f>
        <v>42705</v>
      </c>
      <c r="C42" s="42"/>
      <c r="D42" s="30"/>
      <c r="E42" s="42"/>
    </row>
    <row r="43" spans="1:5" x14ac:dyDescent="0.2">
      <c r="A43" s="98">
        <f>'3.vol.'!C43</f>
        <v>42736</v>
      </c>
      <c r="C43" s="98"/>
      <c r="D43" s="30"/>
      <c r="E43" s="98"/>
    </row>
    <row r="44" spans="1:5" x14ac:dyDescent="0.2">
      <c r="A44" s="99">
        <f>'3.vol.'!C44</f>
        <v>42767</v>
      </c>
      <c r="C44" s="99"/>
      <c r="D44" s="30"/>
      <c r="E44" s="99" t="s">
        <v>228</v>
      </c>
    </row>
    <row r="45" spans="1:5" x14ac:dyDescent="0.2">
      <c r="A45" s="99">
        <f>'3.vol.'!C45</f>
        <v>42795</v>
      </c>
      <c r="C45" s="99"/>
      <c r="D45" s="30"/>
      <c r="E45" s="99"/>
    </row>
    <row r="46" spans="1:5" x14ac:dyDescent="0.2">
      <c r="A46" s="99">
        <f>'3.vol.'!C46</f>
        <v>42826</v>
      </c>
      <c r="C46" s="99"/>
      <c r="D46" s="30"/>
      <c r="E46" s="99"/>
    </row>
    <row r="47" spans="1:5" x14ac:dyDescent="0.2">
      <c r="A47" s="99">
        <f>'3.vol.'!C47</f>
        <v>42856</v>
      </c>
      <c r="C47" s="99"/>
      <c r="D47" s="30"/>
      <c r="E47" s="99"/>
    </row>
    <row r="48" spans="1:5" x14ac:dyDescent="0.2">
      <c r="A48" s="99">
        <f>'3.vol.'!C48</f>
        <v>42887</v>
      </c>
      <c r="C48" s="99"/>
      <c r="D48" s="30"/>
      <c r="E48" s="99"/>
    </row>
    <row r="49" spans="1:6" x14ac:dyDescent="0.2">
      <c r="A49" s="99">
        <f>'3.vol.'!C49</f>
        <v>42917</v>
      </c>
      <c r="C49" s="99"/>
      <c r="D49" s="30"/>
      <c r="E49" s="99"/>
    </row>
    <row r="50" spans="1:6" x14ac:dyDescent="0.2">
      <c r="A50" s="99">
        <f>'3.vol.'!C50</f>
        <v>42948</v>
      </c>
      <c r="C50" s="99"/>
      <c r="D50" s="30"/>
      <c r="E50" s="99"/>
    </row>
    <row r="51" spans="1:6" x14ac:dyDescent="0.2">
      <c r="A51" s="99">
        <f>'3.vol.'!C51</f>
        <v>42979</v>
      </c>
      <c r="C51" s="99"/>
      <c r="D51" s="30"/>
      <c r="E51" s="99"/>
    </row>
    <row r="52" spans="1:6" ht="13.5" thickBot="1" x14ac:dyDescent="0.25">
      <c r="A52" s="100">
        <f>'3.vol.'!C52</f>
        <v>43009</v>
      </c>
      <c r="C52" s="100"/>
      <c r="D52" s="30"/>
      <c r="E52" s="100"/>
    </row>
    <row r="53" spans="1:6" hidden="1" x14ac:dyDescent="0.2">
      <c r="A53" s="330">
        <f>'3.vol.'!C53</f>
        <v>43040</v>
      </c>
      <c r="C53" s="33"/>
      <c r="D53" s="30"/>
      <c r="E53" s="33"/>
    </row>
    <row r="54" spans="1:6" ht="13.5" hidden="1" thickBot="1" x14ac:dyDescent="0.25">
      <c r="A54" s="100">
        <f>'3.vol.'!C54</f>
        <v>43070</v>
      </c>
      <c r="C54" s="36"/>
      <c r="D54" s="30"/>
      <c r="E54" s="36"/>
    </row>
    <row r="55" spans="1:6" ht="30" customHeight="1" thickBot="1" x14ac:dyDescent="0.25">
      <c r="A55" s="43"/>
      <c r="C55" s="30"/>
      <c r="D55" s="30"/>
      <c r="E55" s="30"/>
      <c r="F55" s="53"/>
    </row>
    <row r="56" spans="1:6" ht="39" thickBot="1" x14ac:dyDescent="0.25">
      <c r="A56" s="428" t="s">
        <v>5</v>
      </c>
      <c r="B56" s="385"/>
      <c r="C56" s="422" t="str">
        <f>+C6</f>
        <v>Ventas de Producción Propia
En pesos</v>
      </c>
      <c r="D56" s="429"/>
      <c r="E56" s="422" t="str">
        <f>+E6</f>
        <v>Ventas de Producción Encargada o Contratada a Terceros
En pesos</v>
      </c>
    </row>
    <row r="57" spans="1:6" x14ac:dyDescent="0.2">
      <c r="A57" s="60">
        <v>2011</v>
      </c>
      <c r="C57" s="55"/>
      <c r="D57" s="294"/>
      <c r="E57" s="55"/>
    </row>
    <row r="58" spans="1:6" x14ac:dyDescent="0.2">
      <c r="A58" s="56">
        <v>2012</v>
      </c>
      <c r="C58" s="57"/>
      <c r="D58" s="294"/>
      <c r="E58" s="57"/>
    </row>
    <row r="59" spans="1:6" ht="13.5" thickBot="1" x14ac:dyDescent="0.25">
      <c r="A59" s="334">
        <v>2013</v>
      </c>
      <c r="C59" s="59"/>
      <c r="D59" s="294"/>
      <c r="E59" s="59"/>
    </row>
    <row r="60" spans="1:6" x14ac:dyDescent="0.2">
      <c r="A60" s="54">
        <f>'3.vol.'!C61</f>
        <v>2014</v>
      </c>
      <c r="C60" s="55"/>
      <c r="D60" s="294"/>
      <c r="E60" s="55"/>
    </row>
    <row r="61" spans="1:6" x14ac:dyDescent="0.2">
      <c r="A61" s="56">
        <f>'3.vol.'!C62</f>
        <v>2015</v>
      </c>
      <c r="C61" s="57"/>
      <c r="D61" s="294"/>
      <c r="E61" s="57"/>
    </row>
    <row r="62" spans="1:6" ht="13.5" thickBot="1" x14ac:dyDescent="0.25">
      <c r="A62" s="58">
        <f>'3.vol.'!C63</f>
        <v>2016</v>
      </c>
      <c r="C62" s="59"/>
      <c r="D62" s="294"/>
      <c r="E62" s="59"/>
    </row>
    <row r="63" spans="1:6" x14ac:dyDescent="0.2">
      <c r="A63" s="60" t="str">
        <f>'3.vol.'!C64</f>
        <v>ene-oct 2016</v>
      </c>
      <c r="C63" s="61"/>
      <c r="D63" s="294"/>
      <c r="E63" s="61"/>
    </row>
    <row r="64" spans="1:6" ht="13.5" thickBot="1" x14ac:dyDescent="0.25">
      <c r="A64" s="334" t="str">
        <f>'3.vol.'!C65</f>
        <v>ene-oct 2017</v>
      </c>
      <c r="C64" s="62"/>
      <c r="D64" s="295"/>
      <c r="E64" s="62"/>
    </row>
    <row r="65" spans="1:6" ht="13.5" thickBot="1" x14ac:dyDescent="0.25"/>
    <row r="66" spans="1:6" ht="13.5" thickBot="1" x14ac:dyDescent="0.25">
      <c r="A66" s="53" t="s">
        <v>170</v>
      </c>
      <c r="E66" s="160" t="s">
        <v>171</v>
      </c>
    </row>
    <row r="67" spans="1:6" hidden="1" x14ac:dyDescent="0.2">
      <c r="A67" s="81" t="s">
        <v>152</v>
      </c>
    </row>
    <row r="68" spans="1:6" hidden="1" x14ac:dyDescent="0.2"/>
    <row r="69" spans="1:6" ht="38.25" hidden="1" customHeight="1" thickBot="1" x14ac:dyDescent="0.25">
      <c r="F69" s="87"/>
    </row>
    <row r="70" spans="1:6" ht="39" hidden="1" thickBot="1" x14ac:dyDescent="0.25">
      <c r="A70" s="86" t="s">
        <v>5</v>
      </c>
      <c r="B70" s="95"/>
      <c r="C70" s="92" t="str">
        <f>+C56</f>
        <v>Ventas de Producción Propia
En pesos</v>
      </c>
      <c r="D70" s="296"/>
      <c r="E70" s="92" t="str">
        <f>+E56</f>
        <v>Ventas de Producción Encargada o Contratada a Terceros
En pesos</v>
      </c>
      <c r="F70" s="95"/>
    </row>
    <row r="71" spans="1:6" hidden="1" x14ac:dyDescent="0.2">
      <c r="A71" s="94">
        <v>2002</v>
      </c>
      <c r="B71" s="95"/>
      <c r="C71" s="112">
        <f>+C60-SUM(C7:C18)</f>
        <v>0</v>
      </c>
      <c r="D71" s="297"/>
      <c r="E71" s="112">
        <f>+E60-SUM(E7:E18)</f>
        <v>0</v>
      </c>
      <c r="F71" s="95"/>
    </row>
    <row r="72" spans="1:6" hidden="1" x14ac:dyDescent="0.2">
      <c r="A72" s="96">
        <v>2003</v>
      </c>
      <c r="B72" s="95"/>
      <c r="C72" s="116">
        <f>+C61-SUM(C19:C30)</f>
        <v>0</v>
      </c>
      <c r="D72" s="297"/>
      <c r="E72" s="116">
        <f>+E61-SUM(E19:E30)</f>
        <v>0</v>
      </c>
      <c r="F72" s="95"/>
    </row>
    <row r="73" spans="1:6" ht="13.5" hidden="1" thickBot="1" x14ac:dyDescent="0.25">
      <c r="A73" s="97">
        <v>2004</v>
      </c>
      <c r="B73" s="95"/>
      <c r="C73" s="120">
        <f>+C62-SUM(C31:C42)</f>
        <v>0</v>
      </c>
      <c r="D73" s="297"/>
      <c r="E73" s="120">
        <f>+E62-SUM(E31:E42)</f>
        <v>0</v>
      </c>
      <c r="F73" s="95"/>
    </row>
    <row r="74" spans="1:6" hidden="1" x14ac:dyDescent="0.2">
      <c r="A74" s="94" t="s">
        <v>198</v>
      </c>
      <c r="B74" s="95"/>
      <c r="C74" s="125">
        <f>+C63-(SUM(C31:INDEX(C31:C42,'[4]parámetros e instrucciones'!$E$3)))</f>
        <v>0</v>
      </c>
      <c r="D74" s="297"/>
      <c r="E74" s="125">
        <f>+E63-(SUM(E31:INDEX(E31:E42,'[5]parámetros e instrucciones'!$E$3)))</f>
        <v>0</v>
      </c>
      <c r="F74" s="95"/>
    </row>
    <row r="75" spans="1:6" ht="13.5" hidden="1" thickBot="1" x14ac:dyDescent="0.25">
      <c r="A75" s="97" t="s">
        <v>194</v>
      </c>
      <c r="B75" s="95"/>
      <c r="C75" s="130">
        <f>+C64-(SUM(C43:INDEX(C43:C54,'[4]parámetros e instrucciones'!$E$3)))</f>
        <v>0</v>
      </c>
      <c r="D75" s="298"/>
      <c r="E75" s="130">
        <f>+E64-(SUM(E43:INDEX(E43:E54,'[5]parámetros e instrucciones'!$E$3)))</f>
        <v>0</v>
      </c>
    </row>
    <row r="76" spans="1:6" hidden="1" x14ac:dyDescent="0.2"/>
    <row r="77" spans="1:6" hidden="1" x14ac:dyDescent="0.2"/>
    <row r="78" spans="1:6" hidden="1" x14ac:dyDescent="0.2"/>
    <row r="79" spans="1:6" hidden="1" x14ac:dyDescent="0.2"/>
    <row r="80" spans="1: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formatCells="0" formatColumns="0" formatRows="0"/>
  <protectedRanges>
    <protectedRange sqref="C7:D54 C57:D64" name="Rango2_1_1"/>
    <protectedRange sqref="C57:D64" name="Rango1_1_1"/>
    <protectedRange sqref="E7:E54 E57:E64" name="Rango2_1_1_1"/>
    <protectedRange sqref="E57:E64" name="Rango1_1_1_1"/>
  </protectedRanges>
  <mergeCells count="4">
    <mergeCell ref="A1:E1"/>
    <mergeCell ref="A2:E2"/>
    <mergeCell ref="A3:E3"/>
    <mergeCell ref="A4:E4"/>
  </mergeCells>
  <phoneticPr fontId="16" type="noConversion"/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81" orientation="portrait" horizontalDpi="300" verticalDpi="300" r:id="rId1"/>
  <headerFooter alignWithMargins="0">
    <oddHeader>&amp;R2017 -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4"/>
  <sheetViews>
    <sheetView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19.85546875" style="52" customWidth="1"/>
    <col min="2" max="2" width="1.85546875" style="47" customWidth="1"/>
    <col min="3" max="3" width="23" style="52" customWidth="1"/>
    <col min="4" max="16384" width="11.42578125" style="47"/>
  </cols>
  <sheetData>
    <row r="1" spans="1:6" x14ac:dyDescent="0.2">
      <c r="A1" s="569" t="s">
        <v>201</v>
      </c>
      <c r="B1" s="569"/>
      <c r="C1" s="569"/>
    </row>
    <row r="2" spans="1:6" x14ac:dyDescent="0.2">
      <c r="A2" s="569" t="s">
        <v>117</v>
      </c>
      <c r="B2" s="569"/>
      <c r="C2" s="569"/>
      <c r="F2" s="87" t="s">
        <v>125</v>
      </c>
    </row>
    <row r="3" spans="1:6" x14ac:dyDescent="0.2">
      <c r="A3" s="567" t="str">
        <f>+'1.modelos'!A3</f>
        <v>Rodamientes Radiales a bola</v>
      </c>
      <c r="B3" s="567"/>
      <c r="C3" s="567"/>
    </row>
    <row r="4" spans="1:6" x14ac:dyDescent="0.2">
      <c r="A4" s="567" t="s">
        <v>110</v>
      </c>
      <c r="B4" s="567"/>
      <c r="C4" s="567"/>
    </row>
    <row r="5" spans="1:6" x14ac:dyDescent="0.2">
      <c r="A5" s="48"/>
      <c r="B5" s="48"/>
      <c r="C5" s="48"/>
    </row>
    <row r="6" spans="1:6" ht="13.5" thickBot="1" x14ac:dyDescent="0.25">
      <c r="A6" s="48"/>
      <c r="C6" s="49"/>
    </row>
    <row r="7" spans="1:6" ht="13.5" thickBot="1" x14ac:dyDescent="0.25">
      <c r="A7" s="383" t="s">
        <v>111</v>
      </c>
      <c r="B7" s="385"/>
      <c r="C7" s="383" t="s">
        <v>118</v>
      </c>
      <c r="F7" s="87" t="s">
        <v>123</v>
      </c>
    </row>
    <row r="8" spans="1:6" ht="13.5" thickBot="1" x14ac:dyDescent="0.25">
      <c r="A8" s="98">
        <f>+'4.RES PUB'!A7</f>
        <v>41640</v>
      </c>
      <c r="C8" s="39"/>
      <c r="F8" s="168"/>
    </row>
    <row r="9" spans="1:6" x14ac:dyDescent="0.2">
      <c r="A9" s="99">
        <f>+'4.RES PUB'!A8</f>
        <v>41671</v>
      </c>
      <c r="C9" s="33"/>
      <c r="F9" s="87"/>
    </row>
    <row r="10" spans="1:6" ht="13.5" thickBot="1" x14ac:dyDescent="0.25">
      <c r="A10" s="99">
        <f>+'4.RES PUB'!A9</f>
        <v>41699</v>
      </c>
      <c r="C10" s="33"/>
      <c r="F10" s="87" t="s">
        <v>124</v>
      </c>
    </row>
    <row r="11" spans="1:6" ht="13.5" thickBot="1" x14ac:dyDescent="0.25">
      <c r="A11" s="99">
        <f>+'4.RES PUB'!A10</f>
        <v>41730</v>
      </c>
      <c r="C11" s="33"/>
      <c r="F11" s="169"/>
    </row>
    <row r="12" spans="1:6" x14ac:dyDescent="0.2">
      <c r="A12" s="99">
        <f>+'4.RES PUB'!A11</f>
        <v>41760</v>
      </c>
      <c r="C12" s="33"/>
    </row>
    <row r="13" spans="1:6" x14ac:dyDescent="0.2">
      <c r="A13" s="99">
        <f>+'4.RES PUB'!A12</f>
        <v>41791</v>
      </c>
      <c r="C13" s="33"/>
    </row>
    <row r="14" spans="1:6" x14ac:dyDescent="0.2">
      <c r="A14" s="99">
        <f>+'4.RES PUB'!A13</f>
        <v>41821</v>
      </c>
      <c r="C14" s="33"/>
    </row>
    <row r="15" spans="1:6" x14ac:dyDescent="0.2">
      <c r="A15" s="99">
        <f>+'4.RES PUB'!A14</f>
        <v>41852</v>
      </c>
      <c r="C15" s="33"/>
    </row>
    <row r="16" spans="1:6" x14ac:dyDescent="0.2">
      <c r="A16" s="99">
        <f>+'4.RES PUB'!A15</f>
        <v>41883</v>
      </c>
      <c r="C16" s="33"/>
    </row>
    <row r="17" spans="1:3" x14ac:dyDescent="0.2">
      <c r="A17" s="99">
        <f>+'4.RES PUB'!A16</f>
        <v>41913</v>
      </c>
      <c r="C17" s="33"/>
    </row>
    <row r="18" spans="1:3" x14ac:dyDescent="0.2">
      <c r="A18" s="99">
        <f>+'4.RES PUB'!A17</f>
        <v>41944</v>
      </c>
      <c r="C18" s="33"/>
    </row>
    <row r="19" spans="1:3" ht="13.5" thickBot="1" x14ac:dyDescent="0.25">
      <c r="A19" s="100">
        <f>+'4.RES PUB'!A18</f>
        <v>41974</v>
      </c>
      <c r="C19" s="42"/>
    </row>
    <row r="20" spans="1:3" x14ac:dyDescent="0.2">
      <c r="A20" s="98">
        <f>+'4.RES PUB'!A19</f>
        <v>42005</v>
      </c>
      <c r="C20" s="39"/>
    </row>
    <row r="21" spans="1:3" x14ac:dyDescent="0.2">
      <c r="A21" s="99">
        <f>+'4.RES PUB'!A20</f>
        <v>42036</v>
      </c>
      <c r="C21" s="33"/>
    </row>
    <row r="22" spans="1:3" x14ac:dyDescent="0.2">
      <c r="A22" s="99">
        <f>+'4.RES PUB'!A21</f>
        <v>42064</v>
      </c>
      <c r="C22" s="33"/>
    </row>
    <row r="23" spans="1:3" x14ac:dyDescent="0.2">
      <c r="A23" s="99">
        <f>+'4.RES PUB'!A22</f>
        <v>42095</v>
      </c>
      <c r="C23" s="33"/>
    </row>
    <row r="24" spans="1:3" x14ac:dyDescent="0.2">
      <c r="A24" s="99">
        <f>+'4.RES PUB'!A23</f>
        <v>42125</v>
      </c>
      <c r="C24" s="33"/>
    </row>
    <row r="25" spans="1:3" x14ac:dyDescent="0.2">
      <c r="A25" s="99">
        <f>+'4.RES PUB'!A24</f>
        <v>42156</v>
      </c>
      <c r="C25" s="33"/>
    </row>
    <row r="26" spans="1:3" x14ac:dyDescent="0.2">
      <c r="A26" s="99">
        <f>+'4.RES PUB'!A25</f>
        <v>42186</v>
      </c>
      <c r="C26" s="33"/>
    </row>
    <row r="27" spans="1:3" x14ac:dyDescent="0.2">
      <c r="A27" s="99">
        <f>+'4.RES PUB'!A26</f>
        <v>42217</v>
      </c>
      <c r="C27" s="33"/>
    </row>
    <row r="28" spans="1:3" x14ac:dyDescent="0.2">
      <c r="A28" s="99">
        <f>+'4.RES PUB'!A27</f>
        <v>42248</v>
      </c>
      <c r="C28" s="33"/>
    </row>
    <row r="29" spans="1:3" x14ac:dyDescent="0.2">
      <c r="A29" s="99">
        <f>+'4.RES PUB'!A28</f>
        <v>42278</v>
      </c>
      <c r="C29" s="33"/>
    </row>
    <row r="30" spans="1:3" x14ac:dyDescent="0.2">
      <c r="A30" s="99">
        <f>+'4.RES PUB'!A29</f>
        <v>42309</v>
      </c>
      <c r="C30" s="33"/>
    </row>
    <row r="31" spans="1:3" ht="13.5" thickBot="1" x14ac:dyDescent="0.25">
      <c r="A31" s="100">
        <f>+'4.RES PUB'!A30</f>
        <v>42339</v>
      </c>
      <c r="C31" s="42"/>
    </row>
    <row r="32" spans="1:3" x14ac:dyDescent="0.2">
      <c r="A32" s="98">
        <f>+'4.RES PUB'!A31</f>
        <v>42370</v>
      </c>
      <c r="C32" s="29"/>
    </row>
    <row r="33" spans="1:5" x14ac:dyDescent="0.2">
      <c r="A33" s="99">
        <f>+'4.RES PUB'!A32</f>
        <v>42401</v>
      </c>
      <c r="C33" s="33"/>
    </row>
    <row r="34" spans="1:5" x14ac:dyDescent="0.2">
      <c r="A34" s="99">
        <f>+'4.RES PUB'!A33</f>
        <v>42430</v>
      </c>
      <c r="C34" s="33"/>
    </row>
    <row r="35" spans="1:5" x14ac:dyDescent="0.2">
      <c r="A35" s="99">
        <f>+'4.RES PUB'!A34</f>
        <v>42461</v>
      </c>
      <c r="C35" s="33"/>
    </row>
    <row r="36" spans="1:5" x14ac:dyDescent="0.2">
      <c r="A36" s="99">
        <f>+'4.RES PUB'!A35</f>
        <v>42491</v>
      </c>
      <c r="C36" s="33"/>
    </row>
    <row r="37" spans="1:5" x14ac:dyDescent="0.2">
      <c r="A37" s="99">
        <f>+'4.RES PUB'!A36</f>
        <v>42522</v>
      </c>
      <c r="C37" s="33"/>
    </row>
    <row r="38" spans="1:5" x14ac:dyDescent="0.2">
      <c r="A38" s="99">
        <f>+'4.RES PUB'!A37</f>
        <v>42552</v>
      </c>
      <c r="C38" s="33"/>
    </row>
    <row r="39" spans="1:5" x14ac:dyDescent="0.2">
      <c r="A39" s="99">
        <f>+'4.RES PUB'!A38</f>
        <v>42583</v>
      </c>
      <c r="C39" s="33"/>
    </row>
    <row r="40" spans="1:5" x14ac:dyDescent="0.2">
      <c r="A40" s="99">
        <f>+'4.RES PUB'!A39</f>
        <v>42614</v>
      </c>
      <c r="C40" s="33"/>
    </row>
    <row r="41" spans="1:5" x14ac:dyDescent="0.2">
      <c r="A41" s="99">
        <f>+'4.RES PUB'!A40</f>
        <v>42644</v>
      </c>
      <c r="C41" s="33"/>
    </row>
    <row r="42" spans="1:5" x14ac:dyDescent="0.2">
      <c r="A42" s="99">
        <f>+'4.RES PUB'!A41</f>
        <v>42675</v>
      </c>
      <c r="C42" s="33"/>
    </row>
    <row r="43" spans="1:5" ht="13.5" thickBot="1" x14ac:dyDescent="0.25">
      <c r="A43" s="104">
        <f>+'4.RES PUB'!A42</f>
        <v>42705</v>
      </c>
      <c r="C43" s="42"/>
    </row>
    <row r="44" spans="1:5" x14ac:dyDescent="0.2">
      <c r="A44" s="98">
        <f>+'4.RES PUB'!A43</f>
        <v>42736</v>
      </c>
      <c r="C44" s="29"/>
      <c r="E44" s="47" t="s">
        <v>228</v>
      </c>
    </row>
    <row r="45" spans="1:5" x14ac:dyDescent="0.2">
      <c r="A45" s="99">
        <f>+'4.RES PUB'!A44</f>
        <v>42767</v>
      </c>
      <c r="C45" s="33"/>
    </row>
    <row r="46" spans="1:5" x14ac:dyDescent="0.2">
      <c r="A46" s="99">
        <f>+'4.RES PUB'!A45</f>
        <v>42795</v>
      </c>
      <c r="C46" s="33"/>
    </row>
    <row r="47" spans="1:5" x14ac:dyDescent="0.2">
      <c r="A47" s="99">
        <f>+'4.RES PUB'!A46</f>
        <v>42826</v>
      </c>
      <c r="C47" s="33"/>
    </row>
    <row r="48" spans="1:5" x14ac:dyDescent="0.2">
      <c r="A48" s="99">
        <f>+'4.RES PUB'!A47</f>
        <v>42856</v>
      </c>
      <c r="C48" s="33"/>
    </row>
    <row r="49" spans="1:3" x14ac:dyDescent="0.2">
      <c r="A49" s="99">
        <f>+'4.RES PUB'!A48</f>
        <v>42887</v>
      </c>
      <c r="C49" s="33"/>
    </row>
    <row r="50" spans="1:3" x14ac:dyDescent="0.2">
      <c r="A50" s="99">
        <f>+'4.RES PUB'!A49</f>
        <v>42917</v>
      </c>
      <c r="C50" s="33"/>
    </row>
    <row r="51" spans="1:3" x14ac:dyDescent="0.2">
      <c r="A51" s="99">
        <f>+'4.RES PUB'!A50</f>
        <v>42948</v>
      </c>
      <c r="C51" s="33"/>
    </row>
    <row r="52" spans="1:3" x14ac:dyDescent="0.2">
      <c r="A52" s="99">
        <f>+'4.RES PUB'!A51</f>
        <v>42979</v>
      </c>
      <c r="C52" s="33"/>
    </row>
    <row r="53" spans="1:3" ht="13.5" thickBot="1" x14ac:dyDescent="0.25">
      <c r="A53" s="100">
        <f>+'4.RES PUB'!A52</f>
        <v>43009</v>
      </c>
      <c r="C53" s="36"/>
    </row>
    <row r="54" spans="1:3" hidden="1" x14ac:dyDescent="0.2">
      <c r="A54" s="330">
        <f>+'4.RES PUB'!A53</f>
        <v>43040</v>
      </c>
      <c r="C54" s="39"/>
    </row>
    <row r="55" spans="1:3" ht="13.5" hidden="1" thickBot="1" x14ac:dyDescent="0.25">
      <c r="A55" s="100">
        <f>+'4.RES PUB'!A54</f>
        <v>43070</v>
      </c>
      <c r="C55" s="36"/>
    </row>
    <row r="56" spans="1:3" ht="13.5" thickBot="1" x14ac:dyDescent="0.25">
      <c r="A56" s="43"/>
      <c r="C56" s="30"/>
    </row>
    <row r="57" spans="1:3" ht="13.5" thickBot="1" x14ac:dyDescent="0.25">
      <c r="A57" s="428" t="s">
        <v>5</v>
      </c>
      <c r="B57" s="385"/>
      <c r="C57" s="383" t="s">
        <v>118</v>
      </c>
    </row>
    <row r="58" spans="1:3" x14ac:dyDescent="0.2">
      <c r="A58" s="60">
        <v>2011</v>
      </c>
      <c r="C58" s="55"/>
    </row>
    <row r="59" spans="1:3" x14ac:dyDescent="0.2">
      <c r="A59" s="56">
        <v>2012</v>
      </c>
      <c r="C59" s="57"/>
    </row>
    <row r="60" spans="1:3" ht="13.5" thickBot="1" x14ac:dyDescent="0.25">
      <c r="A60" s="334">
        <v>2013</v>
      </c>
      <c r="C60" s="59"/>
    </row>
    <row r="61" spans="1:3" x14ac:dyDescent="0.2">
      <c r="A61" s="54">
        <f>+'3.vol.'!C61</f>
        <v>2014</v>
      </c>
      <c r="C61" s="55"/>
    </row>
    <row r="62" spans="1:3" x14ac:dyDescent="0.2">
      <c r="A62" s="56">
        <f>+'3.vol.'!C62</f>
        <v>2015</v>
      </c>
      <c r="C62" s="57"/>
    </row>
    <row r="63" spans="1:3" ht="13.5" thickBot="1" x14ac:dyDescent="0.25">
      <c r="A63" s="58">
        <f>+'3.vol.'!C63</f>
        <v>2016</v>
      </c>
      <c r="C63" s="59"/>
    </row>
    <row r="64" spans="1:3" x14ac:dyDescent="0.2">
      <c r="A64" s="352" t="str">
        <f>+'3.vol.'!C64</f>
        <v>ene-oct 2016</v>
      </c>
      <c r="C64" s="61"/>
    </row>
    <row r="65" spans="1:3" ht="13.5" thickBot="1" x14ac:dyDescent="0.25">
      <c r="A65" s="353" t="str">
        <f>+'3.vol.'!C65</f>
        <v>ene-oct 2017</v>
      </c>
      <c r="C65" s="62"/>
    </row>
    <row r="67" spans="1:3" x14ac:dyDescent="0.2">
      <c r="A67" s="81" t="s">
        <v>148</v>
      </c>
    </row>
    <row r="68" spans="1:3" ht="13.5" thickBot="1" x14ac:dyDescent="0.25"/>
    <row r="69" spans="1:3" ht="26.25" thickBot="1" x14ac:dyDescent="0.25">
      <c r="A69" s="86" t="s">
        <v>5</v>
      </c>
      <c r="B69" s="95"/>
      <c r="C69" s="92" t="s">
        <v>116</v>
      </c>
    </row>
    <row r="70" spans="1:3" x14ac:dyDescent="0.2">
      <c r="A70" s="94">
        <f>+A61</f>
        <v>2014</v>
      </c>
      <c r="B70" s="95"/>
      <c r="C70" s="112">
        <f>+C61-SUM(C8:C19)</f>
        <v>0</v>
      </c>
    </row>
    <row r="71" spans="1:3" x14ac:dyDescent="0.2">
      <c r="A71" s="96">
        <f>+A62</f>
        <v>2015</v>
      </c>
      <c r="B71" s="95"/>
      <c r="C71" s="116">
        <f>+C62-SUM(C20:C31)</f>
        <v>0</v>
      </c>
    </row>
    <row r="72" spans="1:3" ht="13.5" thickBot="1" x14ac:dyDescent="0.25">
      <c r="A72" s="97">
        <f>+A63</f>
        <v>2016</v>
      </c>
      <c r="B72" s="95"/>
      <c r="C72" s="120">
        <f>+C63-SUM(C32:C43)</f>
        <v>0</v>
      </c>
    </row>
    <row r="73" spans="1:3" x14ac:dyDescent="0.2">
      <c r="A73" s="94" t="str">
        <f>+A64</f>
        <v>ene-oct 2016</v>
      </c>
      <c r="B73" s="95"/>
      <c r="C73" s="125">
        <f>+C64-(SUM(C32:INDEX(C32:C43,'parámetros e instrucciones'!$E$3)))</f>
        <v>0</v>
      </c>
    </row>
    <row r="74" spans="1:3" ht="13.5" thickBot="1" x14ac:dyDescent="0.25">
      <c r="A74" s="97" t="str">
        <f>+A65</f>
        <v>ene-oct 2017</v>
      </c>
      <c r="B74" s="95"/>
      <c r="C74" s="130">
        <f>+C65-(SUM(C44:INDEX(C44:C55,'parámetros e instrucciones'!$E$3)))</f>
        <v>0</v>
      </c>
    </row>
  </sheetData>
  <sheetProtection formatCells="0" formatColumns="0" formatRows="0"/>
  <protectedRanges>
    <protectedRange sqref="C8:C50 C58:C65" name="Rango2_1"/>
    <protectedRange sqref="C58:C65" name="Rango1_1"/>
  </protectedRanges>
  <mergeCells count="4">
    <mergeCell ref="A1:C1"/>
    <mergeCell ref="A2:C2"/>
    <mergeCell ref="A3:C3"/>
    <mergeCell ref="A4:C4"/>
  </mergeCells>
  <phoneticPr fontId="16" type="noConversion"/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86" orientation="portrait" horizontalDpi="300" verticalDpi="300" r:id="rId1"/>
  <headerFooter alignWithMargins="0">
    <oddHeader>&amp;R2017 - Año de las Energías Renovables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75"/>
  <sheetViews>
    <sheetView view="pageBreakPreview" zoomScale="115" zoomScaleNormal="100" zoomScaleSheetLayoutView="115" workbookViewId="0">
      <selection activeCell="D15" sqref="D15"/>
    </sheetView>
  </sheetViews>
  <sheetFormatPr baseColWidth="10" defaultRowHeight="12.75" x14ac:dyDescent="0.2"/>
  <cols>
    <col min="1" max="1" width="38.28515625" style="52" customWidth="1"/>
    <col min="2" max="2" width="3" style="47" customWidth="1"/>
    <col min="3" max="3" width="38.28515625" style="63" customWidth="1"/>
    <col min="4" max="7" width="11.42578125" style="47"/>
    <col min="8" max="8" width="18.5703125" style="47" customWidth="1"/>
    <col min="9" max="16384" width="11.42578125" style="47"/>
  </cols>
  <sheetData>
    <row r="1" spans="1:8" x14ac:dyDescent="0.2">
      <c r="A1" s="569" t="s">
        <v>200</v>
      </c>
      <c r="B1" s="569"/>
      <c r="C1" s="569"/>
    </row>
    <row r="2" spans="1:8" x14ac:dyDescent="0.2">
      <c r="A2" s="569" t="s">
        <v>196</v>
      </c>
      <c r="B2" s="569"/>
      <c r="C2" s="569"/>
    </row>
    <row r="3" spans="1:8" ht="13.5" thickBot="1" x14ac:dyDescent="0.25">
      <c r="A3" s="567" t="str">
        <f>+'1.modelos'!A3</f>
        <v>Rodamientes Radiales a bola</v>
      </c>
      <c r="B3" s="567"/>
      <c r="C3" s="567"/>
      <c r="E3" s="101"/>
      <c r="F3" s="101"/>
      <c r="H3" s="81" t="s">
        <v>120</v>
      </c>
    </row>
    <row r="4" spans="1:8" ht="13.5" thickBot="1" x14ac:dyDescent="0.25">
      <c r="A4" s="569" t="s">
        <v>110</v>
      </c>
      <c r="B4" s="569"/>
      <c r="C4" s="569"/>
      <c r="E4" s="570" t="s">
        <v>129</v>
      </c>
      <c r="F4" s="571"/>
      <c r="H4" s="81" t="s">
        <v>155</v>
      </c>
    </row>
    <row r="5" spans="1:8" ht="13.5" thickBot="1" x14ac:dyDescent="0.25">
      <c r="A5" s="48"/>
      <c r="C5" s="51"/>
    </row>
    <row r="6" spans="1:8" s="385" customFormat="1" ht="60" customHeight="1" thickBot="1" x14ac:dyDescent="0.25">
      <c r="A6" s="383" t="s">
        <v>111</v>
      </c>
      <c r="C6" s="383" t="s">
        <v>142</v>
      </c>
      <c r="F6" s="403"/>
      <c r="H6" s="383" t="s">
        <v>142</v>
      </c>
    </row>
    <row r="7" spans="1:8" x14ac:dyDescent="0.2">
      <c r="A7" s="98">
        <f>+'3.vol.'!C7</f>
        <v>41640</v>
      </c>
      <c r="C7" s="287" t="str">
        <f>+H7</f>
        <v/>
      </c>
      <c r="E7" s="87" t="s">
        <v>126</v>
      </c>
      <c r="H7" s="280" t="str">
        <f>IF('4.conf'!C8&gt;0,('4.conf'!C8/'4.conf'!$F$11)*100,"")</f>
        <v/>
      </c>
    </row>
    <row r="8" spans="1:8" x14ac:dyDescent="0.2">
      <c r="A8" s="99">
        <f>+'3.vol.'!C8</f>
        <v>41671</v>
      </c>
      <c r="C8" s="283" t="str">
        <f t="shared" ref="C8:C54" si="0">+H8</f>
        <v/>
      </c>
      <c r="E8" s="87" t="s">
        <v>127</v>
      </c>
      <c r="H8" s="278" t="str">
        <f>IF('4.conf'!C9&gt;0,('4.conf'!C9/'4.conf'!$F$11)*100,"")</f>
        <v/>
      </c>
    </row>
    <row r="9" spans="1:8" x14ac:dyDescent="0.2">
      <c r="A9" s="99">
        <f>+'3.vol.'!C9</f>
        <v>41699</v>
      </c>
      <c r="C9" s="283" t="str">
        <f t="shared" si="0"/>
        <v/>
      </c>
      <c r="E9" s="87" t="s">
        <v>128</v>
      </c>
      <c r="H9" s="278" t="str">
        <f>IF('4.conf'!C10&gt;0,('4.conf'!C10/'4.conf'!$F$11)*100,"")</f>
        <v/>
      </c>
    </row>
    <row r="10" spans="1:8" x14ac:dyDescent="0.2">
      <c r="A10" s="99">
        <f>+'3.vol.'!C10</f>
        <v>41730</v>
      </c>
      <c r="C10" s="283" t="str">
        <f t="shared" si="0"/>
        <v/>
      </c>
      <c r="E10" s="87" t="s">
        <v>210</v>
      </c>
      <c r="H10" s="278" t="str">
        <f>IF('4.conf'!C11&gt;0,('4.conf'!C11/'4.conf'!$F$11)*100,"")</f>
        <v/>
      </c>
    </row>
    <row r="11" spans="1:8" x14ac:dyDescent="0.2">
      <c r="A11" s="99">
        <f>+'3.vol.'!C11</f>
        <v>41760</v>
      </c>
      <c r="C11" s="283" t="str">
        <f t="shared" si="0"/>
        <v/>
      </c>
      <c r="H11" s="278" t="str">
        <f>IF('4.conf'!C12&gt;0,('4.conf'!C12/'4.conf'!$F$11)*100,"")</f>
        <v/>
      </c>
    </row>
    <row r="12" spans="1:8" x14ac:dyDescent="0.2">
      <c r="A12" s="99">
        <f>+'3.vol.'!C12</f>
        <v>41791</v>
      </c>
      <c r="C12" s="283" t="str">
        <f t="shared" si="0"/>
        <v/>
      </c>
      <c r="H12" s="278" t="str">
        <f>IF('4.conf'!C13&gt;0,('4.conf'!C13/'4.conf'!$F$11)*100,"")</f>
        <v/>
      </c>
    </row>
    <row r="13" spans="1:8" x14ac:dyDescent="0.2">
      <c r="A13" s="99">
        <f>+'3.vol.'!C13</f>
        <v>41821</v>
      </c>
      <c r="C13" s="283" t="str">
        <f t="shared" si="0"/>
        <v/>
      </c>
      <c r="H13" s="278" t="str">
        <f>IF('4.conf'!C14&gt;0,('4.conf'!C14/'4.conf'!$F$11)*100,"")</f>
        <v/>
      </c>
    </row>
    <row r="14" spans="1:8" x14ac:dyDescent="0.2">
      <c r="A14" s="99">
        <f>+'3.vol.'!C14</f>
        <v>41852</v>
      </c>
      <c r="C14" s="283" t="str">
        <f t="shared" si="0"/>
        <v/>
      </c>
      <c r="H14" s="278" t="str">
        <f>IF('4.conf'!C15&gt;0,('4.conf'!C15/'4.conf'!$F$11)*100,"")</f>
        <v/>
      </c>
    </row>
    <row r="15" spans="1:8" x14ac:dyDescent="0.2">
      <c r="A15" s="99">
        <f>+'3.vol.'!C15</f>
        <v>41883</v>
      </c>
      <c r="C15" s="283" t="str">
        <f t="shared" si="0"/>
        <v/>
      </c>
      <c r="H15" s="278" t="str">
        <f>IF('4.conf'!C16&gt;0,('4.conf'!C16/'4.conf'!$F$11)*100,"")</f>
        <v/>
      </c>
    </row>
    <row r="16" spans="1:8" x14ac:dyDescent="0.2">
      <c r="A16" s="99">
        <f>+'3.vol.'!C16</f>
        <v>41913</v>
      </c>
      <c r="C16" s="283" t="str">
        <f t="shared" si="0"/>
        <v/>
      </c>
      <c r="H16" s="278" t="str">
        <f>IF('4.conf'!C17&gt;0,('4.conf'!C17/'4.conf'!$F$11)*100,"")</f>
        <v/>
      </c>
    </row>
    <row r="17" spans="1:8" x14ac:dyDescent="0.2">
      <c r="A17" s="99">
        <f>+'3.vol.'!C17</f>
        <v>41944</v>
      </c>
      <c r="C17" s="283" t="str">
        <f t="shared" si="0"/>
        <v/>
      </c>
      <c r="H17" s="278" t="str">
        <f>IF('4.conf'!C18&gt;0,('4.conf'!C18/'4.conf'!$F$11)*100,"")</f>
        <v/>
      </c>
    </row>
    <row r="18" spans="1:8" ht="13.5" thickBot="1" x14ac:dyDescent="0.25">
      <c r="A18" s="100">
        <f>+'3.vol.'!C18</f>
        <v>41974</v>
      </c>
      <c r="C18" s="284" t="str">
        <f t="shared" si="0"/>
        <v/>
      </c>
      <c r="H18" s="279" t="str">
        <f>IF('4.conf'!C19&gt;0,('4.conf'!C19/'4.conf'!$F$11)*100,"")</f>
        <v/>
      </c>
    </row>
    <row r="19" spans="1:8" x14ac:dyDescent="0.2">
      <c r="A19" s="98">
        <f>+'3.vol.'!C19</f>
        <v>42005</v>
      </c>
      <c r="C19" s="285" t="str">
        <f t="shared" si="0"/>
        <v/>
      </c>
      <c r="H19" s="280" t="str">
        <f>IF('4.conf'!C20&gt;0,('4.conf'!C20/'4.conf'!$F$11)*100,"")</f>
        <v/>
      </c>
    </row>
    <row r="20" spans="1:8" x14ac:dyDescent="0.2">
      <c r="A20" s="99">
        <f>+'3.vol.'!C20</f>
        <v>42036</v>
      </c>
      <c r="C20" s="283" t="str">
        <f t="shared" si="0"/>
        <v/>
      </c>
      <c r="H20" s="278" t="str">
        <f>IF('4.conf'!C21&gt;0,('4.conf'!C21/'4.conf'!$F$11)*100,"")</f>
        <v/>
      </c>
    </row>
    <row r="21" spans="1:8" x14ac:dyDescent="0.2">
      <c r="A21" s="99">
        <f>+'3.vol.'!C21</f>
        <v>42064</v>
      </c>
      <c r="C21" s="283" t="str">
        <f t="shared" si="0"/>
        <v/>
      </c>
      <c r="H21" s="278" t="str">
        <f>IF('4.conf'!C22&gt;0,('4.conf'!C22/'4.conf'!$F$11)*100,"")</f>
        <v/>
      </c>
    </row>
    <row r="22" spans="1:8" x14ac:dyDescent="0.2">
      <c r="A22" s="99">
        <f>+'3.vol.'!C22</f>
        <v>42095</v>
      </c>
      <c r="C22" s="283" t="str">
        <f t="shared" si="0"/>
        <v/>
      </c>
      <c r="H22" s="278" t="str">
        <f>IF('4.conf'!C23&gt;0,('4.conf'!C23/'4.conf'!$F$11)*100,"")</f>
        <v/>
      </c>
    </row>
    <row r="23" spans="1:8" x14ac:dyDescent="0.2">
      <c r="A23" s="99">
        <f>+'3.vol.'!C23</f>
        <v>42125</v>
      </c>
      <c r="C23" s="283" t="str">
        <f t="shared" si="0"/>
        <v/>
      </c>
      <c r="H23" s="278" t="str">
        <f>IF('4.conf'!C24&gt;0,('4.conf'!C24/'4.conf'!$F$11)*100,"")</f>
        <v/>
      </c>
    </row>
    <row r="24" spans="1:8" x14ac:dyDescent="0.2">
      <c r="A24" s="99">
        <f>+'3.vol.'!C24</f>
        <v>42156</v>
      </c>
      <c r="C24" s="283" t="str">
        <f t="shared" si="0"/>
        <v/>
      </c>
      <c r="H24" s="278" t="str">
        <f>IF('4.conf'!C25&gt;0,('4.conf'!C25/'4.conf'!$F$11)*100,"")</f>
        <v/>
      </c>
    </row>
    <row r="25" spans="1:8" x14ac:dyDescent="0.2">
      <c r="A25" s="99">
        <f>+'3.vol.'!C25</f>
        <v>42186</v>
      </c>
      <c r="C25" s="283" t="str">
        <f t="shared" si="0"/>
        <v/>
      </c>
      <c r="H25" s="278" t="str">
        <f>IF('4.conf'!C26&gt;0,('4.conf'!C26/'4.conf'!$F$11)*100,"")</f>
        <v/>
      </c>
    </row>
    <row r="26" spans="1:8" x14ac:dyDescent="0.2">
      <c r="A26" s="99">
        <f>+'3.vol.'!C26</f>
        <v>42217</v>
      </c>
      <c r="C26" s="283" t="str">
        <f t="shared" si="0"/>
        <v/>
      </c>
      <c r="H26" s="278" t="str">
        <f>IF('4.conf'!C27&gt;0,('4.conf'!C27/'4.conf'!$F$11)*100,"")</f>
        <v/>
      </c>
    </row>
    <row r="27" spans="1:8" x14ac:dyDescent="0.2">
      <c r="A27" s="99">
        <f>+'3.vol.'!C27</f>
        <v>42248</v>
      </c>
      <c r="C27" s="283" t="str">
        <f t="shared" si="0"/>
        <v/>
      </c>
      <c r="H27" s="278" t="str">
        <f>IF('4.conf'!C28&gt;0,('4.conf'!C28/'4.conf'!$F$11)*100,"")</f>
        <v/>
      </c>
    </row>
    <row r="28" spans="1:8" x14ac:dyDescent="0.2">
      <c r="A28" s="99">
        <f>+'3.vol.'!C28</f>
        <v>42278</v>
      </c>
      <c r="C28" s="283" t="str">
        <f t="shared" si="0"/>
        <v/>
      </c>
      <c r="H28" s="278" t="str">
        <f>IF('4.conf'!C29&gt;0,('4.conf'!C29/'4.conf'!$F$11)*100,"")</f>
        <v/>
      </c>
    </row>
    <row r="29" spans="1:8" x14ac:dyDescent="0.2">
      <c r="A29" s="99">
        <f>+'3.vol.'!C29</f>
        <v>42309</v>
      </c>
      <c r="C29" s="283" t="str">
        <f t="shared" si="0"/>
        <v/>
      </c>
      <c r="H29" s="278" t="str">
        <f>IF('4.conf'!C30&gt;0,('4.conf'!C30/'4.conf'!$F$11)*100,"")</f>
        <v/>
      </c>
    </row>
    <row r="30" spans="1:8" ht="13.5" thickBot="1" x14ac:dyDescent="0.25">
      <c r="A30" s="100">
        <f>+'3.vol.'!C30</f>
        <v>42339</v>
      </c>
      <c r="C30" s="286" t="str">
        <f t="shared" si="0"/>
        <v/>
      </c>
      <c r="H30" s="281" t="str">
        <f>IF('4.conf'!C31&gt;0,('4.conf'!C31/'4.conf'!$F$11)*100,"")</f>
        <v/>
      </c>
    </row>
    <row r="31" spans="1:8" x14ac:dyDescent="0.2">
      <c r="A31" s="98">
        <f>+'3.vol.'!C31</f>
        <v>42370</v>
      </c>
      <c r="C31" s="287" t="str">
        <f t="shared" si="0"/>
        <v/>
      </c>
      <c r="H31" s="277" t="str">
        <f>IF('4.conf'!C32&gt;0,('4.conf'!C32/'4.conf'!$F$11)*100,"")</f>
        <v/>
      </c>
    </row>
    <row r="32" spans="1:8" x14ac:dyDescent="0.2">
      <c r="A32" s="99">
        <f>+'3.vol.'!C32</f>
        <v>42401</v>
      </c>
      <c r="C32" s="283" t="str">
        <f t="shared" si="0"/>
        <v/>
      </c>
      <c r="H32" s="278" t="str">
        <f>IF('4.conf'!C33&gt;0,('4.conf'!C33/'4.conf'!$F$11)*100,"")</f>
        <v/>
      </c>
    </row>
    <row r="33" spans="1:8" x14ac:dyDescent="0.2">
      <c r="A33" s="99">
        <f>+'3.vol.'!C33</f>
        <v>42430</v>
      </c>
      <c r="C33" s="283" t="str">
        <f t="shared" si="0"/>
        <v/>
      </c>
      <c r="H33" s="278" t="str">
        <f>IF('4.conf'!C34&gt;0,('4.conf'!C34/'4.conf'!$F$11)*100,"")</f>
        <v/>
      </c>
    </row>
    <row r="34" spans="1:8" x14ac:dyDescent="0.2">
      <c r="A34" s="99">
        <f>+'3.vol.'!C34</f>
        <v>42461</v>
      </c>
      <c r="C34" s="283" t="str">
        <f t="shared" si="0"/>
        <v/>
      </c>
      <c r="H34" s="278" t="str">
        <f>IF('4.conf'!C35&gt;0,('4.conf'!C35/'4.conf'!$F$11)*100,"")</f>
        <v/>
      </c>
    </row>
    <row r="35" spans="1:8" x14ac:dyDescent="0.2">
      <c r="A35" s="99">
        <f>+'3.vol.'!C35</f>
        <v>42491</v>
      </c>
      <c r="C35" s="283" t="str">
        <f t="shared" si="0"/>
        <v/>
      </c>
      <c r="H35" s="278" t="str">
        <f>IF('4.conf'!C36&gt;0,('4.conf'!C36/'4.conf'!$F$11)*100,"")</f>
        <v/>
      </c>
    </row>
    <row r="36" spans="1:8" x14ac:dyDescent="0.2">
      <c r="A36" s="99">
        <f>+'3.vol.'!C36</f>
        <v>42522</v>
      </c>
      <c r="C36" s="283" t="str">
        <f t="shared" si="0"/>
        <v/>
      </c>
      <c r="H36" s="278" t="str">
        <f>IF('4.conf'!C37&gt;0,('4.conf'!C37/'4.conf'!$F$11)*100,"")</f>
        <v/>
      </c>
    </row>
    <row r="37" spans="1:8" x14ac:dyDescent="0.2">
      <c r="A37" s="99">
        <f>+'3.vol.'!C37</f>
        <v>42552</v>
      </c>
      <c r="C37" s="283" t="str">
        <f t="shared" si="0"/>
        <v/>
      </c>
      <c r="H37" s="278" t="str">
        <f>IF('4.conf'!C38&gt;0,('4.conf'!C38/'4.conf'!$F$11)*100,"")</f>
        <v/>
      </c>
    </row>
    <row r="38" spans="1:8" x14ac:dyDescent="0.2">
      <c r="A38" s="99">
        <f>+'3.vol.'!C38</f>
        <v>42583</v>
      </c>
      <c r="C38" s="283" t="str">
        <f t="shared" si="0"/>
        <v/>
      </c>
      <c r="H38" s="278" t="str">
        <f>IF('4.conf'!C39&gt;0,('4.conf'!C39/'4.conf'!$F$11)*100,"")</f>
        <v/>
      </c>
    </row>
    <row r="39" spans="1:8" x14ac:dyDescent="0.2">
      <c r="A39" s="99">
        <f>+'3.vol.'!C39</f>
        <v>42614</v>
      </c>
      <c r="C39" s="283" t="str">
        <f t="shared" si="0"/>
        <v/>
      </c>
      <c r="H39" s="278" t="str">
        <f>IF('4.conf'!C40&gt;0,('4.conf'!C40/'4.conf'!$F$11)*100,"")</f>
        <v/>
      </c>
    </row>
    <row r="40" spans="1:8" x14ac:dyDescent="0.2">
      <c r="A40" s="99">
        <f>+'3.vol.'!C40</f>
        <v>42644</v>
      </c>
      <c r="C40" s="283" t="str">
        <f t="shared" si="0"/>
        <v/>
      </c>
      <c r="H40" s="278" t="str">
        <f>IF('4.conf'!C41&gt;0,('4.conf'!C41/'4.conf'!$F$11)*100,"")</f>
        <v/>
      </c>
    </row>
    <row r="41" spans="1:8" x14ac:dyDescent="0.2">
      <c r="A41" s="99">
        <f>+'3.vol.'!C41</f>
        <v>42675</v>
      </c>
      <c r="C41" s="283" t="str">
        <f t="shared" si="0"/>
        <v/>
      </c>
      <c r="H41" s="278" t="str">
        <f>IF('4.conf'!C42&gt;0,('4.conf'!C42/'4.conf'!$F$11)*100,"")</f>
        <v/>
      </c>
    </row>
    <row r="42" spans="1:8" ht="13.5" thickBot="1" x14ac:dyDescent="0.25">
      <c r="A42" s="104">
        <f>+'3.vol.'!C42</f>
        <v>42705</v>
      </c>
      <c r="C42" s="286" t="str">
        <f t="shared" si="0"/>
        <v/>
      </c>
      <c r="H42" s="281" t="str">
        <f>IF('4.conf'!C43&gt;0,('4.conf'!C43/'4.conf'!$F$11)*100,"")</f>
        <v/>
      </c>
    </row>
    <row r="43" spans="1:8" x14ac:dyDescent="0.2">
      <c r="A43" s="98">
        <f>+'3.vol.'!C43</f>
        <v>42736</v>
      </c>
      <c r="C43" s="287" t="str">
        <f t="shared" si="0"/>
        <v/>
      </c>
      <c r="H43" s="277" t="str">
        <f>IF('4.conf'!C44&gt;0,('4.conf'!C44/'4.conf'!$F$11)*100,"")</f>
        <v/>
      </c>
    </row>
    <row r="44" spans="1:8" x14ac:dyDescent="0.2">
      <c r="A44" s="99">
        <f>+'3.vol.'!C44</f>
        <v>42767</v>
      </c>
      <c r="C44" s="283" t="str">
        <f t="shared" si="0"/>
        <v/>
      </c>
      <c r="E44" s="47" t="s">
        <v>228</v>
      </c>
      <c r="H44" s="278" t="str">
        <f>IF('4.conf'!C45&gt;0,('4.conf'!C45/'4.conf'!$F$11)*100,"")</f>
        <v/>
      </c>
    </row>
    <row r="45" spans="1:8" x14ac:dyDescent="0.2">
      <c r="A45" s="99">
        <f>+'3.vol.'!C45</f>
        <v>42795</v>
      </c>
      <c r="C45" s="283" t="str">
        <f t="shared" si="0"/>
        <v/>
      </c>
      <c r="H45" s="278" t="str">
        <f>IF('4.conf'!C46&gt;0,('4.conf'!C46/'4.conf'!$F$11)*100,"")</f>
        <v/>
      </c>
    </row>
    <row r="46" spans="1:8" x14ac:dyDescent="0.2">
      <c r="A46" s="99">
        <f>+'3.vol.'!C46</f>
        <v>42826</v>
      </c>
      <c r="C46" s="283" t="str">
        <f t="shared" si="0"/>
        <v/>
      </c>
      <c r="H46" s="278" t="str">
        <f>IF('4.conf'!C47&gt;0,('4.conf'!C47/'4.conf'!$F$11)*100,"")</f>
        <v/>
      </c>
    </row>
    <row r="47" spans="1:8" x14ac:dyDescent="0.2">
      <c r="A47" s="99">
        <f>+'3.vol.'!C47</f>
        <v>42856</v>
      </c>
      <c r="C47" s="283" t="str">
        <f t="shared" si="0"/>
        <v/>
      </c>
      <c r="H47" s="278" t="str">
        <f>IF('4.conf'!C48&gt;0,('4.conf'!C48/'4.conf'!$F$11)*100,"")</f>
        <v/>
      </c>
    </row>
    <row r="48" spans="1:8" x14ac:dyDescent="0.2">
      <c r="A48" s="99">
        <f>+'3.vol.'!C48</f>
        <v>42887</v>
      </c>
      <c r="C48" s="283" t="str">
        <f t="shared" si="0"/>
        <v/>
      </c>
      <c r="H48" s="278" t="str">
        <f>IF('4.conf'!C49&gt;0,('4.conf'!C49/'4.conf'!$F$11)*100,"")</f>
        <v/>
      </c>
    </row>
    <row r="49" spans="1:8" x14ac:dyDescent="0.2">
      <c r="A49" s="99">
        <f>+'3.vol.'!C49</f>
        <v>42917</v>
      </c>
      <c r="C49" s="283" t="str">
        <f t="shared" si="0"/>
        <v/>
      </c>
      <c r="H49" s="278" t="str">
        <f>IF('4.conf'!C50&gt;0,('4.conf'!C50/'4.conf'!$F$11)*100,"")</f>
        <v/>
      </c>
    </row>
    <row r="50" spans="1:8" x14ac:dyDescent="0.2">
      <c r="A50" s="99">
        <f>+'3.vol.'!C50</f>
        <v>42948</v>
      </c>
      <c r="C50" s="283" t="str">
        <f t="shared" si="0"/>
        <v/>
      </c>
      <c r="H50" s="278" t="str">
        <f>IF('4.conf'!C51&gt;0,('4.conf'!C51/'4.conf'!$F$11)*100,"")</f>
        <v/>
      </c>
    </row>
    <row r="51" spans="1:8" x14ac:dyDescent="0.2">
      <c r="A51" s="99">
        <f>+'3.vol.'!C51</f>
        <v>42979</v>
      </c>
      <c r="C51" s="283" t="str">
        <f t="shared" si="0"/>
        <v/>
      </c>
      <c r="H51" s="278" t="str">
        <f>IF('4.conf'!C52&gt;0,('4.conf'!C52/'4.conf'!$F$11)*100,"")</f>
        <v/>
      </c>
    </row>
    <row r="52" spans="1:8" ht="13.5" thickBot="1" x14ac:dyDescent="0.25">
      <c r="A52" s="100">
        <f>+'3.vol.'!C52</f>
        <v>43009</v>
      </c>
      <c r="C52" s="284" t="str">
        <f t="shared" si="0"/>
        <v/>
      </c>
      <c r="H52" s="278" t="str">
        <f>IF('4.conf'!C53&gt;0,('4.conf'!C53/'4.conf'!$F$11)*100,"")</f>
        <v/>
      </c>
    </row>
    <row r="53" spans="1:8" hidden="1" x14ac:dyDescent="0.2">
      <c r="A53" s="330">
        <f>+'3.vol.'!C53</f>
        <v>43040</v>
      </c>
      <c r="C53" s="285" t="str">
        <f t="shared" si="0"/>
        <v/>
      </c>
      <c r="H53" s="278" t="str">
        <f>IF('4.conf'!C54&gt;0,('4.conf'!C54/'4.conf'!$F$11)*100,"")</f>
        <v/>
      </c>
    </row>
    <row r="54" spans="1:8" ht="20.25" hidden="1" customHeight="1" thickBot="1" x14ac:dyDescent="0.25">
      <c r="A54" s="100">
        <f>+'3.vol.'!C54</f>
        <v>43070</v>
      </c>
      <c r="C54" s="284" t="str">
        <f t="shared" si="0"/>
        <v/>
      </c>
      <c r="H54" s="279" t="str">
        <f>IF('4.conf'!C55&gt;0,('4.conf'!C55/'4.conf'!$F$11)*100,"")</f>
        <v/>
      </c>
    </row>
    <row r="55" spans="1:8" ht="13.5" thickBot="1" x14ac:dyDescent="0.25">
      <c r="A55" s="43"/>
      <c r="C55" s="45"/>
    </row>
    <row r="56" spans="1:8" ht="57.75" customHeight="1" thickBot="1" x14ac:dyDescent="0.25">
      <c r="A56" s="428" t="str">
        <f>+'3.vol.'!C56</f>
        <v>Año</v>
      </c>
      <c r="B56" s="385"/>
      <c r="C56" s="383" t="str">
        <f>+C6</f>
        <v>EXPORTACIONES US$ FOB   RESÚMEN PÚBLICO</v>
      </c>
      <c r="H56" s="24" t="str">
        <f>+H6</f>
        <v>EXPORTACIONES US$ FOB   RESÚMEN PÚBLICO</v>
      </c>
    </row>
    <row r="57" spans="1:8" x14ac:dyDescent="0.2">
      <c r="A57" s="54">
        <v>2011</v>
      </c>
      <c r="C57" s="288" t="str">
        <f t="shared" ref="C57:C64" si="1">+H57</f>
        <v/>
      </c>
      <c r="H57" s="280" t="str">
        <f>IF('4.conf'!C58&gt;0,('4.conf'!C58/'4.conf'!$F$11)*100,"")</f>
        <v/>
      </c>
    </row>
    <row r="58" spans="1:8" x14ac:dyDescent="0.2">
      <c r="A58" s="56">
        <v>2012</v>
      </c>
      <c r="C58" s="289" t="str">
        <f t="shared" si="1"/>
        <v/>
      </c>
      <c r="H58" s="280" t="str">
        <f>IF('4.conf'!C59&gt;0,('4.conf'!C59/'4.conf'!$F$11)*100,"")</f>
        <v/>
      </c>
    </row>
    <row r="59" spans="1:8" ht="13.5" thickBot="1" x14ac:dyDescent="0.25">
      <c r="A59" s="58">
        <v>2013</v>
      </c>
      <c r="C59" s="290" t="str">
        <f t="shared" si="1"/>
        <v/>
      </c>
      <c r="H59" s="280" t="str">
        <f>IF('4.conf'!C60&gt;0,('4.conf'!C60/'4.conf'!$F$11)*100,"")</f>
        <v/>
      </c>
    </row>
    <row r="60" spans="1:8" x14ac:dyDescent="0.2">
      <c r="A60" s="60">
        <f>+'3.vol.'!C61</f>
        <v>2014</v>
      </c>
      <c r="C60" s="288" t="str">
        <f t="shared" si="1"/>
        <v/>
      </c>
      <c r="H60" s="280" t="str">
        <f>IF('4.conf'!C61&gt;0,('4.conf'!C61/'4.conf'!$F$11)*100,"")</f>
        <v/>
      </c>
    </row>
    <row r="61" spans="1:8" x14ac:dyDescent="0.2">
      <c r="A61" s="56">
        <f>+'3.vol.'!C62</f>
        <v>2015</v>
      </c>
      <c r="C61" s="289" t="str">
        <f t="shared" si="1"/>
        <v/>
      </c>
      <c r="H61" s="280" t="str">
        <f>IF('4.conf'!C62&gt;0,('4.conf'!C62/'4.conf'!$F$11)*100,"")</f>
        <v/>
      </c>
    </row>
    <row r="62" spans="1:8" ht="13.5" thickBot="1" x14ac:dyDescent="0.25">
      <c r="A62" s="334">
        <f>+'3.vol.'!C63</f>
        <v>2016</v>
      </c>
      <c r="C62" s="290" t="str">
        <f t="shared" si="1"/>
        <v/>
      </c>
      <c r="H62" s="280" t="str">
        <f>IF('4.conf'!C63&gt;0,('4.conf'!C63/'4.conf'!$F$11)*100,"")</f>
        <v/>
      </c>
    </row>
    <row r="63" spans="1:8" x14ac:dyDescent="0.2">
      <c r="A63" s="438" t="str">
        <f>+'3.vol.'!C64</f>
        <v>ene-oct 2016</v>
      </c>
      <c r="C63" s="291" t="str">
        <f t="shared" si="1"/>
        <v/>
      </c>
      <c r="H63" s="280" t="str">
        <f>IF('4.conf'!C64&gt;0,('4.conf'!C64/'4.conf'!$F$11)*100,"")</f>
        <v/>
      </c>
    </row>
    <row r="64" spans="1:8" ht="13.5" thickBot="1" x14ac:dyDescent="0.25">
      <c r="A64" s="353" t="str">
        <f>+'3.vol.'!C65</f>
        <v>ene-oct 2017</v>
      </c>
      <c r="C64" s="292" t="str">
        <f t="shared" si="1"/>
        <v/>
      </c>
      <c r="H64" s="280" t="str">
        <f>IF('4.conf'!C65&gt;0,('4.conf'!C65/'4.conf'!$F$11)*100,"")</f>
        <v/>
      </c>
    </row>
    <row r="68" spans="1:3" x14ac:dyDescent="0.2">
      <c r="A68" s="81" t="s">
        <v>148</v>
      </c>
    </row>
    <row r="69" spans="1:3" ht="13.5" thickBot="1" x14ac:dyDescent="0.25"/>
    <row r="70" spans="1:3" ht="38.25" customHeight="1" thickBot="1" x14ac:dyDescent="0.25">
      <c r="A70" s="86" t="s">
        <v>5</v>
      </c>
      <c r="B70" s="95"/>
      <c r="C70" s="92" t="str">
        <f>+C56</f>
        <v>EXPORTACIONES US$ FOB   RESÚMEN PÚBLICO</v>
      </c>
    </row>
    <row r="71" spans="1:3" x14ac:dyDescent="0.2">
      <c r="A71" s="94">
        <v>2002</v>
      </c>
      <c r="B71" s="95"/>
      <c r="C71" s="112" t="e">
        <f>+C60-SUM(C7:C18)</f>
        <v>#VALUE!</v>
      </c>
    </row>
    <row r="72" spans="1:3" x14ac:dyDescent="0.2">
      <c r="A72" s="96">
        <v>2003</v>
      </c>
      <c r="B72" s="95"/>
      <c r="C72" s="116" t="e">
        <f>+C61-SUM(C19:C30)</f>
        <v>#VALUE!</v>
      </c>
    </row>
    <row r="73" spans="1:3" ht="13.5" thickBot="1" x14ac:dyDescent="0.25">
      <c r="A73" s="97">
        <v>2004</v>
      </c>
      <c r="B73" s="95"/>
      <c r="C73" s="120" t="e">
        <f>+C62-SUM(C31:C42)</f>
        <v>#VALUE!</v>
      </c>
    </row>
    <row r="74" spans="1:3" x14ac:dyDescent="0.2">
      <c r="A74" s="94" t="str">
        <f>+A63</f>
        <v>ene-oct 2016</v>
      </c>
      <c r="B74" s="95"/>
      <c r="C74" s="125" t="e">
        <f>+C63-(SUM(C31:INDEX(C31:C42,'[5]parámetros e instrucciones'!$E$3)))</f>
        <v>#VALUE!</v>
      </c>
    </row>
    <row r="75" spans="1:3" ht="13.5" thickBot="1" x14ac:dyDescent="0.25">
      <c r="A75" s="97" t="str">
        <f>+A64</f>
        <v>ene-oct 2017</v>
      </c>
      <c r="B75" s="95"/>
      <c r="C75" s="130" t="e">
        <f>+C64-(SUM(C43:INDEX(C43:C54,'[5]parámetros e instrucciones'!$E$3)))</f>
        <v>#VALUE!</v>
      </c>
    </row>
  </sheetData>
  <sheetProtection formatCells="0" formatColumns="0" formatRows="0"/>
  <protectedRanges>
    <protectedRange sqref="C7:C54 C57:C64" name="Rango2_1"/>
    <protectedRange sqref="C57:C64" name="Rango1_1"/>
  </protectedRanges>
  <mergeCells count="5">
    <mergeCell ref="E4:F4"/>
    <mergeCell ref="A1:C1"/>
    <mergeCell ref="A2:C2"/>
    <mergeCell ref="A3:C3"/>
    <mergeCell ref="A4:C4"/>
  </mergeCells>
  <phoneticPr fontId="16" type="noConversion"/>
  <printOptions horizontalCentered="1" verticalCentered="1"/>
  <pageMargins left="0.15748031496062992" right="0.15748031496062992" top="0.98425196850393704" bottom="0.98425196850393704" header="0.19685039370078741" footer="0.51181102362204722"/>
  <pageSetup paperSize="9" scale="81" orientation="portrait" horizontalDpi="300" verticalDpi="300" r:id="rId1"/>
  <headerFooter alignWithMargins="0">
    <oddHeader>&amp;R2017 - Año de las Energías Renovables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45</vt:i4>
      </vt:variant>
    </vt:vector>
  </HeadingPairs>
  <TitlesOfParts>
    <vt:vector size="92" baseType="lpstr">
      <vt:lpstr>parámetros e instrucciones</vt:lpstr>
      <vt:lpstr>anexo</vt:lpstr>
      <vt:lpstr>1.modelos</vt:lpstr>
      <vt:lpstr>1.modelos (2)</vt:lpstr>
      <vt:lpstr>2. prod.  nac.</vt:lpstr>
      <vt:lpstr>3.vol.</vt:lpstr>
      <vt:lpstr>4.$</vt:lpstr>
      <vt:lpstr>4.conf</vt:lpstr>
      <vt:lpstr>4.RES PUB</vt:lpstr>
      <vt:lpstr>4.3</vt:lpstr>
      <vt:lpstr>4.3 (2)</vt:lpstr>
      <vt:lpstr>4.3 (3)</vt:lpstr>
      <vt:lpstr>5capprod</vt:lpstr>
      <vt:lpstr>Ejemplo</vt:lpstr>
      <vt:lpstr>6-empleo </vt:lpstr>
      <vt:lpstr>7.costos totales </vt:lpstr>
      <vt:lpstr>8.a Costos</vt:lpstr>
      <vt:lpstr>8.a Costos (2)</vt:lpstr>
      <vt:lpstr>8.a Costos (3)</vt:lpstr>
      <vt:lpstr>8.a Costos (4)</vt:lpstr>
      <vt:lpstr>8.a Costos (5)</vt:lpstr>
      <vt:lpstr>8.a Costos (6)</vt:lpstr>
      <vt:lpstr>9.a Adicional costos (5)</vt:lpstr>
      <vt:lpstr>9.a Adicional costos (6)</vt:lpstr>
      <vt:lpstr>9.a Adicional costos (3)</vt:lpstr>
      <vt:lpstr>9.a Adicional costos (4)</vt:lpstr>
      <vt:lpstr>9.a Adicional costos</vt:lpstr>
      <vt:lpstr>9.a Adicional costos (2)</vt:lpstr>
      <vt:lpstr>10.a precios</vt:lpstr>
      <vt:lpstr>10.a precios (2)</vt:lpstr>
      <vt:lpstr>10.a precios (3)</vt:lpstr>
      <vt:lpstr>10.a precios (4)</vt:lpstr>
      <vt:lpstr>10.a precios (5)</vt:lpstr>
      <vt:lpstr>10.a precios (6)</vt:lpstr>
      <vt:lpstr>11- impo </vt:lpstr>
      <vt:lpstr>12Reventa</vt:lpstr>
      <vt:lpstr>13 existencias</vt:lpstr>
      <vt:lpstr>14impo semi  (2)</vt:lpstr>
      <vt:lpstr>15 Impo a 3er Mdo</vt:lpstr>
      <vt:lpstr>14impo semi </vt:lpstr>
      <vt:lpstr>7.costos totales coproductos</vt:lpstr>
      <vt:lpstr>11-Máx. Prod.</vt:lpstr>
      <vt:lpstr>14-horas trabajadas</vt:lpstr>
      <vt:lpstr>15 Impo a 3er Mdo (3)</vt:lpstr>
      <vt:lpstr>15 Impo a 3er Mdo (2)</vt:lpstr>
      <vt:lpstr>15 Impo a 3er Mdo (4)</vt:lpstr>
      <vt:lpstr>Hoja1</vt:lpstr>
      <vt:lpstr>'1.modelos'!Área_de_impresión</vt:lpstr>
      <vt:lpstr>'1.modelos (2)'!Área_de_impresión</vt:lpstr>
      <vt:lpstr>'10.a precios'!Área_de_impresión</vt:lpstr>
      <vt:lpstr>'10.a precios (2)'!Área_de_impresión</vt:lpstr>
      <vt:lpstr>'10.a precios (3)'!Área_de_impresión</vt:lpstr>
      <vt:lpstr>'10.a precios (4)'!Área_de_impresión</vt:lpstr>
      <vt:lpstr>'10.a precios (5)'!Área_de_impresión</vt:lpstr>
      <vt:lpstr>'10.a precios (6)'!Área_de_impresión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'14impo semi  (2)'!Área_de_impresión</vt:lpstr>
      <vt:lpstr>'15 Impo a 3er Mdo'!Área_de_impresión</vt:lpstr>
      <vt:lpstr>'15 Impo a 3er Mdo (2)'!Área_de_impresión</vt:lpstr>
      <vt:lpstr>'15 Impo a 3er Mdo (3)'!Área_de_impresión</vt:lpstr>
      <vt:lpstr>'15 Impo a 3er Mdo (4)'!Área_de_impresión</vt:lpstr>
      <vt:lpstr>'2. prod.  nac.'!Área_de_impresión</vt:lpstr>
      <vt:lpstr>'3.vol.'!Área_de_impresión</vt:lpstr>
      <vt:lpstr>'4.$'!Área_de_impresión</vt:lpstr>
      <vt:lpstr>'4.3'!Área_de_impresión</vt:lpstr>
      <vt:lpstr>'4.3 (2)'!Área_de_impresión</vt:lpstr>
      <vt:lpstr>'4.3 (3)'!Área_de_impresión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coproductos'!Área_de_impresión</vt:lpstr>
      <vt:lpstr>'8.a Costos'!Área_de_impresión</vt:lpstr>
      <vt:lpstr>'8.a Costos (2)'!Área_de_impresión</vt:lpstr>
      <vt:lpstr>'8.a Costos (3)'!Área_de_impresión</vt:lpstr>
      <vt:lpstr>'8.a Costos (4)'!Área_de_impresión</vt:lpstr>
      <vt:lpstr>'8.a Costos (5)'!Área_de_impresión</vt:lpstr>
      <vt:lpstr>'8.a Costos (6)'!Área_de_impresión</vt:lpstr>
      <vt:lpstr>'9.a Adicional costos'!Área_de_impresión</vt:lpstr>
      <vt:lpstr>'9.a Adicional costos (2)'!Área_de_impresión</vt:lpstr>
      <vt:lpstr>'9.a Adicional costos (3)'!Área_de_impresión</vt:lpstr>
      <vt:lpstr>'9.a Adicional costos (4)'!Área_de_impresión</vt:lpstr>
      <vt:lpstr>'9.a Adicional costos (5)'!Área_de_impresión</vt:lpstr>
      <vt:lpstr>'9.a Adicional costos (6)'!Área_de_impresión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Sebastian Lastra</cp:lastModifiedBy>
  <cp:lastPrinted>2017-12-13T18:20:38Z</cp:lastPrinted>
  <dcterms:created xsi:type="dcterms:W3CDTF">1996-10-10T17:31:07Z</dcterms:created>
  <dcterms:modified xsi:type="dcterms:W3CDTF">2017-12-13T18:21:49Z</dcterms:modified>
</cp:coreProperties>
</file>