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BROCAS\040 Cuestionarios\10 Modelo Enviado\Productores\"/>
    </mc:Choice>
  </mc:AlternateContent>
  <bookViews>
    <workbookView xWindow="240" yWindow="45" windowWidth="9135" windowHeight="4965" tabRatio="684" activeTab="49"/>
  </bookViews>
  <sheets>
    <sheet name="parámetros e instrucciones" sheetId="48" r:id="rId1"/>
    <sheet name="anexo" sheetId="1" r:id="rId2"/>
    <sheet name="1.1 modelos" sheetId="2" r:id="rId3"/>
    <sheet name="1.2 modelos" sheetId="53" r:id="rId4"/>
    <sheet name="1.3 modelos" sheetId="54" r:id="rId5"/>
    <sheet name="2. prod.  nac." sheetId="28" r:id="rId6"/>
    <sheet name="3.1.vol." sheetId="45" r:id="rId7"/>
    <sheet name="3.2 vol." sheetId="55" r:id="rId8"/>
    <sheet name="3.3 vol." sheetId="56" r:id="rId9"/>
    <sheet name="4.1.a $" sheetId="52" r:id="rId10"/>
    <sheet name="4.1.b conf" sheetId="47" r:id="rId11"/>
    <sheet name="4.1.b RES PUB" sheetId="46" r:id="rId12"/>
    <sheet name="4.2.a $" sheetId="57" r:id="rId13"/>
    <sheet name="4.2.b conf" sheetId="58" r:id="rId14"/>
    <sheet name="4.2.b RES PUB" sheetId="59" r:id="rId15"/>
    <sheet name="4.3.a $" sheetId="60" r:id="rId16"/>
    <sheet name="4.3.b conf" sheetId="61" r:id="rId17"/>
    <sheet name="4.3.b RES PUB" sheetId="62" r:id="rId18"/>
    <sheet name="5capprod" sheetId="32" r:id="rId19"/>
    <sheet name="Ejemplo" sheetId="33" r:id="rId20"/>
    <sheet name="6-empleo " sheetId="34" r:id="rId21"/>
    <sheet name="7.1 costos totales " sheetId="49" r:id="rId22"/>
    <sheet name="7.2 costos totales" sheetId="63" r:id="rId23"/>
    <sheet name="7.3 costos totales" sheetId="64" r:id="rId24"/>
    <sheet name="7.costos totales coproductos" sheetId="50" state="hidden" r:id="rId25"/>
    <sheet name="8.1.a Costos" sheetId="36" r:id="rId26"/>
    <sheet name="8.1.b Costos" sheetId="65" r:id="rId27"/>
    <sheet name="8.1.c Costos" sheetId="66" r:id="rId28"/>
    <sheet name="8.2 Costos" sheetId="67" r:id="rId29"/>
    <sheet name="8.3 Costos" sheetId="68" r:id="rId30"/>
    <sheet name="9.1.a adicional costos" sheetId="51" r:id="rId31"/>
    <sheet name="9.1.b adicional costos" sheetId="69" r:id="rId32"/>
    <sheet name="9.1.c adicional costos" sheetId="70" r:id="rId33"/>
    <sheet name="9.2 adicional costos" sheetId="71" r:id="rId34"/>
    <sheet name="9.3 adicional costos" sheetId="72" r:id="rId35"/>
    <sheet name="-10.1.a" sheetId="38" r:id="rId36"/>
    <sheet name="-10.1.b" sheetId="73" r:id="rId37"/>
    <sheet name="-10.1.c" sheetId="74" r:id="rId38"/>
    <sheet name="-10.2" sheetId="75" r:id="rId39"/>
    <sheet name="-10.3" sheetId="76" r:id="rId40"/>
    <sheet name="11.1- impo " sheetId="40" r:id="rId41"/>
    <sheet name="11.2- impo" sheetId="77" r:id="rId42"/>
    <sheet name="11.3- impo" sheetId="78" r:id="rId43"/>
    <sheet name="12.1 Reventa" sheetId="41" r:id="rId44"/>
    <sheet name="12.2 Reventa" sheetId="79" r:id="rId45"/>
    <sheet name="12.3 Reventa" sheetId="80" r:id="rId46"/>
    <sheet name="13 existencias" sheetId="42" r:id="rId47"/>
    <sheet name="14.1 impo semi " sheetId="43" r:id="rId48"/>
    <sheet name="14.2 impo semi" sheetId="81" r:id="rId49"/>
    <sheet name="14.3 impo semi" sheetId="82" r:id="rId50"/>
    <sheet name="11-Máx. Prod." sheetId="14" state="hidden" r:id="rId51"/>
    <sheet name="14-horas trabajadas" sheetId="23" state="hidden" r:id="rId52"/>
  </sheets>
  <externalReferences>
    <externalReference r:id="rId53"/>
    <externalReference r:id="rId54"/>
    <externalReference r:id="rId55"/>
    <externalReference r:id="rId56"/>
    <externalReference r:id="rId57"/>
  </externalReferences>
  <definedNames>
    <definedName name="al">[1]PARAMETROS!$C$5</definedName>
    <definedName name="año1">'[2]0a_Parámetros'!$H$7</definedName>
    <definedName name="_xlnm.Print_Area" localSheetId="2">'1.1 modelos'!$A$1:$E$42</definedName>
    <definedName name="_xlnm.Print_Area" localSheetId="3">'1.2 modelos'!$A$1:$E$42</definedName>
    <definedName name="_xlnm.Print_Area" localSheetId="4">'1.3 modelos'!$A$1:$E$42</definedName>
    <definedName name="_xlnm.Print_Area" localSheetId="35">'-10.1.a'!$B$1:$F$66</definedName>
    <definedName name="_xlnm.Print_Area" localSheetId="36">'-10.1.b'!$B$1:$F$66</definedName>
    <definedName name="_xlnm.Print_Area" localSheetId="37">'-10.1.c'!$B$1:$F$66</definedName>
    <definedName name="_xlnm.Print_Area" localSheetId="38">'-10.2'!$B$1:$F$66</definedName>
    <definedName name="_xlnm.Print_Area" localSheetId="39">'-10.3'!$B$1:$F$66</definedName>
    <definedName name="_xlnm.Print_Area" localSheetId="40">'11.1- impo '!$A$1:$F$66</definedName>
    <definedName name="_xlnm.Print_Area" localSheetId="41">'11.2- impo'!$A$1:$F$66</definedName>
    <definedName name="_xlnm.Print_Area" localSheetId="42">'11.3- impo'!$A$1:$F$66</definedName>
    <definedName name="_xlnm.Print_Area" localSheetId="50">'11-Máx. Prod.'!$A$1:$B$5</definedName>
    <definedName name="_xlnm.Print_Area" localSheetId="43">'12.1 Reventa'!$A$1:$I$66</definedName>
    <definedName name="_xlnm.Print_Area" localSheetId="44">'12.2 Reventa'!$A$1:$I$66</definedName>
    <definedName name="_xlnm.Print_Area" localSheetId="45">'12.3 Reventa'!$A$1:$I$66</definedName>
    <definedName name="_xlnm.Print_Area" localSheetId="46">'13 existencias'!$A$1:$F$42</definedName>
    <definedName name="_xlnm.Print_Area" localSheetId="47">'14.1 impo semi '!$A$1:$H$67</definedName>
    <definedName name="_xlnm.Print_Area" localSheetId="48">'14.2 impo semi'!$A$1:$F$68</definedName>
    <definedName name="_xlnm.Print_Area" localSheetId="49">'14.3 impo semi'!$A$1:$F$68</definedName>
    <definedName name="_xlnm.Print_Area" localSheetId="51">'14-horas trabajadas'!$A$1:$D$10</definedName>
    <definedName name="_xlnm.Print_Area" localSheetId="5">'2. prod.  nac.'!$A$1:$G$17</definedName>
    <definedName name="_xlnm.Print_Area" localSheetId="6">'3.1.vol.'!$C$1:$M$64</definedName>
    <definedName name="_xlnm.Print_Area" localSheetId="7">'3.2 vol.'!$C$1:$M$64</definedName>
    <definedName name="_xlnm.Print_Area" localSheetId="8">'3.3 vol.'!$C$1:$M$64</definedName>
    <definedName name="_xlnm.Print_Area" localSheetId="9">'4.1.a $'!$A$1:$E$66</definedName>
    <definedName name="_xlnm.Print_Area" localSheetId="10">'4.1.b conf'!$A$1:$C$63</definedName>
    <definedName name="_xlnm.Print_Area" localSheetId="11">'4.1.b RES PUB'!$A$1:$C$62</definedName>
    <definedName name="_xlnm.Print_Area" localSheetId="12">'4.2.a $'!$A$1:$E$66</definedName>
    <definedName name="_xlnm.Print_Area" localSheetId="13">'4.2.b conf'!$A$1:$C$63</definedName>
    <definedName name="_xlnm.Print_Area" localSheetId="14">'4.2.b RES PUB'!$A$1:$C$62</definedName>
    <definedName name="_xlnm.Print_Area" localSheetId="15">'4.3.a $'!$A$1:$E$66</definedName>
    <definedName name="_xlnm.Print_Area" localSheetId="16">'4.3.b conf'!$A$1:$C$63</definedName>
    <definedName name="_xlnm.Print_Area" localSheetId="17">'4.3.b RES PUB'!$A$1:$C$62</definedName>
    <definedName name="_xlnm.Print_Area" localSheetId="18">'5capprod'!$A$1:$D$13</definedName>
    <definedName name="_xlnm.Print_Area" localSheetId="20">'6-empleo '!$B$1:$H$26</definedName>
    <definedName name="_xlnm.Print_Area" localSheetId="21">'7.1 costos totales '!$A$1:$F$45</definedName>
    <definedName name="_xlnm.Print_Area" localSheetId="22">'7.2 costos totales'!$A$1:$F$45</definedName>
    <definedName name="_xlnm.Print_Area" localSheetId="23">'7.3 costos totales'!$A$1:$F$45</definedName>
    <definedName name="_xlnm.Print_Area" localSheetId="25">'8.1.a Costos'!$A$2:$I$68</definedName>
    <definedName name="_xlnm.Print_Area" localSheetId="26">'8.1.b Costos'!$A$2:$I$68</definedName>
    <definedName name="_xlnm.Print_Area" localSheetId="27">'8.1.c Costos'!$A$2:$I$68</definedName>
    <definedName name="_xlnm.Print_Area" localSheetId="28">'8.2 Costos'!$A$2:$I$68</definedName>
    <definedName name="_xlnm.Print_Area" localSheetId="29">'8.3 Costos'!$A$2:$I$68</definedName>
    <definedName name="_xlnm.Print_Area" localSheetId="30">'9.1.a adicional costos'!$A$1:$G$45</definedName>
    <definedName name="_xlnm.Print_Area" localSheetId="31">'9.1.b adicional costos'!$A$1:$G$45</definedName>
    <definedName name="_xlnm.Print_Area" localSheetId="32">'9.1.c adicional costos'!$A$1:$G$45</definedName>
    <definedName name="_xlnm.Print_Area" localSheetId="33">'9.2 adicional costos'!$A$1:$G$45</definedName>
    <definedName name="_xlnm.Print_Area" localSheetId="34">'9.3 adicional costos'!$A$1:$G$45</definedName>
    <definedName name="_xlnm.Print_Area" localSheetId="1">anexo!$C$10</definedName>
    <definedName name="_xlnm.Print_Area" localSheetId="19">Ejemplo!$A$1:$G$43</definedName>
  </definedNames>
  <calcPr calcId="162913" calcMode="manual"/>
</workbook>
</file>

<file path=xl/calcChain.xml><?xml version="1.0" encoding="utf-8"?>
<calcChain xmlns="http://schemas.openxmlformats.org/spreadsheetml/2006/main">
  <c r="B66" i="76" l="1"/>
  <c r="B76" i="76"/>
  <c r="B65" i="76"/>
  <c r="B66" i="75"/>
  <c r="B65" i="75"/>
  <c r="B75" i="75"/>
  <c r="B66" i="74"/>
  <c r="B76" i="74"/>
  <c r="B65" i="74"/>
  <c r="B66" i="73"/>
  <c r="B65" i="73"/>
  <c r="B75" i="73"/>
  <c r="D77" i="82"/>
  <c r="C77" i="82"/>
  <c r="D76" i="82"/>
  <c r="C76" i="82"/>
  <c r="D75" i="82"/>
  <c r="C75" i="82"/>
  <c r="D74" i="82"/>
  <c r="C74" i="82"/>
  <c r="A74" i="82"/>
  <c r="D73" i="82"/>
  <c r="C73" i="82"/>
  <c r="A65" i="82"/>
  <c r="A77" i="82"/>
  <c r="A64" i="82"/>
  <c r="A76" i="82"/>
  <c r="A62" i="82"/>
  <c r="A75" i="82"/>
  <c r="A61" i="82"/>
  <c r="A60" i="82"/>
  <c r="A73" i="82"/>
  <c r="A55" i="82"/>
  <c r="A54" i="82"/>
  <c r="A53" i="82"/>
  <c r="A52" i="82"/>
  <c r="A51" i="82"/>
  <c r="A50" i="82"/>
  <c r="A49" i="82"/>
  <c r="A48" i="82"/>
  <c r="A47" i="82"/>
  <c r="A46" i="82"/>
  <c r="A45" i="82"/>
  <c r="A44" i="82"/>
  <c r="A43" i="82"/>
  <c r="A42" i="82"/>
  <c r="A41" i="82"/>
  <c r="A40" i="82"/>
  <c r="A39" i="82"/>
  <c r="A38" i="82"/>
  <c r="A37" i="82"/>
  <c r="A36" i="82"/>
  <c r="A35" i="82"/>
  <c r="A34" i="82"/>
  <c r="A33" i="82"/>
  <c r="A32" i="82"/>
  <c r="A31" i="82"/>
  <c r="A30" i="82"/>
  <c r="A29" i="82"/>
  <c r="A28" i="82"/>
  <c r="A27" i="82"/>
  <c r="A26" i="82"/>
  <c r="A25" i="82"/>
  <c r="A24" i="82"/>
  <c r="A23" i="82"/>
  <c r="A22" i="82"/>
  <c r="A21" i="82"/>
  <c r="A20" i="82"/>
  <c r="A19" i="82"/>
  <c r="A18" i="82"/>
  <c r="A17" i="82"/>
  <c r="A16" i="82"/>
  <c r="A15" i="82"/>
  <c r="A14" i="82"/>
  <c r="A13" i="82"/>
  <c r="A12" i="82"/>
  <c r="A11" i="82"/>
  <c r="A10" i="82"/>
  <c r="A9" i="82"/>
  <c r="D77" i="81"/>
  <c r="C77" i="81"/>
  <c r="D76" i="81"/>
  <c r="C76" i="81"/>
  <c r="D75" i="81"/>
  <c r="C75" i="81"/>
  <c r="A75" i="81"/>
  <c r="D74" i="81"/>
  <c r="C74" i="81"/>
  <c r="A74" i="81"/>
  <c r="D73" i="81"/>
  <c r="C73" i="81"/>
  <c r="A65" i="81"/>
  <c r="A77" i="81"/>
  <c r="A64" i="81"/>
  <c r="A76" i="81"/>
  <c r="A62" i="81"/>
  <c r="A61" i="81"/>
  <c r="A60" i="81"/>
  <c r="A73" i="81"/>
  <c r="A55" i="81"/>
  <c r="A54" i="81"/>
  <c r="A53" i="81"/>
  <c r="A52" i="81"/>
  <c r="A51" i="81"/>
  <c r="A50" i="81"/>
  <c r="A49" i="81"/>
  <c r="A48" i="81"/>
  <c r="A47" i="81"/>
  <c r="A46" i="81"/>
  <c r="A45" i="81"/>
  <c r="A44" i="81"/>
  <c r="A43" i="81"/>
  <c r="A42" i="81"/>
  <c r="A41" i="81"/>
  <c r="A40" i="81"/>
  <c r="A39" i="81"/>
  <c r="A38" i="81"/>
  <c r="A37" i="81"/>
  <c r="A36" i="81"/>
  <c r="A35" i="81"/>
  <c r="A34" i="81"/>
  <c r="A33" i="81"/>
  <c r="A32" i="81"/>
  <c r="A31" i="81"/>
  <c r="A30" i="81"/>
  <c r="A29" i="81"/>
  <c r="A28" i="81"/>
  <c r="A27" i="81"/>
  <c r="A26" i="81"/>
  <c r="A25" i="81"/>
  <c r="A24" i="81"/>
  <c r="A23" i="81"/>
  <c r="A22" i="81"/>
  <c r="A21" i="81"/>
  <c r="A20" i="81"/>
  <c r="A19" i="81"/>
  <c r="A18" i="81"/>
  <c r="A17" i="81"/>
  <c r="A16" i="81"/>
  <c r="A15" i="81"/>
  <c r="A14" i="81"/>
  <c r="A13" i="81"/>
  <c r="A12" i="81"/>
  <c r="A11" i="81"/>
  <c r="A10" i="81"/>
  <c r="A9" i="81"/>
  <c r="I78" i="80"/>
  <c r="H78" i="80"/>
  <c r="G78" i="80"/>
  <c r="F78" i="80"/>
  <c r="E78" i="80"/>
  <c r="D78" i="80"/>
  <c r="C78" i="80"/>
  <c r="B78" i="80"/>
  <c r="I77" i="80"/>
  <c r="H77" i="80"/>
  <c r="G77" i="80"/>
  <c r="F77" i="80"/>
  <c r="E77" i="80"/>
  <c r="D77" i="80"/>
  <c r="C77" i="80"/>
  <c r="B77" i="80"/>
  <c r="I76" i="80"/>
  <c r="H76" i="80"/>
  <c r="G76" i="80"/>
  <c r="F76" i="80"/>
  <c r="E76" i="80"/>
  <c r="D76" i="80"/>
  <c r="C76" i="80"/>
  <c r="B76" i="80"/>
  <c r="I75" i="80"/>
  <c r="H75" i="80"/>
  <c r="G75" i="80"/>
  <c r="F75" i="80"/>
  <c r="E75" i="80"/>
  <c r="D75" i="80"/>
  <c r="C75" i="80"/>
  <c r="B75" i="80"/>
  <c r="A75" i="80"/>
  <c r="I74" i="80"/>
  <c r="H74" i="80"/>
  <c r="G74" i="80"/>
  <c r="F74" i="80"/>
  <c r="E74" i="80"/>
  <c r="D74" i="80"/>
  <c r="C74" i="80"/>
  <c r="B74" i="80"/>
  <c r="A66" i="80"/>
  <c r="A78" i="80"/>
  <c r="A65" i="80"/>
  <c r="A77" i="80"/>
  <c r="A63" i="80"/>
  <c r="A76" i="80"/>
  <c r="A62" i="80"/>
  <c r="A61" i="80"/>
  <c r="A74" i="80"/>
  <c r="A56" i="80"/>
  <c r="A55" i="80"/>
  <c r="A54" i="80"/>
  <c r="A53" i="80"/>
  <c r="A52" i="80"/>
  <c r="A51" i="80"/>
  <c r="A50" i="80"/>
  <c r="A49" i="80"/>
  <c r="A48" i="80"/>
  <c r="A47" i="80"/>
  <c r="A46" i="80"/>
  <c r="A45" i="80"/>
  <c r="A44" i="80"/>
  <c r="A43" i="80"/>
  <c r="A42" i="80"/>
  <c r="A41" i="80"/>
  <c r="A40" i="80"/>
  <c r="A39" i="80"/>
  <c r="A38" i="80"/>
  <c r="A37" i="80"/>
  <c r="A36" i="80"/>
  <c r="A35" i="80"/>
  <c r="A34" i="80"/>
  <c r="A33" i="80"/>
  <c r="A32" i="80"/>
  <c r="A31" i="80"/>
  <c r="A30" i="80"/>
  <c r="A29" i="80"/>
  <c r="A28" i="80"/>
  <c r="A27" i="80"/>
  <c r="A26" i="80"/>
  <c r="A25" i="80"/>
  <c r="A24" i="80"/>
  <c r="A23" i="80"/>
  <c r="A22" i="80"/>
  <c r="A21" i="80"/>
  <c r="A20" i="80"/>
  <c r="A19" i="80"/>
  <c r="A18" i="80"/>
  <c r="A17" i="80"/>
  <c r="A16" i="80"/>
  <c r="A15" i="80"/>
  <c r="A14" i="80"/>
  <c r="A13" i="80"/>
  <c r="A12" i="80"/>
  <c r="A11" i="80"/>
  <c r="A10" i="80"/>
  <c r="A9" i="80"/>
  <c r="I78" i="79"/>
  <c r="H78" i="79"/>
  <c r="G78" i="79"/>
  <c r="F78" i="79"/>
  <c r="E78" i="79"/>
  <c r="D78" i="79"/>
  <c r="C78" i="79"/>
  <c r="B78" i="79"/>
  <c r="A78" i="79"/>
  <c r="I77" i="79"/>
  <c r="H77" i="79"/>
  <c r="G77" i="79"/>
  <c r="F77" i="79"/>
  <c r="E77" i="79"/>
  <c r="D77" i="79"/>
  <c r="C77" i="79"/>
  <c r="B77" i="79"/>
  <c r="I76" i="79"/>
  <c r="H76" i="79"/>
  <c r="G76" i="79"/>
  <c r="F76" i="79"/>
  <c r="E76" i="79"/>
  <c r="D76" i="79"/>
  <c r="C76" i="79"/>
  <c r="B76" i="79"/>
  <c r="I75" i="79"/>
  <c r="H75" i="79"/>
  <c r="G75" i="79"/>
  <c r="F75" i="79"/>
  <c r="E75" i="79"/>
  <c r="D75" i="79"/>
  <c r="C75" i="79"/>
  <c r="B75" i="79"/>
  <c r="A75" i="79"/>
  <c r="I74" i="79"/>
  <c r="H74" i="79"/>
  <c r="G74" i="79"/>
  <c r="F74" i="79"/>
  <c r="E74" i="79"/>
  <c r="D74" i="79"/>
  <c r="C74" i="79"/>
  <c r="B74" i="79"/>
  <c r="A74" i="79"/>
  <c r="A66" i="79"/>
  <c r="A65" i="79"/>
  <c r="A77" i="79"/>
  <c r="A63" i="79"/>
  <c r="A76" i="79"/>
  <c r="A62" i="79"/>
  <c r="A61" i="79"/>
  <c r="A56" i="79"/>
  <c r="A55" i="79"/>
  <c r="A54" i="79"/>
  <c r="A53" i="79"/>
  <c r="A52" i="79"/>
  <c r="A51" i="79"/>
  <c r="A50" i="79"/>
  <c r="A49" i="79"/>
  <c r="A48" i="79"/>
  <c r="A47" i="79"/>
  <c r="A46" i="79"/>
  <c r="A45" i="79"/>
  <c r="A44" i="79"/>
  <c r="A43" i="79"/>
  <c r="A42" i="79"/>
  <c r="A41" i="79"/>
  <c r="A40" i="79"/>
  <c r="A39" i="79"/>
  <c r="A38" i="79"/>
  <c r="A37" i="79"/>
  <c r="A36" i="79"/>
  <c r="A35" i="79"/>
  <c r="A34" i="79"/>
  <c r="A33" i="79"/>
  <c r="A32" i="79"/>
  <c r="A31" i="79"/>
  <c r="A30" i="79"/>
  <c r="A29" i="79"/>
  <c r="A28" i="79"/>
  <c r="A27" i="79"/>
  <c r="A26" i="79"/>
  <c r="A25" i="79"/>
  <c r="A24" i="79"/>
  <c r="A23" i="79"/>
  <c r="A22" i="79"/>
  <c r="A21" i="79"/>
  <c r="A20" i="79"/>
  <c r="A19" i="79"/>
  <c r="A18" i="79"/>
  <c r="A17" i="79"/>
  <c r="A16" i="79"/>
  <c r="A15" i="79"/>
  <c r="A14" i="79"/>
  <c r="A13" i="79"/>
  <c r="A12" i="79"/>
  <c r="A11" i="79"/>
  <c r="A10" i="79"/>
  <c r="A9" i="79"/>
  <c r="D77" i="78"/>
  <c r="C77" i="78"/>
  <c r="D76" i="78"/>
  <c r="C76" i="78"/>
  <c r="D75" i="78"/>
  <c r="C75" i="78"/>
  <c r="A75" i="78"/>
  <c r="D74" i="78"/>
  <c r="C74" i="78"/>
  <c r="A74" i="78"/>
  <c r="D73" i="78"/>
  <c r="C73" i="78"/>
  <c r="A65" i="78"/>
  <c r="A77" i="78"/>
  <c r="A64" i="78"/>
  <c r="A76" i="78"/>
  <c r="A62" i="78"/>
  <c r="A61" i="78"/>
  <c r="A60" i="78"/>
  <c r="A73" i="78"/>
  <c r="A55" i="78"/>
  <c r="A54" i="78"/>
  <c r="A53" i="78"/>
  <c r="A52" i="78"/>
  <c r="A51" i="78"/>
  <c r="A50" i="78"/>
  <c r="A49" i="78"/>
  <c r="A48" i="78"/>
  <c r="A47" i="78"/>
  <c r="A46" i="78"/>
  <c r="A45" i="78"/>
  <c r="A44" i="78"/>
  <c r="A43" i="78"/>
  <c r="A42" i="78"/>
  <c r="A41" i="78"/>
  <c r="A40" i="78"/>
  <c r="A39" i="78"/>
  <c r="A38" i="78"/>
  <c r="A37" i="78"/>
  <c r="A36" i="78"/>
  <c r="A35" i="78"/>
  <c r="A34" i="78"/>
  <c r="A33" i="78"/>
  <c r="A32" i="78"/>
  <c r="A31" i="78"/>
  <c r="A30" i="78"/>
  <c r="A29" i="78"/>
  <c r="A28" i="78"/>
  <c r="A27" i="78"/>
  <c r="A26" i="78"/>
  <c r="A25" i="78"/>
  <c r="A24" i="78"/>
  <c r="A23" i="78"/>
  <c r="A22" i="78"/>
  <c r="A21" i="78"/>
  <c r="A20" i="78"/>
  <c r="A19" i="78"/>
  <c r="A18" i="78"/>
  <c r="A17" i="78"/>
  <c r="A16" i="78"/>
  <c r="A15" i="78"/>
  <c r="A14" i="78"/>
  <c r="A13" i="78"/>
  <c r="A12" i="78"/>
  <c r="A11" i="78"/>
  <c r="A10" i="78"/>
  <c r="A9" i="78"/>
  <c r="A8" i="78"/>
  <c r="D77" i="77"/>
  <c r="C77" i="77"/>
  <c r="D76" i="77"/>
  <c r="C76" i="77"/>
  <c r="D75" i="77"/>
  <c r="C75" i="77"/>
  <c r="D74" i="77"/>
  <c r="C74" i="77"/>
  <c r="A74" i="77"/>
  <c r="D73" i="77"/>
  <c r="C73" i="77"/>
  <c r="A65" i="77"/>
  <c r="A77" i="77"/>
  <c r="A64" i="77"/>
  <c r="A76" i="77"/>
  <c r="A62" i="77"/>
  <c r="A75" i="77"/>
  <c r="A61" i="77"/>
  <c r="A60" i="77"/>
  <c r="A73" i="77"/>
  <c r="A55" i="77"/>
  <c r="A54" i="77"/>
  <c r="A53" i="77"/>
  <c r="A52" i="77"/>
  <c r="A51" i="77"/>
  <c r="A50" i="77"/>
  <c r="A49" i="77"/>
  <c r="A48" i="77"/>
  <c r="A47" i="77"/>
  <c r="A46" i="77"/>
  <c r="A45" i="77"/>
  <c r="A44" i="77"/>
  <c r="A43" i="77"/>
  <c r="A42" i="77"/>
  <c r="A41" i="77"/>
  <c r="A40" i="77"/>
  <c r="A39" i="77"/>
  <c r="A38" i="77"/>
  <c r="A37" i="77"/>
  <c r="A36" i="77"/>
  <c r="A35" i="77"/>
  <c r="A34" i="77"/>
  <c r="A33" i="77"/>
  <c r="A32" i="77"/>
  <c r="A31" i="77"/>
  <c r="A30" i="77"/>
  <c r="A29" i="77"/>
  <c r="A28" i="77"/>
  <c r="A27" i="77"/>
  <c r="A26" i="77"/>
  <c r="A25" i="77"/>
  <c r="A24" i="77"/>
  <c r="A23" i="77"/>
  <c r="A22" i="77"/>
  <c r="A21" i="77"/>
  <c r="A20" i="77"/>
  <c r="A19" i="77"/>
  <c r="A18" i="77"/>
  <c r="A17" i="77"/>
  <c r="A16" i="77"/>
  <c r="A15" i="77"/>
  <c r="A14" i="77"/>
  <c r="A13" i="77"/>
  <c r="A12" i="77"/>
  <c r="A11" i="77"/>
  <c r="A10" i="77"/>
  <c r="A9" i="77"/>
  <c r="A8" i="77"/>
  <c r="D76" i="76"/>
  <c r="C76" i="76"/>
  <c r="D75" i="76"/>
  <c r="C75" i="76"/>
  <c r="D74" i="76"/>
  <c r="C74" i="76"/>
  <c r="B74" i="76"/>
  <c r="D73" i="76"/>
  <c r="C73" i="76"/>
  <c r="B73" i="76"/>
  <c r="D72" i="76"/>
  <c r="C72" i="76"/>
  <c r="B75" i="76"/>
  <c r="B63" i="76"/>
  <c r="B62" i="76"/>
  <c r="B61" i="76"/>
  <c r="B72" i="76"/>
  <c r="B56" i="76"/>
  <c r="B55" i="76"/>
  <c r="B54" i="76"/>
  <c r="B53" i="76"/>
  <c r="B52" i="76"/>
  <c r="B51" i="76"/>
  <c r="B50" i="76"/>
  <c r="B49" i="76"/>
  <c r="B48" i="76"/>
  <c r="B47" i="76"/>
  <c r="B46" i="76"/>
  <c r="B45" i="76"/>
  <c r="B44" i="76"/>
  <c r="B43" i="76"/>
  <c r="B42" i="76"/>
  <c r="B41" i="76"/>
  <c r="B40" i="76"/>
  <c r="B39" i="76"/>
  <c r="B38" i="76"/>
  <c r="B37" i="76"/>
  <c r="B36" i="76"/>
  <c r="B35" i="76"/>
  <c r="B34" i="76"/>
  <c r="B33" i="76"/>
  <c r="B32" i="76"/>
  <c r="B31" i="76"/>
  <c r="B30" i="76"/>
  <c r="B29" i="76"/>
  <c r="B28" i="76"/>
  <c r="B27" i="76"/>
  <c r="B26" i="76"/>
  <c r="B25" i="76"/>
  <c r="B24" i="76"/>
  <c r="B23" i="76"/>
  <c r="B22" i="76"/>
  <c r="B21" i="76"/>
  <c r="B20" i="76"/>
  <c r="B19" i="76"/>
  <c r="B18" i="76"/>
  <c r="B17" i="76"/>
  <c r="B16" i="76"/>
  <c r="B15" i="76"/>
  <c r="B14" i="76"/>
  <c r="B13" i="76"/>
  <c r="B12" i="76"/>
  <c r="B11" i="76"/>
  <c r="B10" i="76"/>
  <c r="B9" i="76"/>
  <c r="D76" i="75"/>
  <c r="C76" i="75"/>
  <c r="D75" i="75"/>
  <c r="C75" i="75"/>
  <c r="D74" i="75"/>
  <c r="C74" i="75"/>
  <c r="D73" i="75"/>
  <c r="C73" i="75"/>
  <c r="B73" i="75"/>
  <c r="D72" i="75"/>
  <c r="C72" i="75"/>
  <c r="B76" i="75"/>
  <c r="B63" i="75"/>
  <c r="B74" i="75"/>
  <c r="B62" i="75"/>
  <c r="B61" i="75"/>
  <c r="B72" i="75"/>
  <c r="B56" i="75"/>
  <c r="B55" i="75"/>
  <c r="B54" i="75"/>
  <c r="B53" i="75"/>
  <c r="B52" i="75"/>
  <c r="B51" i="75"/>
  <c r="B50" i="75"/>
  <c r="B49" i="75"/>
  <c r="B48" i="75"/>
  <c r="B47" i="75"/>
  <c r="B46" i="75"/>
  <c r="B45" i="75"/>
  <c r="B44" i="75"/>
  <c r="B43" i="75"/>
  <c r="B42" i="75"/>
  <c r="B41" i="75"/>
  <c r="B40" i="75"/>
  <c r="B39" i="75"/>
  <c r="B38" i="75"/>
  <c r="B37" i="75"/>
  <c r="B36" i="75"/>
  <c r="B35" i="75"/>
  <c r="B34" i="75"/>
  <c r="B33" i="75"/>
  <c r="B32" i="75"/>
  <c r="B31" i="75"/>
  <c r="B30" i="75"/>
  <c r="B29" i="75"/>
  <c r="B28" i="75"/>
  <c r="B27" i="75"/>
  <c r="B26" i="75"/>
  <c r="B25" i="75"/>
  <c r="B24" i="75"/>
  <c r="B23" i="75"/>
  <c r="B22" i="75"/>
  <c r="B21" i="75"/>
  <c r="B20" i="75"/>
  <c r="B19" i="75"/>
  <c r="B18" i="75"/>
  <c r="B17" i="75"/>
  <c r="B16" i="75"/>
  <c r="B15" i="75"/>
  <c r="B14" i="75"/>
  <c r="B13" i="75"/>
  <c r="B12" i="75"/>
  <c r="B11" i="75"/>
  <c r="B10" i="75"/>
  <c r="B9" i="75"/>
  <c r="D76" i="74"/>
  <c r="C76" i="74"/>
  <c r="D75" i="74"/>
  <c r="C75" i="74"/>
  <c r="D74" i="74"/>
  <c r="C74" i="74"/>
  <c r="B74" i="74"/>
  <c r="D73" i="74"/>
  <c r="C73" i="74"/>
  <c r="B73" i="74"/>
  <c r="D72" i="74"/>
  <c r="C72" i="74"/>
  <c r="B75" i="74"/>
  <c r="B63" i="74"/>
  <c r="B62" i="74"/>
  <c r="B61" i="74"/>
  <c r="B72" i="74"/>
  <c r="B56" i="74"/>
  <c r="B55" i="74"/>
  <c r="B54" i="74"/>
  <c r="B53" i="74"/>
  <c r="B52" i="74"/>
  <c r="B51" i="74"/>
  <c r="B50" i="74"/>
  <c r="B49" i="74"/>
  <c r="B48" i="74"/>
  <c r="B47" i="74"/>
  <c r="B46" i="74"/>
  <c r="B45" i="74"/>
  <c r="B44" i="74"/>
  <c r="B43" i="74"/>
  <c r="B42" i="74"/>
  <c r="B41" i="74"/>
  <c r="B40" i="74"/>
  <c r="B39" i="74"/>
  <c r="B38" i="74"/>
  <c r="B37" i="74"/>
  <c r="B36" i="74"/>
  <c r="B35" i="74"/>
  <c r="B34" i="74"/>
  <c r="B33" i="74"/>
  <c r="B32" i="74"/>
  <c r="B31" i="74"/>
  <c r="B30" i="74"/>
  <c r="B29" i="74"/>
  <c r="B28" i="74"/>
  <c r="B27" i="74"/>
  <c r="B26" i="74"/>
  <c r="B25" i="74"/>
  <c r="B24" i="74"/>
  <c r="B23" i="74"/>
  <c r="B22" i="74"/>
  <c r="B21" i="74"/>
  <c r="B20" i="74"/>
  <c r="B19" i="74"/>
  <c r="B18" i="74"/>
  <c r="B17" i="74"/>
  <c r="B16" i="74"/>
  <c r="B15" i="74"/>
  <c r="B14" i="74"/>
  <c r="B13" i="74"/>
  <c r="B12" i="74"/>
  <c r="B11" i="74"/>
  <c r="B10" i="74"/>
  <c r="B9" i="74"/>
  <c r="D76" i="73"/>
  <c r="C76" i="73"/>
  <c r="B76" i="73"/>
  <c r="D75" i="73"/>
  <c r="C75" i="73"/>
  <c r="D74" i="73"/>
  <c r="C74" i="73"/>
  <c r="D73" i="73"/>
  <c r="C73" i="73"/>
  <c r="D72" i="73"/>
  <c r="C72" i="73"/>
  <c r="B72" i="73"/>
  <c r="B63" i="73"/>
  <c r="B74" i="73"/>
  <c r="B62" i="73"/>
  <c r="B73" i="73"/>
  <c r="B61" i="73"/>
  <c r="B56" i="73"/>
  <c r="B55" i="73"/>
  <c r="B54" i="73"/>
  <c r="B53" i="73"/>
  <c r="B52" i="73"/>
  <c r="B51" i="73"/>
  <c r="B50" i="73"/>
  <c r="B49" i="73"/>
  <c r="B48" i="73"/>
  <c r="B47" i="73"/>
  <c r="B46" i="73"/>
  <c r="B45" i="73"/>
  <c r="B44" i="73"/>
  <c r="B43" i="73"/>
  <c r="B42" i="73"/>
  <c r="B41" i="73"/>
  <c r="B40" i="73"/>
  <c r="B39" i="73"/>
  <c r="B38" i="73"/>
  <c r="B37" i="73"/>
  <c r="B36" i="73"/>
  <c r="B35" i="73"/>
  <c r="B34" i="73"/>
  <c r="B33" i="73"/>
  <c r="B32" i="73"/>
  <c r="B31" i="73"/>
  <c r="B30" i="73"/>
  <c r="B29" i="73"/>
  <c r="B28" i="73"/>
  <c r="B27" i="73"/>
  <c r="B26" i="73"/>
  <c r="B25" i="73"/>
  <c r="B24" i="73"/>
  <c r="B23" i="73"/>
  <c r="B22" i="73"/>
  <c r="B21" i="73"/>
  <c r="B20" i="73"/>
  <c r="B19" i="73"/>
  <c r="B18" i="73"/>
  <c r="B17" i="73"/>
  <c r="B16" i="73"/>
  <c r="B15" i="73"/>
  <c r="B14" i="73"/>
  <c r="B13" i="73"/>
  <c r="B12" i="73"/>
  <c r="B11" i="73"/>
  <c r="B10" i="73"/>
  <c r="B9" i="73"/>
  <c r="A4" i="72"/>
  <c r="F25" i="72"/>
  <c r="E25" i="72"/>
  <c r="D25" i="72"/>
  <c r="C25" i="72"/>
  <c r="A4" i="71"/>
  <c r="F25" i="71"/>
  <c r="E25" i="71"/>
  <c r="D25" i="71"/>
  <c r="C25" i="71"/>
  <c r="A4" i="70"/>
  <c r="F25" i="70"/>
  <c r="E25" i="70"/>
  <c r="D25" i="70"/>
  <c r="C25" i="70"/>
  <c r="A3" i="70"/>
  <c r="A4" i="69"/>
  <c r="F25" i="69"/>
  <c r="E25" i="69"/>
  <c r="D25" i="69"/>
  <c r="C25" i="69"/>
  <c r="A3" i="69"/>
  <c r="A4" i="51"/>
  <c r="A4" i="68"/>
  <c r="A3" i="72"/>
  <c r="H72" i="68"/>
  <c r="F72" i="68"/>
  <c r="D72" i="68"/>
  <c r="B72" i="68"/>
  <c r="H71" i="68"/>
  <c r="F71" i="68"/>
  <c r="D71" i="68"/>
  <c r="B71" i="68"/>
  <c r="A4" i="67"/>
  <c r="A3" i="71"/>
  <c r="H72" i="67"/>
  <c r="F72" i="67"/>
  <c r="D72" i="67"/>
  <c r="B72" i="67"/>
  <c r="H71" i="67"/>
  <c r="F71" i="67"/>
  <c r="D71" i="67"/>
  <c r="B71" i="67"/>
  <c r="H72" i="66"/>
  <c r="F72" i="66"/>
  <c r="D72" i="66"/>
  <c r="B72" i="66"/>
  <c r="H71" i="66"/>
  <c r="F71" i="66"/>
  <c r="D71" i="66"/>
  <c r="B71" i="66"/>
  <c r="A4" i="66"/>
  <c r="A4" i="65"/>
  <c r="H72" i="65"/>
  <c r="F72" i="65"/>
  <c r="D72" i="65"/>
  <c r="B72" i="65"/>
  <c r="H71" i="65"/>
  <c r="F71" i="65"/>
  <c r="D71" i="65"/>
  <c r="B71" i="65"/>
  <c r="A3" i="64"/>
  <c r="E52" i="64"/>
  <c r="D52" i="64"/>
  <c r="B52" i="64"/>
  <c r="E50" i="64"/>
  <c r="D50" i="64"/>
  <c r="B50" i="64"/>
  <c r="A3" i="63"/>
  <c r="E52" i="63"/>
  <c r="D52" i="63"/>
  <c r="B52" i="63"/>
  <c r="E50" i="63"/>
  <c r="D50" i="63"/>
  <c r="B50" i="63"/>
  <c r="A3" i="49"/>
  <c r="A3" i="62"/>
  <c r="A3" i="61"/>
  <c r="A3" i="60"/>
  <c r="H64" i="62"/>
  <c r="C64" i="62"/>
  <c r="A64" i="62"/>
  <c r="A75" i="62"/>
  <c r="H63" i="62"/>
  <c r="C63" i="62"/>
  <c r="A63" i="62"/>
  <c r="A74" i="62"/>
  <c r="H62" i="62"/>
  <c r="C62" i="62"/>
  <c r="H61" i="62"/>
  <c r="C61" i="62"/>
  <c r="H60" i="62"/>
  <c r="C60" i="62"/>
  <c r="H56" i="62"/>
  <c r="C56" i="62"/>
  <c r="C70" i="62"/>
  <c r="A56" i="62"/>
  <c r="H54" i="62"/>
  <c r="C54" i="62"/>
  <c r="A54" i="62"/>
  <c r="H53" i="62"/>
  <c r="C53" i="62"/>
  <c r="A53" i="62"/>
  <c r="H52" i="62"/>
  <c r="C52" i="62"/>
  <c r="A52" i="62"/>
  <c r="H51" i="62"/>
  <c r="C51" i="62"/>
  <c r="A51" i="62"/>
  <c r="A52" i="61"/>
  <c r="H50" i="62"/>
  <c r="C50" i="62"/>
  <c r="A50" i="62"/>
  <c r="H49" i="62"/>
  <c r="C49" i="62"/>
  <c r="A49" i="62"/>
  <c r="H48" i="62"/>
  <c r="C48" i="62"/>
  <c r="A48" i="62"/>
  <c r="H47" i="62"/>
  <c r="C47" i="62"/>
  <c r="A47" i="62"/>
  <c r="A48" i="61"/>
  <c r="H46" i="62"/>
  <c r="C46" i="62"/>
  <c r="A46" i="62"/>
  <c r="H45" i="62"/>
  <c r="C45" i="62"/>
  <c r="A45" i="62"/>
  <c r="H44" i="62"/>
  <c r="C44" i="62"/>
  <c r="A44" i="62"/>
  <c r="H43" i="62"/>
  <c r="C43" i="62"/>
  <c r="A43" i="62"/>
  <c r="A44" i="61"/>
  <c r="H42" i="62"/>
  <c r="C42" i="62"/>
  <c r="A42" i="62"/>
  <c r="H41" i="62"/>
  <c r="C41" i="62"/>
  <c r="A41" i="62"/>
  <c r="H40" i="62"/>
  <c r="C40" i="62"/>
  <c r="A40" i="62"/>
  <c r="H39" i="62"/>
  <c r="C39" i="62"/>
  <c r="A39" i="62"/>
  <c r="A40" i="61"/>
  <c r="H38" i="62"/>
  <c r="C38" i="62"/>
  <c r="A38" i="62"/>
  <c r="H37" i="62"/>
  <c r="C37" i="62"/>
  <c r="A37" i="62"/>
  <c r="H36" i="62"/>
  <c r="C36" i="62"/>
  <c r="A36" i="62"/>
  <c r="H35" i="62"/>
  <c r="C35" i="62"/>
  <c r="A35" i="62"/>
  <c r="A36" i="61"/>
  <c r="H34" i="62"/>
  <c r="C34" i="62"/>
  <c r="A34" i="62"/>
  <c r="H33" i="62"/>
  <c r="C33" i="62"/>
  <c r="A33" i="62"/>
  <c r="H32" i="62"/>
  <c r="C32" i="62"/>
  <c r="A32" i="62"/>
  <c r="H31" i="62"/>
  <c r="C31" i="62"/>
  <c r="A31" i="62"/>
  <c r="A32" i="61"/>
  <c r="H30" i="62"/>
  <c r="C30" i="62"/>
  <c r="A30" i="62"/>
  <c r="H29" i="62"/>
  <c r="C29" i="62"/>
  <c r="A29" i="62"/>
  <c r="H28" i="62"/>
  <c r="C28" i="62"/>
  <c r="A28" i="62"/>
  <c r="H27" i="62"/>
  <c r="C27" i="62"/>
  <c r="A27" i="62"/>
  <c r="A28" i="61"/>
  <c r="H26" i="62"/>
  <c r="C26" i="62"/>
  <c r="A26" i="62"/>
  <c r="H25" i="62"/>
  <c r="C25" i="62"/>
  <c r="A25" i="62"/>
  <c r="H24" i="62"/>
  <c r="C24" i="62"/>
  <c r="A24" i="62"/>
  <c r="H23" i="62"/>
  <c r="C23" i="62"/>
  <c r="A23" i="62"/>
  <c r="A24" i="61"/>
  <c r="H22" i="62"/>
  <c r="C22" i="62"/>
  <c r="A22" i="62"/>
  <c r="H21" i="62"/>
  <c r="C21" i="62"/>
  <c r="A21" i="62"/>
  <c r="H20" i="62"/>
  <c r="C20" i="62"/>
  <c r="A20" i="62"/>
  <c r="H19" i="62"/>
  <c r="C19" i="62"/>
  <c r="A19" i="62"/>
  <c r="A20" i="61"/>
  <c r="H18" i="62"/>
  <c r="C18" i="62"/>
  <c r="A18" i="62"/>
  <c r="H17" i="62"/>
  <c r="C17" i="62"/>
  <c r="A17" i="62"/>
  <c r="H16" i="62"/>
  <c r="C16" i="62"/>
  <c r="A16" i="62"/>
  <c r="H15" i="62"/>
  <c r="C15" i="62"/>
  <c r="A15" i="62"/>
  <c r="A16" i="61"/>
  <c r="H14" i="62"/>
  <c r="C14" i="62"/>
  <c r="A14" i="62"/>
  <c r="H13" i="62"/>
  <c r="C13" i="62"/>
  <c r="A13" i="62"/>
  <c r="H12" i="62"/>
  <c r="C12" i="62"/>
  <c r="A12" i="62"/>
  <c r="H11" i="62"/>
  <c r="C11" i="62"/>
  <c r="A11" i="62"/>
  <c r="A12" i="61"/>
  <c r="H10" i="62"/>
  <c r="C10" i="62"/>
  <c r="A10" i="62"/>
  <c r="H9" i="62"/>
  <c r="C9" i="62"/>
  <c r="A9" i="62"/>
  <c r="H8" i="62"/>
  <c r="C8" i="62"/>
  <c r="A8" i="62"/>
  <c r="H7" i="62"/>
  <c r="C7" i="62"/>
  <c r="A7" i="62"/>
  <c r="A8" i="61"/>
  <c r="C74" i="61"/>
  <c r="C73" i="61"/>
  <c r="C72" i="61"/>
  <c r="A72" i="61"/>
  <c r="C71" i="61"/>
  <c r="A71" i="61"/>
  <c r="C70" i="61"/>
  <c r="A70" i="61"/>
  <c r="A65" i="61"/>
  <c r="A74" i="61"/>
  <c r="A64" i="61"/>
  <c r="A73" i="61"/>
  <c r="A55" i="61"/>
  <c r="A54" i="61"/>
  <c r="A53" i="61"/>
  <c r="A51" i="61"/>
  <c r="A50" i="61"/>
  <c r="A49" i="61"/>
  <c r="A47" i="61"/>
  <c r="A46" i="61"/>
  <c r="A45" i="61"/>
  <c r="A43" i="61"/>
  <c r="A42" i="61"/>
  <c r="A41" i="61"/>
  <c r="A39" i="61"/>
  <c r="A38" i="61"/>
  <c r="A37" i="61"/>
  <c r="A35" i="61"/>
  <c r="A34" i="61"/>
  <c r="A33" i="61"/>
  <c r="A31" i="61"/>
  <c r="A30" i="61"/>
  <c r="A29" i="61"/>
  <c r="A27" i="61"/>
  <c r="A26" i="61"/>
  <c r="A25" i="61"/>
  <c r="A23" i="61"/>
  <c r="A22" i="61"/>
  <c r="A21" i="61"/>
  <c r="A19" i="61"/>
  <c r="A18" i="61"/>
  <c r="A17" i="61"/>
  <c r="A15" i="61"/>
  <c r="A14" i="61"/>
  <c r="A13" i="61"/>
  <c r="A11" i="61"/>
  <c r="A10" i="61"/>
  <c r="A9" i="61"/>
  <c r="E75" i="60"/>
  <c r="C75" i="60"/>
  <c r="E74" i="60"/>
  <c r="C74" i="60"/>
  <c r="E73" i="60"/>
  <c r="C73" i="60"/>
  <c r="E72" i="60"/>
  <c r="C72" i="60"/>
  <c r="E71" i="60"/>
  <c r="C71" i="60"/>
  <c r="A64" i="60"/>
  <c r="A63" i="60"/>
  <c r="E56" i="60"/>
  <c r="E70" i="60"/>
  <c r="C56" i="60"/>
  <c r="C70" i="60"/>
  <c r="A54" i="60"/>
  <c r="A53" i="60"/>
  <c r="A52" i="60"/>
  <c r="A51" i="60"/>
  <c r="A50" i="60"/>
  <c r="A49" i="60"/>
  <c r="A48" i="60"/>
  <c r="A47" i="60"/>
  <c r="A46" i="60"/>
  <c r="A45" i="60"/>
  <c r="A44" i="60"/>
  <c r="A43" i="60"/>
  <c r="A42" i="60"/>
  <c r="A41" i="60"/>
  <c r="A40" i="60"/>
  <c r="A39" i="60"/>
  <c r="A38" i="60"/>
  <c r="A37" i="60"/>
  <c r="A36" i="60"/>
  <c r="A35" i="60"/>
  <c r="A34" i="60"/>
  <c r="A33" i="60"/>
  <c r="A32" i="60"/>
  <c r="A31" i="60"/>
  <c r="A30" i="60"/>
  <c r="A29" i="60"/>
  <c r="A28" i="60"/>
  <c r="A27" i="60"/>
  <c r="A26" i="60"/>
  <c r="A25" i="60"/>
  <c r="A24" i="60"/>
  <c r="A23" i="60"/>
  <c r="A22" i="60"/>
  <c r="A21" i="60"/>
  <c r="A20" i="60"/>
  <c r="A19" i="60"/>
  <c r="A18" i="60"/>
  <c r="A17" i="60"/>
  <c r="A16" i="60"/>
  <c r="A15" i="60"/>
  <c r="A14" i="60"/>
  <c r="A13" i="60"/>
  <c r="A12" i="60"/>
  <c r="A11" i="60"/>
  <c r="A10" i="60"/>
  <c r="A9" i="60"/>
  <c r="A8" i="60"/>
  <c r="A7" i="60"/>
  <c r="A3" i="59"/>
  <c r="A3" i="58"/>
  <c r="A3" i="57"/>
  <c r="A75" i="59"/>
  <c r="H64" i="59"/>
  <c r="C64" i="59"/>
  <c r="C75" i="59"/>
  <c r="A64" i="59"/>
  <c r="H63" i="59"/>
  <c r="C63" i="59"/>
  <c r="A63" i="59"/>
  <c r="A74" i="59"/>
  <c r="H62" i="59"/>
  <c r="C62" i="59"/>
  <c r="H61" i="59"/>
  <c r="C61" i="59"/>
  <c r="H60" i="59"/>
  <c r="C60" i="59"/>
  <c r="H56" i="59"/>
  <c r="C56" i="59"/>
  <c r="C70" i="59"/>
  <c r="A56" i="59"/>
  <c r="H54" i="59"/>
  <c r="C54" i="59"/>
  <c r="A54" i="59"/>
  <c r="A55" i="58"/>
  <c r="H53" i="59"/>
  <c r="C53" i="59"/>
  <c r="A53" i="59"/>
  <c r="H52" i="59"/>
  <c r="C52" i="59"/>
  <c r="A52" i="59"/>
  <c r="H51" i="59"/>
  <c r="C51" i="59"/>
  <c r="A51" i="59"/>
  <c r="H50" i="59"/>
  <c r="C50" i="59"/>
  <c r="A50" i="59"/>
  <c r="A51" i="58"/>
  <c r="H49" i="59"/>
  <c r="C49" i="59"/>
  <c r="A49" i="59"/>
  <c r="H48" i="59"/>
  <c r="C48" i="59"/>
  <c r="A48" i="59"/>
  <c r="H47" i="59"/>
  <c r="C47" i="59"/>
  <c r="A47" i="59"/>
  <c r="H46" i="59"/>
  <c r="C46" i="59"/>
  <c r="A46" i="59"/>
  <c r="A47" i="58"/>
  <c r="H45" i="59"/>
  <c r="C45" i="59"/>
  <c r="A45" i="59"/>
  <c r="H44" i="59"/>
  <c r="C44" i="59"/>
  <c r="A44" i="59"/>
  <c r="H43" i="59"/>
  <c r="C43" i="59"/>
  <c r="A43" i="59"/>
  <c r="H42" i="59"/>
  <c r="C42" i="59"/>
  <c r="A42" i="59"/>
  <c r="A43" i="58"/>
  <c r="H41" i="59"/>
  <c r="C41" i="59"/>
  <c r="A41" i="59"/>
  <c r="H40" i="59"/>
  <c r="C40" i="59"/>
  <c r="A40" i="59"/>
  <c r="H39" i="59"/>
  <c r="C39" i="59"/>
  <c r="A39" i="59"/>
  <c r="H38" i="59"/>
  <c r="C38" i="59"/>
  <c r="A38" i="59"/>
  <c r="A39" i="58"/>
  <c r="H37" i="59"/>
  <c r="C37" i="59"/>
  <c r="A37" i="59"/>
  <c r="H36" i="59"/>
  <c r="C36" i="59"/>
  <c r="A36" i="59"/>
  <c r="H35" i="59"/>
  <c r="C35" i="59"/>
  <c r="A35" i="59"/>
  <c r="H34" i="59"/>
  <c r="C34" i="59"/>
  <c r="A34" i="59"/>
  <c r="A35" i="58"/>
  <c r="H33" i="59"/>
  <c r="C33" i="59"/>
  <c r="A33" i="59"/>
  <c r="H32" i="59"/>
  <c r="C32" i="59"/>
  <c r="A32" i="59"/>
  <c r="H31" i="59"/>
  <c r="C31" i="59"/>
  <c r="A31" i="59"/>
  <c r="H30" i="59"/>
  <c r="C30" i="59"/>
  <c r="A30" i="59"/>
  <c r="A31" i="58"/>
  <c r="H29" i="59"/>
  <c r="C29" i="59"/>
  <c r="A29" i="59"/>
  <c r="H28" i="59"/>
  <c r="C28" i="59"/>
  <c r="A28" i="59"/>
  <c r="H27" i="59"/>
  <c r="C27" i="59"/>
  <c r="A27" i="59"/>
  <c r="H26" i="59"/>
  <c r="C26" i="59"/>
  <c r="A26" i="59"/>
  <c r="A27" i="58"/>
  <c r="H25" i="59"/>
  <c r="C25" i="59"/>
  <c r="A25" i="59"/>
  <c r="H24" i="59"/>
  <c r="C24" i="59"/>
  <c r="A24" i="59"/>
  <c r="H23" i="59"/>
  <c r="C23" i="59"/>
  <c r="A23" i="59"/>
  <c r="H22" i="59"/>
  <c r="C22" i="59"/>
  <c r="A22" i="59"/>
  <c r="A23" i="58"/>
  <c r="H21" i="59"/>
  <c r="C21" i="59"/>
  <c r="A21" i="59"/>
  <c r="H20" i="59"/>
  <c r="C20" i="59"/>
  <c r="A20" i="59"/>
  <c r="H19" i="59"/>
  <c r="C19" i="59"/>
  <c r="A19" i="59"/>
  <c r="H18" i="59"/>
  <c r="C18" i="59"/>
  <c r="A18" i="59"/>
  <c r="A19" i="58"/>
  <c r="H17" i="59"/>
  <c r="C17" i="59"/>
  <c r="A17" i="59"/>
  <c r="H16" i="59"/>
  <c r="C16" i="59"/>
  <c r="A16" i="59"/>
  <c r="H15" i="59"/>
  <c r="C15" i="59"/>
  <c r="A15" i="59"/>
  <c r="H14" i="59"/>
  <c r="C14" i="59"/>
  <c r="A14" i="59"/>
  <c r="A15" i="58"/>
  <c r="H13" i="59"/>
  <c r="C13" i="59"/>
  <c r="A13" i="59"/>
  <c r="H12" i="59"/>
  <c r="C12" i="59"/>
  <c r="A12" i="59"/>
  <c r="H11" i="59"/>
  <c r="C11" i="59"/>
  <c r="A11" i="59"/>
  <c r="H10" i="59"/>
  <c r="C10" i="59"/>
  <c r="A10" i="59"/>
  <c r="A11" i="58"/>
  <c r="H9" i="59"/>
  <c r="C9" i="59"/>
  <c r="A9" i="59"/>
  <c r="H8" i="59"/>
  <c r="C8" i="59"/>
  <c r="A8" i="59"/>
  <c r="H7" i="59"/>
  <c r="C7" i="59"/>
  <c r="A7" i="59"/>
  <c r="C74" i="58"/>
  <c r="A74" i="58"/>
  <c r="C73" i="58"/>
  <c r="C72" i="58"/>
  <c r="A72" i="58"/>
  <c r="C71" i="58"/>
  <c r="A71" i="58"/>
  <c r="C70" i="58"/>
  <c r="A70" i="58"/>
  <c r="A65" i="58"/>
  <c r="A64" i="58"/>
  <c r="A73" i="58"/>
  <c r="A54" i="58"/>
  <c r="A53" i="58"/>
  <c r="A52" i="58"/>
  <c r="A50" i="58"/>
  <c r="A49" i="58"/>
  <c r="A48" i="58"/>
  <c r="A46" i="58"/>
  <c r="A45" i="58"/>
  <c r="A44" i="58"/>
  <c r="A42" i="58"/>
  <c r="A41" i="58"/>
  <c r="A40" i="58"/>
  <c r="A38" i="58"/>
  <c r="A37" i="58"/>
  <c r="A36" i="58"/>
  <c r="A34" i="58"/>
  <c r="A33" i="58"/>
  <c r="A32" i="58"/>
  <c r="A30" i="58"/>
  <c r="A29" i="58"/>
  <c r="A28" i="58"/>
  <c r="A26" i="58"/>
  <c r="A25" i="58"/>
  <c r="A24" i="58"/>
  <c r="A22" i="58"/>
  <c r="A21" i="58"/>
  <c r="A20" i="58"/>
  <c r="A18" i="58"/>
  <c r="A17" i="58"/>
  <c r="A16" i="58"/>
  <c r="A14" i="58"/>
  <c r="A13" i="58"/>
  <c r="A12" i="58"/>
  <c r="A10" i="58"/>
  <c r="A9" i="58"/>
  <c r="A8" i="58"/>
  <c r="E75" i="57"/>
  <c r="C75" i="57"/>
  <c r="E74" i="57"/>
  <c r="C74" i="57"/>
  <c r="E73" i="57"/>
  <c r="C73" i="57"/>
  <c r="E72" i="57"/>
  <c r="C72" i="57"/>
  <c r="E71" i="57"/>
  <c r="C71" i="57"/>
  <c r="A64" i="57"/>
  <c r="A63" i="57"/>
  <c r="E56" i="57"/>
  <c r="E70" i="57"/>
  <c r="C56" i="57"/>
  <c r="C70" i="57"/>
  <c r="A54" i="57"/>
  <c r="A53" i="57"/>
  <c r="A52" i="57"/>
  <c r="A51" i="57"/>
  <c r="A50" i="57"/>
  <c r="A49" i="57"/>
  <c r="A48" i="57"/>
  <c r="A47" i="57"/>
  <c r="A46" i="57"/>
  <c r="A45" i="57"/>
  <c r="A44" i="57"/>
  <c r="A43" i="57"/>
  <c r="A42" i="57"/>
  <c r="A41" i="57"/>
  <c r="A40" i="57"/>
  <c r="A39" i="57"/>
  <c r="A38" i="57"/>
  <c r="A37" i="57"/>
  <c r="A36" i="57"/>
  <c r="A35" i="57"/>
  <c r="A34" i="57"/>
  <c r="A33" i="57"/>
  <c r="A32" i="57"/>
  <c r="A31" i="57"/>
  <c r="A30" i="57"/>
  <c r="A29" i="57"/>
  <c r="A28" i="57"/>
  <c r="A27" i="57"/>
  <c r="A26" i="57"/>
  <c r="A25" i="57"/>
  <c r="A24" i="57"/>
  <c r="A23" i="57"/>
  <c r="A22" i="57"/>
  <c r="A21" i="57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7" i="57"/>
  <c r="A3" i="52"/>
  <c r="C71" i="62"/>
  <c r="C74" i="62"/>
  <c r="C72" i="62"/>
  <c r="C73" i="62"/>
  <c r="C75" i="62"/>
  <c r="C72" i="59"/>
  <c r="C74" i="59"/>
  <c r="C73" i="59"/>
  <c r="C71" i="59"/>
  <c r="L73" i="56"/>
  <c r="K73" i="56"/>
  <c r="J73" i="56"/>
  <c r="I73" i="56"/>
  <c r="H73" i="56"/>
  <c r="G73" i="56"/>
  <c r="F73" i="56"/>
  <c r="E73" i="56"/>
  <c r="C73" i="56"/>
  <c r="L72" i="56"/>
  <c r="K72" i="56"/>
  <c r="J72" i="56"/>
  <c r="I72" i="56"/>
  <c r="H72" i="56"/>
  <c r="G72" i="56"/>
  <c r="F72" i="56"/>
  <c r="E72" i="56"/>
  <c r="C72" i="56"/>
  <c r="L71" i="56"/>
  <c r="K71" i="56"/>
  <c r="J71" i="56"/>
  <c r="I71" i="56"/>
  <c r="H71" i="56"/>
  <c r="G71" i="56"/>
  <c r="F71" i="56"/>
  <c r="E71" i="56"/>
  <c r="C71" i="56"/>
  <c r="L70" i="56"/>
  <c r="K70" i="56"/>
  <c r="J70" i="56"/>
  <c r="I70" i="56"/>
  <c r="H70" i="56"/>
  <c r="G70" i="56"/>
  <c r="F70" i="56"/>
  <c r="E70" i="56"/>
  <c r="C70" i="56"/>
  <c r="L69" i="56"/>
  <c r="K69" i="56"/>
  <c r="J69" i="56"/>
  <c r="I69" i="56"/>
  <c r="H69" i="56"/>
  <c r="G69" i="56"/>
  <c r="F69" i="56"/>
  <c r="E69" i="56"/>
  <c r="C69" i="56"/>
  <c r="K68" i="56"/>
  <c r="I68" i="56"/>
  <c r="G68" i="56"/>
  <c r="E68" i="56"/>
  <c r="K56" i="56"/>
  <c r="J56" i="56"/>
  <c r="J68" i="56"/>
  <c r="I56" i="56"/>
  <c r="H56" i="56"/>
  <c r="H68" i="56"/>
  <c r="G56" i="56"/>
  <c r="F56" i="56"/>
  <c r="F68" i="56"/>
  <c r="E56" i="56"/>
  <c r="P8" i="56"/>
  <c r="P9" i="56"/>
  <c r="P10" i="56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36" i="56"/>
  <c r="P37" i="56"/>
  <c r="P38" i="56"/>
  <c r="P39" i="56"/>
  <c r="P40" i="56"/>
  <c r="P41" i="56"/>
  <c r="P42" i="56"/>
  <c r="P43" i="56"/>
  <c r="P44" i="56"/>
  <c r="P45" i="56"/>
  <c r="P46" i="56"/>
  <c r="P47" i="56"/>
  <c r="P48" i="56"/>
  <c r="P49" i="56"/>
  <c r="P50" i="56"/>
  <c r="P51" i="56"/>
  <c r="P52" i="56"/>
  <c r="P53" i="56"/>
  <c r="P54" i="56"/>
  <c r="P7" i="56"/>
  <c r="L73" i="55"/>
  <c r="K73" i="55"/>
  <c r="J73" i="55"/>
  <c r="I73" i="55"/>
  <c r="H73" i="55"/>
  <c r="G73" i="55"/>
  <c r="F73" i="55"/>
  <c r="E73" i="55"/>
  <c r="C73" i="55"/>
  <c r="L72" i="55"/>
  <c r="K72" i="55"/>
  <c r="J72" i="55"/>
  <c r="I72" i="55"/>
  <c r="H72" i="55"/>
  <c r="G72" i="55"/>
  <c r="F72" i="55"/>
  <c r="E72" i="55"/>
  <c r="C72" i="55"/>
  <c r="L71" i="55"/>
  <c r="K71" i="55"/>
  <c r="J71" i="55"/>
  <c r="I71" i="55"/>
  <c r="H71" i="55"/>
  <c r="G71" i="55"/>
  <c r="F71" i="55"/>
  <c r="E71" i="55"/>
  <c r="C71" i="55"/>
  <c r="L70" i="55"/>
  <c r="K70" i="55"/>
  <c r="J70" i="55"/>
  <c r="I70" i="55"/>
  <c r="H70" i="55"/>
  <c r="G70" i="55"/>
  <c r="F70" i="55"/>
  <c r="E70" i="55"/>
  <c r="C70" i="55"/>
  <c r="L69" i="55"/>
  <c r="K69" i="55"/>
  <c r="J69" i="55"/>
  <c r="I69" i="55"/>
  <c r="H69" i="55"/>
  <c r="G69" i="55"/>
  <c r="F69" i="55"/>
  <c r="E69" i="55"/>
  <c r="C69" i="55"/>
  <c r="K68" i="55"/>
  <c r="J68" i="55"/>
  <c r="I68" i="55"/>
  <c r="G68" i="55"/>
  <c r="F68" i="55"/>
  <c r="E68" i="55"/>
  <c r="K56" i="55"/>
  <c r="J56" i="55"/>
  <c r="I56" i="55"/>
  <c r="H56" i="55"/>
  <c r="H68" i="55"/>
  <c r="G56" i="55"/>
  <c r="F56" i="55"/>
  <c r="E56" i="55"/>
  <c r="P7" i="55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P36" i="55"/>
  <c r="P37" i="55"/>
  <c r="P38" i="55"/>
  <c r="P39" i="55"/>
  <c r="P40" i="55"/>
  <c r="P41" i="55"/>
  <c r="P42" i="55"/>
  <c r="P43" i="55"/>
  <c r="P44" i="55"/>
  <c r="P45" i="55"/>
  <c r="P46" i="55"/>
  <c r="P47" i="55"/>
  <c r="P48" i="55"/>
  <c r="P49" i="55"/>
  <c r="P50" i="55"/>
  <c r="P51" i="55"/>
  <c r="P52" i="55"/>
  <c r="P53" i="55"/>
  <c r="P54" i="55"/>
  <c r="E7" i="50"/>
  <c r="D7" i="50"/>
  <c r="C7" i="50"/>
  <c r="B7" i="50"/>
  <c r="B25" i="50"/>
  <c r="B14" i="34"/>
  <c r="B13" i="34"/>
  <c r="A15" i="32"/>
  <c r="A26" i="32"/>
  <c r="A14" i="32"/>
  <c r="A25" i="32"/>
  <c r="A64" i="46"/>
  <c r="B66" i="38"/>
  <c r="A65" i="47"/>
  <c r="A74" i="47"/>
  <c r="A64" i="52"/>
  <c r="A63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2" i="49"/>
  <c r="D52" i="49"/>
  <c r="B52" i="49"/>
  <c r="E50" i="49"/>
  <c r="B50" i="49"/>
  <c r="D50" i="49"/>
  <c r="E75" i="52"/>
  <c r="C75" i="52"/>
  <c r="E74" i="52"/>
  <c r="C74" i="52"/>
  <c r="E73" i="52"/>
  <c r="C73" i="52"/>
  <c r="E72" i="52"/>
  <c r="C72" i="52"/>
  <c r="E71" i="52"/>
  <c r="C71" i="52"/>
  <c r="E56" i="52"/>
  <c r="E70" i="52"/>
  <c r="C56" i="52"/>
  <c r="C70" i="52"/>
  <c r="F16" i="33"/>
  <c r="E22" i="33"/>
  <c r="D22" i="33"/>
  <c r="C22" i="33"/>
  <c r="B22" i="33"/>
  <c r="A63" i="46"/>
  <c r="B65" i="38"/>
  <c r="B63" i="38"/>
  <c r="A62" i="40"/>
  <c r="B62" i="38"/>
  <c r="B73" i="38"/>
  <c r="B61" i="38"/>
  <c r="A64" i="47"/>
  <c r="A73" i="47"/>
  <c r="A72" i="47"/>
  <c r="A71" i="47"/>
  <c r="A70" i="47"/>
  <c r="A54" i="46"/>
  <c r="A55" i="47"/>
  <c r="A53" i="46"/>
  <c r="A54" i="47"/>
  <c r="A52" i="46"/>
  <c r="A53" i="47"/>
  <c r="A51" i="46"/>
  <c r="A52" i="47"/>
  <c r="A50" i="46"/>
  <c r="A51" i="47"/>
  <c r="A49" i="46"/>
  <c r="A50" i="47"/>
  <c r="A48" i="46"/>
  <c r="A49" i="47"/>
  <c r="A47" i="46"/>
  <c r="A48" i="47"/>
  <c r="A46" i="46"/>
  <c r="A47" i="47"/>
  <c r="A45" i="46"/>
  <c r="A46" i="47"/>
  <c r="A44" i="46"/>
  <c r="A45" i="47"/>
  <c r="A43" i="46"/>
  <c r="A44" i="47"/>
  <c r="A42" i="46"/>
  <c r="A43" i="47"/>
  <c r="A41" i="46"/>
  <c r="A42" i="47"/>
  <c r="A40" i="46"/>
  <c r="A41" i="47"/>
  <c r="A39" i="46"/>
  <c r="A40" i="47"/>
  <c r="A38" i="46"/>
  <c r="A39" i="47"/>
  <c r="A37" i="46"/>
  <c r="A38" i="47"/>
  <c r="A36" i="46"/>
  <c r="A37" i="47"/>
  <c r="A35" i="46"/>
  <c r="A36" i="47"/>
  <c r="A34" i="46"/>
  <c r="A35" i="47"/>
  <c r="A33" i="46"/>
  <c r="A34" i="47"/>
  <c r="A32" i="46"/>
  <c r="A33" i="47"/>
  <c r="A31" i="46"/>
  <c r="A32" i="47"/>
  <c r="A30" i="46"/>
  <c r="A31" i="47"/>
  <c r="A29" i="46"/>
  <c r="A30" i="47"/>
  <c r="A28" i="46"/>
  <c r="A29" i="47"/>
  <c r="A27" i="46"/>
  <c r="A28" i="47"/>
  <c r="A26" i="46"/>
  <c r="A27" i="47"/>
  <c r="A25" i="46"/>
  <c r="A26" i="47"/>
  <c r="A24" i="46"/>
  <c r="A25" i="47"/>
  <c r="A23" i="46"/>
  <c r="A24" i="47"/>
  <c r="A22" i="46"/>
  <c r="A23" i="47"/>
  <c r="A21" i="46"/>
  <c r="A22" i="47"/>
  <c r="A20" i="46"/>
  <c r="A21" i="47"/>
  <c r="A19" i="46"/>
  <c r="A20" i="47"/>
  <c r="A18" i="46"/>
  <c r="A19" i="47"/>
  <c r="A17" i="46"/>
  <c r="A18" i="47"/>
  <c r="A16" i="46"/>
  <c r="A17" i="47"/>
  <c r="A15" i="46"/>
  <c r="A16" i="47"/>
  <c r="A14" i="46"/>
  <c r="A15" i="47"/>
  <c r="A13" i="46"/>
  <c r="A14" i="47"/>
  <c r="A12" i="46"/>
  <c r="A13" i="47"/>
  <c r="A11" i="46"/>
  <c r="A12" i="47"/>
  <c r="A10" i="46"/>
  <c r="A11" i="47"/>
  <c r="A9" i="46"/>
  <c r="A10" i="47"/>
  <c r="A8" i="46"/>
  <c r="A9" i="47"/>
  <c r="A7" i="46"/>
  <c r="A8" i="47"/>
  <c r="A56" i="46"/>
  <c r="C73" i="45"/>
  <c r="C72" i="45"/>
  <c r="C71" i="45"/>
  <c r="C70" i="45"/>
  <c r="C69" i="45"/>
  <c r="A3" i="51"/>
  <c r="F25" i="51"/>
  <c r="E25" i="51"/>
  <c r="D25" i="51"/>
  <c r="C25" i="51"/>
  <c r="A4" i="36"/>
  <c r="E27" i="50"/>
  <c r="D27" i="50"/>
  <c r="C27" i="50"/>
  <c r="B27" i="50"/>
  <c r="E25" i="50"/>
  <c r="D25" i="50"/>
  <c r="C25" i="50"/>
  <c r="A3" i="47"/>
  <c r="A3" i="46"/>
  <c r="C3" i="45"/>
  <c r="H64" i="46"/>
  <c r="C64" i="46"/>
  <c r="H63" i="46"/>
  <c r="H62" i="46"/>
  <c r="C62" i="46"/>
  <c r="H61" i="46"/>
  <c r="H60" i="46"/>
  <c r="C60" i="46"/>
  <c r="C71" i="46"/>
  <c r="H54" i="46"/>
  <c r="C54" i="46"/>
  <c r="H53" i="46"/>
  <c r="H52" i="46"/>
  <c r="C52" i="46"/>
  <c r="H51" i="46"/>
  <c r="C51" i="46"/>
  <c r="H50" i="46"/>
  <c r="C50" i="46"/>
  <c r="H49" i="46"/>
  <c r="H48" i="46"/>
  <c r="C48" i="46"/>
  <c r="H47" i="46"/>
  <c r="H46" i="46"/>
  <c r="C46" i="46"/>
  <c r="H45" i="46"/>
  <c r="H44" i="46"/>
  <c r="C44" i="46"/>
  <c r="H43" i="46"/>
  <c r="C43" i="46"/>
  <c r="H42" i="46"/>
  <c r="C42" i="46"/>
  <c r="H41" i="46"/>
  <c r="C41" i="46"/>
  <c r="H40" i="46"/>
  <c r="C40" i="46"/>
  <c r="H39" i="46"/>
  <c r="H38" i="46"/>
  <c r="H37" i="46"/>
  <c r="C37" i="46"/>
  <c r="H36" i="46"/>
  <c r="H35" i="46"/>
  <c r="H34" i="46"/>
  <c r="H33" i="46"/>
  <c r="C33" i="46"/>
  <c r="H32" i="46"/>
  <c r="H31" i="46"/>
  <c r="C31" i="46"/>
  <c r="H30" i="46"/>
  <c r="C30" i="46"/>
  <c r="H29" i="46"/>
  <c r="H28" i="46"/>
  <c r="H27" i="46"/>
  <c r="C27" i="46"/>
  <c r="H26" i="46"/>
  <c r="C26" i="46"/>
  <c r="H25" i="46"/>
  <c r="H24" i="46"/>
  <c r="H23" i="46"/>
  <c r="C23" i="46"/>
  <c r="H22" i="46"/>
  <c r="C22" i="46"/>
  <c r="H21" i="46"/>
  <c r="H20" i="46"/>
  <c r="H19" i="46"/>
  <c r="C19" i="46"/>
  <c r="H18" i="46"/>
  <c r="H17" i="46"/>
  <c r="C17" i="46"/>
  <c r="H16" i="46"/>
  <c r="H15" i="46"/>
  <c r="C15" i="46"/>
  <c r="H14" i="46"/>
  <c r="H13" i="46"/>
  <c r="C13" i="46"/>
  <c r="H12" i="46"/>
  <c r="H11" i="46"/>
  <c r="H10" i="46"/>
  <c r="H9" i="46"/>
  <c r="C9" i="46"/>
  <c r="H8" i="46"/>
  <c r="H7" i="46"/>
  <c r="B51" i="42"/>
  <c r="B50" i="42"/>
  <c r="B49" i="42"/>
  <c r="B48" i="42"/>
  <c r="B47" i="42"/>
  <c r="A51" i="42"/>
  <c r="A50" i="42"/>
  <c r="B46" i="42"/>
  <c r="L73" i="45"/>
  <c r="K73" i="45"/>
  <c r="J73" i="45"/>
  <c r="I73" i="45"/>
  <c r="H73" i="45"/>
  <c r="G73" i="45"/>
  <c r="F73" i="45"/>
  <c r="E73" i="45"/>
  <c r="L72" i="45"/>
  <c r="K72" i="45"/>
  <c r="J72" i="45"/>
  <c r="I72" i="45"/>
  <c r="H72" i="45"/>
  <c r="G72" i="45"/>
  <c r="F72" i="45"/>
  <c r="E72" i="45"/>
  <c r="L71" i="45"/>
  <c r="K71" i="45"/>
  <c r="J71" i="45"/>
  <c r="I71" i="45"/>
  <c r="H71" i="45"/>
  <c r="G71" i="45"/>
  <c r="F71" i="45"/>
  <c r="E71" i="45"/>
  <c r="L70" i="45"/>
  <c r="K70" i="45"/>
  <c r="J70" i="45"/>
  <c r="I70" i="45"/>
  <c r="H70" i="45"/>
  <c r="G70" i="45"/>
  <c r="F70" i="45"/>
  <c r="E70" i="45"/>
  <c r="L69" i="45"/>
  <c r="K69" i="45"/>
  <c r="J69" i="45"/>
  <c r="I69" i="45"/>
  <c r="H69" i="45"/>
  <c r="G69" i="45"/>
  <c r="F69" i="45"/>
  <c r="E69" i="45"/>
  <c r="K56" i="45"/>
  <c r="K68" i="45"/>
  <c r="J56" i="45"/>
  <c r="J68" i="45"/>
  <c r="I56" i="45"/>
  <c r="I68" i="45"/>
  <c r="H56" i="45"/>
  <c r="H68" i="45"/>
  <c r="G56" i="45"/>
  <c r="G68" i="45"/>
  <c r="F56" i="45"/>
  <c r="F68" i="45"/>
  <c r="E56" i="45"/>
  <c r="E68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24" i="45"/>
  <c r="P25" i="45"/>
  <c r="P26" i="45"/>
  <c r="P27" i="45"/>
  <c r="P28" i="45"/>
  <c r="P29" i="45"/>
  <c r="P30" i="45"/>
  <c r="P31" i="45"/>
  <c r="P32" i="45"/>
  <c r="P33" i="45"/>
  <c r="P34" i="45"/>
  <c r="P35" i="45"/>
  <c r="P36" i="45"/>
  <c r="P37" i="45"/>
  <c r="P38" i="45"/>
  <c r="P39" i="45"/>
  <c r="P40" i="45"/>
  <c r="P41" i="45"/>
  <c r="P42" i="45"/>
  <c r="P43" i="45"/>
  <c r="P44" i="45"/>
  <c r="P45" i="45"/>
  <c r="P46" i="45"/>
  <c r="P47" i="45"/>
  <c r="P48" i="45"/>
  <c r="P49" i="45"/>
  <c r="P50" i="45"/>
  <c r="P51" i="45"/>
  <c r="P52" i="45"/>
  <c r="P53" i="45"/>
  <c r="P54" i="45"/>
  <c r="C45" i="46"/>
  <c r="C47" i="46"/>
  <c r="C49" i="46"/>
  <c r="C53" i="46"/>
  <c r="C63" i="46"/>
  <c r="C32" i="46"/>
  <c r="C34" i="46"/>
  <c r="C35" i="46"/>
  <c r="C36" i="46"/>
  <c r="C38" i="46"/>
  <c r="C39" i="46"/>
  <c r="C61" i="46"/>
  <c r="C72" i="46"/>
  <c r="C20" i="46"/>
  <c r="C21" i="46"/>
  <c r="C24" i="46"/>
  <c r="C25" i="46"/>
  <c r="C28" i="46"/>
  <c r="C29" i="46"/>
  <c r="C7" i="46"/>
  <c r="C8" i="46"/>
  <c r="C10" i="46"/>
  <c r="C11" i="46"/>
  <c r="C12" i="46"/>
  <c r="C14" i="46"/>
  <c r="C16" i="46"/>
  <c r="C18" i="46"/>
  <c r="C56" i="46"/>
  <c r="C70" i="46"/>
  <c r="H56" i="46"/>
  <c r="B23" i="32"/>
  <c r="I78" i="41"/>
  <c r="B78" i="41"/>
  <c r="C78" i="41"/>
  <c r="C70" i="47"/>
  <c r="D77" i="43"/>
  <c r="C77" i="43"/>
  <c r="D76" i="43"/>
  <c r="C76" i="43"/>
  <c r="D75" i="43"/>
  <c r="C75" i="43"/>
  <c r="D74" i="43"/>
  <c r="C74" i="43"/>
  <c r="D73" i="43"/>
  <c r="C73" i="43"/>
  <c r="B50" i="38"/>
  <c r="A49" i="40"/>
  <c r="A50" i="41"/>
  <c r="A49" i="43"/>
  <c r="B51" i="38"/>
  <c r="A50" i="40"/>
  <c r="A51" i="41"/>
  <c r="A50" i="43"/>
  <c r="B52" i="38"/>
  <c r="A51" i="40"/>
  <c r="A52" i="41"/>
  <c r="A51" i="43"/>
  <c r="B53" i="38"/>
  <c r="A52" i="40"/>
  <c r="A53" i="41"/>
  <c r="A52" i="43"/>
  <c r="B54" i="38"/>
  <c r="A53" i="40"/>
  <c r="A54" i="41"/>
  <c r="A53" i="43"/>
  <c r="B55" i="38"/>
  <c r="A54" i="40"/>
  <c r="A55" i="41"/>
  <c r="A54" i="43"/>
  <c r="B74" i="41"/>
  <c r="B75" i="41"/>
  <c r="B76" i="41"/>
  <c r="B77" i="41"/>
  <c r="C73" i="40"/>
  <c r="C74" i="41"/>
  <c r="D74" i="41"/>
  <c r="E74" i="41"/>
  <c r="F74" i="41"/>
  <c r="G74" i="41"/>
  <c r="H74" i="41"/>
  <c r="I74" i="41"/>
  <c r="C75" i="41"/>
  <c r="D75" i="41"/>
  <c r="E75" i="41"/>
  <c r="F75" i="41"/>
  <c r="G75" i="41"/>
  <c r="H75" i="41"/>
  <c r="I75" i="41"/>
  <c r="C76" i="41"/>
  <c r="D76" i="41"/>
  <c r="E76" i="41"/>
  <c r="F76" i="41"/>
  <c r="G76" i="41"/>
  <c r="H76" i="41"/>
  <c r="I76" i="41"/>
  <c r="C77" i="41"/>
  <c r="D77" i="41"/>
  <c r="E77" i="41"/>
  <c r="F77" i="41"/>
  <c r="G77" i="41"/>
  <c r="H77" i="41"/>
  <c r="I77" i="41"/>
  <c r="D78" i="41"/>
  <c r="E78" i="41"/>
  <c r="F78" i="41"/>
  <c r="G78" i="41"/>
  <c r="H78" i="41"/>
  <c r="D77" i="40"/>
  <c r="D76" i="40"/>
  <c r="C77" i="40"/>
  <c r="C76" i="40"/>
  <c r="D73" i="40"/>
  <c r="D74" i="40"/>
  <c r="D75" i="40"/>
  <c r="C75" i="40"/>
  <c r="C74" i="40"/>
  <c r="D72" i="38"/>
  <c r="D73" i="38"/>
  <c r="D74" i="38"/>
  <c r="D75" i="38"/>
  <c r="D76" i="38"/>
  <c r="C76" i="38"/>
  <c r="C75" i="38"/>
  <c r="C74" i="38"/>
  <c r="C73" i="38"/>
  <c r="C72" i="38"/>
  <c r="B56" i="38"/>
  <c r="A55" i="40"/>
  <c r="A56" i="41"/>
  <c r="A55" i="43"/>
  <c r="C74" i="47"/>
  <c r="C73" i="47"/>
  <c r="B47" i="38"/>
  <c r="A46" i="40"/>
  <c r="A47" i="41"/>
  <c r="H72" i="36"/>
  <c r="H71" i="36"/>
  <c r="F72" i="36"/>
  <c r="F71" i="36"/>
  <c r="D72" i="36"/>
  <c r="D71" i="36"/>
  <c r="B71" i="36"/>
  <c r="B72" i="36"/>
  <c r="B24" i="32"/>
  <c r="B25" i="32"/>
  <c r="B26" i="32"/>
  <c r="B22" i="32"/>
  <c r="B49" i="38"/>
  <c r="A48" i="40"/>
  <c r="A49" i="41"/>
  <c r="A48" i="43"/>
  <c r="B48" i="38"/>
  <c r="A47" i="40"/>
  <c r="A48" i="41"/>
  <c r="A47" i="43"/>
  <c r="B46" i="38"/>
  <c r="A45" i="40"/>
  <c r="A46" i="41"/>
  <c r="A46" i="43"/>
  <c r="B45" i="38"/>
  <c r="A44" i="40"/>
  <c r="A45" i="41"/>
  <c r="A45" i="43"/>
  <c r="B44" i="38"/>
  <c r="A43" i="40"/>
  <c r="A44" i="41"/>
  <c r="A44" i="43"/>
  <c r="B43" i="38"/>
  <c r="A42" i="40"/>
  <c r="A43" i="41"/>
  <c r="A43" i="43"/>
  <c r="B42" i="38"/>
  <c r="A41" i="40"/>
  <c r="A42" i="41"/>
  <c r="A42" i="43"/>
  <c r="B41" i="38"/>
  <c r="A40" i="40"/>
  <c r="A41" i="41"/>
  <c r="A41" i="43"/>
  <c r="B40" i="38"/>
  <c r="A39" i="40"/>
  <c r="A40" i="41"/>
  <c r="A40" i="43"/>
  <c r="B39" i="38"/>
  <c r="A38" i="40"/>
  <c r="A39" i="41"/>
  <c r="A39" i="43"/>
  <c r="B38" i="38"/>
  <c r="A37" i="40"/>
  <c r="A38" i="41"/>
  <c r="A38" i="43"/>
  <c r="B37" i="38"/>
  <c r="A36" i="40"/>
  <c r="A37" i="41"/>
  <c r="A37" i="43"/>
  <c r="B36" i="38"/>
  <c r="A35" i="40"/>
  <c r="A36" i="41"/>
  <c r="A36" i="43"/>
  <c r="B35" i="38"/>
  <c r="A34" i="40"/>
  <c r="A35" i="41"/>
  <c r="A35" i="43"/>
  <c r="B34" i="38"/>
  <c r="A33" i="40"/>
  <c r="A34" i="41"/>
  <c r="A34" i="43"/>
  <c r="B33" i="38"/>
  <c r="A32" i="40"/>
  <c r="A33" i="41"/>
  <c r="A33" i="43"/>
  <c r="B32" i="38"/>
  <c r="A31" i="40"/>
  <c r="A32" i="41"/>
  <c r="A32" i="43"/>
  <c r="B31" i="38"/>
  <c r="A30" i="40"/>
  <c r="A31" i="41"/>
  <c r="A31" i="43"/>
  <c r="B30" i="38"/>
  <c r="A29" i="40"/>
  <c r="A30" i="41"/>
  <c r="A30" i="43"/>
  <c r="B29" i="38"/>
  <c r="A28" i="40"/>
  <c r="A29" i="41"/>
  <c r="A29" i="43"/>
  <c r="B28" i="38"/>
  <c r="A27" i="40"/>
  <c r="A28" i="41"/>
  <c r="A28" i="43"/>
  <c r="B27" i="38"/>
  <c r="A26" i="40"/>
  <c r="A27" i="41"/>
  <c r="A27" i="43"/>
  <c r="B26" i="38"/>
  <c r="A25" i="40"/>
  <c r="A26" i="41"/>
  <c r="A26" i="43"/>
  <c r="B25" i="38"/>
  <c r="A24" i="40"/>
  <c r="A25" i="41"/>
  <c r="A25" i="43"/>
  <c r="B24" i="38"/>
  <c r="A23" i="40"/>
  <c r="A24" i="41"/>
  <c r="A24" i="43"/>
  <c r="B23" i="38"/>
  <c r="A22" i="40"/>
  <c r="A23" i="41"/>
  <c r="A23" i="43"/>
  <c r="B22" i="38"/>
  <c r="A21" i="40"/>
  <c r="A22" i="41"/>
  <c r="A22" i="43"/>
  <c r="B21" i="38"/>
  <c r="A20" i="40"/>
  <c r="A21" i="41"/>
  <c r="A21" i="43"/>
  <c r="B20" i="38"/>
  <c r="A19" i="40"/>
  <c r="A20" i="41"/>
  <c r="A20" i="43"/>
  <c r="B19" i="38"/>
  <c r="A18" i="40"/>
  <c r="A19" i="41"/>
  <c r="A19" i="43"/>
  <c r="B18" i="38"/>
  <c r="A17" i="40"/>
  <c r="A18" i="41"/>
  <c r="A18" i="43"/>
  <c r="B17" i="38"/>
  <c r="A16" i="40"/>
  <c r="A17" i="41"/>
  <c r="A17" i="43"/>
  <c r="B16" i="38"/>
  <c r="A15" i="40"/>
  <c r="A16" i="41"/>
  <c r="A16" i="43"/>
  <c r="B15" i="38"/>
  <c r="A14" i="40"/>
  <c r="A15" i="41"/>
  <c r="A15" i="43"/>
  <c r="B14" i="38"/>
  <c r="A13" i="40"/>
  <c r="A14" i="41"/>
  <c r="A14" i="43"/>
  <c r="B13" i="38"/>
  <c r="A12" i="40"/>
  <c r="A13" i="41"/>
  <c r="A13" i="43"/>
  <c r="B12" i="38"/>
  <c r="A11" i="40"/>
  <c r="A12" i="41"/>
  <c r="A12" i="43"/>
  <c r="B11" i="38"/>
  <c r="A10" i="40"/>
  <c r="A11" i="41"/>
  <c r="A11" i="43"/>
  <c r="B10" i="38"/>
  <c r="A9" i="40"/>
  <c r="A10" i="41"/>
  <c r="A10" i="43"/>
  <c r="B9" i="38"/>
  <c r="A8" i="40"/>
  <c r="A9" i="41"/>
  <c r="A9" i="43"/>
  <c r="C72" i="47"/>
  <c r="C71" i="47"/>
  <c r="A3" i="40"/>
  <c r="A3" i="41"/>
  <c r="A3" i="43"/>
  <c r="A61" i="40"/>
  <c r="A62" i="41"/>
  <c r="A75" i="41"/>
  <c r="C73" i="46"/>
  <c r="C74" i="46"/>
  <c r="A74" i="46"/>
  <c r="C75" i="46"/>
  <c r="A64" i="40"/>
  <c r="A64" i="43"/>
  <c r="A76" i="43"/>
  <c r="B75" i="38"/>
  <c r="B74" i="38"/>
  <c r="A60" i="40"/>
  <c r="A60" i="43"/>
  <c r="A73" i="43"/>
  <c r="B72" i="38"/>
  <c r="B76" i="38"/>
  <c r="A65" i="40"/>
  <c r="A66" i="41"/>
  <c r="A78" i="41"/>
  <c r="A75" i="46"/>
  <c r="A73" i="40"/>
  <c r="A61" i="41"/>
  <c r="A74" i="41"/>
  <c r="A65" i="43"/>
  <c r="A77" i="43"/>
  <c r="A77" i="40"/>
  <c r="A63" i="41"/>
  <c r="A76" i="41"/>
  <c r="A62" i="43"/>
  <c r="A75" i="43"/>
  <c r="A75" i="40"/>
  <c r="A65" i="41"/>
  <c r="A77" i="41"/>
  <c r="A76" i="40"/>
  <c r="A61" i="43"/>
  <c r="A74" i="43"/>
  <c r="A74" i="40"/>
</calcChain>
</file>

<file path=xl/sharedStrings.xml><?xml version="1.0" encoding="utf-8"?>
<sst xmlns="http://schemas.openxmlformats.org/spreadsheetml/2006/main" count="1363" uniqueCount="305">
  <si>
    <t>ANEXO ESTADÍSTICO</t>
  </si>
  <si>
    <t>Producto</t>
  </si>
  <si>
    <t>RANKING</t>
  </si>
  <si>
    <t>Características técnicas, físicas, etc.</t>
  </si>
  <si>
    <t>1° tipo</t>
  </si>
  <si>
    <t>2° tipo</t>
  </si>
  <si>
    <t>3° tipo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</si>
  <si>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</si>
  <si>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</si>
  <si>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</si>
  <si>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</si>
  <si>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</si>
  <si>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</si>
  <si>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</si>
  <si>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Origen:.............................</t>
  </si>
  <si>
    <t>Valores ($)</t>
  </si>
  <si>
    <t>Valor FOB</t>
  </si>
  <si>
    <t>Existencias de</t>
  </si>
  <si>
    <t>Producción</t>
  </si>
  <si>
    <t>Autoconsumo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</si>
  <si>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</si>
  <si>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</si>
  <si>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</si>
  <si>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</si>
  <si>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</si>
  <si>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</si>
  <si>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</si>
  <si>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</si>
  <si>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</si>
  <si>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</si>
  <si>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</si>
  <si>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</si>
  <si>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</si>
  <si>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</si>
  <si>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</si>
  <si>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</si>
  <si>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</si>
  <si>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</si>
  <si>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</si>
  <si>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</si>
  <si>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</si>
  <si>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</si>
  <si>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</si>
  <si>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</si>
  <si>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</si>
  <si>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</si>
  <si>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</si>
  <si>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</si>
  <si>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</si>
  <si>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</si>
  <si>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</si>
  <si>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</si>
  <si>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</si>
  <si>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</si>
  <si>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</si>
  <si>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</si>
  <si>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</si>
  <si>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</si>
  <si>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</si>
  <si>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</si>
  <si>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</si>
  <si>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</si>
  <si>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</si>
  <si>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</si>
  <si>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</si>
  <si>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</si>
  <si>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</si>
  <si>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</si>
  <si>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</si>
  <si>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</si>
  <si>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</si>
  <si>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</si>
  <si>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</si>
  <si>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</si>
  <si>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</si>
  <si>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</si>
  <si>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Facturado (1)</t>
  </si>
  <si>
    <t>(Unidades)(2)</t>
  </si>
  <si>
    <t>Por Ventas</t>
  </si>
  <si>
    <t>Importaciones de</t>
  </si>
  <si>
    <t>originarias de (1)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</si>
  <si>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</si>
  <si>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</si>
  <si>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</si>
  <si>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</si>
  <si>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</si>
  <si>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</si>
  <si>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</si>
  <si>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SEMITERMINADAS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</si>
  <si>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</si>
  <si>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</si>
  <si>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</si>
  <si>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</si>
  <si>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</si>
  <si>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</si>
  <si>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</si>
  <si>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</si>
  <si>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</si>
  <si>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</si>
  <si>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</si>
  <si>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CANAL MAYORISTA</t>
  </si>
  <si>
    <t>CANAL MINORISTA</t>
  </si>
  <si>
    <t>OTROS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</si>
  <si>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</si>
  <si>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</si>
  <si>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</si>
  <si>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</si>
  <si>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</si>
  <si>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</si>
  <si>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</si>
  <si>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</si>
  <si>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(*) Indicar la fuente de información o la metodología de estimación.</t>
  </si>
  <si>
    <t>%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</si>
  <si>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</si>
  <si>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</si>
  <si>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</si>
  <si>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</si>
  <si>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</si>
  <si>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</si>
  <si>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</si>
  <si>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>Exportaciones en US$ FOB</t>
  </si>
  <si>
    <t xml:space="preserve">Exportaciones de </t>
  </si>
  <si>
    <t>US$ FOB</t>
  </si>
  <si>
    <t>CONTROL CNCE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</si>
  <si>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</si>
  <si>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</si>
  <si>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</si>
  <si>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</si>
  <si>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</si>
  <si>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</si>
  <si>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</si>
  <si>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</si>
  <si>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</si>
  <si>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</si>
  <si>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</si>
  <si>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</si>
  <si>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</si>
  <si>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</si>
  <si>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</si>
  <si>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</si>
  <si>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r>
      <t xml:space="preserve">capacidad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producción</t>
    </r>
  </si>
  <si>
    <t>volumen</t>
  </si>
  <si>
    <t>pesos</t>
  </si>
  <si>
    <t>COSTO TOTAl</t>
  </si>
  <si>
    <t>EXPORTACIONES US$ FOB   RESÚMEN PÚBLICO</t>
  </si>
  <si>
    <t>$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</si>
  <si>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</si>
  <si>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</si>
  <si>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</si>
  <si>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</si>
  <si>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CONTROLES CNCE (muestran diferencias entre totales y mensuales)</t>
  </si>
  <si>
    <t>CONTROLES CNCE (muestran diferencias entre totales y parciales)</t>
  </si>
  <si>
    <t>Existencias teóricas mensuales (deben ser positivas)</t>
  </si>
  <si>
    <t>Existencias anuales</t>
  </si>
  <si>
    <t>CONTROLES CNCE (muestran diferencias entre totales y mensuales y diferencia existencias informadas con teóricas)</t>
  </si>
  <si>
    <t>CONTROLES CNCE (muestran diferencias entre existencias informadas y teóricas del origen investigado)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</si>
  <si>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</si>
  <si>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</si>
  <si>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</si>
  <si>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</si>
  <si>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</si>
  <si>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</si>
  <si>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</si>
  <si>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</si>
  <si>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</si>
  <si>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</si>
  <si>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</si>
  <si>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</si>
  <si>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(diferencias entre totales y parciales)</t>
  </si>
  <si>
    <t>Nota: Esta información debe ser consistente con el resto de la información suministrada en el cuestionario, en especial en el Cuadro Nº 8.</t>
  </si>
  <si>
    <t>total</t>
  </si>
  <si>
    <t>unitario</t>
  </si>
  <si>
    <t>en pesos</t>
  </si>
  <si>
    <t>Fletes a cargo de los clientes - porcentaje sobre el precio</t>
  </si>
  <si>
    <t xml:space="preserve">                           %</t>
  </si>
  <si>
    <t>Agregue todas las filas que le resulten necesarias.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</si>
  <si>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</si>
  <si>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</si>
  <si>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</si>
  <si>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</si>
  <si>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</si>
  <si>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</si>
  <si>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</si>
  <si>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 xml:space="preserve">Costos Totales Conjuntos de </t>
  </si>
  <si>
    <t>producto y coproducto/s</t>
  </si>
  <si>
    <t>por unidad de medida</t>
  </si>
  <si>
    <t xml:space="preserve">Información adicional sobre la Estructura de Costos de </t>
  </si>
  <si>
    <t>unidad de medida del insumo</t>
  </si>
  <si>
    <r>
      <t xml:space="preserve">cantidad por </t>
    </r>
    <r>
      <rPr>
        <i/>
        <sz val="10"/>
        <rFont val="Arial"/>
        <family val="2"/>
      </rPr>
      <t>unidad de medida</t>
    </r>
    <r>
      <rPr>
        <sz val="10"/>
        <rFont val="Arial"/>
      </rPr>
      <t xml:space="preserve"> de </t>
    </r>
    <r>
      <rPr>
        <i/>
        <sz val="10"/>
        <rFont val="Arial"/>
        <family val="2"/>
      </rPr>
      <t>producto / art.represent</t>
    </r>
  </si>
  <si>
    <t xml:space="preserve">Insumos nacionales </t>
  </si>
  <si>
    <t>Insumos importados</t>
  </si>
  <si>
    <t>Valor por unidad de producto - Cuadro Nº 8</t>
  </si>
  <si>
    <t>Diferencial (+ / - ) asignable a canal mayorista</t>
  </si>
  <si>
    <t>Diferencial (+ / - ) asignable a canal minorista</t>
  </si>
  <si>
    <t>Diferencial (+ / - ) asignable a canal …….</t>
  </si>
  <si>
    <t>Gastos Fijos de Comercialización</t>
  </si>
  <si>
    <t>Otro (indicar)……………………</t>
  </si>
  <si>
    <t>Existencias al cierre de cada período</t>
  </si>
  <si>
    <t>….° tipo</t>
  </si>
  <si>
    <t>Otros (Resto)</t>
  </si>
  <si>
    <t>ene-xxx 06</t>
  </si>
  <si>
    <t>Beneficio Fiscal</t>
  </si>
  <si>
    <t>Exportaciones de</t>
  </si>
  <si>
    <t>Ventas de</t>
  </si>
  <si>
    <t>ene-xxx05</t>
  </si>
  <si>
    <t>Cuadro Nº 4.2.b</t>
  </si>
  <si>
    <t>Cuadro Nº 4.2.a</t>
  </si>
  <si>
    <t>Masa Salalrial (en pesos)</t>
  </si>
  <si>
    <t>(1)   Insumos o componentes  o partes y piezas o subconjuntos. Proporcionar la información de los principales insumos utilizados en el proceso de producción (aquellos que repesenten al menos un 80% del total de insumos nacionales/importados). Agregue las filas que sean necesarias.</t>
  </si>
  <si>
    <t>Origenes no objeto de medidas</t>
  </si>
  <si>
    <t>Indique la/s forma/s de asignación de los costos comunes entre los distintos productos (por ej. comunes de fabricación, administrativos, comerciales, etc.)</t>
  </si>
  <si>
    <t>Supongamos que la capacidad de la etapa que limita la producción fue utilizada en 2010</t>
  </si>
  <si>
    <t>Mix de producción de 2010</t>
  </si>
  <si>
    <t>Mix 2010</t>
  </si>
  <si>
    <t>eleva en un 50%, las unidades totales pasan a ser 1800 de acuerdo al mix vigente en 2010</t>
  </si>
  <si>
    <t xml:space="preserve">Si en el año 2011 la capacidad de producción, debido a inversiones que se hayan realizado se </t>
  </si>
  <si>
    <t>ene-xxx 2012</t>
  </si>
  <si>
    <t>promedio ene-xxx 2012</t>
  </si>
  <si>
    <t>promedio xxx-xxx2012</t>
  </si>
  <si>
    <t>LA HOJA ANTERIOR</t>
  </si>
  <si>
    <t>(vendidos al mercado interno)</t>
  </si>
  <si>
    <t>* En caso de existir más de un despacho por mes, completar estos datos en una hoja separada o insertar las filas necesarias.</t>
  </si>
  <si>
    <t xml:space="preserve">Tipos/Dimensiones de </t>
  </si>
  <si>
    <t>BROCAS DIN 338</t>
  </si>
  <si>
    <t>Cuadro N° 1.1</t>
  </si>
  <si>
    <t>Cuadro N° 1.2</t>
  </si>
  <si>
    <t>BROCAS DIN 8039</t>
  </si>
  <si>
    <t>Cuadro N° 1.3</t>
  </si>
  <si>
    <t>BROCAS DIN 345</t>
  </si>
  <si>
    <t>BROCAS DIN 338, DIN 8039 Y DIN 345</t>
  </si>
  <si>
    <t>(En unidades)</t>
  </si>
  <si>
    <t>La información debe ser consistente con la informada por la Cámara correspondiente.</t>
  </si>
  <si>
    <t>Capacidad de producción nacional (*)</t>
  </si>
  <si>
    <t>ene-dic 2018</t>
  </si>
  <si>
    <t>Cuadro Nº 3.1</t>
  </si>
  <si>
    <t>En unidades</t>
  </si>
  <si>
    <t>Cuadro Nº 3.2</t>
  </si>
  <si>
    <t>Cuadro Nº 3.3</t>
  </si>
  <si>
    <t>Cuadro Nº 4.1.a</t>
  </si>
  <si>
    <t>Cuadro Nº 4.1.b</t>
  </si>
  <si>
    <t>Cuadro Nº 4.3.a</t>
  </si>
  <si>
    <t>Cuadro Nº 4.3.b</t>
  </si>
  <si>
    <t>Costos Totales del conjunto de todas las</t>
  </si>
  <si>
    <t>(vendidas al mercado interno)</t>
  </si>
  <si>
    <t>Cuadro N° 7.1</t>
  </si>
  <si>
    <t>Cuadro N° 7.2</t>
  </si>
  <si>
    <t>Cuadro N° 7.3</t>
  </si>
  <si>
    <t>En pesos por unidad</t>
  </si>
  <si>
    <t>promedio 2017</t>
  </si>
  <si>
    <t>promedio 2018</t>
  </si>
  <si>
    <t>promedio 2019</t>
  </si>
  <si>
    <t>Valor por unidad de producto</t>
  </si>
  <si>
    <t>Cuadro N° 8.1.a</t>
  </si>
  <si>
    <t>Cuadro N° 8.1.b</t>
  </si>
  <si>
    <t>Cuadro N° 8.1.c</t>
  </si>
  <si>
    <t>Rectificada Revestida de 6 mm de diámetro</t>
  </si>
  <si>
    <t>Laminada de 6 mm de diámetro</t>
  </si>
  <si>
    <t>Rectificada de 6 mm de diámetro</t>
  </si>
  <si>
    <t>Cuadro N° 8.3</t>
  </si>
  <si>
    <t>de 6 mm de diámetro</t>
  </si>
  <si>
    <t>Cuadro N° 8.2</t>
  </si>
  <si>
    <t>de 20 mm de diámetro</t>
  </si>
  <si>
    <t>Cuadro N° 9.1.a</t>
  </si>
  <si>
    <t xml:space="preserve">cantidad por unidad </t>
  </si>
  <si>
    <t>Cuadro N° 9.1.b</t>
  </si>
  <si>
    <t>Cuadro N° 9.1.c</t>
  </si>
  <si>
    <t>Cuadro N° 9.2</t>
  </si>
  <si>
    <t>Cuadro N° 9.3</t>
  </si>
  <si>
    <t xml:space="preserve">1 BROCA DIN 338 </t>
  </si>
  <si>
    <t>LAMINADA de 6 mm. de diámetro</t>
  </si>
  <si>
    <t>en pesos por unidad</t>
  </si>
  <si>
    <t>Cuadro Nº 10.1.a</t>
  </si>
  <si>
    <t>Cuadro Nº 10.1.b</t>
  </si>
  <si>
    <t>RECTIFICADA de 6 mm. de diámetro</t>
  </si>
  <si>
    <t>Cuadro Nº 10.1.c</t>
  </si>
  <si>
    <t>RECTIFICADA REVESTIDA de 6 mm. de diámetro</t>
  </si>
  <si>
    <t>Cuadro Nº 10.2</t>
  </si>
  <si>
    <t>1 BROCA DIN 8039</t>
  </si>
  <si>
    <t>de 6 mm. de diámetro</t>
  </si>
  <si>
    <t>Cuadro Nº 10.3</t>
  </si>
  <si>
    <t>1 BROCA DIN 345</t>
  </si>
  <si>
    <t>de 20 mm. de diámetro</t>
  </si>
  <si>
    <t>Cuadro N° 11.1</t>
  </si>
  <si>
    <t>Cuadro N° 11.2</t>
  </si>
  <si>
    <t>Cuadro N° 11.3</t>
  </si>
  <si>
    <t>China</t>
  </si>
  <si>
    <t>Origen:...............</t>
  </si>
  <si>
    <t>Cuadro N° 12.1</t>
  </si>
  <si>
    <t>(en unidades y valores de primera venta)</t>
  </si>
  <si>
    <t>Cuadro N° 12.2</t>
  </si>
  <si>
    <t>Cuadro N° 12.3</t>
  </si>
  <si>
    <t>Cuadro N° 13.1</t>
  </si>
  <si>
    <t>BROCAS DIN 338 importadas de todos los orígenes</t>
  </si>
  <si>
    <t>CHINA</t>
  </si>
  <si>
    <t>Origen..........</t>
  </si>
  <si>
    <t>Cuadro N° 13.2</t>
  </si>
  <si>
    <t>Cuadro N° 13.3</t>
  </si>
  <si>
    <t>BROCAS DIN 8039 importadas de todos los orígenes</t>
  </si>
  <si>
    <t>BROCAS DIN 345 importadas de todos los orígenes</t>
  </si>
  <si>
    <t>Cuadro Nº 14.1</t>
  </si>
  <si>
    <t>Cuadro Nº 14.2</t>
  </si>
  <si>
    <t>Cuadro Nº 14.3</t>
  </si>
  <si>
    <t>Área de comercialización y administración</t>
  </si>
  <si>
    <t>(1) sin incluir IVA ni impuestos internos y neto de devoluciones y descuentos comerciales y puesto en el depósito de los clientes</t>
  </si>
  <si>
    <t>(2) netas de devoluciones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</si>
</sst>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 * #,##0.00_ ;_ * \-#,##0.00_ ;_ * &quot;-&quot;??_ ;_ @_ "/>
    <numFmt numFmtId="177" formatCode="#,##0_ \ \ ;______@_ \ \ \ "/>
    <numFmt numFmtId="178" formatCode="_-* #,##0.00\ [$€]_-;\-* #,##0.00\ [$€]_-;_-* &quot;-&quot;??\ [$€]_-;_-@_-"/>
  </numFmts>
  <fonts count="2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6">
    <xf numFmtId="0" fontId="0" fillId="0" borderId="0"/>
    <xf numFmtId="178" fontId="3" fillId="0" borderId="0" applyFont="0" applyFill="0" applyBorder="0" applyAlignment="0" applyProtection="0"/>
    <xf numFmtId="0" fontId="3" fillId="0" borderId="1"/>
    <xf numFmtId="172" fontId="3" fillId="0" borderId="0" applyFont="0" applyFill="0" applyBorder="0" applyAlignment="0" applyProtection="0"/>
    <xf numFmtId="0" fontId="3" fillId="0" borderId="2" applyBorder="0"/>
    <xf numFmtId="9" fontId="3" fillId="0" borderId="0" applyFont="0" applyFill="0" applyBorder="0" applyAlignment="0" applyProtection="0"/>
  </cellStyleXfs>
  <cellXfs count="528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77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4" borderId="0" xfId="0" applyFont="1" applyFill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4" fontId="18" fillId="0" borderId="0" xfId="0" applyNumberFormat="1" applyFont="1" applyFill="1" applyBorder="1" applyProtection="1">
      <protection locked="0"/>
    </xf>
    <xf numFmtId="3" fontId="11" fillId="0" borderId="0" xfId="0" applyNumberFormat="1" applyFont="1" applyProtection="1">
      <protection locked="0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19" xfId="0" applyFont="1" applyFill="1" applyBorder="1" applyAlignment="1" applyProtection="1">
      <alignment horizontal="center" vertical="center" wrapText="1"/>
      <protection locked="0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19" fillId="0" borderId="31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1" fontId="19" fillId="0" borderId="2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1" fontId="19" fillId="0" borderId="11" xfId="0" applyNumberFormat="1" applyFont="1" applyFill="1" applyBorder="1" applyAlignment="1" applyProtection="1">
      <alignment horizontal="center"/>
      <protection locked="0"/>
    </xf>
    <xf numFmtId="1" fontId="19" fillId="0" borderId="12" xfId="0" applyNumberFormat="1" applyFont="1" applyFill="1" applyBorder="1" applyAlignment="1" applyProtection="1">
      <alignment horizontal="center"/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1" fontId="4" fillId="4" borderId="12" xfId="0" applyNumberFormat="1" applyFont="1" applyFill="1" applyBorder="1" applyAlignment="1" applyProtection="1">
      <alignment horizontal="center"/>
      <protection locked="0"/>
    </xf>
    <xf numFmtId="17" fontId="4" fillId="4" borderId="2" xfId="0" applyNumberFormat="1" applyFont="1" applyFill="1" applyBorder="1" applyAlignment="1" applyProtection="1">
      <alignment horizontal="center"/>
      <protection locked="0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/>
      <protection locked="0"/>
    </xf>
    <xf numFmtId="17" fontId="4" fillId="3" borderId="28" xfId="0" applyNumberFormat="1" applyFont="1" applyFill="1" applyBorder="1" applyAlignment="1" applyProtection="1">
      <alignment horizontal="center"/>
      <protection locked="0"/>
    </xf>
    <xf numFmtId="3" fontId="11" fillId="0" borderId="32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4" fontId="18" fillId="5" borderId="21" xfId="0" applyNumberFormat="1" applyFont="1" applyFill="1" applyBorder="1" applyAlignment="1" applyProtection="1">
      <alignment horizontal="center"/>
    </xf>
    <xf numFmtId="4" fontId="18" fillId="5" borderId="22" xfId="0" applyNumberFormat="1" applyFont="1" applyFill="1" applyBorder="1" applyAlignment="1" applyProtection="1">
      <alignment horizontal="center"/>
    </xf>
    <xf numFmtId="4" fontId="18" fillId="5" borderId="33" xfId="0" applyNumberFormat="1" applyFont="1" applyFill="1" applyBorder="1" applyAlignment="1" applyProtection="1">
      <alignment horizontal="center"/>
    </xf>
    <xf numFmtId="4" fontId="18" fillId="5" borderId="2" xfId="0" applyNumberFormat="1" applyFont="1" applyFill="1" applyBorder="1" applyAlignment="1" applyProtection="1">
      <alignment horizontal="center"/>
    </xf>
    <xf numFmtId="4" fontId="18" fillId="5" borderId="23" xfId="0" applyNumberFormat="1" applyFont="1" applyFill="1" applyBorder="1" applyAlignment="1" applyProtection="1">
      <alignment horizontal="center"/>
    </xf>
    <xf numFmtId="4" fontId="18" fillId="5" borderId="3" xfId="0" applyNumberFormat="1" applyFont="1" applyFill="1" applyBorder="1" applyAlignment="1" applyProtection="1">
      <alignment horizontal="center"/>
    </xf>
    <xf numFmtId="4" fontId="18" fillId="5" borderId="34" xfId="0" applyNumberFormat="1" applyFont="1" applyFill="1" applyBorder="1" applyAlignment="1" applyProtection="1">
      <alignment horizontal="center"/>
    </xf>
    <xf numFmtId="4" fontId="18" fillId="5" borderId="11" xfId="0" applyNumberFormat="1" applyFont="1" applyFill="1" applyBorder="1" applyAlignment="1" applyProtection="1">
      <alignment horizontal="center"/>
    </xf>
    <xf numFmtId="4" fontId="18" fillId="5" borderId="26" xfId="0" applyNumberFormat="1" applyFont="1" applyFill="1" applyBorder="1" applyAlignment="1" applyProtection="1">
      <alignment horizontal="center"/>
    </xf>
    <xf numFmtId="4" fontId="18" fillId="5" borderId="27" xfId="0" applyNumberFormat="1" applyFont="1" applyFill="1" applyBorder="1" applyAlignment="1" applyProtection="1">
      <alignment horizontal="center"/>
    </xf>
    <xf numFmtId="4" fontId="18" fillId="5" borderId="35" xfId="0" applyNumberFormat="1" applyFont="1" applyFill="1" applyBorder="1" applyAlignment="1" applyProtection="1">
      <alignment horizontal="center"/>
    </xf>
    <xf numFmtId="4" fontId="18" fillId="5" borderId="12" xfId="0" applyNumberFormat="1" applyFont="1" applyFill="1" applyBorder="1" applyAlignment="1" applyProtection="1">
      <alignment horizontal="center"/>
    </xf>
    <xf numFmtId="4" fontId="18" fillId="5" borderId="28" xfId="0" applyNumberFormat="1" applyFont="1" applyFill="1" applyBorder="1" applyAlignment="1" applyProtection="1">
      <alignment horizontal="center"/>
    </xf>
    <xf numFmtId="4" fontId="18" fillId="5" borderId="4" xfId="0" applyNumberFormat="1" applyFont="1" applyFill="1" applyBorder="1" applyAlignment="1" applyProtection="1">
      <alignment horizontal="center"/>
    </xf>
    <xf numFmtId="4" fontId="18" fillId="5" borderId="36" xfId="0" applyNumberFormat="1" applyFont="1" applyFill="1" applyBorder="1" applyAlignment="1" applyProtection="1">
      <alignment horizontal="center"/>
    </xf>
    <xf numFmtId="4" fontId="18" fillId="5" borderId="18" xfId="0" applyNumberFormat="1" applyFont="1" applyFill="1" applyBorder="1" applyAlignment="1" applyProtection="1">
      <alignment horizontal="center"/>
    </xf>
    <xf numFmtId="4" fontId="18" fillId="5" borderId="29" xfId="0" applyNumberFormat="1" applyFont="1" applyFill="1" applyBorder="1" applyAlignment="1" applyProtection="1">
      <alignment horizontal="center"/>
    </xf>
    <xf numFmtId="4" fontId="18" fillId="5" borderId="14" xfId="0" applyNumberFormat="1" applyFont="1" applyFill="1" applyBorder="1" applyAlignment="1" applyProtection="1">
      <alignment horizontal="center"/>
    </xf>
    <xf numFmtId="4" fontId="18" fillId="5" borderId="24" xfId="0" applyNumberFormat="1" applyFont="1" applyFill="1" applyBorder="1" applyAlignment="1" applyProtection="1">
      <alignment horizontal="center"/>
    </xf>
    <xf numFmtId="4" fontId="18" fillId="5" borderId="7" xfId="0" quotePrefix="1" applyNumberFormat="1" applyFont="1" applyFill="1" applyBorder="1" applyAlignment="1" applyProtection="1">
      <alignment horizontal="center"/>
    </xf>
    <xf numFmtId="4" fontId="18" fillId="5" borderId="35" xfId="0" quotePrefix="1" applyNumberFormat="1" applyFont="1" applyFill="1" applyBorder="1" applyAlignment="1" applyProtection="1">
      <alignment horizontal="center"/>
    </xf>
    <xf numFmtId="4" fontId="18" fillId="5" borderId="12" xfId="0" quotePrefix="1" applyNumberFormat="1" applyFont="1" applyFill="1" applyBorder="1" applyAlignment="1" applyProtection="1">
      <alignment horizontal="center"/>
    </xf>
    <xf numFmtId="4" fontId="18" fillId="5" borderId="2" xfId="3" quotePrefix="1" applyNumberFormat="1" applyFont="1" applyFill="1" applyBorder="1" applyAlignment="1" applyProtection="1">
      <alignment horizontal="right"/>
    </xf>
    <xf numFmtId="4" fontId="18" fillId="5" borderId="11" xfId="3" quotePrefix="1" applyNumberFormat="1" applyFont="1" applyFill="1" applyBorder="1" applyAlignment="1" applyProtection="1">
      <alignment horizontal="right"/>
    </xf>
    <xf numFmtId="4" fontId="18" fillId="5" borderId="12" xfId="3" quotePrefix="1" applyNumberFormat="1" applyFont="1" applyFill="1" applyBorder="1" applyAlignment="1" applyProtection="1">
      <alignment horizontal="right"/>
    </xf>
    <xf numFmtId="4" fontId="18" fillId="5" borderId="15" xfId="3" quotePrefix="1" applyNumberFormat="1" applyFont="1" applyFill="1" applyBorder="1" applyAlignment="1" applyProtection="1">
      <alignment horizontal="right"/>
    </xf>
    <xf numFmtId="4" fontId="18" fillId="5" borderId="28" xfId="3" quotePrefix="1" applyNumberFormat="1" applyFont="1" applyFill="1" applyBorder="1" applyAlignment="1" applyProtection="1">
      <alignment horizontal="right"/>
    </xf>
    <xf numFmtId="1" fontId="19" fillId="5" borderId="2" xfId="0" applyNumberFormat="1" applyFont="1" applyFill="1" applyBorder="1" applyAlignment="1" applyProtection="1">
      <alignment horizontal="center"/>
    </xf>
    <xf numFmtId="1" fontId="19" fillId="5" borderId="11" xfId="0" applyNumberFormat="1" applyFont="1" applyFill="1" applyBorder="1" applyAlignment="1" applyProtection="1">
      <alignment horizontal="center"/>
    </xf>
    <xf numFmtId="1" fontId="19" fillId="5" borderId="12" xfId="0" applyNumberFormat="1" applyFont="1" applyFill="1" applyBorder="1" applyAlignment="1" applyProtection="1">
      <alignment horizontal="center"/>
    </xf>
    <xf numFmtId="0" fontId="3" fillId="0" borderId="0" xfId="4" applyBorder="1" applyProtection="1"/>
    <xf numFmtId="2" fontId="19" fillId="5" borderId="9" xfId="0" applyNumberFormat="1" applyFont="1" applyFill="1" applyBorder="1" applyAlignment="1" applyProtection="1">
      <alignment horizontal="center"/>
    </xf>
    <xf numFmtId="0" fontId="0" fillId="0" borderId="34" xfId="0" applyBorder="1" applyProtection="1">
      <protection locked="0"/>
    </xf>
    <xf numFmtId="0" fontId="19" fillId="0" borderId="37" xfId="0" applyFont="1" applyBorder="1" applyProtection="1">
      <protection locked="0"/>
    </xf>
    <xf numFmtId="0" fontId="19" fillId="0" borderId="38" xfId="0" applyFont="1" applyBorder="1" applyProtection="1">
      <protection locked="0"/>
    </xf>
    <xf numFmtId="49" fontId="19" fillId="0" borderId="9" xfId="0" applyNumberFormat="1" applyFont="1" applyBorder="1" applyAlignment="1" applyProtection="1">
      <alignment horizontal="center"/>
      <protection locked="0"/>
    </xf>
    <xf numFmtId="0" fontId="19" fillId="0" borderId="39" xfId="0" applyFon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19" fillId="0" borderId="31" xfId="0" applyFont="1" applyBorder="1" applyProtection="1"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5" fillId="0" borderId="14" xfId="0" applyFont="1" applyBorder="1" applyProtection="1">
      <protection locked="0"/>
    </xf>
    <xf numFmtId="0" fontId="15" fillId="0" borderId="29" xfId="0" applyFont="1" applyBorder="1" applyProtection="1">
      <protection locked="0"/>
    </xf>
    <xf numFmtId="0" fontId="15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5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11" fillId="0" borderId="45" xfId="0" applyFont="1" applyBorder="1" applyProtection="1">
      <protection locked="0"/>
    </xf>
    <xf numFmtId="0" fontId="4" fillId="4" borderId="46" xfId="0" applyFont="1" applyFill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4" xfId="0" applyFont="1" applyBorder="1" applyProtection="1">
      <protection locked="0"/>
    </xf>
    <xf numFmtId="0" fontId="4" fillId="4" borderId="48" xfId="0" applyFont="1" applyFill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17" fontId="19" fillId="0" borderId="9" xfId="0" applyNumberFormat="1" applyFont="1" applyBorder="1" applyAlignment="1" applyProtection="1">
      <alignment horizontal="center"/>
      <protection locked="0"/>
    </xf>
    <xf numFmtId="3" fontId="19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33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5" fillId="0" borderId="42" xfId="0" applyFont="1" applyBorder="1" applyAlignment="1" applyProtection="1">
      <alignment horizontal="centerContinuous"/>
      <protection locked="0"/>
    </xf>
    <xf numFmtId="0" fontId="15" fillId="0" borderId="43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Continuous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0" xfId="0" applyFont="1" applyBorder="1" applyAlignment="1" applyProtection="1">
      <alignment horizontal="left"/>
      <protection locked="0"/>
    </xf>
    <xf numFmtId="0" fontId="4" fillId="0" borderId="51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52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7" fontId="4" fillId="4" borderId="12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0" borderId="53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3" fillId="0" borderId="0" xfId="4" applyBorder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4" applyFont="1" applyBorder="1" applyProtection="1">
      <protection locked="0"/>
    </xf>
    <xf numFmtId="0" fontId="9" fillId="0" borderId="0" xfId="4" applyFont="1" applyFill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left"/>
      <protection locked="0"/>
    </xf>
    <xf numFmtId="0" fontId="1" fillId="0" borderId="14" xfId="4" applyFont="1" applyBorder="1" applyAlignment="1" applyProtection="1">
      <alignment horizontal="center"/>
      <protection locked="0"/>
    </xf>
    <xf numFmtId="0" fontId="1" fillId="0" borderId="8" xfId="4" applyFont="1" applyBorder="1" applyProtection="1">
      <protection locked="0"/>
    </xf>
    <xf numFmtId="0" fontId="1" fillId="0" borderId="8" xfId="4" applyFont="1" applyBorder="1" applyAlignment="1" applyProtection="1">
      <alignment horizontal="center"/>
      <protection locked="0"/>
    </xf>
    <xf numFmtId="0" fontId="1" fillId="0" borderId="0" xfId="4" applyFont="1" applyBorder="1" applyProtection="1">
      <protection locked="0"/>
    </xf>
    <xf numFmtId="0" fontId="1" fillId="0" borderId="2" xfId="4" applyFont="1" applyBorder="1" applyAlignment="1" applyProtection="1">
      <alignment horizontal="left"/>
      <protection locked="0"/>
    </xf>
    <xf numFmtId="0" fontId="3" fillId="0" borderId="22" xfId="4" applyBorder="1" applyAlignment="1" applyProtection="1">
      <alignment horizontal="center"/>
      <protection locked="0"/>
    </xf>
    <xf numFmtId="9" fontId="3" fillId="0" borderId="32" xfId="5" applyBorder="1" applyAlignment="1" applyProtection="1">
      <alignment horizontal="center"/>
      <protection locked="0"/>
    </xf>
    <xf numFmtId="0" fontId="3" fillId="0" borderId="2" xfId="4" applyBorder="1" applyProtection="1">
      <protection locked="0"/>
    </xf>
    <xf numFmtId="0" fontId="1" fillId="0" borderId="11" xfId="4" applyFont="1" applyBorder="1" applyProtection="1">
      <protection locked="0"/>
    </xf>
    <xf numFmtId="0" fontId="3" fillId="0" borderId="3" xfId="4" applyBorder="1" applyAlignment="1" applyProtection="1">
      <alignment horizontal="center"/>
      <protection locked="0"/>
    </xf>
    <xf numFmtId="9" fontId="3" fillId="0" borderId="5" xfId="5" applyBorder="1" applyAlignment="1" applyProtection="1">
      <alignment horizontal="center"/>
      <protection locked="0"/>
    </xf>
    <xf numFmtId="0" fontId="3" fillId="0" borderId="11" xfId="4" applyBorder="1" applyProtection="1">
      <protection locked="0"/>
    </xf>
    <xf numFmtId="0" fontId="1" fillId="0" borderId="12" xfId="4" applyFont="1" applyBorder="1" applyProtection="1">
      <protection locked="0"/>
    </xf>
    <xf numFmtId="0" fontId="3" fillId="0" borderId="7" xfId="4" applyBorder="1" applyAlignment="1" applyProtection="1">
      <alignment horizontal="center"/>
      <protection locked="0"/>
    </xf>
    <xf numFmtId="0" fontId="3" fillId="0" borderId="12" xfId="4" applyBorder="1" applyProtection="1">
      <protection locked="0"/>
    </xf>
    <xf numFmtId="0" fontId="3" fillId="0" borderId="0" xfId="4" applyBorder="1" applyAlignment="1" applyProtection="1">
      <alignment horizontal="center"/>
      <protection locked="0"/>
    </xf>
    <xf numFmtId="9" fontId="3" fillId="0" borderId="0" xfId="5" applyAlignment="1" applyProtection="1">
      <alignment horizontal="center"/>
      <protection locked="0"/>
    </xf>
    <xf numFmtId="0" fontId="1" fillId="0" borderId="9" xfId="4" applyFont="1" applyBorder="1" applyAlignment="1" applyProtection="1">
      <alignment horizontal="left"/>
      <protection locked="0"/>
    </xf>
    <xf numFmtId="0" fontId="3" fillId="0" borderId="20" xfId="4" applyBorder="1" applyAlignment="1" applyProtection="1">
      <alignment horizontal="center"/>
      <protection locked="0"/>
    </xf>
    <xf numFmtId="9" fontId="3" fillId="0" borderId="13" xfId="5" applyBorder="1" applyAlignment="1" applyProtection="1">
      <alignment horizontal="center"/>
      <protection locked="0"/>
    </xf>
    <xf numFmtId="0" fontId="3" fillId="0" borderId="21" xfId="4" applyBorder="1" applyAlignment="1" applyProtection="1">
      <alignment horizontal="center"/>
      <protection locked="0"/>
    </xf>
    <xf numFmtId="0" fontId="1" fillId="0" borderId="11" xfId="4" applyFont="1" applyBorder="1" applyAlignment="1" applyProtection="1">
      <alignment horizontal="left"/>
      <protection locked="0"/>
    </xf>
    <xf numFmtId="0" fontId="3" fillId="0" borderId="23" xfId="4" applyBorder="1" applyAlignment="1" applyProtection="1">
      <alignment horizontal="center"/>
      <protection locked="0"/>
    </xf>
    <xf numFmtId="0" fontId="3" fillId="0" borderId="24" xfId="4" applyBorder="1" applyAlignment="1" applyProtection="1">
      <alignment horizontal="center"/>
      <protection locked="0"/>
    </xf>
    <xf numFmtId="9" fontId="3" fillId="0" borderId="0" xfId="5" applyBorder="1" applyAlignment="1" applyProtection="1">
      <alignment horizontal="center"/>
      <protection locked="0"/>
    </xf>
    <xf numFmtId="0" fontId="1" fillId="0" borderId="28" xfId="4" applyFont="1" applyBorder="1" applyProtection="1">
      <protection locked="0"/>
    </xf>
    <xf numFmtId="0" fontId="3" fillId="0" borderId="26" xfId="4" applyBorder="1" applyAlignment="1" applyProtection="1">
      <alignment horizontal="center"/>
      <protection locked="0"/>
    </xf>
    <xf numFmtId="9" fontId="3" fillId="0" borderId="49" xfId="5" applyBorder="1" applyAlignment="1" applyProtection="1">
      <alignment horizontal="center"/>
      <protection locked="0"/>
    </xf>
    <xf numFmtId="0" fontId="3" fillId="0" borderId="27" xfId="4" applyBorder="1" applyAlignment="1" applyProtection="1">
      <alignment horizontal="center"/>
      <protection locked="0"/>
    </xf>
    <xf numFmtId="0" fontId="1" fillId="0" borderId="28" xfId="4" applyFont="1" applyBorder="1" applyAlignment="1" applyProtection="1">
      <alignment horizontal="left"/>
      <protection locked="0"/>
    </xf>
    <xf numFmtId="0" fontId="1" fillId="0" borderId="12" xfId="4" applyFont="1" applyBorder="1" applyAlignment="1" applyProtection="1">
      <alignment horizontal="left"/>
      <protection locked="0"/>
    </xf>
    <xf numFmtId="0" fontId="7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7" fillId="0" borderId="56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58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7" fillId="0" borderId="59" xfId="0" applyFont="1" applyBorder="1" applyProtection="1">
      <protection locked="0"/>
    </xf>
    <xf numFmtId="0" fontId="7" fillId="0" borderId="60" xfId="0" applyFont="1" applyBorder="1" applyProtection="1">
      <protection locked="0"/>
    </xf>
    <xf numFmtId="0" fontId="7" fillId="0" borderId="0" xfId="0" applyFont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0" fillId="0" borderId="62" xfId="0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Continuous"/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53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9" fontId="1" fillId="0" borderId="40" xfId="5" applyFont="1" applyBorder="1" applyAlignment="1" applyProtection="1">
      <alignment horizontal="center"/>
      <protection locked="0"/>
    </xf>
    <xf numFmtId="9" fontId="1" fillId="0" borderId="41" xfId="5" applyFont="1" applyBorder="1" applyAlignment="1" applyProtection="1">
      <alignment horizontal="center"/>
      <protection locked="0"/>
    </xf>
    <xf numFmtId="9" fontId="3" fillId="0" borderId="0" xfId="5" applyBorder="1" applyProtection="1">
      <protection locked="0"/>
    </xf>
    <xf numFmtId="4" fontId="11" fillId="6" borderId="2" xfId="3" quotePrefix="1" applyNumberFormat="1" applyFont="1" applyFill="1" applyBorder="1" applyAlignment="1" applyProtection="1">
      <alignment horizontal="center"/>
    </xf>
    <xf numFmtId="4" fontId="11" fillId="6" borderId="11" xfId="3" quotePrefix="1" applyNumberFormat="1" applyFont="1" applyFill="1" applyBorder="1" applyAlignment="1" applyProtection="1">
      <alignment horizontal="center"/>
    </xf>
    <xf numFmtId="4" fontId="11" fillId="6" borderId="12" xfId="3" quotePrefix="1" applyNumberFormat="1" applyFont="1" applyFill="1" applyBorder="1" applyAlignment="1" applyProtection="1">
      <alignment horizontal="center"/>
    </xf>
    <xf numFmtId="4" fontId="11" fillId="6" borderId="15" xfId="3" quotePrefix="1" applyNumberFormat="1" applyFont="1" applyFill="1" applyBorder="1" applyAlignment="1" applyProtection="1">
      <alignment horizontal="center"/>
    </xf>
    <xf numFmtId="4" fontId="11" fillId="6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4" fontId="18" fillId="5" borderId="0" xfId="0" applyNumberFormat="1" applyFont="1" applyFill="1" applyBorder="1" applyAlignment="1" applyProtection="1">
      <alignment horizontal="center"/>
    </xf>
    <xf numFmtId="4" fontId="18" fillId="5" borderId="0" xfId="0" quotePrefix="1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33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35" xfId="0" applyFont="1" applyBorder="1" applyProtection="1">
      <protection locked="0"/>
    </xf>
    <xf numFmtId="2" fontId="19" fillId="5" borderId="9" xfId="0" applyNumberFormat="1" applyFont="1" applyFill="1" applyBorder="1" applyAlignment="1" applyProtection="1">
      <alignment horizontal="right"/>
    </xf>
    <xf numFmtId="2" fontId="19" fillId="5" borderId="8" xfId="0" applyNumberFormat="1" applyFont="1" applyFill="1" applyBorder="1" applyAlignment="1" applyProtection="1">
      <alignment horizontal="right"/>
    </xf>
    <xf numFmtId="2" fontId="19" fillId="5" borderId="41" xfId="0" applyNumberFormat="1" applyFont="1" applyFill="1" applyBorder="1" applyAlignment="1" applyProtection="1">
      <alignment horizontal="right"/>
    </xf>
    <xf numFmtId="0" fontId="19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2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7" xfId="0" applyBorder="1" applyProtection="1">
      <protection locked="0"/>
    </xf>
    <xf numFmtId="0" fontId="1" fillId="4" borderId="8" xfId="4" applyFont="1" applyFill="1" applyBorder="1" applyProtection="1">
      <protection locked="0"/>
    </xf>
    <xf numFmtId="0" fontId="1" fillId="0" borderId="37" xfId="4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9" xfId="4" applyFont="1" applyBorder="1" applyAlignment="1" applyProtection="1">
      <alignment vertical="center"/>
      <protection locked="0"/>
    </xf>
    <xf numFmtId="0" fontId="0" fillId="4" borderId="8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/>
    <xf numFmtId="0" fontId="11" fillId="0" borderId="3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2" fontId="4" fillId="4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" fillId="7" borderId="14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wrapText="1"/>
      <protection locked="0"/>
    </xf>
    <xf numFmtId="0" fontId="17" fillId="0" borderId="31" xfId="0" applyFont="1" applyBorder="1" applyAlignment="1" applyProtection="1">
      <alignment horizontal="center" wrapText="1"/>
      <protection locked="0"/>
    </xf>
    <xf numFmtId="0" fontId="17" fillId="0" borderId="43" xfId="0" applyFont="1" applyBorder="1" applyAlignment="1" applyProtection="1">
      <alignment horizontal="center" wrapText="1"/>
      <protection locked="0"/>
    </xf>
    <xf numFmtId="1" fontId="4" fillId="7" borderId="12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3" fontId="11" fillId="0" borderId="7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1" fontId="4" fillId="4" borderId="11" xfId="0" applyNumberFormat="1" applyFont="1" applyFill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protection locked="0"/>
    </xf>
    <xf numFmtId="0" fontId="4" fillId="0" borderId="46" xfId="0" applyFont="1" applyBorder="1" applyAlignment="1" applyProtection="1">
      <alignment horizontal="center"/>
      <protection locked="0"/>
    </xf>
    <xf numFmtId="1" fontId="4" fillId="4" borderId="15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17" fontId="4" fillId="4" borderId="15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0" fillId="7" borderId="0" xfId="0" applyFill="1" applyProtection="1">
      <protection locked="0"/>
    </xf>
    <xf numFmtId="0" fontId="0" fillId="7" borderId="63" xfId="0" applyFill="1" applyBorder="1" applyProtection="1">
      <protection locked="0"/>
    </xf>
    <xf numFmtId="0" fontId="19" fillId="7" borderId="0" xfId="0" applyFont="1" applyFill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4" fillId="0" borderId="48" xfId="0" applyFont="1" applyBorder="1" applyAlignment="1" applyProtection="1">
      <alignment horizontal="center"/>
      <protection locked="0"/>
    </xf>
    <xf numFmtId="0" fontId="4" fillId="4" borderId="64" xfId="0" applyFont="1" applyFill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65" xfId="0" applyFont="1" applyBorder="1" applyProtection="1">
      <protection locked="0"/>
    </xf>
    <xf numFmtId="0" fontId="3" fillId="0" borderId="66" xfId="0" applyFont="1" applyBorder="1" applyProtection="1"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67" xfId="0" applyFont="1" applyFill="1" applyBorder="1" applyAlignment="1" applyProtection="1">
      <alignment horizontal="center"/>
      <protection locked="0"/>
    </xf>
    <xf numFmtId="0" fontId="4" fillId="0" borderId="16" xfId="0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/>
      <protection locked="0"/>
    </xf>
    <xf numFmtId="0" fontId="4" fillId="0" borderId="68" xfId="0" applyFont="1" applyFill="1" applyBorder="1" applyAlignment="1" applyProtection="1">
      <alignment horizontal="center"/>
      <protection locked="0"/>
    </xf>
    <xf numFmtId="0" fontId="4" fillId="0" borderId="20" xfId="0" applyFont="1" applyFill="1" applyBorder="1" applyAlignment="1" applyProtection="1">
      <alignment horizontal="center"/>
      <protection locked="0"/>
    </xf>
    <xf numFmtId="0" fontId="4" fillId="0" borderId="13" xfId="0" applyFont="1" applyFill="1" applyBorder="1" applyAlignment="1" applyProtection="1">
      <alignment horizontal="center"/>
      <protection locked="0"/>
    </xf>
    <xf numFmtId="0" fontId="0" fillId="0" borderId="69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6" xfId="0" applyBorder="1" applyProtection="1">
      <protection locked="0"/>
    </xf>
    <xf numFmtId="0" fontId="4" fillId="0" borderId="53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Protection="1">
      <protection locked="0"/>
    </xf>
    <xf numFmtId="0" fontId="4" fillId="0" borderId="0" xfId="4" applyFont="1" applyFill="1" applyBorder="1" applyAlignment="1" applyProtection="1">
      <alignment horizontal="left"/>
      <protection locked="0"/>
    </xf>
    <xf numFmtId="0" fontId="4" fillId="7" borderId="0" xfId="4" applyFont="1" applyFill="1" applyBorder="1" applyAlignment="1" applyProtection="1">
      <alignment horizontal="left"/>
      <protection locked="0"/>
    </xf>
    <xf numFmtId="0" fontId="23" fillId="7" borderId="70" xfId="0" applyFont="1" applyFill="1" applyBorder="1" applyProtection="1">
      <protection locked="0"/>
    </xf>
    <xf numFmtId="0" fontId="23" fillId="7" borderId="71" xfId="0" applyFont="1" applyFill="1" applyBorder="1" applyProtection="1">
      <protection locked="0"/>
    </xf>
    <xf numFmtId="0" fontId="23" fillId="7" borderId="72" xfId="0" applyFont="1" applyFill="1" applyBorder="1" applyProtection="1">
      <protection locked="0"/>
    </xf>
    <xf numFmtId="0" fontId="7" fillId="7" borderId="0" xfId="0" applyFont="1" applyFill="1" applyAlignment="1" applyProtection="1">
      <alignment horizontal="left"/>
      <protection locked="0"/>
    </xf>
    <xf numFmtId="0" fontId="14" fillId="7" borderId="0" xfId="0" applyFont="1" applyFill="1" applyProtection="1">
      <protection locked="0"/>
    </xf>
    <xf numFmtId="0" fontId="7" fillId="7" borderId="0" xfId="0" applyFont="1" applyFill="1" applyProtection="1"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Protection="1">
      <protection locked="0"/>
    </xf>
    <xf numFmtId="0" fontId="0" fillId="7" borderId="0" xfId="0" applyFill="1" applyAlignment="1" applyProtection="1">
      <alignment horizontal="centerContinuous"/>
      <protection locked="0"/>
    </xf>
    <xf numFmtId="0" fontId="3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4" fillId="0" borderId="37" xfId="0" applyFont="1" applyFill="1" applyBorder="1" applyAlignment="1" applyProtection="1">
      <alignment horizontal="centerContinuous"/>
      <protection locked="0"/>
    </xf>
    <xf numFmtId="0" fontId="4" fillId="0" borderId="4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73" xfId="0" applyFont="1" applyFill="1" applyBorder="1" applyProtection="1">
      <protection locked="0"/>
    </xf>
    <xf numFmtId="0" fontId="0" fillId="0" borderId="15" xfId="0" applyBorder="1" applyProtection="1">
      <protection locked="0"/>
    </xf>
    <xf numFmtId="0" fontId="19" fillId="0" borderId="31" xfId="0" applyFont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11" fillId="0" borderId="74" xfId="0" applyFont="1" applyBorder="1" applyAlignment="1" applyProtection="1">
      <alignment horizontal="right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75" xfId="0" applyFont="1" applyBorder="1" applyAlignment="1" applyProtection="1">
      <alignment horizontal="center"/>
      <protection locked="0"/>
    </xf>
    <xf numFmtId="0" fontId="11" fillId="0" borderId="51" xfId="0" applyFont="1" applyBorder="1" applyAlignment="1" applyProtection="1">
      <alignment horizontal="right"/>
      <protection locked="0"/>
    </xf>
    <xf numFmtId="0" fontId="2" fillId="0" borderId="76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1" fillId="0" borderId="11" xfId="0" applyFont="1" applyBorder="1" applyAlignment="1" applyProtection="1">
      <alignment horizontal="right"/>
      <protection locked="0"/>
    </xf>
    <xf numFmtId="0" fontId="11" fillId="0" borderId="77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78" xfId="0" applyFont="1" applyBorder="1" applyAlignment="1" applyProtection="1">
      <alignment horizontal="center"/>
      <protection locked="0"/>
    </xf>
    <xf numFmtId="0" fontId="19" fillId="0" borderId="7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" fillId="0" borderId="0" xfId="4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7" borderId="0" xfId="0" applyFont="1" applyFill="1" applyAlignment="1" applyProtection="1">
      <alignment horizontal="left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10" fillId="4" borderId="0" xfId="0" applyFont="1" applyFill="1" applyAlignment="1" applyProtection="1">
      <alignment horizontal="left"/>
      <protection locked="0"/>
    </xf>
    <xf numFmtId="0" fontId="22" fillId="0" borderId="31" xfId="4" applyFont="1" applyBorder="1" applyAlignment="1" applyProtection="1">
      <alignment horizontal="center" vertical="center" wrapText="1"/>
      <protection locked="0"/>
    </xf>
    <xf numFmtId="0" fontId="22" fillId="0" borderId="42" xfId="4" applyFont="1" applyBorder="1" applyAlignment="1" applyProtection="1">
      <alignment horizontal="center" vertical="center" wrapText="1"/>
      <protection locked="0"/>
    </xf>
    <xf numFmtId="0" fontId="22" fillId="0" borderId="43" xfId="4" applyFont="1" applyBorder="1" applyAlignment="1" applyProtection="1">
      <alignment horizontal="center" vertical="center" wrapText="1"/>
      <protection locked="0"/>
    </xf>
    <xf numFmtId="0" fontId="11" fillId="0" borderId="0" xfId="4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31" xfId="4" applyFont="1" applyFill="1" applyBorder="1" applyAlignment="1" applyProtection="1">
      <alignment horizontal="center"/>
      <protection locked="0"/>
    </xf>
    <xf numFmtId="0" fontId="4" fillId="0" borderId="43" xfId="4" applyFont="1" applyFill="1" applyBorder="1" applyAlignment="1" applyProtection="1">
      <alignment horizontal="center"/>
      <protection locked="0"/>
    </xf>
    <xf numFmtId="0" fontId="9" fillId="4" borderId="31" xfId="4" applyFont="1" applyFill="1" applyBorder="1" applyAlignment="1" applyProtection="1">
      <alignment horizontal="center"/>
      <protection locked="0"/>
    </xf>
    <xf numFmtId="0" fontId="9" fillId="4" borderId="43" xfId="4" applyFont="1" applyFill="1" applyBorder="1" applyAlignment="1" applyProtection="1">
      <alignment horizontal="center"/>
      <protection locked="0"/>
    </xf>
    <xf numFmtId="0" fontId="4" fillId="0" borderId="14" xfId="4" applyFont="1" applyBorder="1" applyAlignment="1" applyProtection="1">
      <alignment horizontal="center" wrapText="1"/>
      <protection locked="0"/>
    </xf>
    <xf numFmtId="0" fontId="4" fillId="0" borderId="8" xfId="4" applyFont="1" applyBorder="1" applyAlignment="1" applyProtection="1">
      <alignment horizontal="center" wrapText="1"/>
      <protection locked="0"/>
    </xf>
    <xf numFmtId="0" fontId="4" fillId="0" borderId="37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1" fillId="0" borderId="14" xfId="4" applyFont="1" applyBorder="1" applyAlignment="1" applyProtection="1">
      <alignment horizontal="center" vertical="center" wrapText="1"/>
      <protection locked="0"/>
    </xf>
    <xf numFmtId="0" fontId="1" fillId="0" borderId="8" xfId="4" applyFont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 applyProtection="1">
      <alignment horizontal="center" vertical="center" wrapText="1"/>
      <protection locked="0"/>
    </xf>
    <xf numFmtId="0" fontId="4" fillId="0" borderId="8" xfId="4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17" fontId="3" fillId="0" borderId="0" xfId="0" applyNumberFormat="1" applyFont="1" applyBorder="1" applyAlignment="1" applyProtection="1">
      <alignment horizontal="left" vertical="center" wrapText="1"/>
      <protection locked="0"/>
    </xf>
    <xf numFmtId="0" fontId="4" fillId="7" borderId="33" xfId="0" applyFont="1" applyFill="1" applyBorder="1" applyAlignment="1" applyProtection="1">
      <alignment horizontal="center"/>
      <protection locked="0"/>
    </xf>
    <xf numFmtId="0" fontId="4" fillId="7" borderId="51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6">
    <cellStyle name="Euro" xfId="1"/>
    <cellStyle name="julio" xfId="2"/>
    <cellStyle name="Millares_Para cuestionario" xfId="3"/>
    <cellStyle name="Normal" xfId="0" builtinId="0"/>
    <cellStyle name="Normal_9- Costos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4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91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070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13345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4369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15392" name="AutoShape 1"/>
        <xdr:cNvSpPr>
          <a:spLocks noChangeArrowheads="1"/>
        </xdr:cNvSpPr>
      </xdr:nvSpPr>
      <xdr:spPr bwMode="auto">
        <a:xfrm rot="1316310">
          <a:off x="44862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123825</xdr:rowOff>
    </xdr:from>
    <xdr:to>
      <xdr:col>5</xdr:col>
      <xdr:colOff>276225</xdr:colOff>
      <xdr:row>5</xdr:row>
      <xdr:rowOff>371475</xdr:rowOff>
    </xdr:to>
    <xdr:sp macro="" textlink="">
      <xdr:nvSpPr>
        <xdr:cNvPr id="16416" name="AutoShape 4"/>
        <xdr:cNvSpPr>
          <a:spLocks noChangeArrowheads="1"/>
        </xdr:cNvSpPr>
      </xdr:nvSpPr>
      <xdr:spPr bwMode="auto">
        <a:xfrm rot="629847">
          <a:off x="6362700" y="79057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SALVAGUARD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uadro%20productores%20d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0-Modelo%20para%20expedientes/Cuestionarios/dumping-subvenciones/Cuadro%20productores%20SALVAGUAR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valores"/>
      <sheetName val="4.conf"/>
      <sheetName val="5capprod"/>
      <sheetName val="Ejemplo"/>
      <sheetName val="6-empleo "/>
      <sheetName val="7.costos totales "/>
      <sheetName val="8.a.... Costos"/>
      <sheetName val="-9.a-9.b-precios"/>
      <sheetName val="10. pr y cost por canales"/>
      <sheetName val="11- impo "/>
      <sheetName val="12Reventa"/>
      <sheetName val="13 existencias"/>
      <sheetName val="14impo semi "/>
      <sheetName val="11-Máx. Prod."/>
      <sheetName val="14-horas trabajadas"/>
    </sheetNames>
    <sheetDataSet>
      <sheetData sheetId="0" refreshError="1">
        <row r="3">
          <cell r="E3" t="str">
            <v>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workbookViewId="0">
      <selection activeCell="S59" sqref="S59"/>
    </sheetView>
  </sheetViews>
  <sheetFormatPr baseColWidth="10" defaultRowHeight="12.75" x14ac:dyDescent="0.2"/>
  <cols>
    <col min="1" max="1" width="12.28515625" style="51" bestFit="1" customWidth="1"/>
    <col min="2" max="4" width="11.42578125" style="51"/>
    <col min="5" max="5" width="12.140625" style="51" customWidth="1"/>
    <col min="6" max="6" width="11.5703125" style="51" customWidth="1"/>
    <col min="7" max="7" width="11.42578125" style="51"/>
    <col min="8" max="8" width="12.140625" style="51" customWidth="1"/>
    <col min="9" max="16384" width="11.42578125" style="51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48" t="s">
        <v>146</v>
      </c>
      <c r="B3" s="149"/>
      <c r="C3" s="149"/>
      <c r="D3" s="149"/>
      <c r="E3" s="150"/>
    </row>
    <row r="4" spans="1:8" ht="15" customHeight="1" thickBot="1" x14ac:dyDescent="0.25">
      <c r="A4" s="151" t="s">
        <v>147</v>
      </c>
      <c r="B4" s="152"/>
      <c r="C4" s="152"/>
      <c r="D4" s="152"/>
      <c r="E4" s="153"/>
    </row>
    <row r="5" spans="1:8" ht="15" customHeight="1" thickBot="1" x14ac:dyDescent="0.25"/>
    <row r="6" spans="1:8" ht="15" customHeight="1" thickBot="1" x14ac:dyDescent="0.25">
      <c r="A6" s="154" t="s">
        <v>148</v>
      </c>
      <c r="B6" s="155"/>
      <c r="C6" s="155"/>
      <c r="D6" s="155"/>
      <c r="E6" s="156"/>
    </row>
    <row r="7" spans="1:8" ht="15" customHeight="1" thickBot="1" x14ac:dyDescent="0.25"/>
    <row r="8" spans="1:8" ht="15" customHeight="1" thickBot="1" x14ac:dyDescent="0.25">
      <c r="A8" s="154" t="s">
        <v>149</v>
      </c>
      <c r="B8" s="155"/>
      <c r="C8" s="155"/>
      <c r="D8" s="155"/>
      <c r="E8" s="155"/>
      <c r="F8" s="155"/>
      <c r="G8" s="155"/>
      <c r="H8" s="156"/>
    </row>
    <row r="9" spans="1:8" ht="15" customHeight="1" thickBot="1" x14ac:dyDescent="0.25"/>
    <row r="10" spans="1:8" ht="41.25" customHeight="1" thickBot="1" x14ac:dyDescent="0.25">
      <c r="A10" s="459" t="s">
        <v>156</v>
      </c>
      <c r="B10" s="460"/>
      <c r="C10" s="460"/>
      <c r="D10" s="460"/>
      <c r="E10" s="460"/>
      <c r="F10" s="460"/>
      <c r="G10" s="460"/>
      <c r="H10" s="461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57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verticalDpi="0" r:id="rId1"/>
  <headerFooter alignWithMargins="0">
    <oddHeader>&amp;R2020 - Año del General Manuel Belgrano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472" t="s">
        <v>238</v>
      </c>
      <c r="B1" s="472"/>
      <c r="C1" s="472"/>
      <c r="D1" s="472"/>
      <c r="E1" s="472"/>
      <c r="F1" s="51"/>
    </row>
    <row r="2" spans="1:6" x14ac:dyDescent="0.2">
      <c r="A2" s="472" t="s">
        <v>203</v>
      </c>
      <c r="B2" s="472"/>
      <c r="C2" s="472"/>
      <c r="D2" s="472"/>
      <c r="E2" s="472"/>
      <c r="F2" s="51"/>
    </row>
    <row r="3" spans="1:6" x14ac:dyDescent="0.2">
      <c r="A3" s="478" t="str">
        <f>+'1.1 modelos'!A3</f>
        <v>BROCAS DIN 338</v>
      </c>
      <c r="B3" s="478"/>
      <c r="C3" s="478"/>
      <c r="D3" s="478"/>
      <c r="E3" s="478"/>
      <c r="F3" s="51"/>
    </row>
    <row r="4" spans="1:6" x14ac:dyDescent="0.2">
      <c r="A4" s="472" t="s">
        <v>114</v>
      </c>
      <c r="B4" s="472"/>
      <c r="C4" s="472"/>
      <c r="D4" s="472"/>
      <c r="E4" s="472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77" t="s">
        <v>115</v>
      </c>
      <c r="C6" s="24" t="s">
        <v>158</v>
      </c>
      <c r="D6" s="28"/>
      <c r="E6" s="24" t="s">
        <v>159</v>
      </c>
    </row>
    <row r="7" spans="1:6" x14ac:dyDescent="0.2">
      <c r="A7" s="103">
        <f>'3.1.vol.'!C7</f>
        <v>42736</v>
      </c>
      <c r="C7" s="32"/>
      <c r="D7" s="33"/>
      <c r="E7" s="32"/>
    </row>
    <row r="8" spans="1:6" x14ac:dyDescent="0.2">
      <c r="A8" s="104">
        <f>'3.1.vol.'!C8</f>
        <v>42767</v>
      </c>
      <c r="C8" s="36"/>
      <c r="D8" s="33"/>
      <c r="E8" s="36"/>
    </row>
    <row r="9" spans="1:6" x14ac:dyDescent="0.2">
      <c r="A9" s="104">
        <f>'3.1.vol.'!C9</f>
        <v>42795</v>
      </c>
      <c r="C9" s="36"/>
      <c r="D9" s="33"/>
      <c r="E9" s="36"/>
    </row>
    <row r="10" spans="1:6" x14ac:dyDescent="0.2">
      <c r="A10" s="104">
        <f>'3.1.vol.'!C10</f>
        <v>42826</v>
      </c>
      <c r="C10" s="36"/>
      <c r="D10" s="33"/>
      <c r="E10" s="36"/>
    </row>
    <row r="11" spans="1:6" x14ac:dyDescent="0.2">
      <c r="A11" s="104">
        <f>'3.1.vol.'!C11</f>
        <v>42856</v>
      </c>
      <c r="C11" s="36"/>
      <c r="D11" s="33"/>
      <c r="E11" s="36"/>
    </row>
    <row r="12" spans="1:6" x14ac:dyDescent="0.2">
      <c r="A12" s="104">
        <f>'3.1.vol.'!C12</f>
        <v>42887</v>
      </c>
      <c r="C12" s="36"/>
      <c r="D12" s="33"/>
      <c r="E12" s="36"/>
    </row>
    <row r="13" spans="1:6" x14ac:dyDescent="0.2">
      <c r="A13" s="104">
        <f>'3.1.vol.'!C13</f>
        <v>42917</v>
      </c>
      <c r="C13" s="36"/>
      <c r="D13" s="33"/>
      <c r="E13" s="36"/>
    </row>
    <row r="14" spans="1:6" x14ac:dyDescent="0.2">
      <c r="A14" s="104">
        <f>'3.1.vol.'!C14</f>
        <v>42948</v>
      </c>
      <c r="C14" s="36"/>
      <c r="D14" s="33"/>
      <c r="E14" s="36"/>
    </row>
    <row r="15" spans="1:6" x14ac:dyDescent="0.2">
      <c r="A15" s="104">
        <f>'3.1.vol.'!C15</f>
        <v>42979</v>
      </c>
      <c r="C15" s="36"/>
      <c r="D15" s="33"/>
      <c r="E15" s="36"/>
    </row>
    <row r="16" spans="1:6" x14ac:dyDescent="0.2">
      <c r="A16" s="104">
        <f>'3.1.vol.'!C16</f>
        <v>43009</v>
      </c>
      <c r="C16" s="36"/>
      <c r="D16" s="33"/>
      <c r="E16" s="36"/>
    </row>
    <row r="17" spans="1:5" x14ac:dyDescent="0.2">
      <c r="A17" s="104">
        <f>'3.1.vol.'!C17</f>
        <v>43040</v>
      </c>
      <c r="C17" s="36"/>
      <c r="D17" s="33"/>
      <c r="E17" s="36"/>
    </row>
    <row r="18" spans="1:5" ht="13.5" thickBot="1" x14ac:dyDescent="0.25">
      <c r="A18" s="105">
        <f>'3.1.vol.'!C18</f>
        <v>43070</v>
      </c>
      <c r="C18" s="39"/>
      <c r="D18" s="33"/>
      <c r="E18" s="39"/>
    </row>
    <row r="19" spans="1:5" x14ac:dyDescent="0.2">
      <c r="A19" s="103">
        <f>'3.1.vol.'!C19</f>
        <v>43101</v>
      </c>
      <c r="C19" s="42"/>
      <c r="D19" s="33"/>
      <c r="E19" s="42"/>
    </row>
    <row r="20" spans="1:5" x14ac:dyDescent="0.2">
      <c r="A20" s="104">
        <f>'3.1.vol.'!C20</f>
        <v>43132</v>
      </c>
      <c r="C20" s="36"/>
      <c r="D20" s="33"/>
      <c r="E20" s="36"/>
    </row>
    <row r="21" spans="1:5" x14ac:dyDescent="0.2">
      <c r="A21" s="104">
        <f>'3.1.vol.'!C21</f>
        <v>43160</v>
      </c>
      <c r="C21" s="36"/>
      <c r="D21" s="33"/>
      <c r="E21" s="36"/>
    </row>
    <row r="22" spans="1:5" x14ac:dyDescent="0.2">
      <c r="A22" s="104">
        <f>'3.1.vol.'!C22</f>
        <v>43191</v>
      </c>
      <c r="C22" s="36"/>
      <c r="D22" s="33"/>
      <c r="E22" s="36"/>
    </row>
    <row r="23" spans="1:5" x14ac:dyDescent="0.2">
      <c r="A23" s="104">
        <f>'3.1.vol.'!C23</f>
        <v>43221</v>
      </c>
      <c r="C23" s="36"/>
      <c r="D23" s="33"/>
      <c r="E23" s="36"/>
    </row>
    <row r="24" spans="1:5" x14ac:dyDescent="0.2">
      <c r="A24" s="104">
        <f>'3.1.vol.'!C24</f>
        <v>43252</v>
      </c>
      <c r="C24" s="36"/>
      <c r="D24" s="33"/>
      <c r="E24" s="36"/>
    </row>
    <row r="25" spans="1:5" x14ac:dyDescent="0.2">
      <c r="A25" s="104">
        <f>'3.1.vol.'!C25</f>
        <v>43282</v>
      </c>
      <c r="C25" s="36"/>
      <c r="D25" s="33"/>
      <c r="E25" s="36"/>
    </row>
    <row r="26" spans="1:5" x14ac:dyDescent="0.2">
      <c r="A26" s="104">
        <f>'3.1.vol.'!C26</f>
        <v>43313</v>
      </c>
      <c r="C26" s="36"/>
      <c r="D26" s="33"/>
      <c r="E26" s="36"/>
    </row>
    <row r="27" spans="1:5" x14ac:dyDescent="0.2">
      <c r="A27" s="104">
        <f>'3.1.vol.'!C27</f>
        <v>43344</v>
      </c>
      <c r="C27" s="324"/>
      <c r="D27" s="334"/>
      <c r="E27" s="324"/>
    </row>
    <row r="28" spans="1:5" x14ac:dyDescent="0.2">
      <c r="A28" s="104">
        <f>'3.1.vol.'!C28</f>
        <v>43374</v>
      </c>
      <c r="C28" s="36"/>
      <c r="D28" s="33"/>
      <c r="E28" s="36"/>
    </row>
    <row r="29" spans="1:5" x14ac:dyDescent="0.2">
      <c r="A29" s="104">
        <f>'3.1.vol.'!C29</f>
        <v>43405</v>
      </c>
      <c r="C29" s="36"/>
      <c r="D29" s="33"/>
      <c r="E29" s="36"/>
    </row>
    <row r="30" spans="1:5" ht="13.5" thickBot="1" x14ac:dyDescent="0.25">
      <c r="A30" s="105">
        <f>'3.1.vol.'!C30</f>
        <v>43435</v>
      </c>
      <c r="C30" s="45"/>
      <c r="D30" s="33"/>
      <c r="E30" s="45"/>
    </row>
    <row r="31" spans="1:5" x14ac:dyDescent="0.2">
      <c r="A31" s="103">
        <f>'3.1.vol.'!C31</f>
        <v>43466</v>
      </c>
      <c r="C31" s="32"/>
      <c r="D31" s="33"/>
      <c r="E31" s="32"/>
    </row>
    <row r="32" spans="1:5" x14ac:dyDescent="0.2">
      <c r="A32" s="104">
        <f>'3.1.vol.'!C32</f>
        <v>43497</v>
      </c>
      <c r="C32" s="36"/>
      <c r="D32" s="33"/>
      <c r="E32" s="36"/>
    </row>
    <row r="33" spans="1:5" x14ac:dyDescent="0.2">
      <c r="A33" s="104">
        <f>'3.1.vol.'!C33</f>
        <v>43525</v>
      </c>
      <c r="C33" s="36"/>
      <c r="D33" s="33"/>
      <c r="E33" s="36"/>
    </row>
    <row r="34" spans="1:5" x14ac:dyDescent="0.2">
      <c r="A34" s="104">
        <f>'3.1.vol.'!C34</f>
        <v>43556</v>
      </c>
      <c r="C34" s="36"/>
      <c r="D34" s="33"/>
      <c r="E34" s="36"/>
    </row>
    <row r="35" spans="1:5" x14ac:dyDescent="0.2">
      <c r="A35" s="104">
        <f>'3.1.vol.'!C35</f>
        <v>43586</v>
      </c>
      <c r="C35" s="36"/>
      <c r="D35" s="33"/>
      <c r="E35" s="36"/>
    </row>
    <row r="36" spans="1:5" x14ac:dyDescent="0.2">
      <c r="A36" s="104">
        <f>'3.1.vol.'!C36</f>
        <v>43617</v>
      </c>
      <c r="C36" s="36"/>
      <c r="D36" s="33"/>
      <c r="E36" s="36"/>
    </row>
    <row r="37" spans="1:5" x14ac:dyDescent="0.2">
      <c r="A37" s="104">
        <f>'3.1.vol.'!C37</f>
        <v>43647</v>
      </c>
      <c r="C37" s="36"/>
      <c r="D37" s="33"/>
      <c r="E37" s="36"/>
    </row>
    <row r="38" spans="1:5" x14ac:dyDescent="0.2">
      <c r="A38" s="104">
        <f>'3.1.vol.'!C38</f>
        <v>43678</v>
      </c>
      <c r="C38" s="36"/>
      <c r="D38" s="33"/>
      <c r="E38" s="36"/>
    </row>
    <row r="39" spans="1:5" x14ac:dyDescent="0.2">
      <c r="A39" s="104">
        <f>'3.1.vol.'!C39</f>
        <v>43709</v>
      </c>
      <c r="C39" s="36"/>
      <c r="D39" s="33"/>
      <c r="E39" s="36"/>
    </row>
    <row r="40" spans="1:5" x14ac:dyDescent="0.2">
      <c r="A40" s="104">
        <f>'3.1.vol.'!C40</f>
        <v>43739</v>
      </c>
      <c r="C40" s="36"/>
      <c r="D40" s="33"/>
      <c r="E40" s="36"/>
    </row>
    <row r="41" spans="1:5" x14ac:dyDescent="0.2">
      <c r="A41" s="104">
        <f>'3.1.vol.'!C41</f>
        <v>43770</v>
      </c>
      <c r="C41" s="36"/>
      <c r="D41" s="33"/>
      <c r="E41" s="36"/>
    </row>
    <row r="42" spans="1:5" ht="13.5" thickBot="1" x14ac:dyDescent="0.25">
      <c r="A42" s="105">
        <f>'3.1.vol.'!C42</f>
        <v>43800</v>
      </c>
      <c r="C42" s="39"/>
      <c r="D42" s="33"/>
      <c r="E42" s="39"/>
    </row>
    <row r="43" spans="1:5" hidden="1" x14ac:dyDescent="0.2">
      <c r="A43" s="103">
        <f>'3.1.vol.'!C43</f>
        <v>43831</v>
      </c>
      <c r="C43" s="32"/>
      <c r="D43" s="33"/>
      <c r="E43" s="32"/>
    </row>
    <row r="44" spans="1:5" hidden="1" x14ac:dyDescent="0.2">
      <c r="A44" s="104">
        <f>'3.1.vol.'!C44</f>
        <v>43862</v>
      </c>
      <c r="C44" s="36"/>
      <c r="D44" s="33"/>
      <c r="E44" s="36"/>
    </row>
    <row r="45" spans="1:5" hidden="1" x14ac:dyDescent="0.2">
      <c r="A45" s="104">
        <f>'3.1.vol.'!C45</f>
        <v>43891</v>
      </c>
      <c r="C45" s="36"/>
      <c r="D45" s="33"/>
      <c r="E45" s="36"/>
    </row>
    <row r="46" spans="1:5" hidden="1" x14ac:dyDescent="0.2">
      <c r="A46" s="104">
        <f>'3.1.vol.'!C46</f>
        <v>43922</v>
      </c>
      <c r="C46" s="36"/>
      <c r="D46" s="33"/>
      <c r="E46" s="36"/>
    </row>
    <row r="47" spans="1:5" hidden="1" x14ac:dyDescent="0.2">
      <c r="A47" s="104">
        <f>'3.1.vol.'!C47</f>
        <v>43952</v>
      </c>
      <c r="C47" s="36"/>
      <c r="D47" s="33"/>
      <c r="E47" s="36"/>
    </row>
    <row r="48" spans="1:5" hidden="1" x14ac:dyDescent="0.2">
      <c r="A48" s="104">
        <f>'3.1.vol.'!C48</f>
        <v>43983</v>
      </c>
      <c r="C48" s="36"/>
      <c r="D48" s="33"/>
      <c r="E48" s="36"/>
    </row>
    <row r="49" spans="1:6" hidden="1" x14ac:dyDescent="0.2">
      <c r="A49" s="104">
        <f>'3.1.vol.'!C49</f>
        <v>44013</v>
      </c>
      <c r="C49" s="36"/>
      <c r="D49" s="33"/>
      <c r="E49" s="36"/>
    </row>
    <row r="50" spans="1:6" hidden="1" x14ac:dyDescent="0.2">
      <c r="A50" s="104">
        <f>'3.1.vol.'!C50</f>
        <v>44044</v>
      </c>
      <c r="C50" s="36"/>
      <c r="D50" s="33"/>
      <c r="E50" s="36"/>
    </row>
    <row r="51" spans="1:6" hidden="1" x14ac:dyDescent="0.2">
      <c r="A51" s="104">
        <f>'3.1.vol.'!C51</f>
        <v>44075</v>
      </c>
      <c r="C51" s="36"/>
      <c r="D51" s="33"/>
      <c r="E51" s="36"/>
    </row>
    <row r="52" spans="1:6" hidden="1" x14ac:dyDescent="0.2">
      <c r="A52" s="104">
        <f>'3.1.vol.'!C52</f>
        <v>44105</v>
      </c>
      <c r="C52" s="36"/>
      <c r="D52" s="33"/>
      <c r="E52" s="36"/>
    </row>
    <row r="53" spans="1:6" hidden="1" x14ac:dyDescent="0.2">
      <c r="A53" s="104">
        <f>'3.1.vol.'!C53</f>
        <v>44136</v>
      </c>
      <c r="C53" s="36"/>
      <c r="D53" s="33"/>
      <c r="E53" s="36"/>
    </row>
    <row r="54" spans="1:6" ht="13.5" hidden="1" thickBot="1" x14ac:dyDescent="0.25">
      <c r="A54" s="105">
        <f>'3.1.vol.'!C54</f>
        <v>44166</v>
      </c>
      <c r="C54" s="39"/>
      <c r="D54" s="33"/>
      <c r="E54" s="39"/>
    </row>
    <row r="55" spans="1:6" ht="13.5" thickBot="1" x14ac:dyDescent="0.25">
      <c r="A55" s="46"/>
      <c r="C55" s="33"/>
      <c r="D55" s="33"/>
      <c r="E55" s="33"/>
      <c r="F55" s="59"/>
    </row>
    <row r="56" spans="1:6" ht="39" thickBot="1" x14ac:dyDescent="0.25">
      <c r="A56" s="68" t="s">
        <v>8</v>
      </c>
      <c r="C56" s="351" t="str">
        <f>+C6</f>
        <v>Ventas de Producción Propia
En pesos</v>
      </c>
      <c r="D56" s="335"/>
      <c r="E56" s="351" t="str">
        <f>+E6</f>
        <v>Ventas de Producción Encargada o Contratada a Terceros
En pesos</v>
      </c>
    </row>
    <row r="57" spans="1:6" x14ac:dyDescent="0.2">
      <c r="A57" s="402">
        <v>2014</v>
      </c>
      <c r="C57" s="405"/>
      <c r="D57" s="335"/>
      <c r="E57" s="405"/>
    </row>
    <row r="58" spans="1:6" x14ac:dyDescent="0.2">
      <c r="A58" s="403">
        <v>2015</v>
      </c>
      <c r="C58" s="406"/>
      <c r="D58" s="335"/>
      <c r="E58" s="406"/>
    </row>
    <row r="59" spans="1:6" x14ac:dyDescent="0.2">
      <c r="A59" s="403">
        <v>2016</v>
      </c>
      <c r="C59" s="406"/>
      <c r="D59" s="335"/>
      <c r="E59" s="406"/>
    </row>
    <row r="60" spans="1:6" x14ac:dyDescent="0.2">
      <c r="A60" s="61">
        <v>2017</v>
      </c>
      <c r="C60" s="62"/>
      <c r="D60" s="336"/>
      <c r="E60" s="62"/>
    </row>
    <row r="61" spans="1:6" x14ac:dyDescent="0.2">
      <c r="A61" s="61">
        <v>2018</v>
      </c>
      <c r="C61" s="62"/>
      <c r="D61" s="336"/>
      <c r="E61" s="62"/>
    </row>
    <row r="62" spans="1:6" ht="13.5" thickBot="1" x14ac:dyDescent="0.25">
      <c r="A62" s="404">
        <v>2019</v>
      </c>
      <c r="C62" s="63"/>
      <c r="D62" s="336"/>
      <c r="E62" s="63"/>
    </row>
    <row r="63" spans="1:6" hidden="1" x14ac:dyDescent="0.2">
      <c r="A63" s="401" t="str">
        <f>'3.1.vol.'!C63</f>
        <v>ene-dic 2018</v>
      </c>
      <c r="C63" s="65"/>
      <c r="D63" s="336"/>
      <c r="E63" s="65"/>
    </row>
    <row r="64" spans="1:6" ht="13.5" hidden="1" thickBot="1" x14ac:dyDescent="0.25">
      <c r="A64" s="106">
        <f>'3.1.vol.'!C64</f>
        <v>2019</v>
      </c>
      <c r="C64" s="66"/>
      <c r="D64" s="337"/>
      <c r="E64" s="66"/>
    </row>
    <row r="65" spans="1:6" ht="13.5" thickBot="1" x14ac:dyDescent="0.25"/>
    <row r="66" spans="1:6" ht="13.5" thickBot="1" x14ac:dyDescent="0.25">
      <c r="A66" s="59" t="s">
        <v>173</v>
      </c>
      <c r="E66" s="169" t="s">
        <v>174</v>
      </c>
    </row>
    <row r="67" spans="1:6" x14ac:dyDescent="0.2">
      <c r="A67" s="86" t="s">
        <v>154</v>
      </c>
    </row>
    <row r="69" spans="1:6" ht="38.25" customHeight="1" thickBot="1" x14ac:dyDescent="0.25">
      <c r="F69" s="92"/>
    </row>
    <row r="70" spans="1:6" ht="39" thickBot="1" x14ac:dyDescent="0.25">
      <c r="A70" s="91" t="s">
        <v>8</v>
      </c>
      <c r="B70" s="100"/>
      <c r="C70" s="97" t="str">
        <f>+C56</f>
        <v>Ventas de Producción Propia
En pesos</v>
      </c>
      <c r="D70" s="338"/>
      <c r="E70" s="97" t="str">
        <f>+E56</f>
        <v>Ventas de Producción Encargada o Contratada a Terceros
En pesos</v>
      </c>
      <c r="F70" s="100"/>
    </row>
    <row r="71" spans="1:6" x14ac:dyDescent="0.2">
      <c r="A71" s="99">
        <v>2002</v>
      </c>
      <c r="B71" s="100"/>
      <c r="C71" s="118">
        <f>+C60-SUM(C7:C18)</f>
        <v>0</v>
      </c>
      <c r="D71" s="339"/>
      <c r="E71" s="118">
        <f>+E60-SUM(E7:E18)</f>
        <v>0</v>
      </c>
      <c r="F71" s="100"/>
    </row>
    <row r="72" spans="1:6" x14ac:dyDescent="0.2">
      <c r="A72" s="101">
        <v>2003</v>
      </c>
      <c r="B72" s="100"/>
      <c r="C72" s="122">
        <f>+C61-SUM(C19:C30)</f>
        <v>0</v>
      </c>
      <c r="D72" s="339"/>
      <c r="E72" s="122">
        <f>+E61-SUM(E19:E30)</f>
        <v>0</v>
      </c>
      <c r="F72" s="100"/>
    </row>
    <row r="73" spans="1:6" ht="13.5" thickBot="1" x14ac:dyDescent="0.25">
      <c r="A73" s="102">
        <v>2004</v>
      </c>
      <c r="B73" s="100"/>
      <c r="C73" s="126">
        <f>+C62-SUM(C31:C42)</f>
        <v>0</v>
      </c>
      <c r="D73" s="339"/>
      <c r="E73" s="126">
        <f>+E62-SUM(E31:E42)</f>
        <v>0</v>
      </c>
      <c r="F73" s="100"/>
    </row>
    <row r="74" spans="1:6" x14ac:dyDescent="0.2">
      <c r="A74" s="99" t="s">
        <v>204</v>
      </c>
      <c r="B74" s="100"/>
      <c r="C74" s="131">
        <f>+C63-(SUM(C31:INDEX(C31:C42,'[5]parámetros e instrucciones'!$E$3)))</f>
        <v>0</v>
      </c>
      <c r="D74" s="339"/>
      <c r="E74" s="131">
        <f>+E63-(SUM(E31:INDEX(E31:E42,'[3]parámetros e instrucciones'!$E$3)))</f>
        <v>0</v>
      </c>
      <c r="F74" s="100"/>
    </row>
    <row r="75" spans="1:6" ht="13.5" thickBot="1" x14ac:dyDescent="0.25">
      <c r="A75" s="102" t="s">
        <v>200</v>
      </c>
      <c r="B75" s="100"/>
      <c r="C75" s="136">
        <f>+C64-(SUM(C43:INDEX(C43:C54,'[5]parámetros e instrucciones'!$E$3)))</f>
        <v>0</v>
      </c>
      <c r="D75" s="340"/>
      <c r="E75" s="136">
        <f>+E64-(SUM(E43:INDEX(E43:E54,'[3]parámetros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5" orientation="portrait" horizontalDpi="300" verticalDpi="300" r:id="rId1"/>
  <headerFooter alignWithMargins="0">
    <oddHeader>&amp;R2020 - Año del General Manuel Belgrano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74"/>
  <sheetViews>
    <sheetView tabSelected="1" workbookViewId="0">
      <selection activeCell="S59" sqref="S59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472" t="s">
        <v>239</v>
      </c>
      <c r="B1" s="472"/>
      <c r="C1" s="472"/>
    </row>
    <row r="2" spans="1:6" x14ac:dyDescent="0.2">
      <c r="A2" s="472" t="s">
        <v>121</v>
      </c>
      <c r="B2" s="472"/>
      <c r="C2" s="472"/>
      <c r="F2" s="92" t="s">
        <v>129</v>
      </c>
    </row>
    <row r="3" spans="1:6" x14ac:dyDescent="0.2">
      <c r="A3" s="478" t="str">
        <f>+'1.1 modelos'!A3</f>
        <v>BROCAS DIN 338</v>
      </c>
      <c r="B3" s="478"/>
      <c r="C3" s="478"/>
    </row>
    <row r="4" spans="1:6" x14ac:dyDescent="0.2">
      <c r="A4" s="479" t="s">
        <v>114</v>
      </c>
      <c r="B4" s="479"/>
      <c r="C4" s="479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115</v>
      </c>
      <c r="C7" s="24" t="s">
        <v>122</v>
      </c>
      <c r="F7" s="92" t="s">
        <v>127</v>
      </c>
    </row>
    <row r="8" spans="1:6" ht="13.5" thickBot="1" x14ac:dyDescent="0.25">
      <c r="A8" s="103">
        <f>+'4.1.b RES PUB'!A7</f>
        <v>42736</v>
      </c>
      <c r="C8" s="32"/>
      <c r="F8" s="186"/>
    </row>
    <row r="9" spans="1:6" x14ac:dyDescent="0.2">
      <c r="A9" s="104">
        <f>+'4.1.b RES PUB'!A8</f>
        <v>42767</v>
      </c>
      <c r="C9" s="36"/>
      <c r="F9" s="92"/>
    </row>
    <row r="10" spans="1:6" ht="13.5" thickBot="1" x14ac:dyDescent="0.25">
      <c r="A10" s="104">
        <f>+'4.1.b RES PUB'!A9</f>
        <v>42795</v>
      </c>
      <c r="C10" s="36"/>
      <c r="F10" s="92" t="s">
        <v>128</v>
      </c>
    </row>
    <row r="11" spans="1:6" ht="13.5" thickBot="1" x14ac:dyDescent="0.25">
      <c r="A11" s="104">
        <f>+'4.1.b RES PUB'!A10</f>
        <v>42826</v>
      </c>
      <c r="C11" s="36"/>
      <c r="F11" s="187"/>
    </row>
    <row r="12" spans="1:6" x14ac:dyDescent="0.2">
      <c r="A12" s="104">
        <f>+'4.1.b RES PUB'!A11</f>
        <v>42856</v>
      </c>
      <c r="C12" s="36"/>
    </row>
    <row r="13" spans="1:6" x14ac:dyDescent="0.2">
      <c r="A13" s="104">
        <f>+'4.1.b RES PUB'!A12</f>
        <v>42887</v>
      </c>
      <c r="C13" s="36"/>
    </row>
    <row r="14" spans="1:6" x14ac:dyDescent="0.2">
      <c r="A14" s="104">
        <f>+'4.1.b RES PUB'!A13</f>
        <v>42917</v>
      </c>
      <c r="C14" s="36"/>
    </row>
    <row r="15" spans="1:6" x14ac:dyDescent="0.2">
      <c r="A15" s="104">
        <f>+'4.1.b RES PUB'!A14</f>
        <v>42948</v>
      </c>
      <c r="C15" s="36"/>
    </row>
    <row r="16" spans="1:6" x14ac:dyDescent="0.2">
      <c r="A16" s="104">
        <f>+'4.1.b RES PUB'!A15</f>
        <v>42979</v>
      </c>
      <c r="C16" s="36"/>
    </row>
    <row r="17" spans="1:3" x14ac:dyDescent="0.2">
      <c r="A17" s="104">
        <f>+'4.1.b RES PUB'!A16</f>
        <v>43009</v>
      </c>
      <c r="C17" s="36"/>
    </row>
    <row r="18" spans="1:3" x14ac:dyDescent="0.2">
      <c r="A18" s="104">
        <f>+'4.1.b RES PUB'!A17</f>
        <v>43040</v>
      </c>
      <c r="C18" s="36"/>
    </row>
    <row r="19" spans="1:3" ht="13.5" thickBot="1" x14ac:dyDescent="0.25">
      <c r="A19" s="105">
        <f>+'4.1.b RES PUB'!A18</f>
        <v>43070</v>
      </c>
      <c r="C19" s="39"/>
    </row>
    <row r="20" spans="1:3" x14ac:dyDescent="0.2">
      <c r="A20" s="103">
        <f>+'4.1.b RES PUB'!A19</f>
        <v>43101</v>
      </c>
      <c r="C20" s="42"/>
    </row>
    <row r="21" spans="1:3" x14ac:dyDescent="0.2">
      <c r="A21" s="104">
        <f>+'4.1.b RES PUB'!A20</f>
        <v>43132</v>
      </c>
      <c r="C21" s="36"/>
    </row>
    <row r="22" spans="1:3" x14ac:dyDescent="0.2">
      <c r="A22" s="104">
        <f>+'4.1.b RES PUB'!A21</f>
        <v>43160</v>
      </c>
      <c r="C22" s="36"/>
    </row>
    <row r="23" spans="1:3" x14ac:dyDescent="0.2">
      <c r="A23" s="104">
        <f>+'4.1.b RES PUB'!A22</f>
        <v>43191</v>
      </c>
      <c r="C23" s="36"/>
    </row>
    <row r="24" spans="1:3" x14ac:dyDescent="0.2">
      <c r="A24" s="104">
        <f>+'4.1.b RES PUB'!A23</f>
        <v>43221</v>
      </c>
      <c r="C24" s="36"/>
    </row>
    <row r="25" spans="1:3" x14ac:dyDescent="0.2">
      <c r="A25" s="104">
        <f>+'4.1.b RES PUB'!A24</f>
        <v>43252</v>
      </c>
      <c r="C25" s="36"/>
    </row>
    <row r="26" spans="1:3" x14ac:dyDescent="0.2">
      <c r="A26" s="104">
        <f>+'4.1.b RES PUB'!A25</f>
        <v>43282</v>
      </c>
      <c r="C26" s="36"/>
    </row>
    <row r="27" spans="1:3" x14ac:dyDescent="0.2">
      <c r="A27" s="104">
        <f>+'4.1.b RES PUB'!A26</f>
        <v>43313</v>
      </c>
      <c r="C27" s="36"/>
    </row>
    <row r="28" spans="1:3" x14ac:dyDescent="0.2">
      <c r="A28" s="104">
        <f>+'4.1.b RES PUB'!A27</f>
        <v>43344</v>
      </c>
      <c r="C28" s="36"/>
    </row>
    <row r="29" spans="1:3" x14ac:dyDescent="0.2">
      <c r="A29" s="104">
        <f>+'4.1.b RES PUB'!A28</f>
        <v>43374</v>
      </c>
      <c r="C29" s="36"/>
    </row>
    <row r="30" spans="1:3" x14ac:dyDescent="0.2">
      <c r="A30" s="104">
        <f>+'4.1.b RES PUB'!A29</f>
        <v>43405</v>
      </c>
      <c r="C30" s="36"/>
    </row>
    <row r="31" spans="1:3" ht="13.5" thickBot="1" x14ac:dyDescent="0.25">
      <c r="A31" s="105">
        <f>+'4.1.b RES PUB'!A30</f>
        <v>43435</v>
      </c>
      <c r="C31" s="45"/>
    </row>
    <row r="32" spans="1:3" x14ac:dyDescent="0.2">
      <c r="A32" s="103">
        <f>+'4.1.b RES PUB'!A31</f>
        <v>43466</v>
      </c>
      <c r="C32" s="32"/>
    </row>
    <row r="33" spans="1:3" x14ac:dyDescent="0.2">
      <c r="A33" s="104">
        <f>+'4.1.b RES PUB'!A32</f>
        <v>43497</v>
      </c>
      <c r="C33" s="36"/>
    </row>
    <row r="34" spans="1:3" x14ac:dyDescent="0.2">
      <c r="A34" s="104">
        <f>+'4.1.b RES PUB'!A33</f>
        <v>43525</v>
      </c>
      <c r="C34" s="36"/>
    </row>
    <row r="35" spans="1:3" x14ac:dyDescent="0.2">
      <c r="A35" s="104">
        <f>+'4.1.b RES PUB'!A34</f>
        <v>43556</v>
      </c>
      <c r="C35" s="36"/>
    </row>
    <row r="36" spans="1:3" x14ac:dyDescent="0.2">
      <c r="A36" s="104">
        <f>+'4.1.b RES PUB'!A35</f>
        <v>43586</v>
      </c>
      <c r="C36" s="36"/>
    </row>
    <row r="37" spans="1:3" x14ac:dyDescent="0.2">
      <c r="A37" s="104">
        <f>+'4.1.b RES PUB'!A36</f>
        <v>43617</v>
      </c>
      <c r="C37" s="36"/>
    </row>
    <row r="38" spans="1:3" x14ac:dyDescent="0.2">
      <c r="A38" s="104">
        <f>+'4.1.b RES PUB'!A37</f>
        <v>43647</v>
      </c>
      <c r="C38" s="36"/>
    </row>
    <row r="39" spans="1:3" x14ac:dyDescent="0.2">
      <c r="A39" s="104">
        <f>+'4.1.b RES PUB'!A38</f>
        <v>43678</v>
      </c>
      <c r="C39" s="36"/>
    </row>
    <row r="40" spans="1:3" x14ac:dyDescent="0.2">
      <c r="A40" s="104">
        <f>+'4.1.b RES PUB'!A39</f>
        <v>43709</v>
      </c>
      <c r="C40" s="36"/>
    </row>
    <row r="41" spans="1:3" x14ac:dyDescent="0.2">
      <c r="A41" s="104">
        <f>+'4.1.b RES PUB'!A40</f>
        <v>43739</v>
      </c>
      <c r="C41" s="36"/>
    </row>
    <row r="42" spans="1:3" x14ac:dyDescent="0.2">
      <c r="A42" s="104">
        <f>+'4.1.b RES PUB'!A41</f>
        <v>43770</v>
      </c>
      <c r="C42" s="36"/>
    </row>
    <row r="43" spans="1:3" ht="13.5" thickBot="1" x14ac:dyDescent="0.25">
      <c r="A43" s="105">
        <f>+'4.1.b RES PUB'!A42</f>
        <v>43800</v>
      </c>
      <c r="C43" s="39"/>
    </row>
    <row r="44" spans="1:3" hidden="1" x14ac:dyDescent="0.2">
      <c r="A44" s="103">
        <f>+'4.1.b RES PUB'!A43</f>
        <v>43831</v>
      </c>
      <c r="C44" s="32"/>
    </row>
    <row r="45" spans="1:3" hidden="1" x14ac:dyDescent="0.2">
      <c r="A45" s="104">
        <f>+'4.1.b RES PUB'!A44</f>
        <v>43862</v>
      </c>
      <c r="C45" s="36"/>
    </row>
    <row r="46" spans="1:3" hidden="1" x14ac:dyDescent="0.2">
      <c r="A46" s="104">
        <f>+'4.1.b RES PUB'!A45</f>
        <v>43891</v>
      </c>
      <c r="C46" s="36"/>
    </row>
    <row r="47" spans="1:3" hidden="1" x14ac:dyDescent="0.2">
      <c r="A47" s="104">
        <f>+'4.1.b RES PUB'!A46</f>
        <v>43922</v>
      </c>
      <c r="C47" s="36"/>
    </row>
    <row r="48" spans="1:3" hidden="1" x14ac:dyDescent="0.2">
      <c r="A48" s="104">
        <f>+'4.1.b RES PUB'!A47</f>
        <v>43952</v>
      </c>
      <c r="C48" s="36"/>
    </row>
    <row r="49" spans="1:3" hidden="1" x14ac:dyDescent="0.2">
      <c r="A49" s="104">
        <f>+'4.1.b RES PUB'!A48</f>
        <v>43983</v>
      </c>
      <c r="C49" s="36"/>
    </row>
    <row r="50" spans="1:3" hidden="1" x14ac:dyDescent="0.2">
      <c r="A50" s="104">
        <f>+'4.1.b RES PUB'!A49</f>
        <v>44013</v>
      </c>
      <c r="C50" s="36"/>
    </row>
    <row r="51" spans="1:3" hidden="1" x14ac:dyDescent="0.2">
      <c r="A51" s="104">
        <f>+'4.1.b RES PUB'!A50</f>
        <v>44044</v>
      </c>
      <c r="C51" s="36"/>
    </row>
    <row r="52" spans="1:3" hidden="1" x14ac:dyDescent="0.2">
      <c r="A52" s="104">
        <f>+'4.1.b RES PUB'!A51</f>
        <v>44075</v>
      </c>
      <c r="C52" s="36"/>
    </row>
    <row r="53" spans="1:3" hidden="1" x14ac:dyDescent="0.2">
      <c r="A53" s="104">
        <f>+'4.1.b RES PUB'!A52</f>
        <v>44105</v>
      </c>
      <c r="C53" s="36"/>
    </row>
    <row r="54" spans="1:3" hidden="1" x14ac:dyDescent="0.2">
      <c r="A54" s="104">
        <f>+'4.1.b RES PUB'!A53</f>
        <v>44136</v>
      </c>
      <c r="C54" s="36"/>
    </row>
    <row r="55" spans="1:3" ht="13.5" hidden="1" thickBot="1" x14ac:dyDescent="0.25">
      <c r="A55" s="105">
        <f>+'4.1.b RES PUB'!A54</f>
        <v>44166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8" t="s">
        <v>8</v>
      </c>
      <c r="C57" s="377" t="s">
        <v>122</v>
      </c>
    </row>
    <row r="58" spans="1:3" x14ac:dyDescent="0.2">
      <c r="A58" s="402">
        <v>2014</v>
      </c>
      <c r="C58" s="408"/>
    </row>
    <row r="59" spans="1:3" x14ac:dyDescent="0.2">
      <c r="A59" s="403">
        <v>2015</v>
      </c>
      <c r="C59" s="409"/>
    </row>
    <row r="60" spans="1:3" x14ac:dyDescent="0.2">
      <c r="A60" s="403">
        <v>2016</v>
      </c>
      <c r="C60" s="409"/>
    </row>
    <row r="61" spans="1:3" x14ac:dyDescent="0.2">
      <c r="A61" s="61">
        <v>2017</v>
      </c>
      <c r="C61" s="62"/>
    </row>
    <row r="62" spans="1:3" x14ac:dyDescent="0.2">
      <c r="A62" s="61">
        <v>2018</v>
      </c>
      <c r="C62" s="62"/>
    </row>
    <row r="63" spans="1:3" ht="13.5" thickBot="1" x14ac:dyDescent="0.25">
      <c r="A63" s="404">
        <v>2019</v>
      </c>
      <c r="C63" s="63"/>
    </row>
    <row r="64" spans="1:3" hidden="1" x14ac:dyDescent="0.2">
      <c r="A64" s="407" t="str">
        <f>+'3.1.vol.'!C63</f>
        <v>ene-dic 2018</v>
      </c>
      <c r="C64" s="65"/>
    </row>
    <row r="65" spans="1:3" ht="13.5" hidden="1" thickBot="1" x14ac:dyDescent="0.25">
      <c r="A65" s="378">
        <f>+'3.1.vol.'!C64</f>
        <v>2019</v>
      </c>
      <c r="C65" s="66"/>
    </row>
    <row r="67" spans="1:3" x14ac:dyDescent="0.2">
      <c r="A67" s="86" t="s">
        <v>150</v>
      </c>
    </row>
    <row r="68" spans="1:3" ht="13.5" thickBot="1" x14ac:dyDescent="0.25"/>
    <row r="69" spans="1:3" ht="26.25" thickBot="1" x14ac:dyDescent="0.25">
      <c r="A69" s="91" t="s">
        <v>8</v>
      </c>
      <c r="B69" s="100"/>
      <c r="C69" s="97" t="s">
        <v>120</v>
      </c>
    </row>
    <row r="70" spans="1:3" x14ac:dyDescent="0.2">
      <c r="A70" s="99">
        <f>+A61</f>
        <v>2017</v>
      </c>
      <c r="B70" s="100"/>
      <c r="C70" s="118">
        <f>+C61-SUM(C8:C19)</f>
        <v>0</v>
      </c>
    </row>
    <row r="71" spans="1:3" x14ac:dyDescent="0.2">
      <c r="A71" s="101">
        <f>+A62</f>
        <v>2018</v>
      </c>
      <c r="B71" s="100"/>
      <c r="C71" s="122">
        <f>+C62-SUM(C20:C31)</f>
        <v>0</v>
      </c>
    </row>
    <row r="72" spans="1:3" ht="13.5" thickBot="1" x14ac:dyDescent="0.25">
      <c r="A72" s="102">
        <f>+A63</f>
        <v>2019</v>
      </c>
      <c r="B72" s="100"/>
      <c r="C72" s="126">
        <f>+C63-SUM(C32:C43)</f>
        <v>0</v>
      </c>
    </row>
    <row r="73" spans="1:3" x14ac:dyDescent="0.2">
      <c r="A73" s="99" t="str">
        <f>+A64</f>
        <v>ene-dic 2018</v>
      </c>
      <c r="B73" s="100"/>
      <c r="C73" s="131">
        <f>+C64-(SUM(C32:INDEX(C32:C43,'parámetros e instrucciones'!$E$3)))</f>
        <v>0</v>
      </c>
    </row>
    <row r="74" spans="1:3" ht="13.5" thickBot="1" x14ac:dyDescent="0.25">
      <c r="A74" s="102">
        <f>+A65</f>
        <v>2019</v>
      </c>
      <c r="B74" s="100"/>
      <c r="C74" s="136">
        <f>+C65-(SUM(C44:INDEX(C44:C55,'parámetros e instrucciones'!$E$3)))</f>
        <v>0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7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472" t="s">
        <v>239</v>
      </c>
      <c r="B1" s="472"/>
      <c r="C1" s="472"/>
    </row>
    <row r="2" spans="1:8" x14ac:dyDescent="0.2">
      <c r="A2" s="472" t="s">
        <v>202</v>
      </c>
      <c r="B2" s="472"/>
      <c r="C2" s="472"/>
    </row>
    <row r="3" spans="1:8" s="410" customFormat="1" ht="13.5" thickBot="1" x14ac:dyDescent="0.25">
      <c r="A3" s="478" t="str">
        <f>+'1.1 modelos'!A3</f>
        <v>BROCAS DIN 338</v>
      </c>
      <c r="B3" s="478"/>
      <c r="C3" s="478"/>
      <c r="E3" s="411"/>
      <c r="F3" s="411"/>
      <c r="H3" s="412" t="s">
        <v>124</v>
      </c>
    </row>
    <row r="4" spans="1:8" ht="13.5" thickBot="1" x14ac:dyDescent="0.25">
      <c r="A4" s="472" t="s">
        <v>114</v>
      </c>
      <c r="B4" s="472"/>
      <c r="C4" s="472"/>
      <c r="E4" s="480" t="s">
        <v>133</v>
      </c>
      <c r="F4" s="481"/>
      <c r="H4" s="86" t="s">
        <v>157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115</v>
      </c>
      <c r="C6" s="24" t="s">
        <v>144</v>
      </c>
      <c r="F6" s="92"/>
      <c r="H6" s="24" t="s">
        <v>144</v>
      </c>
    </row>
    <row r="7" spans="1:8" x14ac:dyDescent="0.2">
      <c r="A7" s="103">
        <f>+'3.1.vol.'!C7</f>
        <v>42736</v>
      </c>
      <c r="C7" s="327" t="str">
        <f>+H7</f>
        <v/>
      </c>
      <c r="E7" s="92" t="s">
        <v>130</v>
      </c>
      <c r="H7" s="322" t="str">
        <f>IF('4.1.b conf'!C8&gt;0,('4.1.b conf'!C8/'4.1.b conf'!$F$11)*100,"")</f>
        <v/>
      </c>
    </row>
    <row r="8" spans="1:8" x14ac:dyDescent="0.2">
      <c r="A8" s="104">
        <f>+'3.1.vol.'!C8</f>
        <v>42767</v>
      </c>
      <c r="C8" s="325" t="str">
        <f t="shared" ref="C8:C54" si="0">+H8</f>
        <v/>
      </c>
      <c r="E8" s="92" t="s">
        <v>131</v>
      </c>
      <c r="H8" s="320" t="str">
        <f>IF('4.1.b conf'!C9&gt;0,('4.1.b conf'!C9/'4.1.b conf'!$F$11)*100,"")</f>
        <v/>
      </c>
    </row>
    <row r="9" spans="1:8" x14ac:dyDescent="0.2">
      <c r="A9" s="104">
        <f>+'3.1.vol.'!C9</f>
        <v>42795</v>
      </c>
      <c r="C9" s="325" t="str">
        <f t="shared" si="0"/>
        <v/>
      </c>
      <c r="E9" s="92" t="s">
        <v>132</v>
      </c>
      <c r="H9" s="320" t="str">
        <f>IF('4.1.b conf'!C10&gt;0,('4.1.b conf'!C10/'4.1.b conf'!$F$11)*100,"")</f>
        <v/>
      </c>
    </row>
    <row r="10" spans="1:8" x14ac:dyDescent="0.2">
      <c r="A10" s="104">
        <f>+'3.1.vol.'!C10</f>
        <v>42826</v>
      </c>
      <c r="C10" s="325" t="str">
        <f t="shared" si="0"/>
        <v/>
      </c>
      <c r="E10" s="92" t="s">
        <v>219</v>
      </c>
      <c r="H10" s="320" t="str">
        <f>IF('4.1.b conf'!C11&gt;0,('4.1.b conf'!C11/'4.1.b conf'!$F$11)*100,"")</f>
        <v/>
      </c>
    </row>
    <row r="11" spans="1:8" x14ac:dyDescent="0.2">
      <c r="A11" s="104">
        <f>+'3.1.vol.'!C11</f>
        <v>42856</v>
      </c>
      <c r="C11" s="325" t="str">
        <f t="shared" si="0"/>
        <v/>
      </c>
      <c r="H11" s="320" t="str">
        <f>IF('4.1.b conf'!C12&gt;0,('4.1.b conf'!C12/'4.1.b conf'!$F$11)*100,"")</f>
        <v/>
      </c>
    </row>
    <row r="12" spans="1:8" x14ac:dyDescent="0.2">
      <c r="A12" s="104">
        <f>+'3.1.vol.'!C12</f>
        <v>42887</v>
      </c>
      <c r="C12" s="325" t="str">
        <f t="shared" si="0"/>
        <v/>
      </c>
      <c r="H12" s="320" t="str">
        <f>IF('4.1.b conf'!C13&gt;0,('4.1.b conf'!C13/'4.1.b conf'!$F$11)*100,"")</f>
        <v/>
      </c>
    </row>
    <row r="13" spans="1:8" x14ac:dyDescent="0.2">
      <c r="A13" s="104">
        <f>+'3.1.vol.'!C13</f>
        <v>42917</v>
      </c>
      <c r="C13" s="325" t="str">
        <f t="shared" si="0"/>
        <v/>
      </c>
      <c r="H13" s="320" t="str">
        <f>IF('4.1.b conf'!C14&gt;0,('4.1.b conf'!C14/'4.1.b conf'!$F$11)*100,"")</f>
        <v/>
      </c>
    </row>
    <row r="14" spans="1:8" x14ac:dyDescent="0.2">
      <c r="A14" s="104">
        <f>+'3.1.vol.'!C14</f>
        <v>42948</v>
      </c>
      <c r="C14" s="325" t="str">
        <f t="shared" si="0"/>
        <v/>
      </c>
      <c r="H14" s="320" t="str">
        <f>IF('4.1.b conf'!C15&gt;0,('4.1.b conf'!C15/'4.1.b conf'!$F$11)*100,"")</f>
        <v/>
      </c>
    </row>
    <row r="15" spans="1:8" x14ac:dyDescent="0.2">
      <c r="A15" s="104">
        <f>+'3.1.vol.'!C15</f>
        <v>42979</v>
      </c>
      <c r="C15" s="325" t="str">
        <f t="shared" si="0"/>
        <v/>
      </c>
      <c r="H15" s="320" t="str">
        <f>IF('4.1.b conf'!C16&gt;0,('4.1.b conf'!C16/'4.1.b conf'!$F$11)*100,"")</f>
        <v/>
      </c>
    </row>
    <row r="16" spans="1:8" x14ac:dyDescent="0.2">
      <c r="A16" s="104">
        <f>+'3.1.vol.'!C16</f>
        <v>43009</v>
      </c>
      <c r="C16" s="325" t="str">
        <f t="shared" si="0"/>
        <v/>
      </c>
      <c r="H16" s="320" t="str">
        <f>IF('4.1.b conf'!C17&gt;0,('4.1.b conf'!C17/'4.1.b conf'!$F$11)*100,"")</f>
        <v/>
      </c>
    </row>
    <row r="17" spans="1:8" x14ac:dyDescent="0.2">
      <c r="A17" s="104">
        <f>+'3.1.vol.'!C17</f>
        <v>43040</v>
      </c>
      <c r="C17" s="325" t="str">
        <f t="shared" si="0"/>
        <v/>
      </c>
      <c r="H17" s="320" t="str">
        <f>IF('4.1.b conf'!C18&gt;0,('4.1.b conf'!C18/'4.1.b conf'!$F$11)*100,"")</f>
        <v/>
      </c>
    </row>
    <row r="18" spans="1:8" ht="13.5" thickBot="1" x14ac:dyDescent="0.25">
      <c r="A18" s="105">
        <f>+'3.1.vol.'!C18</f>
        <v>43070</v>
      </c>
      <c r="C18" s="326" t="str">
        <f t="shared" si="0"/>
        <v/>
      </c>
      <c r="H18" s="321" t="str">
        <f>IF('4.1.b conf'!C19&gt;0,('4.1.b conf'!C19/'4.1.b conf'!$F$11)*100,"")</f>
        <v/>
      </c>
    </row>
    <row r="19" spans="1:8" x14ac:dyDescent="0.2">
      <c r="A19" s="103">
        <f>+'3.1.vol.'!C19</f>
        <v>43101</v>
      </c>
      <c r="C19" s="327" t="str">
        <f t="shared" si="0"/>
        <v/>
      </c>
      <c r="H19" s="322" t="str">
        <f>IF('4.1.b conf'!C20&gt;0,('4.1.b conf'!C20/'4.1.b conf'!$F$11)*100,"")</f>
        <v/>
      </c>
    </row>
    <row r="20" spans="1:8" x14ac:dyDescent="0.2">
      <c r="A20" s="104">
        <f>+'3.1.vol.'!C20</f>
        <v>43132</v>
      </c>
      <c r="C20" s="325" t="str">
        <f t="shared" si="0"/>
        <v/>
      </c>
      <c r="H20" s="320" t="str">
        <f>IF('4.1.b conf'!C21&gt;0,('4.1.b conf'!C21/'4.1.b conf'!$F$11)*100,"")</f>
        <v/>
      </c>
    </row>
    <row r="21" spans="1:8" x14ac:dyDescent="0.2">
      <c r="A21" s="104">
        <f>+'3.1.vol.'!C21</f>
        <v>43160</v>
      </c>
      <c r="C21" s="325" t="str">
        <f t="shared" si="0"/>
        <v/>
      </c>
      <c r="H21" s="320" t="str">
        <f>IF('4.1.b conf'!C22&gt;0,('4.1.b conf'!C22/'4.1.b conf'!$F$11)*100,"")</f>
        <v/>
      </c>
    </row>
    <row r="22" spans="1:8" x14ac:dyDescent="0.2">
      <c r="A22" s="104">
        <f>+'3.1.vol.'!C22</f>
        <v>43191</v>
      </c>
      <c r="C22" s="325" t="str">
        <f t="shared" si="0"/>
        <v/>
      </c>
      <c r="H22" s="320" t="str">
        <f>IF('4.1.b conf'!C23&gt;0,('4.1.b conf'!C23/'4.1.b conf'!$F$11)*100,"")</f>
        <v/>
      </c>
    </row>
    <row r="23" spans="1:8" x14ac:dyDescent="0.2">
      <c r="A23" s="104">
        <f>+'3.1.vol.'!C23</f>
        <v>43221</v>
      </c>
      <c r="C23" s="325" t="str">
        <f t="shared" si="0"/>
        <v/>
      </c>
      <c r="H23" s="320" t="str">
        <f>IF('4.1.b conf'!C24&gt;0,('4.1.b conf'!C24/'4.1.b conf'!$F$11)*100,"")</f>
        <v/>
      </c>
    </row>
    <row r="24" spans="1:8" x14ac:dyDescent="0.2">
      <c r="A24" s="104">
        <f>+'3.1.vol.'!C24</f>
        <v>43252</v>
      </c>
      <c r="C24" s="325" t="str">
        <f t="shared" si="0"/>
        <v/>
      </c>
      <c r="H24" s="320" t="str">
        <f>IF('4.1.b conf'!C25&gt;0,('4.1.b conf'!C25/'4.1.b conf'!$F$11)*100,"")</f>
        <v/>
      </c>
    </row>
    <row r="25" spans="1:8" x14ac:dyDescent="0.2">
      <c r="A25" s="104">
        <f>+'3.1.vol.'!C25</f>
        <v>43282</v>
      </c>
      <c r="C25" s="325" t="str">
        <f t="shared" si="0"/>
        <v/>
      </c>
      <c r="H25" s="320" t="str">
        <f>IF('4.1.b conf'!C26&gt;0,('4.1.b conf'!C26/'4.1.b conf'!$F$11)*100,"")</f>
        <v/>
      </c>
    </row>
    <row r="26" spans="1:8" x14ac:dyDescent="0.2">
      <c r="A26" s="104">
        <f>+'3.1.vol.'!C26</f>
        <v>43313</v>
      </c>
      <c r="C26" s="325" t="str">
        <f t="shared" si="0"/>
        <v/>
      </c>
      <c r="H26" s="320" t="str">
        <f>IF('4.1.b conf'!C27&gt;0,('4.1.b conf'!C27/'4.1.b conf'!$F$11)*100,"")</f>
        <v/>
      </c>
    </row>
    <row r="27" spans="1:8" x14ac:dyDescent="0.2">
      <c r="A27" s="104">
        <f>+'3.1.vol.'!C27</f>
        <v>43344</v>
      </c>
      <c r="C27" s="325" t="str">
        <f t="shared" si="0"/>
        <v/>
      </c>
      <c r="H27" s="320" t="str">
        <f>IF('4.1.b conf'!C28&gt;0,('4.1.b conf'!C28/'4.1.b conf'!$F$11)*100,"")</f>
        <v/>
      </c>
    </row>
    <row r="28" spans="1:8" x14ac:dyDescent="0.2">
      <c r="A28" s="104">
        <f>+'3.1.vol.'!C28</f>
        <v>43374</v>
      </c>
      <c r="C28" s="325" t="str">
        <f t="shared" si="0"/>
        <v/>
      </c>
      <c r="H28" s="320" t="str">
        <f>IF('4.1.b conf'!C29&gt;0,('4.1.b conf'!C29/'4.1.b conf'!$F$11)*100,"")</f>
        <v/>
      </c>
    </row>
    <row r="29" spans="1:8" x14ac:dyDescent="0.2">
      <c r="A29" s="104">
        <f>+'3.1.vol.'!C29</f>
        <v>43405</v>
      </c>
      <c r="C29" s="325" t="str">
        <f t="shared" si="0"/>
        <v/>
      </c>
      <c r="H29" s="320" t="str">
        <f>IF('4.1.b conf'!C30&gt;0,('4.1.b conf'!C30/'4.1.b conf'!$F$11)*100,"")</f>
        <v/>
      </c>
    </row>
    <row r="30" spans="1:8" ht="13.5" thickBot="1" x14ac:dyDescent="0.25">
      <c r="A30" s="105">
        <f>+'3.1.vol.'!C30</f>
        <v>43435</v>
      </c>
      <c r="C30" s="328" t="str">
        <f t="shared" si="0"/>
        <v/>
      </c>
      <c r="H30" s="323" t="str">
        <f>IF('4.1.b conf'!C31&gt;0,('4.1.b conf'!C31/'4.1.b conf'!$F$11)*100,"")</f>
        <v/>
      </c>
    </row>
    <row r="31" spans="1:8" x14ac:dyDescent="0.2">
      <c r="A31" s="103">
        <f>+'3.1.vol.'!C31</f>
        <v>43466</v>
      </c>
      <c r="C31" s="329" t="str">
        <f t="shared" si="0"/>
        <v/>
      </c>
      <c r="H31" s="319" t="str">
        <f>IF('4.1.b conf'!C32&gt;0,('4.1.b conf'!C32/'4.1.b conf'!$F$11)*100,"")</f>
        <v/>
      </c>
    </row>
    <row r="32" spans="1:8" x14ac:dyDescent="0.2">
      <c r="A32" s="104">
        <f>+'3.1.vol.'!C32</f>
        <v>43497</v>
      </c>
      <c r="C32" s="325" t="str">
        <f t="shared" si="0"/>
        <v/>
      </c>
      <c r="H32" s="320" t="str">
        <f>IF('4.1.b conf'!C33&gt;0,('4.1.b conf'!C33/'4.1.b conf'!$F$11)*100,"")</f>
        <v/>
      </c>
    </row>
    <row r="33" spans="1:8" x14ac:dyDescent="0.2">
      <c r="A33" s="104">
        <f>+'3.1.vol.'!C33</f>
        <v>43525</v>
      </c>
      <c r="C33" s="325" t="str">
        <f t="shared" si="0"/>
        <v/>
      </c>
      <c r="H33" s="320" t="str">
        <f>IF('4.1.b conf'!C34&gt;0,('4.1.b conf'!C34/'4.1.b conf'!$F$11)*100,"")</f>
        <v/>
      </c>
    </row>
    <row r="34" spans="1:8" x14ac:dyDescent="0.2">
      <c r="A34" s="104">
        <f>+'3.1.vol.'!C34</f>
        <v>43556</v>
      </c>
      <c r="C34" s="325" t="str">
        <f t="shared" si="0"/>
        <v/>
      </c>
      <c r="H34" s="320" t="str">
        <f>IF('4.1.b conf'!C35&gt;0,('4.1.b conf'!C35/'4.1.b conf'!$F$11)*100,"")</f>
        <v/>
      </c>
    </row>
    <row r="35" spans="1:8" x14ac:dyDescent="0.2">
      <c r="A35" s="104">
        <f>+'3.1.vol.'!C35</f>
        <v>43586</v>
      </c>
      <c r="C35" s="325" t="str">
        <f t="shared" si="0"/>
        <v/>
      </c>
      <c r="H35" s="320" t="str">
        <f>IF('4.1.b conf'!C36&gt;0,('4.1.b conf'!C36/'4.1.b conf'!$F$11)*100,"")</f>
        <v/>
      </c>
    </row>
    <row r="36" spans="1:8" x14ac:dyDescent="0.2">
      <c r="A36" s="104">
        <f>+'3.1.vol.'!C36</f>
        <v>43617</v>
      </c>
      <c r="C36" s="325" t="str">
        <f t="shared" si="0"/>
        <v/>
      </c>
      <c r="H36" s="320" t="str">
        <f>IF('4.1.b conf'!C37&gt;0,('4.1.b conf'!C37/'4.1.b conf'!$F$11)*100,"")</f>
        <v/>
      </c>
    </row>
    <row r="37" spans="1:8" x14ac:dyDescent="0.2">
      <c r="A37" s="104">
        <f>+'3.1.vol.'!C37</f>
        <v>43647</v>
      </c>
      <c r="C37" s="325" t="str">
        <f t="shared" si="0"/>
        <v/>
      </c>
      <c r="H37" s="320" t="str">
        <f>IF('4.1.b conf'!C38&gt;0,('4.1.b conf'!C38/'4.1.b conf'!$F$11)*100,"")</f>
        <v/>
      </c>
    </row>
    <row r="38" spans="1:8" x14ac:dyDescent="0.2">
      <c r="A38" s="104">
        <f>+'3.1.vol.'!C38</f>
        <v>43678</v>
      </c>
      <c r="C38" s="325" t="str">
        <f t="shared" si="0"/>
        <v/>
      </c>
      <c r="H38" s="320" t="str">
        <f>IF('4.1.b conf'!C39&gt;0,('4.1.b conf'!C39/'4.1.b conf'!$F$11)*100,"")</f>
        <v/>
      </c>
    </row>
    <row r="39" spans="1:8" x14ac:dyDescent="0.2">
      <c r="A39" s="104">
        <f>+'3.1.vol.'!C39</f>
        <v>43709</v>
      </c>
      <c r="C39" s="325" t="str">
        <f t="shared" si="0"/>
        <v/>
      </c>
      <c r="H39" s="320" t="str">
        <f>IF('4.1.b conf'!C40&gt;0,('4.1.b conf'!C40/'4.1.b conf'!$F$11)*100,"")</f>
        <v/>
      </c>
    </row>
    <row r="40" spans="1:8" x14ac:dyDescent="0.2">
      <c r="A40" s="104">
        <f>+'3.1.vol.'!C40</f>
        <v>43739</v>
      </c>
      <c r="C40" s="325" t="str">
        <f t="shared" si="0"/>
        <v/>
      </c>
      <c r="H40" s="320" t="str">
        <f>IF('4.1.b conf'!C41&gt;0,('4.1.b conf'!C41/'4.1.b conf'!$F$11)*100,"")</f>
        <v/>
      </c>
    </row>
    <row r="41" spans="1:8" x14ac:dyDescent="0.2">
      <c r="A41" s="104">
        <f>+'3.1.vol.'!C41</f>
        <v>43770</v>
      </c>
      <c r="C41" s="325" t="str">
        <f t="shared" si="0"/>
        <v/>
      </c>
      <c r="H41" s="320" t="str">
        <f>IF('4.1.b conf'!C42&gt;0,('4.1.b conf'!C42/'4.1.b conf'!$F$11)*100,"")</f>
        <v/>
      </c>
    </row>
    <row r="42" spans="1:8" ht="13.5" thickBot="1" x14ac:dyDescent="0.25">
      <c r="A42" s="105">
        <f>+'3.1.vol.'!C42</f>
        <v>43800</v>
      </c>
      <c r="C42" s="326" t="str">
        <f t="shared" si="0"/>
        <v/>
      </c>
      <c r="H42" s="323" t="str">
        <f>IF('4.1.b conf'!C43&gt;0,('4.1.b conf'!C43/'4.1.b conf'!$F$11)*100,"")</f>
        <v/>
      </c>
    </row>
    <row r="43" spans="1:8" hidden="1" x14ac:dyDescent="0.2">
      <c r="A43" s="103">
        <f>+'3.1.vol.'!C43</f>
        <v>43831</v>
      </c>
      <c r="C43" s="329" t="str">
        <f t="shared" si="0"/>
        <v/>
      </c>
      <c r="H43" s="319" t="str">
        <f>IF('4.1.b conf'!C44&gt;0,('4.1.b conf'!C44/'4.1.b conf'!$F$11)*100,"")</f>
        <v/>
      </c>
    </row>
    <row r="44" spans="1:8" hidden="1" x14ac:dyDescent="0.2">
      <c r="A44" s="104">
        <f>+'3.1.vol.'!C44</f>
        <v>43862</v>
      </c>
      <c r="C44" s="325" t="str">
        <f t="shared" si="0"/>
        <v/>
      </c>
      <c r="H44" s="320" t="str">
        <f>IF('4.1.b conf'!C45&gt;0,('4.1.b conf'!C45/'4.1.b conf'!$F$11)*100,"")</f>
        <v/>
      </c>
    </row>
    <row r="45" spans="1:8" hidden="1" x14ac:dyDescent="0.2">
      <c r="A45" s="104">
        <f>+'3.1.vol.'!C45</f>
        <v>43891</v>
      </c>
      <c r="C45" s="325" t="str">
        <f t="shared" si="0"/>
        <v/>
      </c>
      <c r="H45" s="320" t="str">
        <f>IF('4.1.b conf'!C46&gt;0,('4.1.b conf'!C46/'4.1.b conf'!$F$11)*100,"")</f>
        <v/>
      </c>
    </row>
    <row r="46" spans="1:8" hidden="1" x14ac:dyDescent="0.2">
      <c r="A46" s="104">
        <f>+'3.1.vol.'!C46</f>
        <v>43922</v>
      </c>
      <c r="C46" s="325" t="str">
        <f t="shared" si="0"/>
        <v/>
      </c>
      <c r="H46" s="320" t="str">
        <f>IF('4.1.b conf'!C47&gt;0,('4.1.b conf'!C47/'4.1.b conf'!$F$11)*100,"")</f>
        <v/>
      </c>
    </row>
    <row r="47" spans="1:8" hidden="1" x14ac:dyDescent="0.2">
      <c r="A47" s="104">
        <f>+'3.1.vol.'!C47</f>
        <v>43952</v>
      </c>
      <c r="C47" s="325" t="str">
        <f t="shared" si="0"/>
        <v/>
      </c>
      <c r="H47" s="320" t="str">
        <f>IF('4.1.b conf'!C48&gt;0,('4.1.b conf'!C48/'4.1.b conf'!$F$11)*100,"")</f>
        <v/>
      </c>
    </row>
    <row r="48" spans="1:8" hidden="1" x14ac:dyDescent="0.2">
      <c r="A48" s="104">
        <f>+'3.1.vol.'!C48</f>
        <v>43983</v>
      </c>
      <c r="C48" s="325" t="str">
        <f t="shared" si="0"/>
        <v/>
      </c>
      <c r="H48" s="320" t="str">
        <f>IF('4.1.b conf'!C49&gt;0,('4.1.b conf'!C49/'4.1.b conf'!$F$11)*100,"")</f>
        <v/>
      </c>
    </row>
    <row r="49" spans="1:8" hidden="1" x14ac:dyDescent="0.2">
      <c r="A49" s="104">
        <f>+'3.1.vol.'!C49</f>
        <v>44013</v>
      </c>
      <c r="C49" s="325" t="str">
        <f t="shared" si="0"/>
        <v/>
      </c>
      <c r="H49" s="320" t="str">
        <f>IF('4.1.b conf'!C50&gt;0,('4.1.b conf'!C50/'4.1.b conf'!$F$11)*100,"")</f>
        <v/>
      </c>
    </row>
    <row r="50" spans="1:8" hidden="1" x14ac:dyDescent="0.2">
      <c r="A50" s="104">
        <f>+'3.1.vol.'!C50</f>
        <v>44044</v>
      </c>
      <c r="C50" s="325" t="str">
        <f t="shared" si="0"/>
        <v/>
      </c>
      <c r="H50" s="320" t="str">
        <f>IF('4.1.b conf'!C51&gt;0,('4.1.b conf'!C51/'4.1.b conf'!$F$11)*100,"")</f>
        <v/>
      </c>
    </row>
    <row r="51" spans="1:8" hidden="1" x14ac:dyDescent="0.2">
      <c r="A51" s="104">
        <f>+'3.1.vol.'!C51</f>
        <v>44075</v>
      </c>
      <c r="C51" s="325" t="str">
        <f t="shared" si="0"/>
        <v/>
      </c>
      <c r="H51" s="320" t="str">
        <f>IF('4.1.b conf'!C52&gt;0,('4.1.b conf'!C52/'4.1.b conf'!$F$11)*100,"")</f>
        <v/>
      </c>
    </row>
    <row r="52" spans="1:8" hidden="1" x14ac:dyDescent="0.2">
      <c r="A52" s="104">
        <f>+'3.1.vol.'!C52</f>
        <v>44105</v>
      </c>
      <c r="C52" s="325" t="str">
        <f t="shared" si="0"/>
        <v/>
      </c>
      <c r="H52" s="320" t="str">
        <f>IF('4.1.b conf'!C53&gt;0,('4.1.b conf'!C53/'4.1.b conf'!$F$11)*100,"")</f>
        <v/>
      </c>
    </row>
    <row r="53" spans="1:8" hidden="1" x14ac:dyDescent="0.2">
      <c r="A53" s="104">
        <f>+'3.1.vol.'!C53</f>
        <v>44136</v>
      </c>
      <c r="C53" s="325" t="str">
        <f t="shared" si="0"/>
        <v/>
      </c>
      <c r="H53" s="320" t="str">
        <f>IF('4.1.b conf'!C54&gt;0,('4.1.b conf'!C54/'4.1.b conf'!$F$11)*100,"")</f>
        <v/>
      </c>
    </row>
    <row r="54" spans="1:8" ht="13.5" hidden="1" thickBot="1" x14ac:dyDescent="0.25">
      <c r="A54" s="105">
        <f>+'3.1.vol.'!C54</f>
        <v>44166</v>
      </c>
      <c r="C54" s="326" t="str">
        <f t="shared" si="0"/>
        <v/>
      </c>
      <c r="H54" s="321" t="str">
        <f>IF('4.1.b conf'!C55&gt;0,('4.1.b conf'!C55/'4.1.b 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68" t="str">
        <f>+'3.1.vol.'!C56</f>
        <v>Año</v>
      </c>
      <c r="C56" s="377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402">
        <v>2014</v>
      </c>
      <c r="C57" s="408"/>
      <c r="H57" s="413"/>
    </row>
    <row r="58" spans="1:8" x14ac:dyDescent="0.2">
      <c r="A58" s="403">
        <v>2015</v>
      </c>
      <c r="C58" s="409"/>
      <c r="H58" s="413"/>
    </row>
    <row r="59" spans="1:8" x14ac:dyDescent="0.2">
      <c r="A59" s="403">
        <v>2016</v>
      </c>
      <c r="C59" s="409"/>
      <c r="H59" s="413"/>
    </row>
    <row r="60" spans="1:8" x14ac:dyDescent="0.2">
      <c r="A60" s="61">
        <v>2017</v>
      </c>
      <c r="C60" s="330" t="str">
        <f>+H60</f>
        <v/>
      </c>
      <c r="H60" s="322" t="str">
        <f>IF('4.1.b conf'!C61&gt;0,('4.1.b conf'!C61/'4.1.b conf'!$F$11)*100,"")</f>
        <v/>
      </c>
    </row>
    <row r="61" spans="1:8" x14ac:dyDescent="0.2">
      <c r="A61" s="61">
        <v>2018</v>
      </c>
      <c r="C61" s="330" t="str">
        <f>+H61</f>
        <v/>
      </c>
      <c r="H61" s="322" t="str">
        <f>IF('4.1.b conf'!C62&gt;0,('4.1.b conf'!C62/'4.1.b conf'!$F$11)*100,"")</f>
        <v/>
      </c>
    </row>
    <row r="62" spans="1:8" ht="13.5" thickBot="1" x14ac:dyDescent="0.25">
      <c r="A62" s="404">
        <v>2019</v>
      </c>
      <c r="C62" s="331" t="str">
        <f>+H62</f>
        <v/>
      </c>
      <c r="H62" s="322" t="str">
        <f>IF('4.1.b conf'!C63&gt;0,('4.1.b conf'!C63/'4.1.b conf'!$F$11)*100,"")</f>
        <v/>
      </c>
    </row>
    <row r="63" spans="1:8" hidden="1" x14ac:dyDescent="0.2">
      <c r="A63" s="407" t="str">
        <f>+'3.1.vol.'!C63</f>
        <v>ene-dic 2018</v>
      </c>
      <c r="C63" s="332" t="str">
        <f>+H63</f>
        <v/>
      </c>
      <c r="H63" s="322" t="str">
        <f>IF('4.1.b conf'!C64&gt;0,('4.1.b conf'!C64/'4.1.b conf'!$F$11)*100,"")</f>
        <v/>
      </c>
    </row>
    <row r="64" spans="1:8" ht="13.5" hidden="1" thickBot="1" x14ac:dyDescent="0.25">
      <c r="A64" s="378">
        <f>+'3.1.vol.'!C64</f>
        <v>2019</v>
      </c>
      <c r="C64" s="333" t="str">
        <f>+H64</f>
        <v/>
      </c>
      <c r="H64" s="322" t="str">
        <f>IF('4.1.b conf'!C65&gt;0,('4.1.b conf'!C65/'4.1.b conf'!$F$11)*100,"")</f>
        <v/>
      </c>
    </row>
    <row r="68" spans="1:3" x14ac:dyDescent="0.2">
      <c r="A68" s="86" t="s">
        <v>150</v>
      </c>
    </row>
    <row r="69" spans="1:3" ht="13.5" thickBot="1" x14ac:dyDescent="0.25"/>
    <row r="70" spans="1:3" ht="38.25" customHeight="1" thickBot="1" x14ac:dyDescent="0.25">
      <c r="A70" s="91" t="s">
        <v>8</v>
      </c>
      <c r="B70" s="100"/>
      <c r="C70" s="97" t="str">
        <f>+C56</f>
        <v>EXPORTACIONES US$ FOB   RESÚMEN PÚBLICO</v>
      </c>
    </row>
    <row r="71" spans="1:3" x14ac:dyDescent="0.2">
      <c r="A71" s="99">
        <v>2002</v>
      </c>
      <c r="B71" s="100"/>
      <c r="C71" s="118" t="e">
        <f>+C60-SUM(C7:C18)</f>
        <v>#VALUE!</v>
      </c>
    </row>
    <row r="72" spans="1:3" x14ac:dyDescent="0.2">
      <c r="A72" s="101">
        <v>2003</v>
      </c>
      <c r="B72" s="100"/>
      <c r="C72" s="122" t="e">
        <f>+C61-SUM(C19:C30)</f>
        <v>#VALUE!</v>
      </c>
    </row>
    <row r="73" spans="1:3" ht="13.5" thickBot="1" x14ac:dyDescent="0.25">
      <c r="A73" s="102">
        <v>2004</v>
      </c>
      <c r="B73" s="100"/>
      <c r="C73" s="126" t="e">
        <f>+C62-SUM(C31:C42)</f>
        <v>#VALUE!</v>
      </c>
    </row>
    <row r="74" spans="1:3" x14ac:dyDescent="0.2">
      <c r="A74" s="99" t="str">
        <f>+A63</f>
        <v>ene-dic 2018</v>
      </c>
      <c r="B74" s="100"/>
      <c r="C74" s="131" t="e">
        <f>+C63-(SUM(C31:INDEX(C31:C42,'[3]parámetros e instrucciones'!$E$3)))</f>
        <v>#VALUE!</v>
      </c>
    </row>
    <row r="75" spans="1:3" ht="13.5" thickBot="1" x14ac:dyDescent="0.25">
      <c r="A75" s="102">
        <f>+A64</f>
        <v>2019</v>
      </c>
      <c r="B75" s="100"/>
      <c r="C75" s="136" t="e">
        <f>+C64-(SUM(C43:INDEX(C43:C54,'[3]parámetros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E4:F4"/>
    <mergeCell ref="A1:C1"/>
    <mergeCell ref="A2:C2"/>
    <mergeCell ref="A3:C3"/>
    <mergeCell ref="A4:C4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F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472" t="s">
        <v>206</v>
      </c>
      <c r="B1" s="472"/>
      <c r="C1" s="472"/>
      <c r="D1" s="472"/>
      <c r="E1" s="472"/>
      <c r="F1" s="51"/>
    </row>
    <row r="2" spans="1:6" x14ac:dyDescent="0.2">
      <c r="A2" s="472" t="s">
        <v>203</v>
      </c>
      <c r="B2" s="472"/>
      <c r="C2" s="472"/>
      <c r="D2" s="472"/>
      <c r="E2" s="472"/>
      <c r="F2" s="51"/>
    </row>
    <row r="3" spans="1:6" x14ac:dyDescent="0.2">
      <c r="A3" s="478" t="str">
        <f>+'1.2 modelos'!A3</f>
        <v>BROCAS DIN 8039</v>
      </c>
      <c r="B3" s="478"/>
      <c r="C3" s="478"/>
      <c r="D3" s="478"/>
      <c r="E3" s="478"/>
      <c r="F3" s="51"/>
    </row>
    <row r="4" spans="1:6" x14ac:dyDescent="0.2">
      <c r="A4" s="472" t="s">
        <v>114</v>
      </c>
      <c r="B4" s="472"/>
      <c r="C4" s="472"/>
      <c r="D4" s="472"/>
      <c r="E4" s="472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77" t="s">
        <v>115</v>
      </c>
      <c r="C6" s="24" t="s">
        <v>158</v>
      </c>
      <c r="D6" s="28"/>
      <c r="E6" s="24" t="s">
        <v>159</v>
      </c>
    </row>
    <row r="7" spans="1:6" x14ac:dyDescent="0.2">
      <c r="A7" s="103">
        <f>'3.1.vol.'!C7</f>
        <v>42736</v>
      </c>
      <c r="C7" s="32"/>
      <c r="D7" s="33"/>
      <c r="E7" s="32"/>
    </row>
    <row r="8" spans="1:6" x14ac:dyDescent="0.2">
      <c r="A8" s="104">
        <f>'3.1.vol.'!C8</f>
        <v>42767</v>
      </c>
      <c r="C8" s="36"/>
      <c r="D8" s="33"/>
      <c r="E8" s="36"/>
    </row>
    <row r="9" spans="1:6" x14ac:dyDescent="0.2">
      <c r="A9" s="104">
        <f>'3.1.vol.'!C9</f>
        <v>42795</v>
      </c>
      <c r="C9" s="36"/>
      <c r="D9" s="33"/>
      <c r="E9" s="36"/>
    </row>
    <row r="10" spans="1:6" x14ac:dyDescent="0.2">
      <c r="A10" s="104">
        <f>'3.1.vol.'!C10</f>
        <v>42826</v>
      </c>
      <c r="C10" s="36"/>
      <c r="D10" s="33"/>
      <c r="E10" s="36"/>
    </row>
    <row r="11" spans="1:6" x14ac:dyDescent="0.2">
      <c r="A11" s="104">
        <f>'3.1.vol.'!C11</f>
        <v>42856</v>
      </c>
      <c r="C11" s="36"/>
      <c r="D11" s="33"/>
      <c r="E11" s="36"/>
    </row>
    <row r="12" spans="1:6" x14ac:dyDescent="0.2">
      <c r="A12" s="104">
        <f>'3.1.vol.'!C12</f>
        <v>42887</v>
      </c>
      <c r="C12" s="36"/>
      <c r="D12" s="33"/>
      <c r="E12" s="36"/>
    </row>
    <row r="13" spans="1:6" x14ac:dyDescent="0.2">
      <c r="A13" s="104">
        <f>'3.1.vol.'!C13</f>
        <v>42917</v>
      </c>
      <c r="C13" s="36"/>
      <c r="D13" s="33"/>
      <c r="E13" s="36"/>
    </row>
    <row r="14" spans="1:6" x14ac:dyDescent="0.2">
      <c r="A14" s="104">
        <f>'3.1.vol.'!C14</f>
        <v>42948</v>
      </c>
      <c r="C14" s="36"/>
      <c r="D14" s="33"/>
      <c r="E14" s="36"/>
    </row>
    <row r="15" spans="1:6" x14ac:dyDescent="0.2">
      <c r="A15" s="104">
        <f>'3.1.vol.'!C15</f>
        <v>42979</v>
      </c>
      <c r="C15" s="36"/>
      <c r="D15" s="33"/>
      <c r="E15" s="36"/>
    </row>
    <row r="16" spans="1:6" x14ac:dyDescent="0.2">
      <c r="A16" s="104">
        <f>'3.1.vol.'!C16</f>
        <v>43009</v>
      </c>
      <c r="C16" s="36"/>
      <c r="D16" s="33"/>
      <c r="E16" s="36"/>
    </row>
    <row r="17" spans="1:5" x14ac:dyDescent="0.2">
      <c r="A17" s="104">
        <f>'3.1.vol.'!C17</f>
        <v>43040</v>
      </c>
      <c r="C17" s="36"/>
      <c r="D17" s="33"/>
      <c r="E17" s="36"/>
    </row>
    <row r="18" spans="1:5" ht="13.5" thickBot="1" x14ac:dyDescent="0.25">
      <c r="A18" s="105">
        <f>'3.1.vol.'!C18</f>
        <v>43070</v>
      </c>
      <c r="C18" s="39"/>
      <c r="D18" s="33"/>
      <c r="E18" s="39"/>
    </row>
    <row r="19" spans="1:5" x14ac:dyDescent="0.2">
      <c r="A19" s="103">
        <f>'3.1.vol.'!C19</f>
        <v>43101</v>
      </c>
      <c r="C19" s="42"/>
      <c r="D19" s="33"/>
      <c r="E19" s="42"/>
    </row>
    <row r="20" spans="1:5" x14ac:dyDescent="0.2">
      <c r="A20" s="104">
        <f>'3.1.vol.'!C20</f>
        <v>43132</v>
      </c>
      <c r="C20" s="36"/>
      <c r="D20" s="33"/>
      <c r="E20" s="36"/>
    </row>
    <row r="21" spans="1:5" x14ac:dyDescent="0.2">
      <c r="A21" s="104">
        <f>'3.1.vol.'!C21</f>
        <v>43160</v>
      </c>
      <c r="C21" s="36"/>
      <c r="D21" s="33"/>
      <c r="E21" s="36"/>
    </row>
    <row r="22" spans="1:5" x14ac:dyDescent="0.2">
      <c r="A22" s="104">
        <f>'3.1.vol.'!C22</f>
        <v>43191</v>
      </c>
      <c r="C22" s="36"/>
      <c r="D22" s="33"/>
      <c r="E22" s="36"/>
    </row>
    <row r="23" spans="1:5" x14ac:dyDescent="0.2">
      <c r="A23" s="104">
        <f>'3.1.vol.'!C23</f>
        <v>43221</v>
      </c>
      <c r="C23" s="36"/>
      <c r="D23" s="33"/>
      <c r="E23" s="36"/>
    </row>
    <row r="24" spans="1:5" x14ac:dyDescent="0.2">
      <c r="A24" s="104">
        <f>'3.1.vol.'!C24</f>
        <v>43252</v>
      </c>
      <c r="C24" s="36"/>
      <c r="D24" s="33"/>
      <c r="E24" s="36"/>
    </row>
    <row r="25" spans="1:5" x14ac:dyDescent="0.2">
      <c r="A25" s="104">
        <f>'3.1.vol.'!C25</f>
        <v>43282</v>
      </c>
      <c r="C25" s="36"/>
      <c r="D25" s="33"/>
      <c r="E25" s="36"/>
    </row>
    <row r="26" spans="1:5" x14ac:dyDescent="0.2">
      <c r="A26" s="104">
        <f>'3.1.vol.'!C26</f>
        <v>43313</v>
      </c>
      <c r="C26" s="36"/>
      <c r="D26" s="33"/>
      <c r="E26" s="36"/>
    </row>
    <row r="27" spans="1:5" x14ac:dyDescent="0.2">
      <c r="A27" s="104">
        <f>'3.1.vol.'!C27</f>
        <v>43344</v>
      </c>
      <c r="C27" s="324"/>
      <c r="D27" s="334"/>
      <c r="E27" s="324"/>
    </row>
    <row r="28" spans="1:5" x14ac:dyDescent="0.2">
      <c r="A28" s="104">
        <f>'3.1.vol.'!C28</f>
        <v>43374</v>
      </c>
      <c r="C28" s="36"/>
      <c r="D28" s="33"/>
      <c r="E28" s="36"/>
    </row>
    <row r="29" spans="1:5" x14ac:dyDescent="0.2">
      <c r="A29" s="104">
        <f>'3.1.vol.'!C29</f>
        <v>43405</v>
      </c>
      <c r="C29" s="36"/>
      <c r="D29" s="33"/>
      <c r="E29" s="36"/>
    </row>
    <row r="30" spans="1:5" ht="13.5" thickBot="1" x14ac:dyDescent="0.25">
      <c r="A30" s="105">
        <f>'3.1.vol.'!C30</f>
        <v>43435</v>
      </c>
      <c r="C30" s="45"/>
      <c r="D30" s="33"/>
      <c r="E30" s="45"/>
    </row>
    <row r="31" spans="1:5" x14ac:dyDescent="0.2">
      <c r="A31" s="103">
        <f>'3.1.vol.'!C31</f>
        <v>43466</v>
      </c>
      <c r="C31" s="32"/>
      <c r="D31" s="33"/>
      <c r="E31" s="32"/>
    </row>
    <row r="32" spans="1:5" x14ac:dyDescent="0.2">
      <c r="A32" s="104">
        <f>'3.1.vol.'!C32</f>
        <v>43497</v>
      </c>
      <c r="C32" s="36"/>
      <c r="D32" s="33"/>
      <c r="E32" s="36"/>
    </row>
    <row r="33" spans="1:5" x14ac:dyDescent="0.2">
      <c r="A33" s="104">
        <f>'3.1.vol.'!C33</f>
        <v>43525</v>
      </c>
      <c r="C33" s="36"/>
      <c r="D33" s="33"/>
      <c r="E33" s="36"/>
    </row>
    <row r="34" spans="1:5" x14ac:dyDescent="0.2">
      <c r="A34" s="104">
        <f>'3.1.vol.'!C34</f>
        <v>43556</v>
      </c>
      <c r="C34" s="36"/>
      <c r="D34" s="33"/>
      <c r="E34" s="36"/>
    </row>
    <row r="35" spans="1:5" x14ac:dyDescent="0.2">
      <c r="A35" s="104">
        <f>'3.1.vol.'!C35</f>
        <v>43586</v>
      </c>
      <c r="C35" s="36"/>
      <c r="D35" s="33"/>
      <c r="E35" s="36"/>
    </row>
    <row r="36" spans="1:5" x14ac:dyDescent="0.2">
      <c r="A36" s="104">
        <f>'3.1.vol.'!C36</f>
        <v>43617</v>
      </c>
      <c r="C36" s="36"/>
      <c r="D36" s="33"/>
      <c r="E36" s="36"/>
    </row>
    <row r="37" spans="1:5" x14ac:dyDescent="0.2">
      <c r="A37" s="104">
        <f>'3.1.vol.'!C37</f>
        <v>43647</v>
      </c>
      <c r="C37" s="36"/>
      <c r="D37" s="33"/>
      <c r="E37" s="36"/>
    </row>
    <row r="38" spans="1:5" x14ac:dyDescent="0.2">
      <c r="A38" s="104">
        <f>'3.1.vol.'!C38</f>
        <v>43678</v>
      </c>
      <c r="C38" s="36"/>
      <c r="D38" s="33"/>
      <c r="E38" s="36"/>
    </row>
    <row r="39" spans="1:5" x14ac:dyDescent="0.2">
      <c r="A39" s="104">
        <f>'3.1.vol.'!C39</f>
        <v>43709</v>
      </c>
      <c r="C39" s="36"/>
      <c r="D39" s="33"/>
      <c r="E39" s="36"/>
    </row>
    <row r="40" spans="1:5" x14ac:dyDescent="0.2">
      <c r="A40" s="104">
        <f>'3.1.vol.'!C40</f>
        <v>43739</v>
      </c>
      <c r="C40" s="36"/>
      <c r="D40" s="33"/>
      <c r="E40" s="36"/>
    </row>
    <row r="41" spans="1:5" x14ac:dyDescent="0.2">
      <c r="A41" s="104">
        <f>'3.1.vol.'!C41</f>
        <v>43770</v>
      </c>
      <c r="C41" s="36"/>
      <c r="D41" s="33"/>
      <c r="E41" s="36"/>
    </row>
    <row r="42" spans="1:5" ht="13.5" thickBot="1" x14ac:dyDescent="0.25">
      <c r="A42" s="105">
        <f>'3.1.vol.'!C42</f>
        <v>43800</v>
      </c>
      <c r="C42" s="39"/>
      <c r="D42" s="33"/>
      <c r="E42" s="39"/>
    </row>
    <row r="43" spans="1:5" hidden="1" x14ac:dyDescent="0.2">
      <c r="A43" s="103">
        <f>'3.1.vol.'!C43</f>
        <v>43831</v>
      </c>
      <c r="C43" s="32"/>
      <c r="D43" s="33"/>
      <c r="E43" s="32"/>
    </row>
    <row r="44" spans="1:5" hidden="1" x14ac:dyDescent="0.2">
      <c r="A44" s="104">
        <f>'3.1.vol.'!C44</f>
        <v>43862</v>
      </c>
      <c r="C44" s="36"/>
      <c r="D44" s="33"/>
      <c r="E44" s="36"/>
    </row>
    <row r="45" spans="1:5" hidden="1" x14ac:dyDescent="0.2">
      <c r="A45" s="104">
        <f>'3.1.vol.'!C45</f>
        <v>43891</v>
      </c>
      <c r="C45" s="36"/>
      <c r="D45" s="33"/>
      <c r="E45" s="36"/>
    </row>
    <row r="46" spans="1:5" hidden="1" x14ac:dyDescent="0.2">
      <c r="A46" s="104">
        <f>'3.1.vol.'!C46</f>
        <v>43922</v>
      </c>
      <c r="C46" s="36"/>
      <c r="D46" s="33"/>
      <c r="E46" s="36"/>
    </row>
    <row r="47" spans="1:5" hidden="1" x14ac:dyDescent="0.2">
      <c r="A47" s="104">
        <f>'3.1.vol.'!C47</f>
        <v>43952</v>
      </c>
      <c r="C47" s="36"/>
      <c r="D47" s="33"/>
      <c r="E47" s="36"/>
    </row>
    <row r="48" spans="1:5" hidden="1" x14ac:dyDescent="0.2">
      <c r="A48" s="104">
        <f>'3.1.vol.'!C48</f>
        <v>43983</v>
      </c>
      <c r="C48" s="36"/>
      <c r="D48" s="33"/>
      <c r="E48" s="36"/>
    </row>
    <row r="49" spans="1:6" hidden="1" x14ac:dyDescent="0.2">
      <c r="A49" s="104">
        <f>'3.1.vol.'!C49</f>
        <v>44013</v>
      </c>
      <c r="C49" s="36"/>
      <c r="D49" s="33"/>
      <c r="E49" s="36"/>
    </row>
    <row r="50" spans="1:6" hidden="1" x14ac:dyDescent="0.2">
      <c r="A50" s="104">
        <f>'3.1.vol.'!C50</f>
        <v>44044</v>
      </c>
      <c r="C50" s="36"/>
      <c r="D50" s="33"/>
      <c r="E50" s="36"/>
    </row>
    <row r="51" spans="1:6" hidden="1" x14ac:dyDescent="0.2">
      <c r="A51" s="104">
        <f>'3.1.vol.'!C51</f>
        <v>44075</v>
      </c>
      <c r="C51" s="36"/>
      <c r="D51" s="33"/>
      <c r="E51" s="36"/>
    </row>
    <row r="52" spans="1:6" hidden="1" x14ac:dyDescent="0.2">
      <c r="A52" s="104">
        <f>'3.1.vol.'!C52</f>
        <v>44105</v>
      </c>
      <c r="C52" s="36"/>
      <c r="D52" s="33"/>
      <c r="E52" s="36"/>
    </row>
    <row r="53" spans="1:6" hidden="1" x14ac:dyDescent="0.2">
      <c r="A53" s="104">
        <f>'3.1.vol.'!C53</f>
        <v>44136</v>
      </c>
      <c r="C53" s="36"/>
      <c r="D53" s="33"/>
      <c r="E53" s="36"/>
    </row>
    <row r="54" spans="1:6" ht="13.5" hidden="1" thickBot="1" x14ac:dyDescent="0.25">
      <c r="A54" s="105">
        <f>'3.1.vol.'!C54</f>
        <v>44166</v>
      </c>
      <c r="C54" s="39"/>
      <c r="D54" s="33"/>
      <c r="E54" s="39"/>
    </row>
    <row r="55" spans="1:6" ht="13.5" thickBot="1" x14ac:dyDescent="0.25">
      <c r="A55" s="46"/>
      <c r="C55" s="33"/>
      <c r="D55" s="33"/>
      <c r="E55" s="33"/>
      <c r="F55" s="59"/>
    </row>
    <row r="56" spans="1:6" ht="39" thickBot="1" x14ac:dyDescent="0.25">
      <c r="A56" s="68" t="s">
        <v>8</v>
      </c>
      <c r="C56" s="351" t="str">
        <f>+C6</f>
        <v>Ventas de Producción Propia
En pesos</v>
      </c>
      <c r="D56" s="335"/>
      <c r="E56" s="351" t="str">
        <f>+E6</f>
        <v>Ventas de Producción Encargada o Contratada a Terceros
En pesos</v>
      </c>
    </row>
    <row r="57" spans="1:6" x14ac:dyDescent="0.2">
      <c r="A57" s="402">
        <v>2014</v>
      </c>
      <c r="C57" s="405"/>
      <c r="D57" s="335"/>
      <c r="E57" s="405"/>
    </row>
    <row r="58" spans="1:6" x14ac:dyDescent="0.2">
      <c r="A58" s="403">
        <v>2015</v>
      </c>
      <c r="C58" s="406"/>
      <c r="D58" s="335"/>
      <c r="E58" s="406"/>
    </row>
    <row r="59" spans="1:6" x14ac:dyDescent="0.2">
      <c r="A59" s="403">
        <v>2016</v>
      </c>
      <c r="C59" s="406"/>
      <c r="D59" s="335"/>
      <c r="E59" s="406"/>
    </row>
    <row r="60" spans="1:6" x14ac:dyDescent="0.2">
      <c r="A60" s="61">
        <v>2017</v>
      </c>
      <c r="C60" s="62"/>
      <c r="D60" s="336"/>
      <c r="E60" s="62"/>
    </row>
    <row r="61" spans="1:6" x14ac:dyDescent="0.2">
      <c r="A61" s="61">
        <v>2018</v>
      </c>
      <c r="C61" s="62"/>
      <c r="D61" s="336"/>
      <c r="E61" s="62"/>
    </row>
    <row r="62" spans="1:6" ht="13.5" thickBot="1" x14ac:dyDescent="0.25">
      <c r="A62" s="404">
        <v>2019</v>
      </c>
      <c r="C62" s="63"/>
      <c r="D62" s="336"/>
      <c r="E62" s="63"/>
    </row>
    <row r="63" spans="1:6" hidden="1" x14ac:dyDescent="0.2">
      <c r="A63" s="401" t="str">
        <f>'3.1.vol.'!C63</f>
        <v>ene-dic 2018</v>
      </c>
      <c r="C63" s="65"/>
      <c r="D63" s="336"/>
      <c r="E63" s="65"/>
    </row>
    <row r="64" spans="1:6" ht="13.5" hidden="1" thickBot="1" x14ac:dyDescent="0.25">
      <c r="A64" s="106">
        <f>'3.1.vol.'!C64</f>
        <v>2019</v>
      </c>
      <c r="C64" s="66"/>
      <c r="D64" s="337"/>
      <c r="E64" s="66"/>
    </row>
    <row r="65" spans="1:6" ht="13.5" thickBot="1" x14ac:dyDescent="0.25"/>
    <row r="66" spans="1:6" ht="13.5" thickBot="1" x14ac:dyDescent="0.25">
      <c r="A66" s="59" t="s">
        <v>173</v>
      </c>
      <c r="E66" s="169" t="s">
        <v>174</v>
      </c>
    </row>
    <row r="67" spans="1:6" x14ac:dyDescent="0.2">
      <c r="A67" s="86" t="s">
        <v>154</v>
      </c>
    </row>
    <row r="69" spans="1:6" ht="38.25" customHeight="1" thickBot="1" x14ac:dyDescent="0.25">
      <c r="F69" s="92"/>
    </row>
    <row r="70" spans="1:6" ht="39" thickBot="1" x14ac:dyDescent="0.25">
      <c r="A70" s="91" t="s">
        <v>8</v>
      </c>
      <c r="B70" s="100"/>
      <c r="C70" s="97" t="str">
        <f>+C56</f>
        <v>Ventas de Producción Propia
En pesos</v>
      </c>
      <c r="D70" s="338"/>
      <c r="E70" s="97" t="str">
        <f>+E56</f>
        <v>Ventas de Producción Encargada o Contratada a Terceros
En pesos</v>
      </c>
      <c r="F70" s="100"/>
    </row>
    <row r="71" spans="1:6" x14ac:dyDescent="0.2">
      <c r="A71" s="99">
        <v>2002</v>
      </c>
      <c r="B71" s="100"/>
      <c r="C71" s="118">
        <f>+C60-SUM(C7:C18)</f>
        <v>0</v>
      </c>
      <c r="D71" s="339"/>
      <c r="E71" s="118">
        <f>+E60-SUM(E7:E18)</f>
        <v>0</v>
      </c>
      <c r="F71" s="100"/>
    </row>
    <row r="72" spans="1:6" x14ac:dyDescent="0.2">
      <c r="A72" s="101">
        <v>2003</v>
      </c>
      <c r="B72" s="100"/>
      <c r="C72" s="122">
        <f>+C61-SUM(C19:C30)</f>
        <v>0</v>
      </c>
      <c r="D72" s="339"/>
      <c r="E72" s="122">
        <f>+E61-SUM(E19:E30)</f>
        <v>0</v>
      </c>
      <c r="F72" s="100"/>
    </row>
    <row r="73" spans="1:6" ht="13.5" thickBot="1" x14ac:dyDescent="0.25">
      <c r="A73" s="102">
        <v>2004</v>
      </c>
      <c r="B73" s="100"/>
      <c r="C73" s="126">
        <f>+C62-SUM(C31:C42)</f>
        <v>0</v>
      </c>
      <c r="D73" s="339"/>
      <c r="E73" s="126">
        <f>+E62-SUM(E31:E42)</f>
        <v>0</v>
      </c>
      <c r="F73" s="100"/>
    </row>
    <row r="74" spans="1:6" x14ac:dyDescent="0.2">
      <c r="A74" s="99" t="s">
        <v>204</v>
      </c>
      <c r="B74" s="100"/>
      <c r="C74" s="131">
        <f>+C63-(SUM(C31:INDEX(C31:C42,'[5]parámetros e instrucciones'!$E$3)))</f>
        <v>0</v>
      </c>
      <c r="D74" s="339"/>
      <c r="E74" s="131">
        <f>+E63-(SUM(E31:INDEX(E31:E42,'[3]parámetros e instrucciones'!$E$3)))</f>
        <v>0</v>
      </c>
      <c r="F74" s="100"/>
    </row>
    <row r="75" spans="1:6" ht="13.5" thickBot="1" x14ac:dyDescent="0.25">
      <c r="A75" s="102" t="s">
        <v>200</v>
      </c>
      <c r="B75" s="100"/>
      <c r="C75" s="136">
        <f>+C64-(SUM(C43:INDEX(C43:C54,'[5]parámetros e instrucciones'!$E$3)))</f>
        <v>0</v>
      </c>
      <c r="D75" s="340"/>
      <c r="E75" s="136">
        <f>+E64-(SUM(E43:INDEX(E43:E54,'[3]parámetros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5" orientation="portrait" horizontalDpi="300" verticalDpi="300" r:id="rId1"/>
  <headerFooter alignWithMargins="0">
    <oddHeader>&amp;R2020 - Año del General Manuel Belgrano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F74"/>
  <sheetViews>
    <sheetView tabSelected="1" workbookViewId="0">
      <selection activeCell="S59" sqref="S59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472" t="s">
        <v>205</v>
      </c>
      <c r="B1" s="472"/>
      <c r="C1" s="472"/>
    </row>
    <row r="2" spans="1:6" x14ac:dyDescent="0.2">
      <c r="A2" s="472" t="s">
        <v>121</v>
      </c>
      <c r="B2" s="472"/>
      <c r="C2" s="472"/>
      <c r="F2" s="92" t="s">
        <v>129</v>
      </c>
    </row>
    <row r="3" spans="1:6" x14ac:dyDescent="0.2">
      <c r="A3" s="478" t="str">
        <f>+'1.2 modelos'!A3</f>
        <v>BROCAS DIN 8039</v>
      </c>
      <c r="B3" s="478"/>
      <c r="C3" s="478"/>
    </row>
    <row r="4" spans="1:6" x14ac:dyDescent="0.2">
      <c r="A4" s="479" t="s">
        <v>114</v>
      </c>
      <c r="B4" s="479"/>
      <c r="C4" s="479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115</v>
      </c>
      <c r="C7" s="24" t="s">
        <v>122</v>
      </c>
      <c r="F7" s="92" t="s">
        <v>127</v>
      </c>
    </row>
    <row r="8" spans="1:6" ht="13.5" thickBot="1" x14ac:dyDescent="0.25">
      <c r="A8" s="103">
        <f>+'4.2.b RES PUB'!A7</f>
        <v>42736</v>
      </c>
      <c r="C8" s="32"/>
      <c r="F8" s="186"/>
    </row>
    <row r="9" spans="1:6" x14ac:dyDescent="0.2">
      <c r="A9" s="104">
        <f>+'4.2.b RES PUB'!A8</f>
        <v>42767</v>
      </c>
      <c r="C9" s="36"/>
      <c r="F9" s="92"/>
    </row>
    <row r="10" spans="1:6" ht="13.5" thickBot="1" x14ac:dyDescent="0.25">
      <c r="A10" s="104">
        <f>+'4.2.b RES PUB'!A9</f>
        <v>42795</v>
      </c>
      <c r="C10" s="36"/>
      <c r="F10" s="92" t="s">
        <v>128</v>
      </c>
    </row>
    <row r="11" spans="1:6" ht="13.5" thickBot="1" x14ac:dyDescent="0.25">
      <c r="A11" s="104">
        <f>+'4.2.b RES PUB'!A10</f>
        <v>42826</v>
      </c>
      <c r="C11" s="36"/>
      <c r="F11" s="187"/>
    </row>
    <row r="12" spans="1:6" x14ac:dyDescent="0.2">
      <c r="A12" s="104">
        <f>+'4.2.b RES PUB'!A11</f>
        <v>42856</v>
      </c>
      <c r="C12" s="36"/>
    </row>
    <row r="13" spans="1:6" x14ac:dyDescent="0.2">
      <c r="A13" s="104">
        <f>+'4.2.b RES PUB'!A12</f>
        <v>42887</v>
      </c>
      <c r="C13" s="36"/>
    </row>
    <row r="14" spans="1:6" x14ac:dyDescent="0.2">
      <c r="A14" s="104">
        <f>+'4.2.b RES PUB'!A13</f>
        <v>42917</v>
      </c>
      <c r="C14" s="36"/>
    </row>
    <row r="15" spans="1:6" x14ac:dyDescent="0.2">
      <c r="A15" s="104">
        <f>+'4.2.b RES PUB'!A14</f>
        <v>42948</v>
      </c>
      <c r="C15" s="36"/>
    </row>
    <row r="16" spans="1:6" x14ac:dyDescent="0.2">
      <c r="A16" s="104">
        <f>+'4.2.b RES PUB'!A15</f>
        <v>42979</v>
      </c>
      <c r="C16" s="36"/>
    </row>
    <row r="17" spans="1:3" x14ac:dyDescent="0.2">
      <c r="A17" s="104">
        <f>+'4.2.b RES PUB'!A16</f>
        <v>43009</v>
      </c>
      <c r="C17" s="36"/>
    </row>
    <row r="18" spans="1:3" x14ac:dyDescent="0.2">
      <c r="A18" s="104">
        <f>+'4.2.b RES PUB'!A17</f>
        <v>43040</v>
      </c>
      <c r="C18" s="36"/>
    </row>
    <row r="19" spans="1:3" ht="13.5" thickBot="1" x14ac:dyDescent="0.25">
      <c r="A19" s="105">
        <f>+'4.2.b RES PUB'!A18</f>
        <v>43070</v>
      </c>
      <c r="C19" s="39"/>
    </row>
    <row r="20" spans="1:3" x14ac:dyDescent="0.2">
      <c r="A20" s="103">
        <f>+'4.2.b RES PUB'!A19</f>
        <v>43101</v>
      </c>
      <c r="C20" s="42"/>
    </row>
    <row r="21" spans="1:3" x14ac:dyDescent="0.2">
      <c r="A21" s="104">
        <f>+'4.2.b RES PUB'!A20</f>
        <v>43132</v>
      </c>
      <c r="C21" s="36"/>
    </row>
    <row r="22" spans="1:3" x14ac:dyDescent="0.2">
      <c r="A22" s="104">
        <f>+'4.2.b RES PUB'!A21</f>
        <v>43160</v>
      </c>
      <c r="C22" s="36"/>
    </row>
    <row r="23" spans="1:3" x14ac:dyDescent="0.2">
      <c r="A23" s="104">
        <f>+'4.2.b RES PUB'!A22</f>
        <v>43191</v>
      </c>
      <c r="C23" s="36"/>
    </row>
    <row r="24" spans="1:3" x14ac:dyDescent="0.2">
      <c r="A24" s="104">
        <f>+'4.2.b RES PUB'!A23</f>
        <v>43221</v>
      </c>
      <c r="C24" s="36"/>
    </row>
    <row r="25" spans="1:3" x14ac:dyDescent="0.2">
      <c r="A25" s="104">
        <f>+'4.2.b RES PUB'!A24</f>
        <v>43252</v>
      </c>
      <c r="C25" s="36"/>
    </row>
    <row r="26" spans="1:3" x14ac:dyDescent="0.2">
      <c r="A26" s="104">
        <f>+'4.2.b RES PUB'!A25</f>
        <v>43282</v>
      </c>
      <c r="C26" s="36"/>
    </row>
    <row r="27" spans="1:3" x14ac:dyDescent="0.2">
      <c r="A27" s="104">
        <f>+'4.2.b RES PUB'!A26</f>
        <v>43313</v>
      </c>
      <c r="C27" s="36"/>
    </row>
    <row r="28" spans="1:3" x14ac:dyDescent="0.2">
      <c r="A28" s="104">
        <f>+'4.2.b RES PUB'!A27</f>
        <v>43344</v>
      </c>
      <c r="C28" s="36"/>
    </row>
    <row r="29" spans="1:3" x14ac:dyDescent="0.2">
      <c r="A29" s="104">
        <f>+'4.2.b RES PUB'!A28</f>
        <v>43374</v>
      </c>
      <c r="C29" s="36"/>
    </row>
    <row r="30" spans="1:3" x14ac:dyDescent="0.2">
      <c r="A30" s="104">
        <f>+'4.2.b RES PUB'!A29</f>
        <v>43405</v>
      </c>
      <c r="C30" s="36"/>
    </row>
    <row r="31" spans="1:3" ht="13.5" thickBot="1" x14ac:dyDescent="0.25">
      <c r="A31" s="105">
        <f>+'4.2.b RES PUB'!A30</f>
        <v>43435</v>
      </c>
      <c r="C31" s="45"/>
    </row>
    <row r="32" spans="1:3" x14ac:dyDescent="0.2">
      <c r="A32" s="103">
        <f>+'4.2.b RES PUB'!A31</f>
        <v>43466</v>
      </c>
      <c r="C32" s="32"/>
    </row>
    <row r="33" spans="1:3" x14ac:dyDescent="0.2">
      <c r="A33" s="104">
        <f>+'4.2.b RES PUB'!A32</f>
        <v>43497</v>
      </c>
      <c r="C33" s="36"/>
    </row>
    <row r="34" spans="1:3" x14ac:dyDescent="0.2">
      <c r="A34" s="104">
        <f>+'4.2.b RES PUB'!A33</f>
        <v>43525</v>
      </c>
      <c r="C34" s="36"/>
    </row>
    <row r="35" spans="1:3" x14ac:dyDescent="0.2">
      <c r="A35" s="104">
        <f>+'4.2.b RES PUB'!A34</f>
        <v>43556</v>
      </c>
      <c r="C35" s="36"/>
    </row>
    <row r="36" spans="1:3" x14ac:dyDescent="0.2">
      <c r="A36" s="104">
        <f>+'4.2.b RES PUB'!A35</f>
        <v>43586</v>
      </c>
      <c r="C36" s="36"/>
    </row>
    <row r="37" spans="1:3" x14ac:dyDescent="0.2">
      <c r="A37" s="104">
        <f>+'4.2.b RES PUB'!A36</f>
        <v>43617</v>
      </c>
      <c r="C37" s="36"/>
    </row>
    <row r="38" spans="1:3" x14ac:dyDescent="0.2">
      <c r="A38" s="104">
        <f>+'4.2.b RES PUB'!A37</f>
        <v>43647</v>
      </c>
      <c r="C38" s="36"/>
    </row>
    <row r="39" spans="1:3" x14ac:dyDescent="0.2">
      <c r="A39" s="104">
        <f>+'4.2.b RES PUB'!A38</f>
        <v>43678</v>
      </c>
      <c r="C39" s="36"/>
    </row>
    <row r="40" spans="1:3" x14ac:dyDescent="0.2">
      <c r="A40" s="104">
        <f>+'4.2.b RES PUB'!A39</f>
        <v>43709</v>
      </c>
      <c r="C40" s="36"/>
    </row>
    <row r="41" spans="1:3" x14ac:dyDescent="0.2">
      <c r="A41" s="104">
        <f>+'4.2.b RES PUB'!A40</f>
        <v>43739</v>
      </c>
      <c r="C41" s="36"/>
    </row>
    <row r="42" spans="1:3" x14ac:dyDescent="0.2">
      <c r="A42" s="104">
        <f>+'4.2.b RES PUB'!A41</f>
        <v>43770</v>
      </c>
      <c r="C42" s="36"/>
    </row>
    <row r="43" spans="1:3" ht="13.5" thickBot="1" x14ac:dyDescent="0.25">
      <c r="A43" s="105">
        <f>+'4.2.b RES PUB'!A42</f>
        <v>43800</v>
      </c>
      <c r="C43" s="39"/>
    </row>
    <row r="44" spans="1:3" hidden="1" x14ac:dyDescent="0.2">
      <c r="A44" s="103">
        <f>+'4.2.b RES PUB'!A43</f>
        <v>43831</v>
      </c>
      <c r="C44" s="32"/>
    </row>
    <row r="45" spans="1:3" hidden="1" x14ac:dyDescent="0.2">
      <c r="A45" s="104">
        <f>+'4.2.b RES PUB'!A44</f>
        <v>43862</v>
      </c>
      <c r="C45" s="36"/>
    </row>
    <row r="46" spans="1:3" hidden="1" x14ac:dyDescent="0.2">
      <c r="A46" s="104">
        <f>+'4.2.b RES PUB'!A45</f>
        <v>43891</v>
      </c>
      <c r="C46" s="36"/>
    </row>
    <row r="47" spans="1:3" hidden="1" x14ac:dyDescent="0.2">
      <c r="A47" s="104">
        <f>+'4.2.b RES PUB'!A46</f>
        <v>43922</v>
      </c>
      <c r="C47" s="36"/>
    </row>
    <row r="48" spans="1:3" hidden="1" x14ac:dyDescent="0.2">
      <c r="A48" s="104">
        <f>+'4.2.b RES PUB'!A47</f>
        <v>43952</v>
      </c>
      <c r="C48" s="36"/>
    </row>
    <row r="49" spans="1:3" hidden="1" x14ac:dyDescent="0.2">
      <c r="A49" s="104">
        <f>+'4.2.b RES PUB'!A48</f>
        <v>43983</v>
      </c>
      <c r="C49" s="36"/>
    </row>
    <row r="50" spans="1:3" hidden="1" x14ac:dyDescent="0.2">
      <c r="A50" s="104">
        <f>+'4.2.b RES PUB'!A49</f>
        <v>44013</v>
      </c>
      <c r="C50" s="36"/>
    </row>
    <row r="51" spans="1:3" hidden="1" x14ac:dyDescent="0.2">
      <c r="A51" s="104">
        <f>+'4.2.b RES PUB'!A50</f>
        <v>44044</v>
      </c>
      <c r="C51" s="36"/>
    </row>
    <row r="52" spans="1:3" hidden="1" x14ac:dyDescent="0.2">
      <c r="A52" s="104">
        <f>+'4.2.b RES PUB'!A51</f>
        <v>44075</v>
      </c>
      <c r="C52" s="36"/>
    </row>
    <row r="53" spans="1:3" hidden="1" x14ac:dyDescent="0.2">
      <c r="A53" s="104">
        <f>+'4.2.b RES PUB'!A52</f>
        <v>44105</v>
      </c>
      <c r="C53" s="36"/>
    </row>
    <row r="54" spans="1:3" hidden="1" x14ac:dyDescent="0.2">
      <c r="A54" s="104">
        <f>+'4.2.b RES PUB'!A53</f>
        <v>44136</v>
      </c>
      <c r="C54" s="36"/>
    </row>
    <row r="55" spans="1:3" ht="13.5" hidden="1" thickBot="1" x14ac:dyDescent="0.25">
      <c r="A55" s="105">
        <f>+'4.2.b RES PUB'!A54</f>
        <v>44166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8" t="s">
        <v>8</v>
      </c>
      <c r="C57" s="377" t="s">
        <v>122</v>
      </c>
    </row>
    <row r="58" spans="1:3" x14ac:dyDescent="0.2">
      <c r="A58" s="402">
        <v>2014</v>
      </c>
      <c r="C58" s="408"/>
    </row>
    <row r="59" spans="1:3" x14ac:dyDescent="0.2">
      <c r="A59" s="403">
        <v>2015</v>
      </c>
      <c r="C59" s="409"/>
    </row>
    <row r="60" spans="1:3" x14ac:dyDescent="0.2">
      <c r="A60" s="403">
        <v>2016</v>
      </c>
      <c r="C60" s="409"/>
    </row>
    <row r="61" spans="1:3" x14ac:dyDescent="0.2">
      <c r="A61" s="61">
        <v>2017</v>
      </c>
      <c r="C61" s="62"/>
    </row>
    <row r="62" spans="1:3" x14ac:dyDescent="0.2">
      <c r="A62" s="61">
        <v>2018</v>
      </c>
      <c r="C62" s="62"/>
    </row>
    <row r="63" spans="1:3" ht="13.5" thickBot="1" x14ac:dyDescent="0.25">
      <c r="A63" s="404">
        <v>2019</v>
      </c>
      <c r="C63" s="63"/>
    </row>
    <row r="64" spans="1:3" hidden="1" x14ac:dyDescent="0.2">
      <c r="A64" s="407" t="str">
        <f>+'3.1.vol.'!C63</f>
        <v>ene-dic 2018</v>
      </c>
      <c r="C64" s="65"/>
    </row>
    <row r="65" spans="1:3" ht="13.5" hidden="1" thickBot="1" x14ac:dyDescent="0.25">
      <c r="A65" s="378">
        <f>+'3.1.vol.'!C64</f>
        <v>2019</v>
      </c>
      <c r="C65" s="66"/>
    </row>
    <row r="67" spans="1:3" x14ac:dyDescent="0.2">
      <c r="A67" s="86" t="s">
        <v>150</v>
      </c>
    </row>
    <row r="68" spans="1:3" ht="13.5" thickBot="1" x14ac:dyDescent="0.25"/>
    <row r="69" spans="1:3" ht="26.25" thickBot="1" x14ac:dyDescent="0.25">
      <c r="A69" s="91" t="s">
        <v>8</v>
      </c>
      <c r="B69" s="100"/>
      <c r="C69" s="97" t="s">
        <v>120</v>
      </c>
    </row>
    <row r="70" spans="1:3" x14ac:dyDescent="0.2">
      <c r="A70" s="99">
        <f>+A61</f>
        <v>2017</v>
      </c>
      <c r="B70" s="100"/>
      <c r="C70" s="118">
        <f>+C61-SUM(C8:C19)</f>
        <v>0</v>
      </c>
    </row>
    <row r="71" spans="1:3" x14ac:dyDescent="0.2">
      <c r="A71" s="101">
        <f>+A62</f>
        <v>2018</v>
      </c>
      <c r="B71" s="100"/>
      <c r="C71" s="122">
        <f>+C62-SUM(C20:C31)</f>
        <v>0</v>
      </c>
    </row>
    <row r="72" spans="1:3" ht="13.5" thickBot="1" x14ac:dyDescent="0.25">
      <c r="A72" s="102">
        <f>+A63</f>
        <v>2019</v>
      </c>
      <c r="B72" s="100"/>
      <c r="C72" s="126">
        <f>+C63-SUM(C32:C43)</f>
        <v>0</v>
      </c>
    </row>
    <row r="73" spans="1:3" x14ac:dyDescent="0.2">
      <c r="A73" s="99" t="str">
        <f>+A64</f>
        <v>ene-dic 2018</v>
      </c>
      <c r="B73" s="100"/>
      <c r="C73" s="131">
        <f>+C64-(SUM(C32:INDEX(C32:C43,'parámetros e instrucciones'!$E$3)))</f>
        <v>0</v>
      </c>
    </row>
    <row r="74" spans="1:3" ht="13.5" thickBot="1" x14ac:dyDescent="0.25">
      <c r="A74" s="102">
        <f>+A65</f>
        <v>2019</v>
      </c>
      <c r="B74" s="100"/>
      <c r="C74" s="136">
        <f>+C65-(SUM(C44:INDEX(C44:C55,'parámetros e instrucciones'!$E$3)))</f>
        <v>0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H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7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472" t="s">
        <v>205</v>
      </c>
      <c r="B1" s="472"/>
      <c r="C1" s="472"/>
    </row>
    <row r="2" spans="1:8" x14ac:dyDescent="0.2">
      <c r="A2" s="472" t="s">
        <v>202</v>
      </c>
      <c r="B2" s="472"/>
      <c r="C2" s="472"/>
    </row>
    <row r="3" spans="1:8" s="410" customFormat="1" ht="13.5" thickBot="1" x14ac:dyDescent="0.25">
      <c r="A3" s="478" t="str">
        <f>+'1.2 modelos'!A3</f>
        <v>BROCAS DIN 8039</v>
      </c>
      <c r="B3" s="478"/>
      <c r="C3" s="478"/>
      <c r="E3" s="411"/>
      <c r="F3" s="411"/>
      <c r="H3" s="412" t="s">
        <v>124</v>
      </c>
    </row>
    <row r="4" spans="1:8" ht="13.5" thickBot="1" x14ac:dyDescent="0.25">
      <c r="A4" s="472" t="s">
        <v>114</v>
      </c>
      <c r="B4" s="472"/>
      <c r="C4" s="472"/>
      <c r="E4" s="480" t="s">
        <v>133</v>
      </c>
      <c r="F4" s="481"/>
      <c r="H4" s="86" t="s">
        <v>157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115</v>
      </c>
      <c r="C6" s="24" t="s">
        <v>144</v>
      </c>
      <c r="F6" s="92"/>
      <c r="H6" s="24" t="s">
        <v>144</v>
      </c>
    </row>
    <row r="7" spans="1:8" x14ac:dyDescent="0.2">
      <c r="A7" s="103">
        <f>+'3.1.vol.'!C7</f>
        <v>42736</v>
      </c>
      <c r="C7" s="327" t="str">
        <f>+H7</f>
        <v/>
      </c>
      <c r="E7" s="92" t="s">
        <v>130</v>
      </c>
      <c r="H7" s="322" t="str">
        <f>IF('4.2.b conf'!C8&gt;0,('4.2.b conf'!C8/'4.2.b conf'!$F$11)*100,"")</f>
        <v/>
      </c>
    </row>
    <row r="8" spans="1:8" x14ac:dyDescent="0.2">
      <c r="A8" s="104">
        <f>+'3.1.vol.'!C8</f>
        <v>42767</v>
      </c>
      <c r="C8" s="325" t="str">
        <f t="shared" ref="C8:C54" si="0">+H8</f>
        <v/>
      </c>
      <c r="E8" s="92" t="s">
        <v>131</v>
      </c>
      <c r="H8" s="320" t="str">
        <f>IF('4.2.b conf'!C9&gt;0,('4.2.b conf'!C9/'4.2.b conf'!$F$11)*100,"")</f>
        <v/>
      </c>
    </row>
    <row r="9" spans="1:8" x14ac:dyDescent="0.2">
      <c r="A9" s="104">
        <f>+'3.1.vol.'!C9</f>
        <v>42795</v>
      </c>
      <c r="C9" s="325" t="str">
        <f t="shared" si="0"/>
        <v/>
      </c>
      <c r="E9" s="92" t="s">
        <v>132</v>
      </c>
      <c r="H9" s="320" t="str">
        <f>IF('4.2.b conf'!C10&gt;0,('4.2.b conf'!C10/'4.2.b conf'!$F$11)*100,"")</f>
        <v/>
      </c>
    </row>
    <row r="10" spans="1:8" x14ac:dyDescent="0.2">
      <c r="A10" s="104">
        <f>+'3.1.vol.'!C10</f>
        <v>42826</v>
      </c>
      <c r="C10" s="325" t="str">
        <f t="shared" si="0"/>
        <v/>
      </c>
      <c r="E10" s="92" t="s">
        <v>219</v>
      </c>
      <c r="H10" s="320" t="str">
        <f>IF('4.2.b conf'!C11&gt;0,('4.2.b conf'!C11/'4.2.b conf'!$F$11)*100,"")</f>
        <v/>
      </c>
    </row>
    <row r="11" spans="1:8" x14ac:dyDescent="0.2">
      <c r="A11" s="104">
        <f>+'3.1.vol.'!C11</f>
        <v>42856</v>
      </c>
      <c r="C11" s="325" t="str">
        <f t="shared" si="0"/>
        <v/>
      </c>
      <c r="H11" s="320" t="str">
        <f>IF('4.2.b conf'!C12&gt;0,('4.2.b conf'!C12/'4.2.b conf'!$F$11)*100,"")</f>
        <v/>
      </c>
    </row>
    <row r="12" spans="1:8" x14ac:dyDescent="0.2">
      <c r="A12" s="104">
        <f>+'3.1.vol.'!C12</f>
        <v>42887</v>
      </c>
      <c r="C12" s="325" t="str">
        <f t="shared" si="0"/>
        <v/>
      </c>
      <c r="H12" s="320" t="str">
        <f>IF('4.2.b conf'!C13&gt;0,('4.2.b conf'!C13/'4.2.b conf'!$F$11)*100,"")</f>
        <v/>
      </c>
    </row>
    <row r="13" spans="1:8" x14ac:dyDescent="0.2">
      <c r="A13" s="104">
        <f>+'3.1.vol.'!C13</f>
        <v>42917</v>
      </c>
      <c r="C13" s="325" t="str">
        <f t="shared" si="0"/>
        <v/>
      </c>
      <c r="H13" s="320" t="str">
        <f>IF('4.2.b conf'!C14&gt;0,('4.2.b conf'!C14/'4.2.b conf'!$F$11)*100,"")</f>
        <v/>
      </c>
    </row>
    <row r="14" spans="1:8" x14ac:dyDescent="0.2">
      <c r="A14" s="104">
        <f>+'3.1.vol.'!C14</f>
        <v>42948</v>
      </c>
      <c r="C14" s="325" t="str">
        <f t="shared" si="0"/>
        <v/>
      </c>
      <c r="H14" s="320" t="str">
        <f>IF('4.2.b conf'!C15&gt;0,('4.2.b conf'!C15/'4.2.b conf'!$F$11)*100,"")</f>
        <v/>
      </c>
    </row>
    <row r="15" spans="1:8" x14ac:dyDescent="0.2">
      <c r="A15" s="104">
        <f>+'3.1.vol.'!C15</f>
        <v>42979</v>
      </c>
      <c r="C15" s="325" t="str">
        <f t="shared" si="0"/>
        <v/>
      </c>
      <c r="H15" s="320" t="str">
        <f>IF('4.2.b conf'!C16&gt;0,('4.2.b conf'!C16/'4.2.b conf'!$F$11)*100,"")</f>
        <v/>
      </c>
    </row>
    <row r="16" spans="1:8" x14ac:dyDescent="0.2">
      <c r="A16" s="104">
        <f>+'3.1.vol.'!C16</f>
        <v>43009</v>
      </c>
      <c r="C16" s="325" t="str">
        <f t="shared" si="0"/>
        <v/>
      </c>
      <c r="H16" s="320" t="str">
        <f>IF('4.2.b conf'!C17&gt;0,('4.2.b conf'!C17/'4.2.b conf'!$F$11)*100,"")</f>
        <v/>
      </c>
    </row>
    <row r="17" spans="1:8" x14ac:dyDescent="0.2">
      <c r="A17" s="104">
        <f>+'3.1.vol.'!C17</f>
        <v>43040</v>
      </c>
      <c r="C17" s="325" t="str">
        <f t="shared" si="0"/>
        <v/>
      </c>
      <c r="H17" s="320" t="str">
        <f>IF('4.2.b conf'!C18&gt;0,('4.2.b conf'!C18/'4.2.b conf'!$F$11)*100,"")</f>
        <v/>
      </c>
    </row>
    <row r="18" spans="1:8" ht="13.5" thickBot="1" x14ac:dyDescent="0.25">
      <c r="A18" s="105">
        <f>+'3.1.vol.'!C18</f>
        <v>43070</v>
      </c>
      <c r="C18" s="326" t="str">
        <f t="shared" si="0"/>
        <v/>
      </c>
      <c r="H18" s="321" t="str">
        <f>IF('4.2.b conf'!C19&gt;0,('4.2.b conf'!C19/'4.2.b conf'!$F$11)*100,"")</f>
        <v/>
      </c>
    </row>
    <row r="19" spans="1:8" x14ac:dyDescent="0.2">
      <c r="A19" s="103">
        <f>+'3.1.vol.'!C19</f>
        <v>43101</v>
      </c>
      <c r="C19" s="327" t="str">
        <f t="shared" si="0"/>
        <v/>
      </c>
      <c r="H19" s="322" t="str">
        <f>IF('4.2.b conf'!C20&gt;0,('4.2.b conf'!C20/'4.2.b conf'!$F$11)*100,"")</f>
        <v/>
      </c>
    </row>
    <row r="20" spans="1:8" x14ac:dyDescent="0.2">
      <c r="A20" s="104">
        <f>+'3.1.vol.'!C20</f>
        <v>43132</v>
      </c>
      <c r="C20" s="325" t="str">
        <f t="shared" si="0"/>
        <v/>
      </c>
      <c r="H20" s="320" t="str">
        <f>IF('4.2.b conf'!C21&gt;0,('4.2.b conf'!C21/'4.2.b conf'!$F$11)*100,"")</f>
        <v/>
      </c>
    </row>
    <row r="21" spans="1:8" x14ac:dyDescent="0.2">
      <c r="A21" s="104">
        <f>+'3.1.vol.'!C21</f>
        <v>43160</v>
      </c>
      <c r="C21" s="325" t="str">
        <f t="shared" si="0"/>
        <v/>
      </c>
      <c r="H21" s="320" t="str">
        <f>IF('4.2.b conf'!C22&gt;0,('4.2.b conf'!C22/'4.2.b conf'!$F$11)*100,"")</f>
        <v/>
      </c>
    </row>
    <row r="22" spans="1:8" x14ac:dyDescent="0.2">
      <c r="A22" s="104">
        <f>+'3.1.vol.'!C22</f>
        <v>43191</v>
      </c>
      <c r="C22" s="325" t="str">
        <f t="shared" si="0"/>
        <v/>
      </c>
      <c r="H22" s="320" t="str">
        <f>IF('4.2.b conf'!C23&gt;0,('4.2.b conf'!C23/'4.2.b conf'!$F$11)*100,"")</f>
        <v/>
      </c>
    </row>
    <row r="23" spans="1:8" x14ac:dyDescent="0.2">
      <c r="A23" s="104">
        <f>+'3.1.vol.'!C23</f>
        <v>43221</v>
      </c>
      <c r="C23" s="325" t="str">
        <f t="shared" si="0"/>
        <v/>
      </c>
      <c r="H23" s="320" t="str">
        <f>IF('4.2.b conf'!C24&gt;0,('4.2.b conf'!C24/'4.2.b conf'!$F$11)*100,"")</f>
        <v/>
      </c>
    </row>
    <row r="24" spans="1:8" x14ac:dyDescent="0.2">
      <c r="A24" s="104">
        <f>+'3.1.vol.'!C24</f>
        <v>43252</v>
      </c>
      <c r="C24" s="325" t="str">
        <f t="shared" si="0"/>
        <v/>
      </c>
      <c r="H24" s="320" t="str">
        <f>IF('4.2.b conf'!C25&gt;0,('4.2.b conf'!C25/'4.2.b conf'!$F$11)*100,"")</f>
        <v/>
      </c>
    </row>
    <row r="25" spans="1:8" x14ac:dyDescent="0.2">
      <c r="A25" s="104">
        <f>+'3.1.vol.'!C25</f>
        <v>43282</v>
      </c>
      <c r="C25" s="325" t="str">
        <f t="shared" si="0"/>
        <v/>
      </c>
      <c r="H25" s="320" t="str">
        <f>IF('4.2.b conf'!C26&gt;0,('4.2.b conf'!C26/'4.2.b conf'!$F$11)*100,"")</f>
        <v/>
      </c>
    </row>
    <row r="26" spans="1:8" x14ac:dyDescent="0.2">
      <c r="A26" s="104">
        <f>+'3.1.vol.'!C26</f>
        <v>43313</v>
      </c>
      <c r="C26" s="325" t="str">
        <f t="shared" si="0"/>
        <v/>
      </c>
      <c r="H26" s="320" t="str">
        <f>IF('4.2.b conf'!C27&gt;0,('4.2.b conf'!C27/'4.2.b conf'!$F$11)*100,"")</f>
        <v/>
      </c>
    </row>
    <row r="27" spans="1:8" x14ac:dyDescent="0.2">
      <c r="A27" s="104">
        <f>+'3.1.vol.'!C27</f>
        <v>43344</v>
      </c>
      <c r="C27" s="325" t="str">
        <f t="shared" si="0"/>
        <v/>
      </c>
      <c r="H27" s="320" t="str">
        <f>IF('4.2.b conf'!C28&gt;0,('4.2.b conf'!C28/'4.2.b conf'!$F$11)*100,"")</f>
        <v/>
      </c>
    </row>
    <row r="28" spans="1:8" x14ac:dyDescent="0.2">
      <c r="A28" s="104">
        <f>+'3.1.vol.'!C28</f>
        <v>43374</v>
      </c>
      <c r="C28" s="325" t="str">
        <f t="shared" si="0"/>
        <v/>
      </c>
      <c r="H28" s="320" t="str">
        <f>IF('4.2.b conf'!C29&gt;0,('4.2.b conf'!C29/'4.2.b conf'!$F$11)*100,"")</f>
        <v/>
      </c>
    </row>
    <row r="29" spans="1:8" x14ac:dyDescent="0.2">
      <c r="A29" s="104">
        <f>+'3.1.vol.'!C29</f>
        <v>43405</v>
      </c>
      <c r="C29" s="325" t="str">
        <f t="shared" si="0"/>
        <v/>
      </c>
      <c r="H29" s="320" t="str">
        <f>IF('4.2.b conf'!C30&gt;0,('4.2.b conf'!C30/'4.2.b conf'!$F$11)*100,"")</f>
        <v/>
      </c>
    </row>
    <row r="30" spans="1:8" ht="13.5" thickBot="1" x14ac:dyDescent="0.25">
      <c r="A30" s="105">
        <f>+'3.1.vol.'!C30</f>
        <v>43435</v>
      </c>
      <c r="C30" s="328" t="str">
        <f t="shared" si="0"/>
        <v/>
      </c>
      <c r="H30" s="323" t="str">
        <f>IF('4.2.b conf'!C31&gt;0,('4.2.b conf'!C31/'4.2.b conf'!$F$11)*100,"")</f>
        <v/>
      </c>
    </row>
    <row r="31" spans="1:8" x14ac:dyDescent="0.2">
      <c r="A31" s="103">
        <f>+'3.1.vol.'!C31</f>
        <v>43466</v>
      </c>
      <c r="C31" s="329" t="str">
        <f t="shared" si="0"/>
        <v/>
      </c>
      <c r="H31" s="319" t="str">
        <f>IF('4.2.b conf'!C32&gt;0,('4.2.b conf'!C32/'4.2.b conf'!$F$11)*100,"")</f>
        <v/>
      </c>
    </row>
    <row r="32" spans="1:8" x14ac:dyDescent="0.2">
      <c r="A32" s="104">
        <f>+'3.1.vol.'!C32</f>
        <v>43497</v>
      </c>
      <c r="C32" s="325" t="str">
        <f t="shared" si="0"/>
        <v/>
      </c>
      <c r="H32" s="320" t="str">
        <f>IF('4.2.b conf'!C33&gt;0,('4.2.b conf'!C33/'4.2.b conf'!$F$11)*100,"")</f>
        <v/>
      </c>
    </row>
    <row r="33" spans="1:8" x14ac:dyDescent="0.2">
      <c r="A33" s="104">
        <f>+'3.1.vol.'!C33</f>
        <v>43525</v>
      </c>
      <c r="C33" s="325" t="str">
        <f t="shared" si="0"/>
        <v/>
      </c>
      <c r="H33" s="320" t="str">
        <f>IF('4.2.b conf'!C34&gt;0,('4.2.b conf'!C34/'4.2.b conf'!$F$11)*100,"")</f>
        <v/>
      </c>
    </row>
    <row r="34" spans="1:8" x14ac:dyDescent="0.2">
      <c r="A34" s="104">
        <f>+'3.1.vol.'!C34</f>
        <v>43556</v>
      </c>
      <c r="C34" s="325" t="str">
        <f t="shared" si="0"/>
        <v/>
      </c>
      <c r="H34" s="320" t="str">
        <f>IF('4.2.b conf'!C35&gt;0,('4.2.b conf'!C35/'4.2.b conf'!$F$11)*100,"")</f>
        <v/>
      </c>
    </row>
    <row r="35" spans="1:8" x14ac:dyDescent="0.2">
      <c r="A35" s="104">
        <f>+'3.1.vol.'!C35</f>
        <v>43586</v>
      </c>
      <c r="C35" s="325" t="str">
        <f t="shared" si="0"/>
        <v/>
      </c>
      <c r="H35" s="320" t="str">
        <f>IF('4.2.b conf'!C36&gt;0,('4.2.b conf'!C36/'4.2.b conf'!$F$11)*100,"")</f>
        <v/>
      </c>
    </row>
    <row r="36" spans="1:8" x14ac:dyDescent="0.2">
      <c r="A36" s="104">
        <f>+'3.1.vol.'!C36</f>
        <v>43617</v>
      </c>
      <c r="C36" s="325" t="str">
        <f t="shared" si="0"/>
        <v/>
      </c>
      <c r="H36" s="320" t="str">
        <f>IF('4.2.b conf'!C37&gt;0,('4.2.b conf'!C37/'4.2.b conf'!$F$11)*100,"")</f>
        <v/>
      </c>
    </row>
    <row r="37" spans="1:8" x14ac:dyDescent="0.2">
      <c r="A37" s="104">
        <f>+'3.1.vol.'!C37</f>
        <v>43647</v>
      </c>
      <c r="C37" s="325" t="str">
        <f t="shared" si="0"/>
        <v/>
      </c>
      <c r="H37" s="320" t="str">
        <f>IF('4.2.b conf'!C38&gt;0,('4.2.b conf'!C38/'4.2.b conf'!$F$11)*100,"")</f>
        <v/>
      </c>
    </row>
    <row r="38" spans="1:8" x14ac:dyDescent="0.2">
      <c r="A38" s="104">
        <f>+'3.1.vol.'!C38</f>
        <v>43678</v>
      </c>
      <c r="C38" s="325" t="str">
        <f t="shared" si="0"/>
        <v/>
      </c>
      <c r="H38" s="320" t="str">
        <f>IF('4.2.b conf'!C39&gt;0,('4.2.b conf'!C39/'4.2.b conf'!$F$11)*100,"")</f>
        <v/>
      </c>
    </row>
    <row r="39" spans="1:8" x14ac:dyDescent="0.2">
      <c r="A39" s="104">
        <f>+'3.1.vol.'!C39</f>
        <v>43709</v>
      </c>
      <c r="C39" s="325" t="str">
        <f t="shared" si="0"/>
        <v/>
      </c>
      <c r="H39" s="320" t="str">
        <f>IF('4.2.b conf'!C40&gt;0,('4.2.b conf'!C40/'4.2.b conf'!$F$11)*100,"")</f>
        <v/>
      </c>
    </row>
    <row r="40" spans="1:8" x14ac:dyDescent="0.2">
      <c r="A40" s="104">
        <f>+'3.1.vol.'!C40</f>
        <v>43739</v>
      </c>
      <c r="C40" s="325" t="str">
        <f t="shared" si="0"/>
        <v/>
      </c>
      <c r="H40" s="320" t="str">
        <f>IF('4.2.b conf'!C41&gt;0,('4.2.b conf'!C41/'4.2.b conf'!$F$11)*100,"")</f>
        <v/>
      </c>
    </row>
    <row r="41" spans="1:8" x14ac:dyDescent="0.2">
      <c r="A41" s="104">
        <f>+'3.1.vol.'!C41</f>
        <v>43770</v>
      </c>
      <c r="C41" s="325" t="str">
        <f t="shared" si="0"/>
        <v/>
      </c>
      <c r="H41" s="320" t="str">
        <f>IF('4.2.b conf'!C42&gt;0,('4.2.b conf'!C42/'4.2.b conf'!$F$11)*100,"")</f>
        <v/>
      </c>
    </row>
    <row r="42" spans="1:8" ht="13.5" thickBot="1" x14ac:dyDescent="0.25">
      <c r="A42" s="105">
        <f>+'3.1.vol.'!C42</f>
        <v>43800</v>
      </c>
      <c r="C42" s="326" t="str">
        <f t="shared" si="0"/>
        <v/>
      </c>
      <c r="H42" s="323" t="str">
        <f>IF('4.2.b conf'!C43&gt;0,('4.2.b conf'!C43/'4.2.b conf'!$F$11)*100,"")</f>
        <v/>
      </c>
    </row>
    <row r="43" spans="1:8" hidden="1" x14ac:dyDescent="0.2">
      <c r="A43" s="103">
        <f>+'3.1.vol.'!C43</f>
        <v>43831</v>
      </c>
      <c r="C43" s="329" t="str">
        <f t="shared" si="0"/>
        <v/>
      </c>
      <c r="H43" s="319" t="str">
        <f>IF('4.2.b conf'!C44&gt;0,('4.2.b conf'!C44/'4.2.b conf'!$F$11)*100,"")</f>
        <v/>
      </c>
    </row>
    <row r="44" spans="1:8" hidden="1" x14ac:dyDescent="0.2">
      <c r="A44" s="104">
        <f>+'3.1.vol.'!C44</f>
        <v>43862</v>
      </c>
      <c r="C44" s="325" t="str">
        <f t="shared" si="0"/>
        <v/>
      </c>
      <c r="H44" s="320" t="str">
        <f>IF('4.2.b conf'!C45&gt;0,('4.2.b conf'!C45/'4.2.b conf'!$F$11)*100,"")</f>
        <v/>
      </c>
    </row>
    <row r="45" spans="1:8" hidden="1" x14ac:dyDescent="0.2">
      <c r="A45" s="104">
        <f>+'3.1.vol.'!C45</f>
        <v>43891</v>
      </c>
      <c r="C45" s="325" t="str">
        <f t="shared" si="0"/>
        <v/>
      </c>
      <c r="H45" s="320" t="str">
        <f>IF('4.2.b conf'!C46&gt;0,('4.2.b conf'!C46/'4.2.b conf'!$F$11)*100,"")</f>
        <v/>
      </c>
    </row>
    <row r="46" spans="1:8" hidden="1" x14ac:dyDescent="0.2">
      <c r="A46" s="104">
        <f>+'3.1.vol.'!C46</f>
        <v>43922</v>
      </c>
      <c r="C46" s="325" t="str">
        <f t="shared" si="0"/>
        <v/>
      </c>
      <c r="H46" s="320" t="str">
        <f>IF('4.2.b conf'!C47&gt;0,('4.2.b conf'!C47/'4.2.b conf'!$F$11)*100,"")</f>
        <v/>
      </c>
    </row>
    <row r="47" spans="1:8" hidden="1" x14ac:dyDescent="0.2">
      <c r="A47" s="104">
        <f>+'3.1.vol.'!C47</f>
        <v>43952</v>
      </c>
      <c r="C47" s="325" t="str">
        <f t="shared" si="0"/>
        <v/>
      </c>
      <c r="H47" s="320" t="str">
        <f>IF('4.2.b conf'!C48&gt;0,('4.2.b conf'!C48/'4.2.b conf'!$F$11)*100,"")</f>
        <v/>
      </c>
    </row>
    <row r="48" spans="1:8" hidden="1" x14ac:dyDescent="0.2">
      <c r="A48" s="104">
        <f>+'3.1.vol.'!C48</f>
        <v>43983</v>
      </c>
      <c r="C48" s="325" t="str">
        <f t="shared" si="0"/>
        <v/>
      </c>
      <c r="H48" s="320" t="str">
        <f>IF('4.2.b conf'!C49&gt;0,('4.2.b conf'!C49/'4.2.b conf'!$F$11)*100,"")</f>
        <v/>
      </c>
    </row>
    <row r="49" spans="1:8" hidden="1" x14ac:dyDescent="0.2">
      <c r="A49" s="104">
        <f>+'3.1.vol.'!C49</f>
        <v>44013</v>
      </c>
      <c r="C49" s="325" t="str">
        <f t="shared" si="0"/>
        <v/>
      </c>
      <c r="H49" s="320" t="str">
        <f>IF('4.2.b conf'!C50&gt;0,('4.2.b conf'!C50/'4.2.b conf'!$F$11)*100,"")</f>
        <v/>
      </c>
    </row>
    <row r="50" spans="1:8" hidden="1" x14ac:dyDescent="0.2">
      <c r="A50" s="104">
        <f>+'3.1.vol.'!C50</f>
        <v>44044</v>
      </c>
      <c r="C50" s="325" t="str">
        <f t="shared" si="0"/>
        <v/>
      </c>
      <c r="H50" s="320" t="str">
        <f>IF('4.2.b conf'!C51&gt;0,('4.2.b conf'!C51/'4.2.b conf'!$F$11)*100,"")</f>
        <v/>
      </c>
    </row>
    <row r="51" spans="1:8" hidden="1" x14ac:dyDescent="0.2">
      <c r="A51" s="104">
        <f>+'3.1.vol.'!C51</f>
        <v>44075</v>
      </c>
      <c r="C51" s="325" t="str">
        <f t="shared" si="0"/>
        <v/>
      </c>
      <c r="H51" s="320" t="str">
        <f>IF('4.2.b conf'!C52&gt;0,('4.2.b conf'!C52/'4.2.b conf'!$F$11)*100,"")</f>
        <v/>
      </c>
    </row>
    <row r="52" spans="1:8" hidden="1" x14ac:dyDescent="0.2">
      <c r="A52" s="104">
        <f>+'3.1.vol.'!C52</f>
        <v>44105</v>
      </c>
      <c r="C52" s="325" t="str">
        <f t="shared" si="0"/>
        <v/>
      </c>
      <c r="H52" s="320" t="str">
        <f>IF('4.2.b conf'!C53&gt;0,('4.2.b conf'!C53/'4.2.b conf'!$F$11)*100,"")</f>
        <v/>
      </c>
    </row>
    <row r="53" spans="1:8" hidden="1" x14ac:dyDescent="0.2">
      <c r="A53" s="104">
        <f>+'3.1.vol.'!C53</f>
        <v>44136</v>
      </c>
      <c r="C53" s="325" t="str">
        <f t="shared" si="0"/>
        <v/>
      </c>
      <c r="H53" s="320" t="str">
        <f>IF('4.2.b conf'!C54&gt;0,('4.2.b conf'!C54/'4.2.b conf'!$F$11)*100,"")</f>
        <v/>
      </c>
    </row>
    <row r="54" spans="1:8" ht="13.5" hidden="1" thickBot="1" x14ac:dyDescent="0.25">
      <c r="A54" s="105">
        <f>+'3.1.vol.'!C54</f>
        <v>44166</v>
      </c>
      <c r="C54" s="326" t="str">
        <f t="shared" si="0"/>
        <v/>
      </c>
      <c r="H54" s="321" t="str">
        <f>IF('4.2.b conf'!C55&gt;0,('4.2.b conf'!C55/'4.2.b 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68" t="str">
        <f>+'3.1.vol.'!C56</f>
        <v>Año</v>
      </c>
      <c r="C56" s="377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402">
        <v>2014</v>
      </c>
      <c r="C57" s="408"/>
      <c r="H57" s="413"/>
    </row>
    <row r="58" spans="1:8" x14ac:dyDescent="0.2">
      <c r="A58" s="403">
        <v>2015</v>
      </c>
      <c r="C58" s="409"/>
      <c r="H58" s="413"/>
    </row>
    <row r="59" spans="1:8" x14ac:dyDescent="0.2">
      <c r="A59" s="403">
        <v>2016</v>
      </c>
      <c r="C59" s="409"/>
      <c r="H59" s="413"/>
    </row>
    <row r="60" spans="1:8" x14ac:dyDescent="0.2">
      <c r="A60" s="61">
        <v>2017</v>
      </c>
      <c r="C60" s="330" t="str">
        <f>+H60</f>
        <v/>
      </c>
      <c r="H60" s="322" t="str">
        <f>IF('4.2.b conf'!C61&gt;0,('4.2.b conf'!C61/'4.2.b conf'!$F$11)*100,"")</f>
        <v/>
      </c>
    </row>
    <row r="61" spans="1:8" x14ac:dyDescent="0.2">
      <c r="A61" s="61">
        <v>2018</v>
      </c>
      <c r="C61" s="330" t="str">
        <f>+H61</f>
        <v/>
      </c>
      <c r="H61" s="322" t="str">
        <f>IF('4.2.b conf'!C62&gt;0,('4.2.b conf'!C62/'4.2.b conf'!$F$11)*100,"")</f>
        <v/>
      </c>
    </row>
    <row r="62" spans="1:8" ht="13.5" thickBot="1" x14ac:dyDescent="0.25">
      <c r="A62" s="404">
        <v>2019</v>
      </c>
      <c r="C62" s="331" t="str">
        <f>+H62</f>
        <v/>
      </c>
      <c r="H62" s="322" t="str">
        <f>IF('4.2.b conf'!C63&gt;0,('4.2.b conf'!C63/'4.2.b conf'!$F$11)*100,"")</f>
        <v/>
      </c>
    </row>
    <row r="63" spans="1:8" hidden="1" x14ac:dyDescent="0.2">
      <c r="A63" s="407" t="str">
        <f>+'3.1.vol.'!C63</f>
        <v>ene-dic 2018</v>
      </c>
      <c r="C63" s="332" t="str">
        <f>+H63</f>
        <v/>
      </c>
      <c r="H63" s="322" t="str">
        <f>IF('4.2.b conf'!C64&gt;0,('4.2.b conf'!C64/'4.2.b conf'!$F$11)*100,"")</f>
        <v/>
      </c>
    </row>
    <row r="64" spans="1:8" ht="13.5" hidden="1" thickBot="1" x14ac:dyDescent="0.25">
      <c r="A64" s="378">
        <f>+'3.1.vol.'!C64</f>
        <v>2019</v>
      </c>
      <c r="C64" s="333" t="str">
        <f>+H64</f>
        <v/>
      </c>
      <c r="H64" s="322" t="str">
        <f>IF('4.2.b conf'!C65&gt;0,('4.2.b conf'!C65/'4.2.b conf'!$F$11)*100,"")</f>
        <v/>
      </c>
    </row>
    <row r="68" spans="1:3" x14ac:dyDescent="0.2">
      <c r="A68" s="86" t="s">
        <v>150</v>
      </c>
    </row>
    <row r="69" spans="1:3" ht="13.5" thickBot="1" x14ac:dyDescent="0.25"/>
    <row r="70" spans="1:3" ht="38.25" customHeight="1" thickBot="1" x14ac:dyDescent="0.25">
      <c r="A70" s="91" t="s">
        <v>8</v>
      </c>
      <c r="B70" s="100"/>
      <c r="C70" s="97" t="str">
        <f>+C56</f>
        <v>EXPORTACIONES US$ FOB   RESÚMEN PÚBLICO</v>
      </c>
    </row>
    <row r="71" spans="1:3" x14ac:dyDescent="0.2">
      <c r="A71" s="99">
        <v>2002</v>
      </c>
      <c r="B71" s="100"/>
      <c r="C71" s="118" t="e">
        <f>+C60-SUM(C7:C18)</f>
        <v>#VALUE!</v>
      </c>
    </row>
    <row r="72" spans="1:3" x14ac:dyDescent="0.2">
      <c r="A72" s="101">
        <v>2003</v>
      </c>
      <c r="B72" s="100"/>
      <c r="C72" s="122" t="e">
        <f>+C61-SUM(C19:C30)</f>
        <v>#VALUE!</v>
      </c>
    </row>
    <row r="73" spans="1:3" ht="13.5" thickBot="1" x14ac:dyDescent="0.25">
      <c r="A73" s="102">
        <v>2004</v>
      </c>
      <c r="B73" s="100"/>
      <c r="C73" s="126" t="e">
        <f>+C62-SUM(C31:C42)</f>
        <v>#VALUE!</v>
      </c>
    </row>
    <row r="74" spans="1:3" x14ac:dyDescent="0.2">
      <c r="A74" s="99" t="str">
        <f>+A63</f>
        <v>ene-dic 2018</v>
      </c>
      <c r="B74" s="100"/>
      <c r="C74" s="131" t="e">
        <f>+C63-(SUM(C31:INDEX(C31:C42,'[3]parámetros e instrucciones'!$E$3)))</f>
        <v>#VALUE!</v>
      </c>
    </row>
    <row r="75" spans="1:3" ht="13.5" thickBot="1" x14ac:dyDescent="0.25">
      <c r="A75" s="102">
        <f>+A64</f>
        <v>2019</v>
      </c>
      <c r="B75" s="100"/>
      <c r="C75" s="136" t="e">
        <f>+C64-(SUM(C43:INDEX(C43:C54,'[3]parámetros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A1:C1"/>
    <mergeCell ref="A2:C2"/>
    <mergeCell ref="A3:C3"/>
    <mergeCell ref="A4:C4"/>
    <mergeCell ref="E4:F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F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7.85546875" style="56" customWidth="1"/>
    <col min="4" max="4" width="3.42578125" style="56" customWidth="1"/>
    <col min="5" max="5" width="37.85546875" style="56" customWidth="1"/>
    <col min="6" max="6" width="2.140625" style="56" customWidth="1"/>
    <col min="7" max="16384" width="11.42578125" style="51"/>
  </cols>
  <sheetData>
    <row r="1" spans="1:6" x14ac:dyDescent="0.2">
      <c r="A1" s="472" t="s">
        <v>240</v>
      </c>
      <c r="B1" s="472"/>
      <c r="C1" s="472"/>
      <c r="D1" s="472"/>
      <c r="E1" s="472"/>
      <c r="F1" s="51"/>
    </row>
    <row r="2" spans="1:6" x14ac:dyDescent="0.2">
      <c r="A2" s="472" t="s">
        <v>203</v>
      </c>
      <c r="B2" s="472"/>
      <c r="C2" s="472"/>
      <c r="D2" s="472"/>
      <c r="E2" s="472"/>
      <c r="F2" s="51"/>
    </row>
    <row r="3" spans="1:6" x14ac:dyDescent="0.2">
      <c r="A3" s="478" t="str">
        <f>+'1.3 modelos'!A3</f>
        <v>BROCAS DIN 345</v>
      </c>
      <c r="B3" s="478"/>
      <c r="C3" s="478"/>
      <c r="D3" s="478"/>
      <c r="E3" s="478"/>
      <c r="F3" s="51"/>
    </row>
    <row r="4" spans="1:6" x14ac:dyDescent="0.2">
      <c r="A4" s="472" t="s">
        <v>114</v>
      </c>
      <c r="B4" s="472"/>
      <c r="C4" s="472"/>
      <c r="D4" s="472"/>
      <c r="E4" s="472"/>
      <c r="F4" s="51"/>
    </row>
    <row r="5" spans="1:6" ht="14.25" customHeight="1" thickBot="1" x14ac:dyDescent="0.25">
      <c r="A5" s="52"/>
      <c r="C5" s="53"/>
      <c r="D5" s="53"/>
      <c r="E5" s="53"/>
    </row>
    <row r="6" spans="1:6" ht="39" thickBot="1" x14ac:dyDescent="0.25">
      <c r="A6" s="377" t="s">
        <v>115</v>
      </c>
      <c r="C6" s="24" t="s">
        <v>158</v>
      </c>
      <c r="D6" s="28"/>
      <c r="E6" s="24" t="s">
        <v>159</v>
      </c>
    </row>
    <row r="7" spans="1:6" x14ac:dyDescent="0.2">
      <c r="A7" s="103">
        <f>'3.1.vol.'!C7</f>
        <v>42736</v>
      </c>
      <c r="C7" s="32"/>
      <c r="D7" s="33"/>
      <c r="E7" s="32"/>
    </row>
    <row r="8" spans="1:6" x14ac:dyDescent="0.2">
      <c r="A8" s="104">
        <f>'3.1.vol.'!C8</f>
        <v>42767</v>
      </c>
      <c r="C8" s="36"/>
      <c r="D8" s="33"/>
      <c r="E8" s="36"/>
    </row>
    <row r="9" spans="1:6" x14ac:dyDescent="0.2">
      <c r="A9" s="104">
        <f>'3.1.vol.'!C9</f>
        <v>42795</v>
      </c>
      <c r="C9" s="36"/>
      <c r="D9" s="33"/>
      <c r="E9" s="36"/>
    </row>
    <row r="10" spans="1:6" x14ac:dyDescent="0.2">
      <c r="A10" s="104">
        <f>'3.1.vol.'!C10</f>
        <v>42826</v>
      </c>
      <c r="C10" s="36"/>
      <c r="D10" s="33"/>
      <c r="E10" s="36"/>
    </row>
    <row r="11" spans="1:6" x14ac:dyDescent="0.2">
      <c r="A11" s="104">
        <f>'3.1.vol.'!C11</f>
        <v>42856</v>
      </c>
      <c r="C11" s="36"/>
      <c r="D11" s="33"/>
      <c r="E11" s="36"/>
    </row>
    <row r="12" spans="1:6" x14ac:dyDescent="0.2">
      <c r="A12" s="104">
        <f>'3.1.vol.'!C12</f>
        <v>42887</v>
      </c>
      <c r="C12" s="36"/>
      <c r="D12" s="33"/>
      <c r="E12" s="36"/>
    </row>
    <row r="13" spans="1:6" x14ac:dyDescent="0.2">
      <c r="A13" s="104">
        <f>'3.1.vol.'!C13</f>
        <v>42917</v>
      </c>
      <c r="C13" s="36"/>
      <c r="D13" s="33"/>
      <c r="E13" s="36"/>
    </row>
    <row r="14" spans="1:6" x14ac:dyDescent="0.2">
      <c r="A14" s="104">
        <f>'3.1.vol.'!C14</f>
        <v>42948</v>
      </c>
      <c r="C14" s="36"/>
      <c r="D14" s="33"/>
      <c r="E14" s="36"/>
    </row>
    <row r="15" spans="1:6" x14ac:dyDescent="0.2">
      <c r="A15" s="104">
        <f>'3.1.vol.'!C15</f>
        <v>42979</v>
      </c>
      <c r="C15" s="36"/>
      <c r="D15" s="33"/>
      <c r="E15" s="36"/>
    </row>
    <row r="16" spans="1:6" x14ac:dyDescent="0.2">
      <c r="A16" s="104">
        <f>'3.1.vol.'!C16</f>
        <v>43009</v>
      </c>
      <c r="C16" s="36"/>
      <c r="D16" s="33"/>
      <c r="E16" s="36"/>
    </row>
    <row r="17" spans="1:5" x14ac:dyDescent="0.2">
      <c r="A17" s="104">
        <f>'3.1.vol.'!C17</f>
        <v>43040</v>
      </c>
      <c r="C17" s="36"/>
      <c r="D17" s="33"/>
      <c r="E17" s="36"/>
    </row>
    <row r="18" spans="1:5" ht="13.5" thickBot="1" x14ac:dyDescent="0.25">
      <c r="A18" s="105">
        <f>'3.1.vol.'!C18</f>
        <v>43070</v>
      </c>
      <c r="C18" s="39"/>
      <c r="D18" s="33"/>
      <c r="E18" s="39"/>
    </row>
    <row r="19" spans="1:5" x14ac:dyDescent="0.2">
      <c r="A19" s="103">
        <f>'3.1.vol.'!C19</f>
        <v>43101</v>
      </c>
      <c r="C19" s="42"/>
      <c r="D19" s="33"/>
      <c r="E19" s="42"/>
    </row>
    <row r="20" spans="1:5" x14ac:dyDescent="0.2">
      <c r="A20" s="104">
        <f>'3.1.vol.'!C20</f>
        <v>43132</v>
      </c>
      <c r="C20" s="36"/>
      <c r="D20" s="33"/>
      <c r="E20" s="36"/>
    </row>
    <row r="21" spans="1:5" x14ac:dyDescent="0.2">
      <c r="A21" s="104">
        <f>'3.1.vol.'!C21</f>
        <v>43160</v>
      </c>
      <c r="C21" s="36"/>
      <c r="D21" s="33"/>
      <c r="E21" s="36"/>
    </row>
    <row r="22" spans="1:5" x14ac:dyDescent="0.2">
      <c r="A22" s="104">
        <f>'3.1.vol.'!C22</f>
        <v>43191</v>
      </c>
      <c r="C22" s="36"/>
      <c r="D22" s="33"/>
      <c r="E22" s="36"/>
    </row>
    <row r="23" spans="1:5" x14ac:dyDescent="0.2">
      <c r="A23" s="104">
        <f>'3.1.vol.'!C23</f>
        <v>43221</v>
      </c>
      <c r="C23" s="36"/>
      <c r="D23" s="33"/>
      <c r="E23" s="36"/>
    </row>
    <row r="24" spans="1:5" x14ac:dyDescent="0.2">
      <c r="A24" s="104">
        <f>'3.1.vol.'!C24</f>
        <v>43252</v>
      </c>
      <c r="C24" s="36"/>
      <c r="D24" s="33"/>
      <c r="E24" s="36"/>
    </row>
    <row r="25" spans="1:5" x14ac:dyDescent="0.2">
      <c r="A25" s="104">
        <f>'3.1.vol.'!C25</f>
        <v>43282</v>
      </c>
      <c r="C25" s="36"/>
      <c r="D25" s="33"/>
      <c r="E25" s="36"/>
    </row>
    <row r="26" spans="1:5" x14ac:dyDescent="0.2">
      <c r="A26" s="104">
        <f>'3.1.vol.'!C26</f>
        <v>43313</v>
      </c>
      <c r="C26" s="36"/>
      <c r="D26" s="33"/>
      <c r="E26" s="36"/>
    </row>
    <row r="27" spans="1:5" x14ac:dyDescent="0.2">
      <c r="A27" s="104">
        <f>'3.1.vol.'!C27</f>
        <v>43344</v>
      </c>
      <c r="C27" s="324"/>
      <c r="D27" s="334"/>
      <c r="E27" s="324"/>
    </row>
    <row r="28" spans="1:5" x14ac:dyDescent="0.2">
      <c r="A28" s="104">
        <f>'3.1.vol.'!C28</f>
        <v>43374</v>
      </c>
      <c r="C28" s="36"/>
      <c r="D28" s="33"/>
      <c r="E28" s="36"/>
    </row>
    <row r="29" spans="1:5" x14ac:dyDescent="0.2">
      <c r="A29" s="104">
        <f>'3.1.vol.'!C29</f>
        <v>43405</v>
      </c>
      <c r="C29" s="36"/>
      <c r="D29" s="33"/>
      <c r="E29" s="36"/>
    </row>
    <row r="30" spans="1:5" ht="13.5" thickBot="1" x14ac:dyDescent="0.25">
      <c r="A30" s="105">
        <f>'3.1.vol.'!C30</f>
        <v>43435</v>
      </c>
      <c r="C30" s="45"/>
      <c r="D30" s="33"/>
      <c r="E30" s="45"/>
    </row>
    <row r="31" spans="1:5" x14ac:dyDescent="0.2">
      <c r="A31" s="103">
        <f>'3.1.vol.'!C31</f>
        <v>43466</v>
      </c>
      <c r="C31" s="32"/>
      <c r="D31" s="33"/>
      <c r="E31" s="32"/>
    </row>
    <row r="32" spans="1:5" x14ac:dyDescent="0.2">
      <c r="A32" s="104">
        <f>'3.1.vol.'!C32</f>
        <v>43497</v>
      </c>
      <c r="C32" s="36"/>
      <c r="D32" s="33"/>
      <c r="E32" s="36"/>
    </row>
    <row r="33" spans="1:5" x14ac:dyDescent="0.2">
      <c r="A33" s="104">
        <f>'3.1.vol.'!C33</f>
        <v>43525</v>
      </c>
      <c r="C33" s="36"/>
      <c r="D33" s="33"/>
      <c r="E33" s="36"/>
    </row>
    <row r="34" spans="1:5" x14ac:dyDescent="0.2">
      <c r="A34" s="104">
        <f>'3.1.vol.'!C34</f>
        <v>43556</v>
      </c>
      <c r="C34" s="36"/>
      <c r="D34" s="33"/>
      <c r="E34" s="36"/>
    </row>
    <row r="35" spans="1:5" x14ac:dyDescent="0.2">
      <c r="A35" s="104">
        <f>'3.1.vol.'!C35</f>
        <v>43586</v>
      </c>
      <c r="C35" s="36"/>
      <c r="D35" s="33"/>
      <c r="E35" s="36"/>
    </row>
    <row r="36" spans="1:5" x14ac:dyDescent="0.2">
      <c r="A36" s="104">
        <f>'3.1.vol.'!C36</f>
        <v>43617</v>
      </c>
      <c r="C36" s="36"/>
      <c r="D36" s="33"/>
      <c r="E36" s="36"/>
    </row>
    <row r="37" spans="1:5" x14ac:dyDescent="0.2">
      <c r="A37" s="104">
        <f>'3.1.vol.'!C37</f>
        <v>43647</v>
      </c>
      <c r="C37" s="36"/>
      <c r="D37" s="33"/>
      <c r="E37" s="36"/>
    </row>
    <row r="38" spans="1:5" x14ac:dyDescent="0.2">
      <c r="A38" s="104">
        <f>'3.1.vol.'!C38</f>
        <v>43678</v>
      </c>
      <c r="C38" s="36"/>
      <c r="D38" s="33"/>
      <c r="E38" s="36"/>
    </row>
    <row r="39" spans="1:5" x14ac:dyDescent="0.2">
      <c r="A39" s="104">
        <f>'3.1.vol.'!C39</f>
        <v>43709</v>
      </c>
      <c r="C39" s="36"/>
      <c r="D39" s="33"/>
      <c r="E39" s="36"/>
    </row>
    <row r="40" spans="1:5" x14ac:dyDescent="0.2">
      <c r="A40" s="104">
        <f>'3.1.vol.'!C40</f>
        <v>43739</v>
      </c>
      <c r="C40" s="36"/>
      <c r="D40" s="33"/>
      <c r="E40" s="36"/>
    </row>
    <row r="41" spans="1:5" x14ac:dyDescent="0.2">
      <c r="A41" s="104">
        <f>'3.1.vol.'!C41</f>
        <v>43770</v>
      </c>
      <c r="C41" s="36"/>
      <c r="D41" s="33"/>
      <c r="E41" s="36"/>
    </row>
    <row r="42" spans="1:5" ht="13.5" thickBot="1" x14ac:dyDescent="0.25">
      <c r="A42" s="105">
        <f>'3.1.vol.'!C42</f>
        <v>43800</v>
      </c>
      <c r="C42" s="39"/>
      <c r="D42" s="33"/>
      <c r="E42" s="39"/>
    </row>
    <row r="43" spans="1:5" hidden="1" x14ac:dyDescent="0.2">
      <c r="A43" s="103">
        <f>'3.1.vol.'!C43</f>
        <v>43831</v>
      </c>
      <c r="C43" s="32"/>
      <c r="D43" s="33"/>
      <c r="E43" s="32"/>
    </row>
    <row r="44" spans="1:5" hidden="1" x14ac:dyDescent="0.2">
      <c r="A44" s="104">
        <f>'3.1.vol.'!C44</f>
        <v>43862</v>
      </c>
      <c r="C44" s="36"/>
      <c r="D44" s="33"/>
      <c r="E44" s="36"/>
    </row>
    <row r="45" spans="1:5" hidden="1" x14ac:dyDescent="0.2">
      <c r="A45" s="104">
        <f>'3.1.vol.'!C45</f>
        <v>43891</v>
      </c>
      <c r="C45" s="36"/>
      <c r="D45" s="33"/>
      <c r="E45" s="36"/>
    </row>
    <row r="46" spans="1:5" hidden="1" x14ac:dyDescent="0.2">
      <c r="A46" s="104">
        <f>'3.1.vol.'!C46</f>
        <v>43922</v>
      </c>
      <c r="C46" s="36"/>
      <c r="D46" s="33"/>
      <c r="E46" s="36"/>
    </row>
    <row r="47" spans="1:5" hidden="1" x14ac:dyDescent="0.2">
      <c r="A47" s="104">
        <f>'3.1.vol.'!C47</f>
        <v>43952</v>
      </c>
      <c r="C47" s="36"/>
      <c r="D47" s="33"/>
      <c r="E47" s="36"/>
    </row>
    <row r="48" spans="1:5" hidden="1" x14ac:dyDescent="0.2">
      <c r="A48" s="104">
        <f>'3.1.vol.'!C48</f>
        <v>43983</v>
      </c>
      <c r="C48" s="36"/>
      <c r="D48" s="33"/>
      <c r="E48" s="36"/>
    </row>
    <row r="49" spans="1:6" hidden="1" x14ac:dyDescent="0.2">
      <c r="A49" s="104">
        <f>'3.1.vol.'!C49</f>
        <v>44013</v>
      </c>
      <c r="C49" s="36"/>
      <c r="D49" s="33"/>
      <c r="E49" s="36"/>
    </row>
    <row r="50" spans="1:6" hidden="1" x14ac:dyDescent="0.2">
      <c r="A50" s="104">
        <f>'3.1.vol.'!C50</f>
        <v>44044</v>
      </c>
      <c r="C50" s="36"/>
      <c r="D50" s="33"/>
      <c r="E50" s="36"/>
    </row>
    <row r="51" spans="1:6" hidden="1" x14ac:dyDescent="0.2">
      <c r="A51" s="104">
        <f>'3.1.vol.'!C51</f>
        <v>44075</v>
      </c>
      <c r="C51" s="36"/>
      <c r="D51" s="33"/>
      <c r="E51" s="36"/>
    </row>
    <row r="52" spans="1:6" hidden="1" x14ac:dyDescent="0.2">
      <c r="A52" s="104">
        <f>'3.1.vol.'!C52</f>
        <v>44105</v>
      </c>
      <c r="C52" s="36"/>
      <c r="D52" s="33"/>
      <c r="E52" s="36"/>
    </row>
    <row r="53" spans="1:6" hidden="1" x14ac:dyDescent="0.2">
      <c r="A53" s="104">
        <f>'3.1.vol.'!C53</f>
        <v>44136</v>
      </c>
      <c r="C53" s="36"/>
      <c r="D53" s="33"/>
      <c r="E53" s="36"/>
    </row>
    <row r="54" spans="1:6" ht="13.5" hidden="1" thickBot="1" x14ac:dyDescent="0.25">
      <c r="A54" s="105">
        <f>'3.1.vol.'!C54</f>
        <v>44166</v>
      </c>
      <c r="C54" s="39"/>
      <c r="D54" s="33"/>
      <c r="E54" s="39"/>
    </row>
    <row r="55" spans="1:6" ht="13.5" thickBot="1" x14ac:dyDescent="0.25">
      <c r="A55" s="46"/>
      <c r="C55" s="33"/>
      <c r="D55" s="33"/>
      <c r="E55" s="33"/>
      <c r="F55" s="59"/>
    </row>
    <row r="56" spans="1:6" ht="39" thickBot="1" x14ac:dyDescent="0.25">
      <c r="A56" s="68" t="s">
        <v>8</v>
      </c>
      <c r="C56" s="351" t="str">
        <f>+C6</f>
        <v>Ventas de Producción Propia
En pesos</v>
      </c>
      <c r="D56" s="335"/>
      <c r="E56" s="351" t="str">
        <f>+E6</f>
        <v>Ventas de Producción Encargada o Contratada a Terceros
En pesos</v>
      </c>
    </row>
    <row r="57" spans="1:6" x14ac:dyDescent="0.2">
      <c r="A57" s="402">
        <v>2014</v>
      </c>
      <c r="C57" s="405"/>
      <c r="D57" s="335"/>
      <c r="E57" s="405"/>
    </row>
    <row r="58" spans="1:6" x14ac:dyDescent="0.2">
      <c r="A58" s="403">
        <v>2015</v>
      </c>
      <c r="C58" s="406"/>
      <c r="D58" s="335"/>
      <c r="E58" s="406"/>
    </row>
    <row r="59" spans="1:6" x14ac:dyDescent="0.2">
      <c r="A59" s="403">
        <v>2016</v>
      </c>
      <c r="C59" s="406"/>
      <c r="D59" s="335"/>
      <c r="E59" s="406"/>
    </row>
    <row r="60" spans="1:6" x14ac:dyDescent="0.2">
      <c r="A60" s="61">
        <v>2017</v>
      </c>
      <c r="C60" s="62"/>
      <c r="D60" s="336"/>
      <c r="E60" s="62"/>
    </row>
    <row r="61" spans="1:6" x14ac:dyDescent="0.2">
      <c r="A61" s="61">
        <v>2018</v>
      </c>
      <c r="C61" s="62"/>
      <c r="D61" s="336"/>
      <c r="E61" s="62"/>
    </row>
    <row r="62" spans="1:6" ht="13.5" thickBot="1" x14ac:dyDescent="0.25">
      <c r="A62" s="404">
        <v>2019</v>
      </c>
      <c r="C62" s="63"/>
      <c r="D62" s="336"/>
      <c r="E62" s="63"/>
    </row>
    <row r="63" spans="1:6" hidden="1" x14ac:dyDescent="0.2">
      <c r="A63" s="401" t="str">
        <f>'3.1.vol.'!C63</f>
        <v>ene-dic 2018</v>
      </c>
      <c r="C63" s="65"/>
      <c r="D63" s="336"/>
      <c r="E63" s="65"/>
    </row>
    <row r="64" spans="1:6" ht="13.5" hidden="1" thickBot="1" x14ac:dyDescent="0.25">
      <c r="A64" s="106">
        <f>'3.1.vol.'!C64</f>
        <v>2019</v>
      </c>
      <c r="C64" s="66"/>
      <c r="D64" s="337"/>
      <c r="E64" s="66"/>
    </row>
    <row r="65" spans="1:6" ht="13.5" thickBot="1" x14ac:dyDescent="0.25"/>
    <row r="66" spans="1:6" ht="13.5" thickBot="1" x14ac:dyDescent="0.25">
      <c r="A66" s="59" t="s">
        <v>173</v>
      </c>
      <c r="E66" s="169" t="s">
        <v>174</v>
      </c>
    </row>
    <row r="67" spans="1:6" x14ac:dyDescent="0.2">
      <c r="A67" s="86" t="s">
        <v>154</v>
      </c>
    </row>
    <row r="69" spans="1:6" ht="38.25" customHeight="1" thickBot="1" x14ac:dyDescent="0.25">
      <c r="F69" s="92"/>
    </row>
    <row r="70" spans="1:6" ht="39" thickBot="1" x14ac:dyDescent="0.25">
      <c r="A70" s="91" t="s">
        <v>8</v>
      </c>
      <c r="B70" s="100"/>
      <c r="C70" s="97" t="str">
        <f>+C56</f>
        <v>Ventas de Producción Propia
En pesos</v>
      </c>
      <c r="D70" s="338"/>
      <c r="E70" s="97" t="str">
        <f>+E56</f>
        <v>Ventas de Producción Encargada o Contratada a Terceros
En pesos</v>
      </c>
      <c r="F70" s="100"/>
    </row>
    <row r="71" spans="1:6" x14ac:dyDescent="0.2">
      <c r="A71" s="99">
        <v>2002</v>
      </c>
      <c r="B71" s="100"/>
      <c r="C71" s="118">
        <f>+C60-SUM(C7:C18)</f>
        <v>0</v>
      </c>
      <c r="D71" s="339"/>
      <c r="E71" s="118">
        <f>+E60-SUM(E7:E18)</f>
        <v>0</v>
      </c>
      <c r="F71" s="100"/>
    </row>
    <row r="72" spans="1:6" x14ac:dyDescent="0.2">
      <c r="A72" s="101">
        <v>2003</v>
      </c>
      <c r="B72" s="100"/>
      <c r="C72" s="122">
        <f>+C61-SUM(C19:C30)</f>
        <v>0</v>
      </c>
      <c r="D72" s="339"/>
      <c r="E72" s="122">
        <f>+E61-SUM(E19:E30)</f>
        <v>0</v>
      </c>
      <c r="F72" s="100"/>
    </row>
    <row r="73" spans="1:6" ht="13.5" thickBot="1" x14ac:dyDescent="0.25">
      <c r="A73" s="102">
        <v>2004</v>
      </c>
      <c r="B73" s="100"/>
      <c r="C73" s="126">
        <f>+C62-SUM(C31:C42)</f>
        <v>0</v>
      </c>
      <c r="D73" s="339"/>
      <c r="E73" s="126">
        <f>+E62-SUM(E31:E42)</f>
        <v>0</v>
      </c>
      <c r="F73" s="100"/>
    </row>
    <row r="74" spans="1:6" x14ac:dyDescent="0.2">
      <c r="A74" s="99" t="s">
        <v>204</v>
      </c>
      <c r="B74" s="100"/>
      <c r="C74" s="131">
        <f>+C63-(SUM(C31:INDEX(C31:C42,'[5]parámetros e instrucciones'!$E$3)))</f>
        <v>0</v>
      </c>
      <c r="D74" s="339"/>
      <c r="E74" s="131">
        <f>+E63-(SUM(E31:INDEX(E31:E42,'[3]parámetros e instrucciones'!$E$3)))</f>
        <v>0</v>
      </c>
      <c r="F74" s="100"/>
    </row>
    <row r="75" spans="1:6" ht="13.5" thickBot="1" x14ac:dyDescent="0.25">
      <c r="A75" s="102" t="s">
        <v>200</v>
      </c>
      <c r="B75" s="100"/>
      <c r="C75" s="136">
        <f>+C64-(SUM(C43:INDEX(C43:C54,'[5]parámetros e instrucciones'!$E$3)))</f>
        <v>0</v>
      </c>
      <c r="D75" s="340"/>
      <c r="E75" s="136">
        <f>+E64-(SUM(E43:INDEX(E43:E54,'[3]parámetros e instrucciones'!$E$3)))</f>
        <v>0</v>
      </c>
    </row>
  </sheetData>
  <sheetProtection formatCells="0" formatColumns="0" formatRows="0"/>
  <protectedRanges>
    <protectedRange sqref="C7:D54 C60:D64" name="Rango2_1_1"/>
    <protectedRange sqref="C60:D64" name="Rango1_1_1"/>
    <protectedRange sqref="E60:E64 E7:E54" name="Rango2_1_1_1"/>
    <protectedRange sqref="E60:E64" name="Rango1_1_1_1"/>
  </protectedRanges>
  <mergeCells count="4">
    <mergeCell ref="A1:E1"/>
    <mergeCell ref="A2:E2"/>
    <mergeCell ref="A3:E3"/>
    <mergeCell ref="A4:E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5" orientation="portrait" horizontalDpi="300" verticalDpi="300" r:id="rId1"/>
  <headerFooter alignWithMargins="0">
    <oddHeader>&amp;R2020 - Año del General Manuel Belgrano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74"/>
  <sheetViews>
    <sheetView tabSelected="1" workbookViewId="0">
      <selection activeCell="S59" sqref="S59"/>
    </sheetView>
  </sheetViews>
  <sheetFormatPr baseColWidth="10" defaultRowHeight="12.75" x14ac:dyDescent="0.2"/>
  <cols>
    <col min="1" max="1" width="19.85546875" style="56" customWidth="1"/>
    <col min="2" max="2" width="1.85546875" style="51" customWidth="1"/>
    <col min="3" max="3" width="23" style="56" customWidth="1"/>
    <col min="4" max="16384" width="11.42578125" style="51"/>
  </cols>
  <sheetData>
    <row r="1" spans="1:6" x14ac:dyDescent="0.2">
      <c r="A1" s="472" t="s">
        <v>241</v>
      </c>
      <c r="B1" s="472"/>
      <c r="C1" s="472"/>
    </row>
    <row r="2" spans="1:6" x14ac:dyDescent="0.2">
      <c r="A2" s="472" t="s">
        <v>121</v>
      </c>
      <c r="B2" s="472"/>
      <c r="C2" s="472"/>
      <c r="F2" s="92" t="s">
        <v>129</v>
      </c>
    </row>
    <row r="3" spans="1:6" x14ac:dyDescent="0.2">
      <c r="A3" s="478" t="str">
        <f>+'1.3 modelos'!A3</f>
        <v>BROCAS DIN 345</v>
      </c>
      <c r="B3" s="478"/>
      <c r="C3" s="478"/>
    </row>
    <row r="4" spans="1:6" x14ac:dyDescent="0.2">
      <c r="A4" s="479" t="s">
        <v>114</v>
      </c>
      <c r="B4" s="479"/>
      <c r="C4" s="479"/>
    </row>
    <row r="5" spans="1:6" x14ac:dyDescent="0.2">
      <c r="A5" s="52"/>
      <c r="B5" s="52"/>
      <c r="C5" s="52"/>
    </row>
    <row r="6" spans="1:6" ht="13.5" thickBot="1" x14ac:dyDescent="0.25">
      <c r="A6" s="52"/>
      <c r="C6" s="53"/>
    </row>
    <row r="7" spans="1:6" ht="13.5" thickBot="1" x14ac:dyDescent="0.25">
      <c r="A7" s="24" t="s">
        <v>115</v>
      </c>
      <c r="C7" s="24" t="s">
        <v>122</v>
      </c>
      <c r="F7" s="92" t="s">
        <v>127</v>
      </c>
    </row>
    <row r="8" spans="1:6" ht="13.5" thickBot="1" x14ac:dyDescent="0.25">
      <c r="A8" s="103">
        <f>+'4.3.b RES PUB'!A7</f>
        <v>42736</v>
      </c>
      <c r="C8" s="32"/>
      <c r="F8" s="186"/>
    </row>
    <row r="9" spans="1:6" x14ac:dyDescent="0.2">
      <c r="A9" s="104">
        <f>+'4.3.b RES PUB'!A8</f>
        <v>42767</v>
      </c>
      <c r="C9" s="36"/>
      <c r="F9" s="92"/>
    </row>
    <row r="10" spans="1:6" ht="13.5" thickBot="1" x14ac:dyDescent="0.25">
      <c r="A10" s="104">
        <f>+'4.3.b RES PUB'!A9</f>
        <v>42795</v>
      </c>
      <c r="C10" s="36"/>
      <c r="F10" s="92" t="s">
        <v>128</v>
      </c>
    </row>
    <row r="11" spans="1:6" ht="13.5" thickBot="1" x14ac:dyDescent="0.25">
      <c r="A11" s="104">
        <f>+'4.3.b RES PUB'!A10</f>
        <v>42826</v>
      </c>
      <c r="C11" s="36"/>
      <c r="F11" s="187"/>
    </row>
    <row r="12" spans="1:6" x14ac:dyDescent="0.2">
      <c r="A12" s="104">
        <f>+'4.3.b RES PUB'!A11</f>
        <v>42856</v>
      </c>
      <c r="C12" s="36"/>
    </row>
    <row r="13" spans="1:6" x14ac:dyDescent="0.2">
      <c r="A13" s="104">
        <f>+'4.3.b RES PUB'!A12</f>
        <v>42887</v>
      </c>
      <c r="C13" s="36"/>
    </row>
    <row r="14" spans="1:6" x14ac:dyDescent="0.2">
      <c r="A14" s="104">
        <f>+'4.3.b RES PUB'!A13</f>
        <v>42917</v>
      </c>
      <c r="C14" s="36"/>
    </row>
    <row r="15" spans="1:6" x14ac:dyDescent="0.2">
      <c r="A15" s="104">
        <f>+'4.3.b RES PUB'!A14</f>
        <v>42948</v>
      </c>
      <c r="C15" s="36"/>
    </row>
    <row r="16" spans="1:6" x14ac:dyDescent="0.2">
      <c r="A16" s="104">
        <f>+'4.3.b RES PUB'!A15</f>
        <v>42979</v>
      </c>
      <c r="C16" s="36"/>
    </row>
    <row r="17" spans="1:3" x14ac:dyDescent="0.2">
      <c r="A17" s="104">
        <f>+'4.3.b RES PUB'!A16</f>
        <v>43009</v>
      </c>
      <c r="C17" s="36"/>
    </row>
    <row r="18" spans="1:3" x14ac:dyDescent="0.2">
      <c r="A18" s="104">
        <f>+'4.3.b RES PUB'!A17</f>
        <v>43040</v>
      </c>
      <c r="C18" s="36"/>
    </row>
    <row r="19" spans="1:3" ht="13.5" thickBot="1" x14ac:dyDescent="0.25">
      <c r="A19" s="105">
        <f>+'4.3.b RES PUB'!A18</f>
        <v>43070</v>
      </c>
      <c r="C19" s="39"/>
    </row>
    <row r="20" spans="1:3" x14ac:dyDescent="0.2">
      <c r="A20" s="103">
        <f>+'4.3.b RES PUB'!A19</f>
        <v>43101</v>
      </c>
      <c r="C20" s="42"/>
    </row>
    <row r="21" spans="1:3" x14ac:dyDescent="0.2">
      <c r="A21" s="104">
        <f>+'4.3.b RES PUB'!A20</f>
        <v>43132</v>
      </c>
      <c r="C21" s="36"/>
    </row>
    <row r="22" spans="1:3" x14ac:dyDescent="0.2">
      <c r="A22" s="104">
        <f>+'4.3.b RES PUB'!A21</f>
        <v>43160</v>
      </c>
      <c r="C22" s="36"/>
    </row>
    <row r="23" spans="1:3" x14ac:dyDescent="0.2">
      <c r="A23" s="104">
        <f>+'4.3.b RES PUB'!A22</f>
        <v>43191</v>
      </c>
      <c r="C23" s="36"/>
    </row>
    <row r="24" spans="1:3" x14ac:dyDescent="0.2">
      <c r="A24" s="104">
        <f>+'4.3.b RES PUB'!A23</f>
        <v>43221</v>
      </c>
      <c r="C24" s="36"/>
    </row>
    <row r="25" spans="1:3" x14ac:dyDescent="0.2">
      <c r="A25" s="104">
        <f>+'4.3.b RES PUB'!A24</f>
        <v>43252</v>
      </c>
      <c r="C25" s="36"/>
    </row>
    <row r="26" spans="1:3" x14ac:dyDescent="0.2">
      <c r="A26" s="104">
        <f>+'4.3.b RES PUB'!A25</f>
        <v>43282</v>
      </c>
      <c r="C26" s="36"/>
    </row>
    <row r="27" spans="1:3" x14ac:dyDescent="0.2">
      <c r="A27" s="104">
        <f>+'4.3.b RES PUB'!A26</f>
        <v>43313</v>
      </c>
      <c r="C27" s="36"/>
    </row>
    <row r="28" spans="1:3" x14ac:dyDescent="0.2">
      <c r="A28" s="104">
        <f>+'4.3.b RES PUB'!A27</f>
        <v>43344</v>
      </c>
      <c r="C28" s="36"/>
    </row>
    <row r="29" spans="1:3" x14ac:dyDescent="0.2">
      <c r="A29" s="104">
        <f>+'4.3.b RES PUB'!A28</f>
        <v>43374</v>
      </c>
      <c r="C29" s="36"/>
    </row>
    <row r="30" spans="1:3" x14ac:dyDescent="0.2">
      <c r="A30" s="104">
        <f>+'4.3.b RES PUB'!A29</f>
        <v>43405</v>
      </c>
      <c r="C30" s="36"/>
    </row>
    <row r="31" spans="1:3" ht="13.5" thickBot="1" x14ac:dyDescent="0.25">
      <c r="A31" s="105">
        <f>+'4.3.b RES PUB'!A30</f>
        <v>43435</v>
      </c>
      <c r="C31" s="45"/>
    </row>
    <row r="32" spans="1:3" x14ac:dyDescent="0.2">
      <c r="A32" s="103">
        <f>+'4.3.b RES PUB'!A31</f>
        <v>43466</v>
      </c>
      <c r="C32" s="32"/>
    </row>
    <row r="33" spans="1:3" x14ac:dyDescent="0.2">
      <c r="A33" s="104">
        <f>+'4.3.b RES PUB'!A32</f>
        <v>43497</v>
      </c>
      <c r="C33" s="36"/>
    </row>
    <row r="34" spans="1:3" x14ac:dyDescent="0.2">
      <c r="A34" s="104">
        <f>+'4.3.b RES PUB'!A33</f>
        <v>43525</v>
      </c>
      <c r="C34" s="36"/>
    </row>
    <row r="35" spans="1:3" x14ac:dyDescent="0.2">
      <c r="A35" s="104">
        <f>+'4.3.b RES PUB'!A34</f>
        <v>43556</v>
      </c>
      <c r="C35" s="36"/>
    </row>
    <row r="36" spans="1:3" x14ac:dyDescent="0.2">
      <c r="A36" s="104">
        <f>+'4.3.b RES PUB'!A35</f>
        <v>43586</v>
      </c>
      <c r="C36" s="36"/>
    </row>
    <row r="37" spans="1:3" x14ac:dyDescent="0.2">
      <c r="A37" s="104">
        <f>+'4.3.b RES PUB'!A36</f>
        <v>43617</v>
      </c>
      <c r="C37" s="36"/>
    </row>
    <row r="38" spans="1:3" x14ac:dyDescent="0.2">
      <c r="A38" s="104">
        <f>+'4.3.b RES PUB'!A37</f>
        <v>43647</v>
      </c>
      <c r="C38" s="36"/>
    </row>
    <row r="39" spans="1:3" x14ac:dyDescent="0.2">
      <c r="A39" s="104">
        <f>+'4.3.b RES PUB'!A38</f>
        <v>43678</v>
      </c>
      <c r="C39" s="36"/>
    </row>
    <row r="40" spans="1:3" x14ac:dyDescent="0.2">
      <c r="A40" s="104">
        <f>+'4.3.b RES PUB'!A39</f>
        <v>43709</v>
      </c>
      <c r="C40" s="36"/>
    </row>
    <row r="41" spans="1:3" x14ac:dyDescent="0.2">
      <c r="A41" s="104">
        <f>+'4.3.b RES PUB'!A40</f>
        <v>43739</v>
      </c>
      <c r="C41" s="36"/>
    </row>
    <row r="42" spans="1:3" x14ac:dyDescent="0.2">
      <c r="A42" s="104">
        <f>+'4.3.b RES PUB'!A41</f>
        <v>43770</v>
      </c>
      <c r="C42" s="36"/>
    </row>
    <row r="43" spans="1:3" ht="13.5" thickBot="1" x14ac:dyDescent="0.25">
      <c r="A43" s="105">
        <f>+'4.3.b RES PUB'!A42</f>
        <v>43800</v>
      </c>
      <c r="C43" s="39"/>
    </row>
    <row r="44" spans="1:3" hidden="1" x14ac:dyDescent="0.2">
      <c r="A44" s="103">
        <f>+'4.3.b RES PUB'!A43</f>
        <v>43831</v>
      </c>
      <c r="C44" s="32"/>
    </row>
    <row r="45" spans="1:3" hidden="1" x14ac:dyDescent="0.2">
      <c r="A45" s="104">
        <f>+'4.3.b RES PUB'!A44</f>
        <v>43862</v>
      </c>
      <c r="C45" s="36"/>
    </row>
    <row r="46" spans="1:3" hidden="1" x14ac:dyDescent="0.2">
      <c r="A46" s="104">
        <f>+'4.3.b RES PUB'!A45</f>
        <v>43891</v>
      </c>
      <c r="C46" s="36"/>
    </row>
    <row r="47" spans="1:3" hidden="1" x14ac:dyDescent="0.2">
      <c r="A47" s="104">
        <f>+'4.3.b RES PUB'!A46</f>
        <v>43922</v>
      </c>
      <c r="C47" s="36"/>
    </row>
    <row r="48" spans="1:3" hidden="1" x14ac:dyDescent="0.2">
      <c r="A48" s="104">
        <f>+'4.3.b RES PUB'!A47</f>
        <v>43952</v>
      </c>
      <c r="C48" s="36"/>
    </row>
    <row r="49" spans="1:3" hidden="1" x14ac:dyDescent="0.2">
      <c r="A49" s="104">
        <f>+'4.3.b RES PUB'!A48</f>
        <v>43983</v>
      </c>
      <c r="C49" s="36"/>
    </row>
    <row r="50" spans="1:3" hidden="1" x14ac:dyDescent="0.2">
      <c r="A50" s="104">
        <f>+'4.3.b RES PUB'!A49</f>
        <v>44013</v>
      </c>
      <c r="C50" s="36"/>
    </row>
    <row r="51" spans="1:3" hidden="1" x14ac:dyDescent="0.2">
      <c r="A51" s="104">
        <f>+'4.3.b RES PUB'!A50</f>
        <v>44044</v>
      </c>
      <c r="C51" s="36"/>
    </row>
    <row r="52" spans="1:3" hidden="1" x14ac:dyDescent="0.2">
      <c r="A52" s="104">
        <f>+'4.3.b RES PUB'!A51</f>
        <v>44075</v>
      </c>
      <c r="C52" s="36"/>
    </row>
    <row r="53" spans="1:3" hidden="1" x14ac:dyDescent="0.2">
      <c r="A53" s="104">
        <f>+'4.3.b RES PUB'!A52</f>
        <v>44105</v>
      </c>
      <c r="C53" s="36"/>
    </row>
    <row r="54" spans="1:3" hidden="1" x14ac:dyDescent="0.2">
      <c r="A54" s="104">
        <f>+'4.3.b RES PUB'!A53</f>
        <v>44136</v>
      </c>
      <c r="C54" s="36"/>
    </row>
    <row r="55" spans="1:3" ht="13.5" hidden="1" thickBot="1" x14ac:dyDescent="0.25">
      <c r="A55" s="105">
        <f>+'4.3.b RES PUB'!A54</f>
        <v>44166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8" t="s">
        <v>8</v>
      </c>
      <c r="C57" s="377" t="s">
        <v>122</v>
      </c>
    </row>
    <row r="58" spans="1:3" x14ac:dyDescent="0.2">
      <c r="A58" s="402">
        <v>2014</v>
      </c>
      <c r="C58" s="408"/>
    </row>
    <row r="59" spans="1:3" x14ac:dyDescent="0.2">
      <c r="A59" s="403">
        <v>2015</v>
      </c>
      <c r="C59" s="409"/>
    </row>
    <row r="60" spans="1:3" x14ac:dyDescent="0.2">
      <c r="A60" s="403">
        <v>2016</v>
      </c>
      <c r="C60" s="409"/>
    </row>
    <row r="61" spans="1:3" x14ac:dyDescent="0.2">
      <c r="A61" s="61">
        <v>2017</v>
      </c>
      <c r="C61" s="62"/>
    </row>
    <row r="62" spans="1:3" x14ac:dyDescent="0.2">
      <c r="A62" s="61">
        <v>2018</v>
      </c>
      <c r="C62" s="62"/>
    </row>
    <row r="63" spans="1:3" ht="13.5" thickBot="1" x14ac:dyDescent="0.25">
      <c r="A63" s="404">
        <v>2019</v>
      </c>
      <c r="C63" s="63"/>
    </row>
    <row r="64" spans="1:3" hidden="1" x14ac:dyDescent="0.2">
      <c r="A64" s="407" t="str">
        <f>+'3.1.vol.'!C63</f>
        <v>ene-dic 2018</v>
      </c>
      <c r="C64" s="65"/>
    </row>
    <row r="65" spans="1:3" ht="13.5" hidden="1" thickBot="1" x14ac:dyDescent="0.25">
      <c r="A65" s="378">
        <f>+'3.1.vol.'!C64</f>
        <v>2019</v>
      </c>
      <c r="C65" s="66"/>
    </row>
    <row r="67" spans="1:3" x14ac:dyDescent="0.2">
      <c r="A67" s="86" t="s">
        <v>150</v>
      </c>
    </row>
    <row r="68" spans="1:3" ht="13.5" thickBot="1" x14ac:dyDescent="0.25"/>
    <row r="69" spans="1:3" ht="26.25" thickBot="1" x14ac:dyDescent="0.25">
      <c r="A69" s="91" t="s">
        <v>8</v>
      </c>
      <c r="B69" s="100"/>
      <c r="C69" s="97" t="s">
        <v>120</v>
      </c>
    </row>
    <row r="70" spans="1:3" x14ac:dyDescent="0.2">
      <c r="A70" s="99">
        <f>+A61</f>
        <v>2017</v>
      </c>
      <c r="B70" s="100"/>
      <c r="C70" s="118">
        <f>+C61-SUM(C8:C19)</f>
        <v>0</v>
      </c>
    </row>
    <row r="71" spans="1:3" x14ac:dyDescent="0.2">
      <c r="A71" s="101">
        <f>+A62</f>
        <v>2018</v>
      </c>
      <c r="B71" s="100"/>
      <c r="C71" s="122">
        <f>+C62-SUM(C20:C31)</f>
        <v>0</v>
      </c>
    </row>
    <row r="72" spans="1:3" ht="13.5" thickBot="1" x14ac:dyDescent="0.25">
      <c r="A72" s="102">
        <f>+A63</f>
        <v>2019</v>
      </c>
      <c r="B72" s="100"/>
      <c r="C72" s="126">
        <f>+C63-SUM(C32:C43)</f>
        <v>0</v>
      </c>
    </row>
    <row r="73" spans="1:3" x14ac:dyDescent="0.2">
      <c r="A73" s="99" t="str">
        <f>+A64</f>
        <v>ene-dic 2018</v>
      </c>
      <c r="B73" s="100"/>
      <c r="C73" s="131">
        <f>+C64-(SUM(C32:INDEX(C32:C43,'parámetros e instrucciones'!$E$3)))</f>
        <v>0</v>
      </c>
    </row>
    <row r="74" spans="1:3" ht="13.5" thickBot="1" x14ac:dyDescent="0.25">
      <c r="A74" s="102">
        <f>+A65</f>
        <v>2019</v>
      </c>
      <c r="B74" s="100"/>
      <c r="C74" s="136">
        <f>+C65-(SUM(C44:INDEX(C44:C55,'parámetros e instrucciones'!$E$3)))</f>
        <v>0</v>
      </c>
    </row>
  </sheetData>
  <sheetProtection formatCells="0" formatColumns="0" formatRows="0"/>
  <protectedRanges>
    <protectedRange sqref="C8:C50 C61:C65" name="Rango2_1"/>
    <protectedRange sqref="C61:C65" name="Rango1_1"/>
  </protectedRanges>
  <mergeCells count="4">
    <mergeCell ref="A1:C1"/>
    <mergeCell ref="A2:C2"/>
    <mergeCell ref="A3:C3"/>
    <mergeCell ref="A4:C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H75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6" customWidth="1"/>
    <col min="2" max="2" width="3" style="51" customWidth="1"/>
    <col min="3" max="3" width="38.28515625" style="67" customWidth="1"/>
    <col min="4" max="7" width="11.42578125" style="51"/>
    <col min="8" max="8" width="18.5703125" style="51" customWidth="1"/>
    <col min="9" max="16384" width="11.42578125" style="51"/>
  </cols>
  <sheetData>
    <row r="1" spans="1:8" x14ac:dyDescent="0.2">
      <c r="A1" s="472" t="s">
        <v>241</v>
      </c>
      <c r="B1" s="472"/>
      <c r="C1" s="472"/>
    </row>
    <row r="2" spans="1:8" x14ac:dyDescent="0.2">
      <c r="A2" s="472" t="s">
        <v>202</v>
      </c>
      <c r="B2" s="472"/>
      <c r="C2" s="472"/>
    </row>
    <row r="3" spans="1:8" s="410" customFormat="1" ht="13.5" thickBot="1" x14ac:dyDescent="0.25">
      <c r="A3" s="478" t="str">
        <f>+'1.3 modelos'!A3</f>
        <v>BROCAS DIN 345</v>
      </c>
      <c r="B3" s="478"/>
      <c r="C3" s="478"/>
      <c r="E3" s="411"/>
      <c r="F3" s="411"/>
      <c r="H3" s="412" t="s">
        <v>124</v>
      </c>
    </row>
    <row r="4" spans="1:8" ht="13.5" thickBot="1" x14ac:dyDescent="0.25">
      <c r="A4" s="472" t="s">
        <v>114</v>
      </c>
      <c r="B4" s="472"/>
      <c r="C4" s="472"/>
      <c r="E4" s="480" t="s">
        <v>133</v>
      </c>
      <c r="F4" s="481"/>
      <c r="H4" s="86" t="s">
        <v>157</v>
      </c>
    </row>
    <row r="5" spans="1:8" ht="13.5" thickBot="1" x14ac:dyDescent="0.25">
      <c r="A5" s="52"/>
      <c r="C5" s="55"/>
    </row>
    <row r="6" spans="1:8" ht="60" customHeight="1" thickBot="1" x14ac:dyDescent="0.25">
      <c r="A6" s="24" t="s">
        <v>115</v>
      </c>
      <c r="C6" s="24" t="s">
        <v>144</v>
      </c>
      <c r="F6" s="92"/>
      <c r="H6" s="24" t="s">
        <v>144</v>
      </c>
    </row>
    <row r="7" spans="1:8" x14ac:dyDescent="0.2">
      <c r="A7" s="103">
        <f>+'3.1.vol.'!C7</f>
        <v>42736</v>
      </c>
      <c r="C7" s="327" t="str">
        <f>+H7</f>
        <v/>
      </c>
      <c r="E7" s="92" t="s">
        <v>130</v>
      </c>
      <c r="H7" s="322" t="str">
        <f>IF('4.3.b conf'!C8&gt;0,('4.3.b conf'!C8/'4.3.b conf'!$F$11)*100,"")</f>
        <v/>
      </c>
    </row>
    <row r="8" spans="1:8" x14ac:dyDescent="0.2">
      <c r="A8" s="104">
        <f>+'3.1.vol.'!C8</f>
        <v>42767</v>
      </c>
      <c r="C8" s="325" t="str">
        <f t="shared" ref="C8:C54" si="0">+H8</f>
        <v/>
      </c>
      <c r="E8" s="92" t="s">
        <v>131</v>
      </c>
      <c r="H8" s="320" t="str">
        <f>IF('4.3.b conf'!C9&gt;0,('4.3.b conf'!C9/'4.3.b conf'!$F$11)*100,"")</f>
        <v/>
      </c>
    </row>
    <row r="9" spans="1:8" x14ac:dyDescent="0.2">
      <c r="A9" s="104">
        <f>+'3.1.vol.'!C9</f>
        <v>42795</v>
      </c>
      <c r="C9" s="325" t="str">
        <f t="shared" si="0"/>
        <v/>
      </c>
      <c r="E9" s="92" t="s">
        <v>132</v>
      </c>
      <c r="H9" s="320" t="str">
        <f>IF('4.3.b conf'!C10&gt;0,('4.3.b conf'!C10/'4.3.b conf'!$F$11)*100,"")</f>
        <v/>
      </c>
    </row>
    <row r="10" spans="1:8" x14ac:dyDescent="0.2">
      <c r="A10" s="104">
        <f>+'3.1.vol.'!C10</f>
        <v>42826</v>
      </c>
      <c r="C10" s="325" t="str">
        <f t="shared" si="0"/>
        <v/>
      </c>
      <c r="E10" s="92" t="s">
        <v>219</v>
      </c>
      <c r="H10" s="320" t="str">
        <f>IF('4.3.b conf'!C11&gt;0,('4.3.b conf'!C11/'4.3.b conf'!$F$11)*100,"")</f>
        <v/>
      </c>
    </row>
    <row r="11" spans="1:8" x14ac:dyDescent="0.2">
      <c r="A11" s="104">
        <f>+'3.1.vol.'!C11</f>
        <v>42856</v>
      </c>
      <c r="C11" s="325" t="str">
        <f t="shared" si="0"/>
        <v/>
      </c>
      <c r="H11" s="320" t="str">
        <f>IF('4.3.b conf'!C12&gt;0,('4.3.b conf'!C12/'4.3.b conf'!$F$11)*100,"")</f>
        <v/>
      </c>
    </row>
    <row r="12" spans="1:8" x14ac:dyDescent="0.2">
      <c r="A12" s="104">
        <f>+'3.1.vol.'!C12</f>
        <v>42887</v>
      </c>
      <c r="C12" s="325" t="str">
        <f t="shared" si="0"/>
        <v/>
      </c>
      <c r="H12" s="320" t="str">
        <f>IF('4.3.b conf'!C13&gt;0,('4.3.b conf'!C13/'4.3.b conf'!$F$11)*100,"")</f>
        <v/>
      </c>
    </row>
    <row r="13" spans="1:8" x14ac:dyDescent="0.2">
      <c r="A13" s="104">
        <f>+'3.1.vol.'!C13</f>
        <v>42917</v>
      </c>
      <c r="C13" s="325" t="str">
        <f t="shared" si="0"/>
        <v/>
      </c>
      <c r="H13" s="320" t="str">
        <f>IF('4.3.b conf'!C14&gt;0,('4.3.b conf'!C14/'4.3.b conf'!$F$11)*100,"")</f>
        <v/>
      </c>
    </row>
    <row r="14" spans="1:8" x14ac:dyDescent="0.2">
      <c r="A14" s="104">
        <f>+'3.1.vol.'!C14</f>
        <v>42948</v>
      </c>
      <c r="C14" s="325" t="str">
        <f t="shared" si="0"/>
        <v/>
      </c>
      <c r="H14" s="320" t="str">
        <f>IF('4.3.b conf'!C15&gt;0,('4.3.b conf'!C15/'4.3.b conf'!$F$11)*100,"")</f>
        <v/>
      </c>
    </row>
    <row r="15" spans="1:8" x14ac:dyDescent="0.2">
      <c r="A15" s="104">
        <f>+'3.1.vol.'!C15</f>
        <v>42979</v>
      </c>
      <c r="C15" s="325" t="str">
        <f t="shared" si="0"/>
        <v/>
      </c>
      <c r="H15" s="320" t="str">
        <f>IF('4.3.b conf'!C16&gt;0,('4.3.b conf'!C16/'4.3.b conf'!$F$11)*100,"")</f>
        <v/>
      </c>
    </row>
    <row r="16" spans="1:8" x14ac:dyDescent="0.2">
      <c r="A16" s="104">
        <f>+'3.1.vol.'!C16</f>
        <v>43009</v>
      </c>
      <c r="C16" s="325" t="str">
        <f t="shared" si="0"/>
        <v/>
      </c>
      <c r="H16" s="320" t="str">
        <f>IF('4.3.b conf'!C17&gt;0,('4.3.b conf'!C17/'4.3.b conf'!$F$11)*100,"")</f>
        <v/>
      </c>
    </row>
    <row r="17" spans="1:8" x14ac:dyDescent="0.2">
      <c r="A17" s="104">
        <f>+'3.1.vol.'!C17</f>
        <v>43040</v>
      </c>
      <c r="C17" s="325" t="str">
        <f t="shared" si="0"/>
        <v/>
      </c>
      <c r="H17" s="320" t="str">
        <f>IF('4.3.b conf'!C18&gt;0,('4.3.b conf'!C18/'4.3.b conf'!$F$11)*100,"")</f>
        <v/>
      </c>
    </row>
    <row r="18" spans="1:8" ht="13.5" thickBot="1" x14ac:dyDescent="0.25">
      <c r="A18" s="105">
        <f>+'3.1.vol.'!C18</f>
        <v>43070</v>
      </c>
      <c r="C18" s="326" t="str">
        <f t="shared" si="0"/>
        <v/>
      </c>
      <c r="H18" s="321" t="str">
        <f>IF('4.3.b conf'!C19&gt;0,('4.3.b conf'!C19/'4.3.b conf'!$F$11)*100,"")</f>
        <v/>
      </c>
    </row>
    <row r="19" spans="1:8" x14ac:dyDescent="0.2">
      <c r="A19" s="103">
        <f>+'3.1.vol.'!C19</f>
        <v>43101</v>
      </c>
      <c r="C19" s="327" t="str">
        <f t="shared" si="0"/>
        <v/>
      </c>
      <c r="H19" s="322" t="str">
        <f>IF('4.3.b conf'!C20&gt;0,('4.3.b conf'!C20/'4.3.b conf'!$F$11)*100,"")</f>
        <v/>
      </c>
    </row>
    <row r="20" spans="1:8" x14ac:dyDescent="0.2">
      <c r="A20" s="104">
        <f>+'3.1.vol.'!C20</f>
        <v>43132</v>
      </c>
      <c r="C20" s="325" t="str">
        <f t="shared" si="0"/>
        <v/>
      </c>
      <c r="H20" s="320" t="str">
        <f>IF('4.3.b conf'!C21&gt;0,('4.3.b conf'!C21/'4.3.b conf'!$F$11)*100,"")</f>
        <v/>
      </c>
    </row>
    <row r="21" spans="1:8" x14ac:dyDescent="0.2">
      <c r="A21" s="104">
        <f>+'3.1.vol.'!C21</f>
        <v>43160</v>
      </c>
      <c r="C21" s="325" t="str">
        <f t="shared" si="0"/>
        <v/>
      </c>
      <c r="H21" s="320" t="str">
        <f>IF('4.3.b conf'!C22&gt;0,('4.3.b conf'!C22/'4.3.b conf'!$F$11)*100,"")</f>
        <v/>
      </c>
    </row>
    <row r="22" spans="1:8" x14ac:dyDescent="0.2">
      <c r="A22" s="104">
        <f>+'3.1.vol.'!C22</f>
        <v>43191</v>
      </c>
      <c r="C22" s="325" t="str">
        <f t="shared" si="0"/>
        <v/>
      </c>
      <c r="H22" s="320" t="str">
        <f>IF('4.3.b conf'!C23&gt;0,('4.3.b conf'!C23/'4.3.b conf'!$F$11)*100,"")</f>
        <v/>
      </c>
    </row>
    <row r="23" spans="1:8" x14ac:dyDescent="0.2">
      <c r="A23" s="104">
        <f>+'3.1.vol.'!C23</f>
        <v>43221</v>
      </c>
      <c r="C23" s="325" t="str">
        <f t="shared" si="0"/>
        <v/>
      </c>
      <c r="H23" s="320" t="str">
        <f>IF('4.3.b conf'!C24&gt;0,('4.3.b conf'!C24/'4.3.b conf'!$F$11)*100,"")</f>
        <v/>
      </c>
    </row>
    <row r="24" spans="1:8" x14ac:dyDescent="0.2">
      <c r="A24" s="104">
        <f>+'3.1.vol.'!C24</f>
        <v>43252</v>
      </c>
      <c r="C24" s="325" t="str">
        <f t="shared" si="0"/>
        <v/>
      </c>
      <c r="H24" s="320" t="str">
        <f>IF('4.3.b conf'!C25&gt;0,('4.3.b conf'!C25/'4.3.b conf'!$F$11)*100,"")</f>
        <v/>
      </c>
    </row>
    <row r="25" spans="1:8" x14ac:dyDescent="0.2">
      <c r="A25" s="104">
        <f>+'3.1.vol.'!C25</f>
        <v>43282</v>
      </c>
      <c r="C25" s="325" t="str">
        <f t="shared" si="0"/>
        <v/>
      </c>
      <c r="H25" s="320" t="str">
        <f>IF('4.3.b conf'!C26&gt;0,('4.3.b conf'!C26/'4.3.b conf'!$F$11)*100,"")</f>
        <v/>
      </c>
    </row>
    <row r="26" spans="1:8" x14ac:dyDescent="0.2">
      <c r="A26" s="104">
        <f>+'3.1.vol.'!C26</f>
        <v>43313</v>
      </c>
      <c r="C26" s="325" t="str">
        <f t="shared" si="0"/>
        <v/>
      </c>
      <c r="H26" s="320" t="str">
        <f>IF('4.3.b conf'!C27&gt;0,('4.3.b conf'!C27/'4.3.b conf'!$F$11)*100,"")</f>
        <v/>
      </c>
    </row>
    <row r="27" spans="1:8" x14ac:dyDescent="0.2">
      <c r="A27" s="104">
        <f>+'3.1.vol.'!C27</f>
        <v>43344</v>
      </c>
      <c r="C27" s="325" t="str">
        <f t="shared" si="0"/>
        <v/>
      </c>
      <c r="H27" s="320" t="str">
        <f>IF('4.3.b conf'!C28&gt;0,('4.3.b conf'!C28/'4.3.b conf'!$F$11)*100,"")</f>
        <v/>
      </c>
    </row>
    <row r="28" spans="1:8" x14ac:dyDescent="0.2">
      <c r="A28" s="104">
        <f>+'3.1.vol.'!C28</f>
        <v>43374</v>
      </c>
      <c r="C28" s="325" t="str">
        <f t="shared" si="0"/>
        <v/>
      </c>
      <c r="H28" s="320" t="str">
        <f>IF('4.3.b conf'!C29&gt;0,('4.3.b conf'!C29/'4.3.b conf'!$F$11)*100,"")</f>
        <v/>
      </c>
    </row>
    <row r="29" spans="1:8" x14ac:dyDescent="0.2">
      <c r="A29" s="104">
        <f>+'3.1.vol.'!C29</f>
        <v>43405</v>
      </c>
      <c r="C29" s="325" t="str">
        <f t="shared" si="0"/>
        <v/>
      </c>
      <c r="H29" s="320" t="str">
        <f>IF('4.3.b conf'!C30&gt;0,('4.3.b conf'!C30/'4.3.b conf'!$F$11)*100,"")</f>
        <v/>
      </c>
    </row>
    <row r="30" spans="1:8" ht="13.5" thickBot="1" x14ac:dyDescent="0.25">
      <c r="A30" s="105">
        <f>+'3.1.vol.'!C30</f>
        <v>43435</v>
      </c>
      <c r="C30" s="328" t="str">
        <f t="shared" si="0"/>
        <v/>
      </c>
      <c r="H30" s="323" t="str">
        <f>IF('4.3.b conf'!C31&gt;0,('4.3.b conf'!C31/'4.3.b conf'!$F$11)*100,"")</f>
        <v/>
      </c>
    </row>
    <row r="31" spans="1:8" x14ac:dyDescent="0.2">
      <c r="A31" s="103">
        <f>+'3.1.vol.'!C31</f>
        <v>43466</v>
      </c>
      <c r="C31" s="329" t="str">
        <f t="shared" si="0"/>
        <v/>
      </c>
      <c r="H31" s="319" t="str">
        <f>IF('4.3.b conf'!C32&gt;0,('4.3.b conf'!C32/'4.3.b conf'!$F$11)*100,"")</f>
        <v/>
      </c>
    </row>
    <row r="32" spans="1:8" x14ac:dyDescent="0.2">
      <c r="A32" s="104">
        <f>+'3.1.vol.'!C32</f>
        <v>43497</v>
      </c>
      <c r="C32" s="325" t="str">
        <f t="shared" si="0"/>
        <v/>
      </c>
      <c r="H32" s="320" t="str">
        <f>IF('4.3.b conf'!C33&gt;0,('4.3.b conf'!C33/'4.3.b conf'!$F$11)*100,"")</f>
        <v/>
      </c>
    </row>
    <row r="33" spans="1:8" x14ac:dyDescent="0.2">
      <c r="A33" s="104">
        <f>+'3.1.vol.'!C33</f>
        <v>43525</v>
      </c>
      <c r="C33" s="325" t="str">
        <f t="shared" si="0"/>
        <v/>
      </c>
      <c r="H33" s="320" t="str">
        <f>IF('4.3.b conf'!C34&gt;0,('4.3.b conf'!C34/'4.3.b conf'!$F$11)*100,"")</f>
        <v/>
      </c>
    </row>
    <row r="34" spans="1:8" x14ac:dyDescent="0.2">
      <c r="A34" s="104">
        <f>+'3.1.vol.'!C34</f>
        <v>43556</v>
      </c>
      <c r="C34" s="325" t="str">
        <f t="shared" si="0"/>
        <v/>
      </c>
      <c r="H34" s="320" t="str">
        <f>IF('4.3.b conf'!C35&gt;0,('4.3.b conf'!C35/'4.3.b conf'!$F$11)*100,"")</f>
        <v/>
      </c>
    </row>
    <row r="35" spans="1:8" x14ac:dyDescent="0.2">
      <c r="A35" s="104">
        <f>+'3.1.vol.'!C35</f>
        <v>43586</v>
      </c>
      <c r="C35" s="325" t="str">
        <f t="shared" si="0"/>
        <v/>
      </c>
      <c r="H35" s="320" t="str">
        <f>IF('4.3.b conf'!C36&gt;0,('4.3.b conf'!C36/'4.3.b conf'!$F$11)*100,"")</f>
        <v/>
      </c>
    </row>
    <row r="36" spans="1:8" x14ac:dyDescent="0.2">
      <c r="A36" s="104">
        <f>+'3.1.vol.'!C36</f>
        <v>43617</v>
      </c>
      <c r="C36" s="325" t="str">
        <f t="shared" si="0"/>
        <v/>
      </c>
      <c r="H36" s="320" t="str">
        <f>IF('4.3.b conf'!C37&gt;0,('4.3.b conf'!C37/'4.3.b conf'!$F$11)*100,"")</f>
        <v/>
      </c>
    </row>
    <row r="37" spans="1:8" x14ac:dyDescent="0.2">
      <c r="A37" s="104">
        <f>+'3.1.vol.'!C37</f>
        <v>43647</v>
      </c>
      <c r="C37" s="325" t="str">
        <f t="shared" si="0"/>
        <v/>
      </c>
      <c r="H37" s="320" t="str">
        <f>IF('4.3.b conf'!C38&gt;0,('4.3.b conf'!C38/'4.3.b conf'!$F$11)*100,"")</f>
        <v/>
      </c>
    </row>
    <row r="38" spans="1:8" x14ac:dyDescent="0.2">
      <c r="A38" s="104">
        <f>+'3.1.vol.'!C38</f>
        <v>43678</v>
      </c>
      <c r="C38" s="325" t="str">
        <f t="shared" si="0"/>
        <v/>
      </c>
      <c r="H38" s="320" t="str">
        <f>IF('4.3.b conf'!C39&gt;0,('4.3.b conf'!C39/'4.3.b conf'!$F$11)*100,"")</f>
        <v/>
      </c>
    </row>
    <row r="39" spans="1:8" x14ac:dyDescent="0.2">
      <c r="A39" s="104">
        <f>+'3.1.vol.'!C39</f>
        <v>43709</v>
      </c>
      <c r="C39" s="325" t="str">
        <f t="shared" si="0"/>
        <v/>
      </c>
      <c r="H39" s="320" t="str">
        <f>IF('4.3.b conf'!C40&gt;0,('4.3.b conf'!C40/'4.3.b conf'!$F$11)*100,"")</f>
        <v/>
      </c>
    </row>
    <row r="40" spans="1:8" x14ac:dyDescent="0.2">
      <c r="A40" s="104">
        <f>+'3.1.vol.'!C40</f>
        <v>43739</v>
      </c>
      <c r="C40" s="325" t="str">
        <f t="shared" si="0"/>
        <v/>
      </c>
      <c r="H40" s="320" t="str">
        <f>IF('4.3.b conf'!C41&gt;0,('4.3.b conf'!C41/'4.3.b conf'!$F$11)*100,"")</f>
        <v/>
      </c>
    </row>
    <row r="41" spans="1:8" x14ac:dyDescent="0.2">
      <c r="A41" s="104">
        <f>+'3.1.vol.'!C41</f>
        <v>43770</v>
      </c>
      <c r="C41" s="325" t="str">
        <f t="shared" si="0"/>
        <v/>
      </c>
      <c r="H41" s="320" t="str">
        <f>IF('4.3.b conf'!C42&gt;0,('4.3.b conf'!C42/'4.3.b conf'!$F$11)*100,"")</f>
        <v/>
      </c>
    </row>
    <row r="42" spans="1:8" ht="13.5" thickBot="1" x14ac:dyDescent="0.25">
      <c r="A42" s="105">
        <f>+'3.1.vol.'!C42</f>
        <v>43800</v>
      </c>
      <c r="C42" s="326" t="str">
        <f t="shared" si="0"/>
        <v/>
      </c>
      <c r="H42" s="323" t="str">
        <f>IF('4.3.b conf'!C43&gt;0,('4.3.b conf'!C43/'4.3.b conf'!$F$11)*100,"")</f>
        <v/>
      </c>
    </row>
    <row r="43" spans="1:8" hidden="1" x14ac:dyDescent="0.2">
      <c r="A43" s="103">
        <f>+'3.1.vol.'!C43</f>
        <v>43831</v>
      </c>
      <c r="C43" s="329" t="str">
        <f t="shared" si="0"/>
        <v/>
      </c>
      <c r="H43" s="319" t="str">
        <f>IF('4.3.b conf'!C44&gt;0,('4.3.b conf'!C44/'4.3.b conf'!$F$11)*100,"")</f>
        <v/>
      </c>
    </row>
    <row r="44" spans="1:8" hidden="1" x14ac:dyDescent="0.2">
      <c r="A44" s="104">
        <f>+'3.1.vol.'!C44</f>
        <v>43862</v>
      </c>
      <c r="C44" s="325" t="str">
        <f t="shared" si="0"/>
        <v/>
      </c>
      <c r="H44" s="320" t="str">
        <f>IF('4.3.b conf'!C45&gt;0,('4.3.b conf'!C45/'4.3.b conf'!$F$11)*100,"")</f>
        <v/>
      </c>
    </row>
    <row r="45" spans="1:8" hidden="1" x14ac:dyDescent="0.2">
      <c r="A45" s="104">
        <f>+'3.1.vol.'!C45</f>
        <v>43891</v>
      </c>
      <c r="C45" s="325" t="str">
        <f t="shared" si="0"/>
        <v/>
      </c>
      <c r="H45" s="320" t="str">
        <f>IF('4.3.b conf'!C46&gt;0,('4.3.b conf'!C46/'4.3.b conf'!$F$11)*100,"")</f>
        <v/>
      </c>
    </row>
    <row r="46" spans="1:8" hidden="1" x14ac:dyDescent="0.2">
      <c r="A46" s="104">
        <f>+'3.1.vol.'!C46</f>
        <v>43922</v>
      </c>
      <c r="C46" s="325" t="str">
        <f t="shared" si="0"/>
        <v/>
      </c>
      <c r="H46" s="320" t="str">
        <f>IF('4.3.b conf'!C47&gt;0,('4.3.b conf'!C47/'4.3.b conf'!$F$11)*100,"")</f>
        <v/>
      </c>
    </row>
    <row r="47" spans="1:8" hidden="1" x14ac:dyDescent="0.2">
      <c r="A47" s="104">
        <f>+'3.1.vol.'!C47</f>
        <v>43952</v>
      </c>
      <c r="C47" s="325" t="str">
        <f t="shared" si="0"/>
        <v/>
      </c>
      <c r="H47" s="320" t="str">
        <f>IF('4.3.b conf'!C48&gt;0,('4.3.b conf'!C48/'4.3.b conf'!$F$11)*100,"")</f>
        <v/>
      </c>
    </row>
    <row r="48" spans="1:8" hidden="1" x14ac:dyDescent="0.2">
      <c r="A48" s="104">
        <f>+'3.1.vol.'!C48</f>
        <v>43983</v>
      </c>
      <c r="C48" s="325" t="str">
        <f t="shared" si="0"/>
        <v/>
      </c>
      <c r="H48" s="320" t="str">
        <f>IF('4.3.b conf'!C49&gt;0,('4.3.b conf'!C49/'4.3.b conf'!$F$11)*100,"")</f>
        <v/>
      </c>
    </row>
    <row r="49" spans="1:8" hidden="1" x14ac:dyDescent="0.2">
      <c r="A49" s="104">
        <f>+'3.1.vol.'!C49</f>
        <v>44013</v>
      </c>
      <c r="C49" s="325" t="str">
        <f t="shared" si="0"/>
        <v/>
      </c>
      <c r="H49" s="320" t="str">
        <f>IF('4.3.b conf'!C50&gt;0,('4.3.b conf'!C50/'4.3.b conf'!$F$11)*100,"")</f>
        <v/>
      </c>
    </row>
    <row r="50" spans="1:8" hidden="1" x14ac:dyDescent="0.2">
      <c r="A50" s="104">
        <f>+'3.1.vol.'!C50</f>
        <v>44044</v>
      </c>
      <c r="C50" s="325" t="str">
        <f t="shared" si="0"/>
        <v/>
      </c>
      <c r="H50" s="320" t="str">
        <f>IF('4.3.b conf'!C51&gt;0,('4.3.b conf'!C51/'4.3.b conf'!$F$11)*100,"")</f>
        <v/>
      </c>
    </row>
    <row r="51" spans="1:8" hidden="1" x14ac:dyDescent="0.2">
      <c r="A51" s="104">
        <f>+'3.1.vol.'!C51</f>
        <v>44075</v>
      </c>
      <c r="C51" s="325" t="str">
        <f t="shared" si="0"/>
        <v/>
      </c>
      <c r="H51" s="320" t="str">
        <f>IF('4.3.b conf'!C52&gt;0,('4.3.b conf'!C52/'4.3.b conf'!$F$11)*100,"")</f>
        <v/>
      </c>
    </row>
    <row r="52" spans="1:8" hidden="1" x14ac:dyDescent="0.2">
      <c r="A52" s="104">
        <f>+'3.1.vol.'!C52</f>
        <v>44105</v>
      </c>
      <c r="C52" s="325" t="str">
        <f t="shared" si="0"/>
        <v/>
      </c>
      <c r="H52" s="320" t="str">
        <f>IF('4.3.b conf'!C53&gt;0,('4.3.b conf'!C53/'4.3.b conf'!$F$11)*100,"")</f>
        <v/>
      </c>
    </row>
    <row r="53" spans="1:8" hidden="1" x14ac:dyDescent="0.2">
      <c r="A53" s="104">
        <f>+'3.1.vol.'!C53</f>
        <v>44136</v>
      </c>
      <c r="C53" s="325" t="str">
        <f t="shared" si="0"/>
        <v/>
      </c>
      <c r="H53" s="320" t="str">
        <f>IF('4.3.b conf'!C54&gt;0,('4.3.b conf'!C54/'4.3.b conf'!$F$11)*100,"")</f>
        <v/>
      </c>
    </row>
    <row r="54" spans="1:8" ht="13.5" hidden="1" thickBot="1" x14ac:dyDescent="0.25">
      <c r="A54" s="105">
        <f>+'3.1.vol.'!C54</f>
        <v>44166</v>
      </c>
      <c r="C54" s="326" t="str">
        <f t="shared" si="0"/>
        <v/>
      </c>
      <c r="H54" s="321" t="str">
        <f>IF('4.3.b conf'!C55&gt;0,('4.3.b conf'!C55/'4.3.b conf'!$F$11)*100,"")</f>
        <v/>
      </c>
    </row>
    <row r="55" spans="1:8" ht="13.5" thickBot="1" x14ac:dyDescent="0.25">
      <c r="A55" s="46"/>
      <c r="C55" s="49"/>
    </row>
    <row r="56" spans="1:8" ht="57.75" customHeight="1" thickBot="1" x14ac:dyDescent="0.25">
      <c r="A56" s="68" t="str">
        <f>+'3.1.vol.'!C56</f>
        <v>Año</v>
      </c>
      <c r="C56" s="377" t="str">
        <f>+C6</f>
        <v>EXPORTACIONES US$ FOB   RESÚMEN PÚBLICO</v>
      </c>
      <c r="H56" s="24" t="str">
        <f>+H6</f>
        <v>EXPORTACIONES US$ FOB   RESÚMEN PÚBLICO</v>
      </c>
    </row>
    <row r="57" spans="1:8" x14ac:dyDescent="0.2">
      <c r="A57" s="402">
        <v>2014</v>
      </c>
      <c r="C57" s="408"/>
      <c r="H57" s="413"/>
    </row>
    <row r="58" spans="1:8" x14ac:dyDescent="0.2">
      <c r="A58" s="403">
        <v>2015</v>
      </c>
      <c r="C58" s="409"/>
      <c r="H58" s="413"/>
    </row>
    <row r="59" spans="1:8" x14ac:dyDescent="0.2">
      <c r="A59" s="403">
        <v>2016</v>
      </c>
      <c r="C59" s="409"/>
      <c r="H59" s="413"/>
    </row>
    <row r="60" spans="1:8" x14ac:dyDescent="0.2">
      <c r="A60" s="61">
        <v>2017</v>
      </c>
      <c r="C60" s="330" t="str">
        <f>+H60</f>
        <v/>
      </c>
      <c r="H60" s="322" t="str">
        <f>IF('4.3.b conf'!C61&gt;0,('4.3.b conf'!C61/'4.3.b conf'!$F$11)*100,"")</f>
        <v/>
      </c>
    </row>
    <row r="61" spans="1:8" x14ac:dyDescent="0.2">
      <c r="A61" s="61">
        <v>2018</v>
      </c>
      <c r="C61" s="330" t="str">
        <f>+H61</f>
        <v/>
      </c>
      <c r="H61" s="322" t="str">
        <f>IF('4.3.b conf'!C62&gt;0,('4.3.b conf'!C62/'4.3.b conf'!$F$11)*100,"")</f>
        <v/>
      </c>
    </row>
    <row r="62" spans="1:8" ht="13.5" thickBot="1" x14ac:dyDescent="0.25">
      <c r="A62" s="404">
        <v>2019</v>
      </c>
      <c r="C62" s="331" t="str">
        <f>+H62</f>
        <v/>
      </c>
      <c r="H62" s="322" t="str">
        <f>IF('4.3.b conf'!C63&gt;0,('4.3.b conf'!C63/'4.3.b conf'!$F$11)*100,"")</f>
        <v/>
      </c>
    </row>
    <row r="63" spans="1:8" hidden="1" x14ac:dyDescent="0.2">
      <c r="A63" s="407" t="str">
        <f>+'3.1.vol.'!C63</f>
        <v>ene-dic 2018</v>
      </c>
      <c r="C63" s="332" t="str">
        <f>+H63</f>
        <v/>
      </c>
      <c r="H63" s="322" t="str">
        <f>IF('4.3.b conf'!C64&gt;0,('4.3.b conf'!C64/'4.3.b conf'!$F$11)*100,"")</f>
        <v/>
      </c>
    </row>
    <row r="64" spans="1:8" ht="13.5" hidden="1" thickBot="1" x14ac:dyDescent="0.25">
      <c r="A64" s="378">
        <f>+'3.1.vol.'!C64</f>
        <v>2019</v>
      </c>
      <c r="C64" s="333" t="str">
        <f>+H64</f>
        <v/>
      </c>
      <c r="H64" s="322" t="str">
        <f>IF('4.3.b conf'!C65&gt;0,('4.3.b conf'!C65/'4.3.b conf'!$F$11)*100,"")</f>
        <v/>
      </c>
    </row>
    <row r="68" spans="1:3" x14ac:dyDescent="0.2">
      <c r="A68" s="86" t="s">
        <v>150</v>
      </c>
    </row>
    <row r="69" spans="1:3" ht="13.5" thickBot="1" x14ac:dyDescent="0.25"/>
    <row r="70" spans="1:3" ht="38.25" customHeight="1" thickBot="1" x14ac:dyDescent="0.25">
      <c r="A70" s="91" t="s">
        <v>8</v>
      </c>
      <c r="B70" s="100"/>
      <c r="C70" s="97" t="str">
        <f>+C56</f>
        <v>EXPORTACIONES US$ FOB   RESÚMEN PÚBLICO</v>
      </c>
    </row>
    <row r="71" spans="1:3" x14ac:dyDescent="0.2">
      <c r="A71" s="99">
        <v>2002</v>
      </c>
      <c r="B71" s="100"/>
      <c r="C71" s="118" t="e">
        <f>+C60-SUM(C7:C18)</f>
        <v>#VALUE!</v>
      </c>
    </row>
    <row r="72" spans="1:3" x14ac:dyDescent="0.2">
      <c r="A72" s="101">
        <v>2003</v>
      </c>
      <c r="B72" s="100"/>
      <c r="C72" s="122" t="e">
        <f>+C61-SUM(C19:C30)</f>
        <v>#VALUE!</v>
      </c>
    </row>
    <row r="73" spans="1:3" ht="13.5" thickBot="1" x14ac:dyDescent="0.25">
      <c r="A73" s="102">
        <v>2004</v>
      </c>
      <c r="B73" s="100"/>
      <c r="C73" s="126" t="e">
        <f>+C62-SUM(C31:C42)</f>
        <v>#VALUE!</v>
      </c>
    </row>
    <row r="74" spans="1:3" x14ac:dyDescent="0.2">
      <c r="A74" s="99" t="str">
        <f>+A63</f>
        <v>ene-dic 2018</v>
      </c>
      <c r="B74" s="100"/>
      <c r="C74" s="131" t="e">
        <f>+C63-(SUM(C31:INDEX(C31:C42,'[3]parámetros e instrucciones'!$E$3)))</f>
        <v>#VALUE!</v>
      </c>
    </row>
    <row r="75" spans="1:3" ht="13.5" thickBot="1" x14ac:dyDescent="0.25">
      <c r="A75" s="102">
        <f>+A64</f>
        <v>2019</v>
      </c>
      <c r="B75" s="100"/>
      <c r="C75" s="136" t="e">
        <f>+C64-(SUM(C43:INDEX(C43:C54,'[3]parámetros e instrucciones'!$E$3)))</f>
        <v>#VALUE!</v>
      </c>
    </row>
  </sheetData>
  <sheetProtection formatCells="0" formatColumns="0" formatRows="0"/>
  <protectedRanges>
    <protectedRange sqref="C60:C64 C7:C54" name="Rango2_1"/>
    <protectedRange sqref="C60:C64" name="Rango1_1"/>
  </protectedRanges>
  <mergeCells count="5">
    <mergeCell ref="A1:C1"/>
    <mergeCell ref="A2:C2"/>
    <mergeCell ref="A3:C3"/>
    <mergeCell ref="A4:C4"/>
    <mergeCell ref="E4:F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D26"/>
  <sheetViews>
    <sheetView showGridLines="0" tabSelected="1" workbookViewId="0">
      <selection activeCell="S59" sqref="S59"/>
    </sheetView>
  </sheetViews>
  <sheetFormatPr baseColWidth="10" defaultRowHeight="12.75" x14ac:dyDescent="0.2"/>
  <cols>
    <col min="1" max="1" width="20.5703125" style="51" customWidth="1"/>
    <col min="2" max="4" width="19.42578125" style="51" customWidth="1"/>
    <col min="5" max="16384" width="11.42578125" style="51"/>
  </cols>
  <sheetData>
    <row r="1" spans="1:4" s="182" customFormat="1" x14ac:dyDescent="0.2">
      <c r="A1" s="482" t="s">
        <v>138</v>
      </c>
      <c r="B1" s="482"/>
      <c r="C1" s="482"/>
      <c r="D1" s="482"/>
    </row>
    <row r="2" spans="1:4" s="182" customFormat="1" x14ac:dyDescent="0.2">
      <c r="A2" s="482" t="s">
        <v>108</v>
      </c>
      <c r="B2" s="482"/>
      <c r="C2" s="482"/>
      <c r="D2" s="482"/>
    </row>
    <row r="3" spans="1:4" x14ac:dyDescent="0.2">
      <c r="A3" s="478" t="s">
        <v>229</v>
      </c>
      <c r="B3" s="478"/>
      <c r="C3" s="478"/>
      <c r="D3" s="478"/>
    </row>
    <row r="4" spans="1:4" x14ac:dyDescent="0.2">
      <c r="A4" s="414"/>
      <c r="B4" s="414"/>
    </row>
    <row r="5" spans="1:4" x14ac:dyDescent="0.2">
      <c r="A5" s="59" t="s">
        <v>235</v>
      </c>
    </row>
    <row r="6" spans="1:4" ht="13.5" thickBot="1" x14ac:dyDescent="0.25"/>
    <row r="7" spans="1:4" ht="13.5" thickBot="1" x14ac:dyDescent="0.25">
      <c r="A7" s="169" t="s">
        <v>10</v>
      </c>
      <c r="B7" s="430" t="s">
        <v>223</v>
      </c>
      <c r="C7" s="431" t="s">
        <v>226</v>
      </c>
      <c r="D7" s="432" t="s">
        <v>228</v>
      </c>
    </row>
    <row r="8" spans="1:4" x14ac:dyDescent="0.2">
      <c r="A8" s="426">
        <v>2014</v>
      </c>
      <c r="B8" s="427"/>
      <c r="C8" s="428"/>
      <c r="D8" s="429"/>
    </row>
    <row r="9" spans="1:4" x14ac:dyDescent="0.2">
      <c r="A9" s="424">
        <v>2015</v>
      </c>
      <c r="B9" s="422"/>
      <c r="C9" s="418"/>
      <c r="D9" s="419"/>
    </row>
    <row r="10" spans="1:4" x14ac:dyDescent="0.2">
      <c r="A10" s="424">
        <v>2016</v>
      </c>
      <c r="B10" s="422"/>
      <c r="C10" s="418"/>
      <c r="D10" s="419"/>
    </row>
    <row r="11" spans="1:4" x14ac:dyDescent="0.2">
      <c r="A11" s="424">
        <v>2017</v>
      </c>
      <c r="B11" s="422"/>
      <c r="C11" s="418"/>
      <c r="D11" s="419"/>
    </row>
    <row r="12" spans="1:4" x14ac:dyDescent="0.2">
      <c r="A12" s="424">
        <v>2018</v>
      </c>
      <c r="B12" s="422"/>
      <c r="C12" s="418"/>
      <c r="D12" s="419"/>
    </row>
    <row r="13" spans="1:4" ht="13.5" thickBot="1" x14ac:dyDescent="0.25">
      <c r="A13" s="425">
        <v>2019</v>
      </c>
      <c r="B13" s="423"/>
      <c r="C13" s="420"/>
      <c r="D13" s="421"/>
    </row>
    <row r="14" spans="1:4" ht="13.5" hidden="1" thickBot="1" x14ac:dyDescent="0.25">
      <c r="A14" s="416" t="str">
        <f>'3.1.vol.'!C63</f>
        <v>ene-dic 2018</v>
      </c>
      <c r="B14" s="417"/>
      <c r="C14" s="417"/>
      <c r="D14" s="417"/>
    </row>
    <row r="15" spans="1:4" ht="13.5" hidden="1" thickBot="1" x14ac:dyDescent="0.25">
      <c r="A15" s="179">
        <f>'3.1.vol.'!C64</f>
        <v>2019</v>
      </c>
      <c r="B15" s="185"/>
    </row>
    <row r="16" spans="1:4" x14ac:dyDescent="0.2">
      <c r="A16" s="181"/>
    </row>
    <row r="20" spans="1:2" ht="13.5" thickBot="1" x14ac:dyDescent="0.25">
      <c r="A20" s="92" t="s">
        <v>124</v>
      </c>
    </row>
    <row r="21" spans="1:2" ht="13.5" thickBot="1" x14ac:dyDescent="0.25">
      <c r="A21" s="91" t="s">
        <v>8</v>
      </c>
      <c r="B21" s="91" t="s">
        <v>140</v>
      </c>
    </row>
    <row r="22" spans="1:2" x14ac:dyDescent="0.2">
      <c r="A22" s="99">
        <v>2003</v>
      </c>
      <c r="B22" s="142" t="str">
        <f>IF('3.1.vol.'!E60&gt;'5capprod'!B11,"ERROR","OK")</f>
        <v>OK</v>
      </c>
    </row>
    <row r="23" spans="1:2" x14ac:dyDescent="0.2">
      <c r="A23" s="101">
        <v>2004</v>
      </c>
      <c r="B23" s="143" t="str">
        <f>IF('3.1.vol.'!E61&gt;'5capprod'!B12,"ERROR","OK")</f>
        <v>OK</v>
      </c>
    </row>
    <row r="24" spans="1:2" ht="13.5" thickBot="1" x14ac:dyDescent="0.25">
      <c r="A24" s="102">
        <v>2005</v>
      </c>
      <c r="B24" s="144" t="str">
        <f>IF('3.1.vol.'!E62&gt;'5capprod'!B13,"ERROR","OK")</f>
        <v>OK</v>
      </c>
    </row>
    <row r="25" spans="1:2" x14ac:dyDescent="0.2">
      <c r="A25" s="99" t="str">
        <f>+A14</f>
        <v>ene-dic 2018</v>
      </c>
      <c r="B25" s="142" t="str">
        <f>IF('3.1.vol.'!E63&gt;'5capprod'!B14,"ERROR","OK")</f>
        <v>OK</v>
      </c>
    </row>
    <row r="26" spans="1:2" ht="13.5" thickBot="1" x14ac:dyDescent="0.25">
      <c r="A26" s="102">
        <f>+A15</f>
        <v>2019</v>
      </c>
      <c r="B26" s="144" t="str">
        <f>IF('3.1.vol.'!E64&gt;'5capprod'!B15,"ERROR","OK")</f>
        <v>OK</v>
      </c>
    </row>
  </sheetData>
  <sheetProtection formatCells="0" formatColumns="0" formatRows="0"/>
  <mergeCells count="3">
    <mergeCell ref="A1:D1"/>
    <mergeCell ref="A2:D2"/>
    <mergeCell ref="A3:D3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landscape" horizontalDpi="4294967292" verticalDpi="300" r:id="rId1"/>
  <headerFooter alignWithMargins="0">
    <oddHeader>&amp;R2020 - Año del General Manuel Belgrano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S59" sqref="S59"/>
    </sheetView>
  </sheetViews>
  <sheetFormatPr baseColWidth="10" defaultRowHeight="12.75" x14ac:dyDescent="0.2"/>
  <cols>
    <col min="1" max="2" width="11.42578125" style="51"/>
    <col min="3" max="3" width="58.42578125" style="51" customWidth="1"/>
    <col min="4" max="16384" width="11.42578125" style="51"/>
  </cols>
  <sheetData>
    <row r="9" spans="3:3" ht="13.5" thickBot="1" x14ac:dyDescent="0.25"/>
    <row r="10" spans="3:3" ht="36" thickBot="1" x14ac:dyDescent="0.55000000000000004">
      <c r="C10" s="158" t="s">
        <v>0</v>
      </c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1.42578125" style="51"/>
    <col min="2" max="2" width="14.7109375" style="51" customWidth="1"/>
    <col min="3" max="5" width="11.42578125" style="51"/>
    <col min="6" max="6" width="13.7109375" style="51" customWidth="1"/>
    <col min="7" max="7" width="11.7109375" style="51" customWidth="1"/>
    <col min="8" max="16384" width="11.42578125" style="51"/>
  </cols>
  <sheetData>
    <row r="2" spans="1:6" x14ac:dyDescent="0.2">
      <c r="A2" s="304" t="s">
        <v>21</v>
      </c>
    </row>
    <row r="4" spans="1:6" x14ac:dyDescent="0.2">
      <c r="A4" s="305" t="s">
        <v>22</v>
      </c>
    </row>
    <row r="5" spans="1:6" x14ac:dyDescent="0.2">
      <c r="A5" s="51" t="s">
        <v>23</v>
      </c>
    </row>
    <row r="6" spans="1:6" x14ac:dyDescent="0.2">
      <c r="A6" s="51" t="s">
        <v>24</v>
      </c>
    </row>
    <row r="8" spans="1:6" x14ac:dyDescent="0.2">
      <c r="A8" s="51" t="s">
        <v>211</v>
      </c>
    </row>
    <row r="9" spans="1:6" x14ac:dyDescent="0.2">
      <c r="A9" s="51" t="s">
        <v>25</v>
      </c>
    </row>
    <row r="11" spans="1:6" x14ac:dyDescent="0.2">
      <c r="A11" s="51" t="s">
        <v>26</v>
      </c>
    </row>
    <row r="12" spans="1:6" x14ac:dyDescent="0.2">
      <c r="A12" s="51" t="s">
        <v>27</v>
      </c>
    </row>
    <row r="14" spans="1:6" ht="13.5" thickBot="1" x14ac:dyDescent="0.25">
      <c r="C14" s="306" t="s">
        <v>28</v>
      </c>
      <c r="D14" s="160"/>
    </row>
    <row r="15" spans="1:6" x14ac:dyDescent="0.2">
      <c r="A15" s="307" t="s">
        <v>29</v>
      </c>
      <c r="B15" s="308" t="s">
        <v>30</v>
      </c>
      <c r="C15" s="308" t="s">
        <v>31</v>
      </c>
      <c r="D15" s="308" t="s">
        <v>32</v>
      </c>
      <c r="E15" s="309" t="s">
        <v>33</v>
      </c>
      <c r="F15" s="310" t="s">
        <v>11</v>
      </c>
    </row>
    <row r="16" spans="1:6" ht="13.5" thickBot="1" x14ac:dyDescent="0.25">
      <c r="A16" s="223">
        <v>2010</v>
      </c>
      <c r="B16" s="224">
        <v>384</v>
      </c>
      <c r="C16" s="224">
        <v>430</v>
      </c>
      <c r="D16" s="224">
        <v>96</v>
      </c>
      <c r="E16" s="311">
        <v>50</v>
      </c>
      <c r="F16" s="198">
        <f>SUM(B16:E16)</f>
        <v>960</v>
      </c>
    </row>
    <row r="18" spans="1:5" x14ac:dyDescent="0.2">
      <c r="A18" s="51" t="s">
        <v>34</v>
      </c>
    </row>
    <row r="20" spans="1:5" ht="13.5" thickBot="1" x14ac:dyDescent="0.25">
      <c r="A20" s="51" t="s">
        <v>212</v>
      </c>
    </row>
    <row r="21" spans="1:5" x14ac:dyDescent="0.2">
      <c r="A21" s="312" t="s">
        <v>35</v>
      </c>
      <c r="B21" s="313" t="s">
        <v>30</v>
      </c>
      <c r="C21" s="313" t="s">
        <v>31</v>
      </c>
      <c r="D21" s="313" t="s">
        <v>32</v>
      </c>
      <c r="E21" s="314" t="s">
        <v>33</v>
      </c>
    </row>
    <row r="22" spans="1:5" ht="13.5" thickBot="1" x14ac:dyDescent="0.25">
      <c r="A22" s="315" t="s">
        <v>213</v>
      </c>
      <c r="B22" s="316">
        <f>+B16/$F$16</f>
        <v>0.4</v>
      </c>
      <c r="C22" s="316">
        <f>+C16/$F$16</f>
        <v>0.44791666666666669</v>
      </c>
      <c r="D22" s="316">
        <f>+D16/$F$16</f>
        <v>0.1</v>
      </c>
      <c r="E22" s="317">
        <f>+E16/$F$16</f>
        <v>5.2083333333333336E-2</v>
      </c>
    </row>
    <row r="24" spans="1:5" x14ac:dyDescent="0.2">
      <c r="A24" s="51" t="s">
        <v>36</v>
      </c>
    </row>
    <row r="26" spans="1:5" x14ac:dyDescent="0.2">
      <c r="A26" s="51" t="s">
        <v>37</v>
      </c>
    </row>
    <row r="27" spans="1:5" x14ac:dyDescent="0.2">
      <c r="A27" s="51" t="s">
        <v>38</v>
      </c>
    </row>
    <row r="28" spans="1:5" x14ac:dyDescent="0.2">
      <c r="A28" s="51" t="s">
        <v>39</v>
      </c>
    </row>
    <row r="29" spans="1:5" x14ac:dyDescent="0.2">
      <c r="A29" s="51" t="s">
        <v>40</v>
      </c>
    </row>
    <row r="31" spans="1:5" x14ac:dyDescent="0.2">
      <c r="A31" s="51" t="s">
        <v>41</v>
      </c>
    </row>
    <row r="32" spans="1:5" x14ac:dyDescent="0.2">
      <c r="A32" s="51" t="s">
        <v>42</v>
      </c>
    </row>
    <row r="34" spans="1:1" x14ac:dyDescent="0.2">
      <c r="A34" s="51" t="s">
        <v>215</v>
      </c>
    </row>
    <row r="35" spans="1:1" x14ac:dyDescent="0.2">
      <c r="A35" s="51" t="s">
        <v>214</v>
      </c>
    </row>
    <row r="36" spans="1:1" x14ac:dyDescent="0.2">
      <c r="A36" s="51" t="s">
        <v>43</v>
      </c>
    </row>
    <row r="38" spans="1:1" x14ac:dyDescent="0.2">
      <c r="A38" s="51" t="s">
        <v>44</v>
      </c>
    </row>
    <row r="39" spans="1:1" x14ac:dyDescent="0.2">
      <c r="A39" s="51" t="s">
        <v>45</v>
      </c>
    </row>
    <row r="40" spans="1:1" x14ac:dyDescent="0.2">
      <c r="A40" s="51" t="s">
        <v>46</v>
      </c>
    </row>
    <row r="41" spans="1:1" x14ac:dyDescent="0.2">
      <c r="A41" s="51" t="s">
        <v>47</v>
      </c>
    </row>
    <row r="50" spans="1:4" x14ac:dyDescent="0.2">
      <c r="A50" s="205"/>
      <c r="B50" s="318"/>
      <c r="C50" s="318"/>
      <c r="D50" s="318"/>
    </row>
    <row r="51" spans="1:4" x14ac:dyDescent="0.2">
      <c r="A51" s="205"/>
      <c r="B51" s="318"/>
      <c r="C51" s="318"/>
      <c r="D51" s="318"/>
    </row>
  </sheetData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H2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6.85546875" style="51" customWidth="1"/>
    <col min="2" max="2" width="15.7109375" style="51" customWidth="1"/>
    <col min="3" max="8" width="22.42578125" style="51" customWidth="1"/>
    <col min="9" max="16384" width="11.42578125" style="51"/>
  </cols>
  <sheetData>
    <row r="1" spans="2:8" x14ac:dyDescent="0.2">
      <c r="B1" s="482" t="s">
        <v>136</v>
      </c>
      <c r="C1" s="482"/>
      <c r="D1" s="482"/>
      <c r="E1" s="482"/>
      <c r="F1" s="482"/>
      <c r="G1" s="482"/>
      <c r="H1" s="482"/>
    </row>
    <row r="2" spans="2:8" x14ac:dyDescent="0.2">
      <c r="B2" s="482" t="s">
        <v>135</v>
      </c>
      <c r="C2" s="482"/>
      <c r="D2" s="482"/>
      <c r="E2" s="482"/>
      <c r="F2" s="482"/>
      <c r="G2" s="482"/>
      <c r="H2" s="482"/>
    </row>
    <row r="3" spans="2:8" ht="13.5" thickBot="1" x14ac:dyDescent="0.25">
      <c r="B3" s="159"/>
      <c r="C3" s="299"/>
      <c r="D3" s="299"/>
      <c r="E3" s="299"/>
      <c r="F3" s="299"/>
      <c r="G3" s="299"/>
    </row>
    <row r="4" spans="2:8" ht="13.5" thickBot="1" x14ac:dyDescent="0.25">
      <c r="B4" s="484" t="s">
        <v>10</v>
      </c>
      <c r="C4" s="475" t="s">
        <v>134</v>
      </c>
      <c r="D4" s="483"/>
      <c r="E4" s="483"/>
      <c r="F4" s="475" t="s">
        <v>207</v>
      </c>
      <c r="G4" s="483"/>
      <c r="H4" s="476"/>
    </row>
    <row r="5" spans="2:8" ht="15.75" customHeight="1" thickBot="1" x14ac:dyDescent="0.25">
      <c r="B5" s="485"/>
      <c r="C5" s="475" t="s">
        <v>137</v>
      </c>
      <c r="D5" s="483"/>
      <c r="E5" s="483"/>
      <c r="F5" s="483" t="s">
        <v>137</v>
      </c>
      <c r="G5" s="483"/>
      <c r="H5" s="476"/>
    </row>
    <row r="6" spans="2:8" ht="20.25" customHeight="1" thickBot="1" x14ac:dyDescent="0.25">
      <c r="B6" s="485"/>
      <c r="C6" s="377" t="s">
        <v>223</v>
      </c>
      <c r="D6" s="436" t="s">
        <v>226</v>
      </c>
      <c r="E6" s="436" t="s">
        <v>228</v>
      </c>
      <c r="F6" s="436" t="s">
        <v>223</v>
      </c>
      <c r="G6" s="436" t="s">
        <v>226</v>
      </c>
      <c r="H6" s="436" t="s">
        <v>228</v>
      </c>
    </row>
    <row r="7" spans="2:8" x14ac:dyDescent="0.2">
      <c r="B7" s="415">
        <v>2014</v>
      </c>
      <c r="C7" s="300"/>
      <c r="D7" s="433"/>
      <c r="E7" s="352"/>
      <c r="F7" s="300"/>
      <c r="G7" s="433"/>
      <c r="H7" s="352"/>
    </row>
    <row r="8" spans="2:8" x14ac:dyDescent="0.2">
      <c r="B8" s="177">
        <v>2015</v>
      </c>
      <c r="C8" s="302"/>
      <c r="D8" s="434"/>
      <c r="E8" s="353"/>
      <c r="F8" s="302"/>
      <c r="G8" s="434"/>
      <c r="H8" s="353"/>
    </row>
    <row r="9" spans="2:8" x14ac:dyDescent="0.2">
      <c r="B9" s="177">
        <v>2016</v>
      </c>
      <c r="C9" s="302"/>
      <c r="D9" s="434"/>
      <c r="E9" s="353"/>
      <c r="F9" s="302"/>
      <c r="G9" s="434"/>
      <c r="H9" s="353"/>
    </row>
    <row r="10" spans="2:8" x14ac:dyDescent="0.2">
      <c r="B10" s="177">
        <v>2017</v>
      </c>
      <c r="C10" s="302"/>
      <c r="D10" s="434"/>
      <c r="E10" s="353"/>
      <c r="F10" s="302"/>
      <c r="G10" s="434"/>
      <c r="H10" s="353"/>
    </row>
    <row r="11" spans="2:8" x14ac:dyDescent="0.2">
      <c r="B11" s="177">
        <v>2018</v>
      </c>
      <c r="C11" s="302"/>
      <c r="D11" s="434"/>
      <c r="E11" s="353"/>
      <c r="F11" s="302"/>
      <c r="G11" s="434"/>
      <c r="H11" s="353"/>
    </row>
    <row r="12" spans="2:8" ht="13.5" thickBot="1" x14ac:dyDescent="0.25">
      <c r="B12" s="400">
        <v>2019</v>
      </c>
      <c r="C12" s="303"/>
      <c r="D12" s="435"/>
      <c r="E12" s="354"/>
      <c r="F12" s="303"/>
      <c r="G12" s="435"/>
      <c r="H12" s="354"/>
    </row>
    <row r="13" spans="2:8" hidden="1" x14ac:dyDescent="0.2">
      <c r="B13" s="184" t="str">
        <f>'3.1.vol.'!C63</f>
        <v>ene-dic 2018</v>
      </c>
      <c r="C13" s="300"/>
      <c r="D13" s="433"/>
      <c r="E13" s="352"/>
      <c r="F13" s="300"/>
      <c r="G13" s="433"/>
      <c r="H13" s="352"/>
    </row>
    <row r="14" spans="2:8" ht="13.5" hidden="1" thickBot="1" x14ac:dyDescent="0.25">
      <c r="B14" s="179">
        <f>'3.1.vol.'!C64</f>
        <v>2019</v>
      </c>
      <c r="C14" s="303"/>
      <c r="D14" s="435"/>
      <c r="E14" s="354"/>
      <c r="F14" s="303"/>
      <c r="G14" s="435"/>
      <c r="H14" s="354"/>
    </row>
    <row r="17" spans="2:8" ht="13.5" thickBot="1" x14ac:dyDescent="0.25"/>
    <row r="18" spans="2:8" ht="13.5" thickBot="1" x14ac:dyDescent="0.25">
      <c r="B18" s="484" t="s">
        <v>10</v>
      </c>
      <c r="C18" s="475" t="s">
        <v>134</v>
      </c>
      <c r="D18" s="483"/>
      <c r="E18" s="483"/>
      <c r="F18" s="475" t="s">
        <v>207</v>
      </c>
      <c r="G18" s="483"/>
      <c r="H18" s="476"/>
    </row>
    <row r="19" spans="2:8" ht="13.5" thickBot="1" x14ac:dyDescent="0.25">
      <c r="B19" s="485"/>
      <c r="C19" s="475" t="s">
        <v>302</v>
      </c>
      <c r="D19" s="483"/>
      <c r="E19" s="483"/>
      <c r="F19" s="483" t="s">
        <v>302</v>
      </c>
      <c r="G19" s="483"/>
      <c r="H19" s="476"/>
    </row>
    <row r="20" spans="2:8" ht="13.5" thickBot="1" x14ac:dyDescent="0.25">
      <c r="B20" s="485"/>
      <c r="C20" s="377" t="s">
        <v>223</v>
      </c>
      <c r="D20" s="436" t="s">
        <v>226</v>
      </c>
      <c r="E20" s="436" t="s">
        <v>228</v>
      </c>
      <c r="F20" s="436" t="s">
        <v>223</v>
      </c>
      <c r="G20" s="436" t="s">
        <v>226</v>
      </c>
      <c r="H20" s="436" t="s">
        <v>228</v>
      </c>
    </row>
    <row r="21" spans="2:8" x14ac:dyDescent="0.2">
      <c r="B21" s="415">
        <v>2014</v>
      </c>
      <c r="C21" s="300"/>
      <c r="D21" s="433"/>
      <c r="E21" s="352"/>
      <c r="F21" s="300"/>
      <c r="G21" s="433"/>
      <c r="H21" s="352"/>
    </row>
    <row r="22" spans="2:8" x14ac:dyDescent="0.2">
      <c r="B22" s="177">
        <v>2015</v>
      </c>
      <c r="C22" s="302"/>
      <c r="D22" s="434"/>
      <c r="E22" s="353"/>
      <c r="F22" s="302"/>
      <c r="G22" s="434"/>
      <c r="H22" s="353"/>
    </row>
    <row r="23" spans="2:8" x14ac:dyDescent="0.2">
      <c r="B23" s="177">
        <v>2016</v>
      </c>
      <c r="C23" s="302"/>
      <c r="D23" s="434"/>
      <c r="E23" s="353"/>
      <c r="F23" s="302"/>
      <c r="G23" s="434"/>
      <c r="H23" s="353"/>
    </row>
    <row r="24" spans="2:8" x14ac:dyDescent="0.2">
      <c r="B24" s="177">
        <v>2017</v>
      </c>
      <c r="C24" s="302"/>
      <c r="D24" s="434"/>
      <c r="E24" s="353"/>
      <c r="F24" s="302"/>
      <c r="G24" s="434"/>
      <c r="H24" s="353"/>
    </row>
    <row r="25" spans="2:8" x14ac:dyDescent="0.2">
      <c r="B25" s="177">
        <v>2018</v>
      </c>
      <c r="C25" s="302"/>
      <c r="D25" s="434"/>
      <c r="E25" s="353"/>
      <c r="F25" s="302"/>
      <c r="G25" s="434"/>
      <c r="H25" s="353"/>
    </row>
    <row r="26" spans="2:8" ht="13.5" thickBot="1" x14ac:dyDescent="0.25">
      <c r="B26" s="400">
        <v>2019</v>
      </c>
      <c r="C26" s="303"/>
      <c r="D26" s="435"/>
      <c r="E26" s="354"/>
      <c r="F26" s="303"/>
      <c r="G26" s="435"/>
      <c r="H26" s="354"/>
    </row>
  </sheetData>
  <mergeCells count="12">
    <mergeCell ref="B18:B20"/>
    <mergeCell ref="C18:E18"/>
    <mergeCell ref="F18:H18"/>
    <mergeCell ref="C19:E19"/>
    <mergeCell ref="F19:H19"/>
    <mergeCell ref="C5:E5"/>
    <mergeCell ref="F5:H5"/>
    <mergeCell ref="B4:B6"/>
    <mergeCell ref="B1:H1"/>
    <mergeCell ref="B2:H2"/>
    <mergeCell ref="C4:E4"/>
    <mergeCell ref="F4:H4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97" orientation="landscape" horizontalDpi="4294967292" verticalDpi="300" r:id="rId1"/>
  <headerFooter alignWithMargins="0">
    <oddHeader>&amp;R2020 - Año del General Manuel Belgrano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F56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1" customWidth="1"/>
    <col min="2" max="3" width="13.85546875" style="51" customWidth="1"/>
    <col min="4" max="4" width="13.85546875" style="54" customWidth="1"/>
    <col min="5" max="5" width="13.85546875" style="54" hidden="1" customWidth="1"/>
    <col min="6" max="6" width="2.140625" style="51" customWidth="1"/>
    <col min="7" max="16384" width="11.42578125" style="51"/>
  </cols>
  <sheetData>
    <row r="1" spans="1:5" x14ac:dyDescent="0.2">
      <c r="A1" s="493" t="s">
        <v>244</v>
      </c>
      <c r="B1" s="493"/>
      <c r="C1" s="493"/>
      <c r="D1" s="50"/>
    </row>
    <row r="2" spans="1:5" s="54" customFormat="1" x14ac:dyDescent="0.2">
      <c r="A2" s="494" t="s">
        <v>242</v>
      </c>
      <c r="B2" s="494"/>
      <c r="C2" s="494"/>
      <c r="D2" s="50"/>
    </row>
    <row r="3" spans="1:5" s="54" customFormat="1" x14ac:dyDescent="0.2">
      <c r="A3" s="495" t="str">
        <f>+'1.1 modelos'!A3</f>
        <v>BROCAS DIN 338</v>
      </c>
      <c r="B3" s="495"/>
      <c r="C3" s="495"/>
      <c r="D3" s="50"/>
    </row>
    <row r="4" spans="1:5" s="54" customFormat="1" x14ac:dyDescent="0.2">
      <c r="A4" s="387" t="s">
        <v>243</v>
      </c>
      <c r="B4" s="388"/>
      <c r="C4" s="388"/>
      <c r="D4" s="50"/>
    </row>
    <row r="5" spans="1:5" s="53" customFormat="1" x14ac:dyDescent="0.2">
      <c r="A5" s="350" t="s">
        <v>172</v>
      </c>
      <c r="B5" s="350"/>
      <c r="C5" s="350"/>
      <c r="D5" s="50"/>
    </row>
    <row r="6" spans="1:5" ht="22.5" customHeight="1" thickBot="1" x14ac:dyDescent="0.25"/>
    <row r="7" spans="1:5" ht="24.75" customHeight="1" thickBot="1" x14ac:dyDescent="0.25">
      <c r="A7" s="490" t="s">
        <v>50</v>
      </c>
      <c r="B7" s="385">
        <v>2017</v>
      </c>
      <c r="C7" s="385">
        <v>2018</v>
      </c>
      <c r="D7" s="57">
        <v>2019</v>
      </c>
      <c r="E7" s="386" t="s">
        <v>216</v>
      </c>
    </row>
    <row r="8" spans="1:5" ht="25.5" customHeight="1" x14ac:dyDescent="0.2">
      <c r="A8" s="491"/>
      <c r="B8" s="484" t="s">
        <v>164</v>
      </c>
      <c r="C8" s="484" t="s">
        <v>164</v>
      </c>
      <c r="D8" s="484" t="s">
        <v>164</v>
      </c>
      <c r="E8" s="484" t="s">
        <v>164</v>
      </c>
    </row>
    <row r="9" spans="1:5" ht="28.5" customHeight="1" thickBot="1" x14ac:dyDescent="0.25">
      <c r="A9" s="491"/>
      <c r="B9" s="492"/>
      <c r="C9" s="492"/>
      <c r="D9" s="492"/>
      <c r="E9" s="492"/>
    </row>
    <row r="10" spans="1:5" x14ac:dyDescent="0.2">
      <c r="A10" s="343" t="s">
        <v>161</v>
      </c>
      <c r="B10" s="191"/>
      <c r="C10" s="191"/>
      <c r="D10" s="191"/>
      <c r="E10" s="191"/>
    </row>
    <row r="11" spans="1:5" x14ac:dyDescent="0.2">
      <c r="A11" s="344" t="s">
        <v>160</v>
      </c>
      <c r="B11" s="195"/>
      <c r="C11" s="195"/>
      <c r="D11" s="195"/>
      <c r="E11" s="195"/>
    </row>
    <row r="12" spans="1:5" x14ac:dyDescent="0.2">
      <c r="A12" s="344" t="s">
        <v>176</v>
      </c>
      <c r="B12" s="195"/>
      <c r="C12" s="195"/>
      <c r="D12" s="195"/>
      <c r="E12" s="195"/>
    </row>
    <row r="13" spans="1:5" x14ac:dyDescent="0.2">
      <c r="A13" s="344" t="s">
        <v>177</v>
      </c>
      <c r="B13" s="195"/>
      <c r="C13" s="195"/>
      <c r="D13" s="195"/>
      <c r="E13" s="195"/>
    </row>
    <row r="14" spans="1:5" x14ac:dyDescent="0.2">
      <c r="A14" s="344" t="s">
        <v>178</v>
      </c>
      <c r="B14" s="195"/>
      <c r="C14" s="195"/>
      <c r="D14" s="195"/>
      <c r="E14" s="195"/>
    </row>
    <row r="15" spans="1:5" x14ac:dyDescent="0.2">
      <c r="A15" s="344" t="s">
        <v>179</v>
      </c>
      <c r="B15" s="195"/>
      <c r="C15" s="195"/>
      <c r="D15" s="195"/>
      <c r="E15" s="195"/>
    </row>
    <row r="16" spans="1:5" ht="13.5" thickBot="1" x14ac:dyDescent="0.25">
      <c r="A16" s="345" t="s">
        <v>180</v>
      </c>
      <c r="B16" s="203"/>
      <c r="C16" s="203"/>
      <c r="D16" s="203"/>
      <c r="E16" s="203"/>
    </row>
    <row r="17" spans="1:6" ht="13.5" thickBot="1" x14ac:dyDescent="0.25">
      <c r="A17" s="176" t="s">
        <v>113</v>
      </c>
      <c r="B17" s="381"/>
      <c r="C17" s="381"/>
      <c r="D17" s="381"/>
      <c r="E17" s="381"/>
    </row>
    <row r="18" spans="1:6" ht="13.5" thickBot="1" x14ac:dyDescent="0.25">
      <c r="A18" s="74"/>
      <c r="B18" s="206"/>
      <c r="C18" s="206"/>
      <c r="D18" s="206"/>
      <c r="E18" s="206"/>
    </row>
    <row r="19" spans="1:6" ht="13.5" thickBot="1" x14ac:dyDescent="0.25">
      <c r="A19" s="379" t="s">
        <v>201</v>
      </c>
      <c r="B19" s="381"/>
      <c r="C19" s="381"/>
      <c r="D19" s="381"/>
      <c r="E19" s="381"/>
    </row>
    <row r="20" spans="1:6" x14ac:dyDescent="0.2">
      <c r="A20" s="74"/>
      <c r="B20" s="205"/>
      <c r="D20" s="226"/>
      <c r="E20" s="205"/>
    </row>
    <row r="21" spans="1:6" ht="12.75" customHeight="1" x14ac:dyDescent="0.2">
      <c r="A21" s="486" t="s">
        <v>169</v>
      </c>
      <c r="B21" s="486"/>
      <c r="C21" s="486"/>
      <c r="D21" s="486"/>
      <c r="E21" s="486"/>
    </row>
    <row r="22" spans="1:6" ht="28.5" customHeight="1" x14ac:dyDescent="0.2">
      <c r="A22" s="486" t="s">
        <v>181</v>
      </c>
      <c r="B22" s="486"/>
      <c r="C22" s="486"/>
      <c r="D22" s="486"/>
    </row>
    <row r="23" spans="1:6" ht="12.75" customHeight="1" x14ac:dyDescent="0.2">
      <c r="A23" s="59"/>
    </row>
    <row r="24" spans="1:6" ht="12.75" customHeight="1" thickBot="1" x14ac:dyDescent="0.25">
      <c r="A24" s="59"/>
    </row>
    <row r="25" spans="1:6" ht="12.75" customHeight="1" thickBot="1" x14ac:dyDescent="0.25">
      <c r="A25" s="169" t="s">
        <v>50</v>
      </c>
      <c r="B25" s="475" t="s">
        <v>182</v>
      </c>
      <c r="C25" s="483"/>
      <c r="D25" s="483"/>
      <c r="E25" s="476"/>
      <c r="F25" s="437"/>
    </row>
    <row r="26" spans="1:6" ht="12.75" customHeight="1" x14ac:dyDescent="0.2">
      <c r="A26" s="473"/>
      <c r="B26" s="499"/>
      <c r="C26" s="500"/>
      <c r="D26" s="500"/>
      <c r="E26" s="501"/>
      <c r="F26" s="437"/>
    </row>
    <row r="27" spans="1:6" ht="12.75" customHeight="1" x14ac:dyDescent="0.2">
      <c r="A27" s="502"/>
      <c r="B27" s="487"/>
      <c r="C27" s="488"/>
      <c r="D27" s="488"/>
      <c r="E27" s="489"/>
      <c r="F27" s="437"/>
    </row>
    <row r="28" spans="1:6" ht="12.75" customHeight="1" x14ac:dyDescent="0.2">
      <c r="A28" s="502"/>
      <c r="B28" s="487"/>
      <c r="C28" s="488"/>
      <c r="D28" s="488"/>
      <c r="E28" s="489"/>
      <c r="F28" s="437"/>
    </row>
    <row r="29" spans="1:6" ht="12.75" customHeight="1" thickBot="1" x14ac:dyDescent="0.25">
      <c r="A29" s="474"/>
      <c r="B29" s="496"/>
      <c r="C29" s="497"/>
      <c r="D29" s="497"/>
      <c r="E29" s="498"/>
      <c r="F29" s="437"/>
    </row>
    <row r="30" spans="1:6" ht="12.75" customHeight="1" x14ac:dyDescent="0.2">
      <c r="A30" s="473"/>
      <c r="B30" s="499"/>
      <c r="C30" s="500"/>
      <c r="D30" s="500"/>
      <c r="E30" s="501"/>
      <c r="F30" s="437"/>
    </row>
    <row r="31" spans="1:6" ht="12.75" customHeight="1" x14ac:dyDescent="0.2">
      <c r="A31" s="502"/>
      <c r="B31" s="487"/>
      <c r="C31" s="488"/>
      <c r="D31" s="488"/>
      <c r="E31" s="489"/>
      <c r="F31" s="437"/>
    </row>
    <row r="32" spans="1:6" ht="12.75" customHeight="1" x14ac:dyDescent="0.2">
      <c r="A32" s="502"/>
      <c r="B32" s="487"/>
      <c r="C32" s="488"/>
      <c r="D32" s="488"/>
      <c r="E32" s="489"/>
      <c r="F32" s="437"/>
    </row>
    <row r="33" spans="1:6" ht="12.75" customHeight="1" thickBot="1" x14ac:dyDescent="0.25">
      <c r="A33" s="474"/>
      <c r="B33" s="496"/>
      <c r="C33" s="497"/>
      <c r="D33" s="497"/>
      <c r="E33" s="498"/>
      <c r="F33" s="437"/>
    </row>
    <row r="34" spans="1:6" ht="12.75" customHeight="1" x14ac:dyDescent="0.2">
      <c r="A34" s="473"/>
      <c r="B34" s="499"/>
      <c r="C34" s="500"/>
      <c r="D34" s="500"/>
      <c r="E34" s="501"/>
      <c r="F34" s="437"/>
    </row>
    <row r="35" spans="1:6" ht="12.75" customHeight="1" x14ac:dyDescent="0.2">
      <c r="A35" s="502"/>
      <c r="B35" s="487"/>
      <c r="C35" s="488"/>
      <c r="D35" s="488"/>
      <c r="E35" s="489"/>
      <c r="F35" s="437"/>
    </row>
    <row r="36" spans="1:6" ht="12.75" customHeight="1" x14ac:dyDescent="0.2">
      <c r="A36" s="502"/>
      <c r="B36" s="487"/>
      <c r="C36" s="488"/>
      <c r="D36" s="488"/>
      <c r="E36" s="489"/>
      <c r="F36" s="437"/>
    </row>
    <row r="37" spans="1:6" ht="12.75" customHeight="1" thickBot="1" x14ac:dyDescent="0.25">
      <c r="A37" s="474"/>
      <c r="B37" s="496"/>
      <c r="C37" s="497"/>
      <c r="D37" s="497"/>
      <c r="E37" s="498"/>
      <c r="F37" s="437"/>
    </row>
    <row r="38" spans="1:6" ht="12.75" customHeight="1" x14ac:dyDescent="0.2">
      <c r="A38" s="473"/>
      <c r="B38" s="499"/>
      <c r="C38" s="500"/>
      <c r="D38" s="500"/>
      <c r="E38" s="501"/>
      <c r="F38" s="437"/>
    </row>
    <row r="39" spans="1:6" ht="12.75" customHeight="1" x14ac:dyDescent="0.2">
      <c r="A39" s="502"/>
      <c r="B39" s="487"/>
      <c r="C39" s="488"/>
      <c r="D39" s="488"/>
      <c r="E39" s="489"/>
      <c r="F39" s="437"/>
    </row>
    <row r="40" spans="1:6" ht="12.75" customHeight="1" x14ac:dyDescent="0.2">
      <c r="A40" s="502"/>
      <c r="B40" s="487"/>
      <c r="C40" s="488"/>
      <c r="D40" s="488"/>
      <c r="E40" s="489"/>
      <c r="F40" s="437"/>
    </row>
    <row r="41" spans="1:6" ht="12.75" customHeight="1" thickBot="1" x14ac:dyDescent="0.25">
      <c r="A41" s="474"/>
      <c r="B41" s="496"/>
      <c r="C41" s="497"/>
      <c r="D41" s="497"/>
      <c r="E41" s="498"/>
      <c r="F41" s="437"/>
    </row>
    <row r="42" spans="1:6" ht="12.75" customHeight="1" x14ac:dyDescent="0.2">
      <c r="A42" s="473"/>
      <c r="B42" s="499"/>
      <c r="C42" s="500"/>
      <c r="D42" s="500"/>
      <c r="E42" s="501"/>
      <c r="F42" s="437"/>
    </row>
    <row r="43" spans="1:6" ht="12.75" customHeight="1" x14ac:dyDescent="0.2">
      <c r="A43" s="502"/>
      <c r="B43" s="487"/>
      <c r="C43" s="488"/>
      <c r="D43" s="488"/>
      <c r="E43" s="489"/>
      <c r="F43" s="437"/>
    </row>
    <row r="44" spans="1:6" ht="12.75" customHeight="1" x14ac:dyDescent="0.2">
      <c r="A44" s="502"/>
      <c r="B44" s="487"/>
      <c r="C44" s="488"/>
      <c r="D44" s="488"/>
      <c r="E44" s="489"/>
      <c r="F44" s="437"/>
    </row>
    <row r="45" spans="1:6" ht="12.75" customHeight="1" thickBot="1" x14ac:dyDescent="0.25">
      <c r="A45" s="474"/>
      <c r="B45" s="496"/>
      <c r="C45" s="497"/>
      <c r="D45" s="497"/>
      <c r="E45" s="498"/>
      <c r="F45" s="437"/>
    </row>
    <row r="46" spans="1:6" ht="12.75" customHeight="1" x14ac:dyDescent="0.2">
      <c r="A46" s="59"/>
    </row>
    <row r="47" spans="1:6" ht="12.75" customHeight="1" x14ac:dyDescent="0.2">
      <c r="A47" s="59"/>
    </row>
    <row r="49" spans="1:5" ht="13.5" thickBot="1" x14ac:dyDescent="0.25">
      <c r="A49" s="92"/>
    </row>
    <row r="50" spans="1:5" ht="13.5" thickBot="1" x14ac:dyDescent="0.25">
      <c r="B50" s="349">
        <f>+B7</f>
        <v>2017</v>
      </c>
      <c r="D50" s="349">
        <f>+B50</f>
        <v>2017</v>
      </c>
      <c r="E50" s="349">
        <f>+C7</f>
        <v>2018</v>
      </c>
    </row>
    <row r="51" spans="1:5" ht="13.5" thickBot="1" x14ac:dyDescent="0.25">
      <c r="B51" s="169" t="s">
        <v>170</v>
      </c>
      <c r="C51" s="341"/>
      <c r="D51" s="169" t="s">
        <v>171</v>
      </c>
      <c r="E51" s="169" t="s">
        <v>170</v>
      </c>
    </row>
    <row r="52" spans="1:5" ht="13.5" thickBot="1" x14ac:dyDescent="0.25">
      <c r="A52" s="92" t="s">
        <v>168</v>
      </c>
      <c r="B52" s="347">
        <f>+B17-SUM(B10:B16)</f>
        <v>0</v>
      </c>
      <c r="D52" s="346" t="e">
        <f>+#REF!-SUM(#REF!)</f>
        <v>#REF!</v>
      </c>
      <c r="E52" s="346">
        <f>+C17-SUM(C10:C16)</f>
        <v>0</v>
      </c>
    </row>
    <row r="53" spans="1:5" x14ac:dyDescent="0.2">
      <c r="A53" s="92"/>
    </row>
    <row r="54" spans="1:5" x14ac:dyDescent="0.2">
      <c r="A54" s="92"/>
    </row>
    <row r="55" spans="1:5" x14ac:dyDescent="0.2">
      <c r="A55" s="92"/>
    </row>
    <row r="56" spans="1:5" x14ac:dyDescent="0.2">
      <c r="A56" s="92"/>
    </row>
  </sheetData>
  <mergeCells count="36">
    <mergeCell ref="A26:A29"/>
    <mergeCell ref="A30:A33"/>
    <mergeCell ref="B33:E33"/>
    <mergeCell ref="B25:E25"/>
    <mergeCell ref="B26:E26"/>
    <mergeCell ref="B27:E27"/>
    <mergeCell ref="B28:E28"/>
    <mergeCell ref="B29:E29"/>
    <mergeCell ref="B30:E30"/>
    <mergeCell ref="B41:E41"/>
    <mergeCell ref="B42:E42"/>
    <mergeCell ref="B43:E43"/>
    <mergeCell ref="B44:E44"/>
    <mergeCell ref="A38:A41"/>
    <mergeCell ref="A42:A45"/>
    <mergeCell ref="B45:E45"/>
    <mergeCell ref="D8:D9"/>
    <mergeCell ref="B37:E37"/>
    <mergeCell ref="B38:E38"/>
    <mergeCell ref="B39:E39"/>
    <mergeCell ref="B40:E40"/>
    <mergeCell ref="A34:A37"/>
    <mergeCell ref="B34:E34"/>
    <mergeCell ref="B35:E35"/>
    <mergeCell ref="B36:E36"/>
    <mergeCell ref="A21:E21"/>
    <mergeCell ref="A22:D22"/>
    <mergeCell ref="B31:E31"/>
    <mergeCell ref="B32:E32"/>
    <mergeCell ref="A7:A9"/>
    <mergeCell ref="E8:E9"/>
    <mergeCell ref="A1:C1"/>
    <mergeCell ref="A2:C2"/>
    <mergeCell ref="A3:C3"/>
    <mergeCell ref="C8:C9"/>
    <mergeCell ref="B8:B9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F56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1" customWidth="1"/>
    <col min="2" max="3" width="13.85546875" style="51" customWidth="1"/>
    <col min="4" max="4" width="13.85546875" style="54" customWidth="1"/>
    <col min="5" max="5" width="13.85546875" style="54" hidden="1" customWidth="1"/>
    <col min="6" max="6" width="2.140625" style="51" customWidth="1"/>
    <col min="7" max="16384" width="11.42578125" style="51"/>
  </cols>
  <sheetData>
    <row r="1" spans="1:5" x14ac:dyDescent="0.2">
      <c r="A1" s="493" t="s">
        <v>245</v>
      </c>
      <c r="B1" s="493"/>
      <c r="C1" s="493"/>
      <c r="D1" s="50"/>
    </row>
    <row r="2" spans="1:5" s="54" customFormat="1" x14ac:dyDescent="0.2">
      <c r="A2" s="494" t="s">
        <v>242</v>
      </c>
      <c r="B2" s="494"/>
      <c r="C2" s="494"/>
      <c r="D2" s="50"/>
    </row>
    <row r="3" spans="1:5" s="54" customFormat="1" x14ac:dyDescent="0.2">
      <c r="A3" s="495" t="str">
        <f>+'1.2 modelos'!A3</f>
        <v>BROCAS DIN 8039</v>
      </c>
      <c r="B3" s="495"/>
      <c r="C3" s="495"/>
      <c r="D3" s="50"/>
    </row>
    <row r="4" spans="1:5" s="54" customFormat="1" x14ac:dyDescent="0.2">
      <c r="A4" s="387" t="s">
        <v>243</v>
      </c>
      <c r="B4" s="388"/>
      <c r="C4" s="388"/>
      <c r="D4" s="50"/>
    </row>
    <row r="5" spans="1:5" s="53" customFormat="1" x14ac:dyDescent="0.2">
      <c r="A5" s="350" t="s">
        <v>172</v>
      </c>
      <c r="B5" s="350"/>
      <c r="C5" s="350"/>
      <c r="D5" s="50"/>
    </row>
    <row r="6" spans="1:5" ht="22.5" customHeight="1" thickBot="1" x14ac:dyDescent="0.25"/>
    <row r="7" spans="1:5" ht="24.75" customHeight="1" thickBot="1" x14ac:dyDescent="0.25">
      <c r="A7" s="490" t="s">
        <v>50</v>
      </c>
      <c r="B7" s="385">
        <v>2017</v>
      </c>
      <c r="C7" s="385">
        <v>2018</v>
      </c>
      <c r="D7" s="57">
        <v>2019</v>
      </c>
      <c r="E7" s="386" t="s">
        <v>216</v>
      </c>
    </row>
    <row r="8" spans="1:5" ht="25.5" customHeight="1" x14ac:dyDescent="0.2">
      <c r="A8" s="491"/>
      <c r="B8" s="484" t="s">
        <v>164</v>
      </c>
      <c r="C8" s="484" t="s">
        <v>164</v>
      </c>
      <c r="D8" s="484" t="s">
        <v>164</v>
      </c>
      <c r="E8" s="484" t="s">
        <v>164</v>
      </c>
    </row>
    <row r="9" spans="1:5" ht="28.5" customHeight="1" thickBot="1" x14ac:dyDescent="0.25">
      <c r="A9" s="491"/>
      <c r="B9" s="492"/>
      <c r="C9" s="492"/>
      <c r="D9" s="492"/>
      <c r="E9" s="492"/>
    </row>
    <row r="10" spans="1:5" x14ac:dyDescent="0.2">
      <c r="A10" s="343" t="s">
        <v>161</v>
      </c>
      <c r="B10" s="191"/>
      <c r="C10" s="191"/>
      <c r="D10" s="191"/>
      <c r="E10" s="191"/>
    </row>
    <row r="11" spans="1:5" x14ac:dyDescent="0.2">
      <c r="A11" s="344" t="s">
        <v>160</v>
      </c>
      <c r="B11" s="195"/>
      <c r="C11" s="195"/>
      <c r="D11" s="195"/>
      <c r="E11" s="195"/>
    </row>
    <row r="12" spans="1:5" x14ac:dyDescent="0.2">
      <c r="A12" s="344" t="s">
        <v>176</v>
      </c>
      <c r="B12" s="195"/>
      <c r="C12" s="195"/>
      <c r="D12" s="195"/>
      <c r="E12" s="195"/>
    </row>
    <row r="13" spans="1:5" x14ac:dyDescent="0.2">
      <c r="A13" s="344" t="s">
        <v>177</v>
      </c>
      <c r="B13" s="195"/>
      <c r="C13" s="195"/>
      <c r="D13" s="195"/>
      <c r="E13" s="195"/>
    </row>
    <row r="14" spans="1:5" x14ac:dyDescent="0.2">
      <c r="A14" s="344" t="s">
        <v>178</v>
      </c>
      <c r="B14" s="195"/>
      <c r="C14" s="195"/>
      <c r="D14" s="195"/>
      <c r="E14" s="195"/>
    </row>
    <row r="15" spans="1:5" x14ac:dyDescent="0.2">
      <c r="A15" s="344" t="s">
        <v>179</v>
      </c>
      <c r="B15" s="195"/>
      <c r="C15" s="195"/>
      <c r="D15" s="195"/>
      <c r="E15" s="195"/>
    </row>
    <row r="16" spans="1:5" ht="13.5" thickBot="1" x14ac:dyDescent="0.25">
      <c r="A16" s="345" t="s">
        <v>180</v>
      </c>
      <c r="B16" s="203"/>
      <c r="C16" s="203"/>
      <c r="D16" s="203"/>
      <c r="E16" s="203"/>
    </row>
    <row r="17" spans="1:6" ht="13.5" thickBot="1" x14ac:dyDescent="0.25">
      <c r="A17" s="176" t="s">
        <v>113</v>
      </c>
      <c r="B17" s="381"/>
      <c r="C17" s="381"/>
      <c r="D17" s="381"/>
      <c r="E17" s="381"/>
    </row>
    <row r="18" spans="1:6" ht="13.5" thickBot="1" x14ac:dyDescent="0.25">
      <c r="A18" s="74"/>
      <c r="B18" s="206"/>
      <c r="C18" s="206"/>
      <c r="D18" s="206"/>
      <c r="E18" s="206"/>
    </row>
    <row r="19" spans="1:6" ht="13.5" thickBot="1" x14ac:dyDescent="0.25">
      <c r="A19" s="379" t="s">
        <v>201</v>
      </c>
      <c r="B19" s="381"/>
      <c r="C19" s="381"/>
      <c r="D19" s="381"/>
      <c r="E19" s="381"/>
    </row>
    <row r="20" spans="1:6" x14ac:dyDescent="0.2">
      <c r="A20" s="74"/>
      <c r="B20" s="205"/>
      <c r="D20" s="226"/>
      <c r="E20" s="205"/>
    </row>
    <row r="21" spans="1:6" ht="12.75" customHeight="1" x14ac:dyDescent="0.2">
      <c r="A21" s="486" t="s">
        <v>169</v>
      </c>
      <c r="B21" s="486"/>
      <c r="C21" s="486"/>
      <c r="D21" s="486"/>
      <c r="E21" s="486"/>
    </row>
    <row r="22" spans="1:6" ht="28.5" customHeight="1" x14ac:dyDescent="0.2">
      <c r="A22" s="486" t="s">
        <v>181</v>
      </c>
      <c r="B22" s="486"/>
      <c r="C22" s="486"/>
      <c r="D22" s="486"/>
    </row>
    <row r="23" spans="1:6" ht="12.75" customHeight="1" x14ac:dyDescent="0.2">
      <c r="A23" s="59"/>
    </row>
    <row r="24" spans="1:6" ht="12.75" customHeight="1" thickBot="1" x14ac:dyDescent="0.25">
      <c r="A24" s="59"/>
    </row>
    <row r="25" spans="1:6" ht="12.75" customHeight="1" thickBot="1" x14ac:dyDescent="0.25">
      <c r="A25" s="169" t="s">
        <v>50</v>
      </c>
      <c r="B25" s="475" t="s">
        <v>182</v>
      </c>
      <c r="C25" s="483"/>
      <c r="D25" s="483"/>
      <c r="E25" s="476"/>
      <c r="F25" s="437"/>
    </row>
    <row r="26" spans="1:6" ht="12.75" customHeight="1" x14ac:dyDescent="0.2">
      <c r="A26" s="473"/>
      <c r="B26" s="499"/>
      <c r="C26" s="500"/>
      <c r="D26" s="500"/>
      <c r="E26" s="501"/>
      <c r="F26" s="437"/>
    </row>
    <row r="27" spans="1:6" ht="12.75" customHeight="1" x14ac:dyDescent="0.2">
      <c r="A27" s="502"/>
      <c r="B27" s="487"/>
      <c r="C27" s="488"/>
      <c r="D27" s="488"/>
      <c r="E27" s="489"/>
      <c r="F27" s="437"/>
    </row>
    <row r="28" spans="1:6" ht="12.75" customHeight="1" x14ac:dyDescent="0.2">
      <c r="A28" s="502"/>
      <c r="B28" s="487"/>
      <c r="C28" s="488"/>
      <c r="D28" s="488"/>
      <c r="E28" s="489"/>
      <c r="F28" s="437"/>
    </row>
    <row r="29" spans="1:6" ht="12.75" customHeight="1" thickBot="1" x14ac:dyDescent="0.25">
      <c r="A29" s="474"/>
      <c r="B29" s="496"/>
      <c r="C29" s="497"/>
      <c r="D29" s="497"/>
      <c r="E29" s="498"/>
      <c r="F29" s="437"/>
    </row>
    <row r="30" spans="1:6" ht="12.75" customHeight="1" x14ac:dyDescent="0.2">
      <c r="A30" s="473"/>
      <c r="B30" s="499"/>
      <c r="C30" s="500"/>
      <c r="D30" s="500"/>
      <c r="E30" s="501"/>
      <c r="F30" s="437"/>
    </row>
    <row r="31" spans="1:6" ht="12.75" customHeight="1" x14ac:dyDescent="0.2">
      <c r="A31" s="502"/>
      <c r="B31" s="487"/>
      <c r="C31" s="488"/>
      <c r="D31" s="488"/>
      <c r="E31" s="489"/>
      <c r="F31" s="437"/>
    </row>
    <row r="32" spans="1:6" ht="12.75" customHeight="1" x14ac:dyDescent="0.2">
      <c r="A32" s="502"/>
      <c r="B32" s="487"/>
      <c r="C32" s="488"/>
      <c r="D32" s="488"/>
      <c r="E32" s="489"/>
      <c r="F32" s="437"/>
    </row>
    <row r="33" spans="1:6" ht="12.75" customHeight="1" thickBot="1" x14ac:dyDescent="0.25">
      <c r="A33" s="474"/>
      <c r="B33" s="496"/>
      <c r="C33" s="497"/>
      <c r="D33" s="497"/>
      <c r="E33" s="498"/>
      <c r="F33" s="437"/>
    </row>
    <row r="34" spans="1:6" ht="12.75" customHeight="1" x14ac:dyDescent="0.2">
      <c r="A34" s="473"/>
      <c r="B34" s="499"/>
      <c r="C34" s="500"/>
      <c r="D34" s="500"/>
      <c r="E34" s="501"/>
      <c r="F34" s="437"/>
    </row>
    <row r="35" spans="1:6" ht="12.75" customHeight="1" x14ac:dyDescent="0.2">
      <c r="A35" s="502"/>
      <c r="B35" s="487"/>
      <c r="C35" s="488"/>
      <c r="D35" s="488"/>
      <c r="E35" s="489"/>
      <c r="F35" s="437"/>
    </row>
    <row r="36" spans="1:6" ht="12.75" customHeight="1" x14ac:dyDescent="0.2">
      <c r="A36" s="502"/>
      <c r="B36" s="487"/>
      <c r="C36" s="488"/>
      <c r="D36" s="488"/>
      <c r="E36" s="489"/>
      <c r="F36" s="437"/>
    </row>
    <row r="37" spans="1:6" ht="12.75" customHeight="1" thickBot="1" x14ac:dyDescent="0.25">
      <c r="A37" s="474"/>
      <c r="B37" s="496"/>
      <c r="C37" s="497"/>
      <c r="D37" s="497"/>
      <c r="E37" s="498"/>
      <c r="F37" s="437"/>
    </row>
    <row r="38" spans="1:6" ht="12.75" customHeight="1" x14ac:dyDescent="0.2">
      <c r="A38" s="473"/>
      <c r="B38" s="499"/>
      <c r="C38" s="500"/>
      <c r="D38" s="500"/>
      <c r="E38" s="501"/>
      <c r="F38" s="437"/>
    </row>
    <row r="39" spans="1:6" ht="12.75" customHeight="1" x14ac:dyDescent="0.2">
      <c r="A39" s="502"/>
      <c r="B39" s="487"/>
      <c r="C39" s="488"/>
      <c r="D39" s="488"/>
      <c r="E39" s="489"/>
      <c r="F39" s="437"/>
    </row>
    <row r="40" spans="1:6" ht="12.75" customHeight="1" x14ac:dyDescent="0.2">
      <c r="A40" s="502"/>
      <c r="B40" s="487"/>
      <c r="C40" s="488"/>
      <c r="D40" s="488"/>
      <c r="E40" s="489"/>
      <c r="F40" s="437"/>
    </row>
    <row r="41" spans="1:6" ht="12.75" customHeight="1" thickBot="1" x14ac:dyDescent="0.25">
      <c r="A41" s="474"/>
      <c r="B41" s="496"/>
      <c r="C41" s="497"/>
      <c r="D41" s="497"/>
      <c r="E41" s="498"/>
      <c r="F41" s="437"/>
    </row>
    <row r="42" spans="1:6" ht="12.75" customHeight="1" x14ac:dyDescent="0.2">
      <c r="A42" s="473"/>
      <c r="B42" s="499"/>
      <c r="C42" s="500"/>
      <c r="D42" s="500"/>
      <c r="E42" s="501"/>
      <c r="F42" s="437"/>
    </row>
    <row r="43" spans="1:6" ht="12.75" customHeight="1" x14ac:dyDescent="0.2">
      <c r="A43" s="502"/>
      <c r="B43" s="487"/>
      <c r="C43" s="488"/>
      <c r="D43" s="488"/>
      <c r="E43" s="489"/>
      <c r="F43" s="437"/>
    </row>
    <row r="44" spans="1:6" ht="12.75" customHeight="1" x14ac:dyDescent="0.2">
      <c r="A44" s="502"/>
      <c r="B44" s="487"/>
      <c r="C44" s="488"/>
      <c r="D44" s="488"/>
      <c r="E44" s="489"/>
      <c r="F44" s="437"/>
    </row>
    <row r="45" spans="1:6" ht="12.75" customHeight="1" thickBot="1" x14ac:dyDescent="0.25">
      <c r="A45" s="474"/>
      <c r="B45" s="496"/>
      <c r="C45" s="497"/>
      <c r="D45" s="497"/>
      <c r="E45" s="498"/>
      <c r="F45" s="437"/>
    </row>
    <row r="46" spans="1:6" ht="12.75" customHeight="1" x14ac:dyDescent="0.2">
      <c r="A46" s="59"/>
    </row>
    <row r="47" spans="1:6" ht="12.75" customHeight="1" x14ac:dyDescent="0.2">
      <c r="A47" s="59"/>
    </row>
    <row r="49" spans="1:5" ht="13.5" thickBot="1" x14ac:dyDescent="0.25">
      <c r="A49" s="92"/>
    </row>
    <row r="50" spans="1:5" ht="13.5" thickBot="1" x14ac:dyDescent="0.25">
      <c r="B50" s="349">
        <f>+B7</f>
        <v>2017</v>
      </c>
      <c r="D50" s="349">
        <f>+B50</f>
        <v>2017</v>
      </c>
      <c r="E50" s="349">
        <f>+C7</f>
        <v>2018</v>
      </c>
    </row>
    <row r="51" spans="1:5" ht="13.5" thickBot="1" x14ac:dyDescent="0.25">
      <c r="B51" s="169" t="s">
        <v>170</v>
      </c>
      <c r="C51" s="341"/>
      <c r="D51" s="169" t="s">
        <v>171</v>
      </c>
      <c r="E51" s="169" t="s">
        <v>170</v>
      </c>
    </row>
    <row r="52" spans="1:5" ht="13.5" thickBot="1" x14ac:dyDescent="0.25">
      <c r="A52" s="92" t="s">
        <v>168</v>
      </c>
      <c r="B52" s="347">
        <f>+B17-SUM(B10:B16)</f>
        <v>0</v>
      </c>
      <c r="D52" s="346" t="e">
        <f>+#REF!-SUM(#REF!)</f>
        <v>#REF!</v>
      </c>
      <c r="E52" s="346">
        <f>+C17-SUM(C10:C16)</f>
        <v>0</v>
      </c>
    </row>
    <row r="53" spans="1:5" x14ac:dyDescent="0.2">
      <c r="A53" s="92"/>
    </row>
    <row r="54" spans="1:5" x14ac:dyDescent="0.2">
      <c r="A54" s="92"/>
    </row>
    <row r="55" spans="1:5" x14ac:dyDescent="0.2">
      <c r="A55" s="92"/>
    </row>
    <row r="56" spans="1:5" x14ac:dyDescent="0.2">
      <c r="A56" s="92"/>
    </row>
  </sheetData>
  <mergeCells count="36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A22:D22"/>
    <mergeCell ref="B25:E25"/>
    <mergeCell ref="A26:A29"/>
    <mergeCell ref="B26:E26"/>
    <mergeCell ref="B27:E27"/>
    <mergeCell ref="B28:E28"/>
    <mergeCell ref="B29:E29"/>
    <mergeCell ref="A30:A33"/>
    <mergeCell ref="B30:E30"/>
    <mergeCell ref="B31:E31"/>
    <mergeCell ref="B32:E32"/>
    <mergeCell ref="B33:E33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B41:E41"/>
    <mergeCell ref="A42:A45"/>
    <mergeCell ref="B42:E42"/>
    <mergeCell ref="B43:E43"/>
    <mergeCell ref="B44:E44"/>
    <mergeCell ref="B45:E45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F56"/>
  <sheetViews>
    <sheetView tabSelected="1" workbookViewId="0">
      <selection activeCell="S59" sqref="S59"/>
    </sheetView>
  </sheetViews>
  <sheetFormatPr baseColWidth="10" defaultRowHeight="12.75" x14ac:dyDescent="0.2"/>
  <cols>
    <col min="1" max="1" width="38.28515625" style="51" customWidth="1"/>
    <col min="2" max="3" width="13.85546875" style="51" customWidth="1"/>
    <col min="4" max="4" width="13.85546875" style="54" customWidth="1"/>
    <col min="5" max="5" width="13.85546875" style="54" hidden="1" customWidth="1"/>
    <col min="6" max="6" width="2.140625" style="51" customWidth="1"/>
    <col min="7" max="16384" width="11.42578125" style="51"/>
  </cols>
  <sheetData>
    <row r="1" spans="1:5" x14ac:dyDescent="0.2">
      <c r="A1" s="493" t="s">
        <v>246</v>
      </c>
      <c r="B1" s="493"/>
      <c r="C1" s="493"/>
      <c r="D1" s="50"/>
    </row>
    <row r="2" spans="1:5" s="54" customFormat="1" x14ac:dyDescent="0.2">
      <c r="A2" s="494" t="s">
        <v>242</v>
      </c>
      <c r="B2" s="494"/>
      <c r="C2" s="494"/>
      <c r="D2" s="50"/>
    </row>
    <row r="3" spans="1:5" s="54" customFormat="1" x14ac:dyDescent="0.2">
      <c r="A3" s="495" t="str">
        <f>+'1.3 modelos'!A3</f>
        <v>BROCAS DIN 345</v>
      </c>
      <c r="B3" s="495"/>
      <c r="C3" s="495"/>
      <c r="D3" s="50"/>
    </row>
    <row r="4" spans="1:5" s="54" customFormat="1" x14ac:dyDescent="0.2">
      <c r="A4" s="387" t="s">
        <v>243</v>
      </c>
      <c r="B4" s="388"/>
      <c r="C4" s="388"/>
      <c r="D4" s="50"/>
    </row>
    <row r="5" spans="1:5" s="53" customFormat="1" x14ac:dyDescent="0.2">
      <c r="A5" s="350" t="s">
        <v>172</v>
      </c>
      <c r="B5" s="350"/>
      <c r="C5" s="350"/>
      <c r="D5" s="50"/>
    </row>
    <row r="6" spans="1:5" ht="22.5" customHeight="1" thickBot="1" x14ac:dyDescent="0.25"/>
    <row r="7" spans="1:5" ht="24.75" customHeight="1" thickBot="1" x14ac:dyDescent="0.25">
      <c r="A7" s="490" t="s">
        <v>50</v>
      </c>
      <c r="B7" s="385">
        <v>2017</v>
      </c>
      <c r="C7" s="385">
        <v>2018</v>
      </c>
      <c r="D7" s="57">
        <v>2019</v>
      </c>
      <c r="E7" s="386" t="s">
        <v>216</v>
      </c>
    </row>
    <row r="8" spans="1:5" ht="25.5" customHeight="1" x14ac:dyDescent="0.2">
      <c r="A8" s="491"/>
      <c r="B8" s="484" t="s">
        <v>164</v>
      </c>
      <c r="C8" s="484" t="s">
        <v>164</v>
      </c>
      <c r="D8" s="484" t="s">
        <v>164</v>
      </c>
      <c r="E8" s="484" t="s">
        <v>164</v>
      </c>
    </row>
    <row r="9" spans="1:5" ht="28.5" customHeight="1" thickBot="1" x14ac:dyDescent="0.25">
      <c r="A9" s="491"/>
      <c r="B9" s="492"/>
      <c r="C9" s="492"/>
      <c r="D9" s="492"/>
      <c r="E9" s="492"/>
    </row>
    <row r="10" spans="1:5" x14ac:dyDescent="0.2">
      <c r="A10" s="343" t="s">
        <v>161</v>
      </c>
      <c r="B10" s="191"/>
      <c r="C10" s="191"/>
      <c r="D10" s="191"/>
      <c r="E10" s="191"/>
    </row>
    <row r="11" spans="1:5" x14ac:dyDescent="0.2">
      <c r="A11" s="344" t="s">
        <v>160</v>
      </c>
      <c r="B11" s="195"/>
      <c r="C11" s="195"/>
      <c r="D11" s="195"/>
      <c r="E11" s="195"/>
    </row>
    <row r="12" spans="1:5" x14ac:dyDescent="0.2">
      <c r="A12" s="344" t="s">
        <v>176</v>
      </c>
      <c r="B12" s="195"/>
      <c r="C12" s="195"/>
      <c r="D12" s="195"/>
      <c r="E12" s="195"/>
    </row>
    <row r="13" spans="1:5" x14ac:dyDescent="0.2">
      <c r="A13" s="344" t="s">
        <v>177</v>
      </c>
      <c r="B13" s="195"/>
      <c r="C13" s="195"/>
      <c r="D13" s="195"/>
      <c r="E13" s="195"/>
    </row>
    <row r="14" spans="1:5" x14ac:dyDescent="0.2">
      <c r="A14" s="344" t="s">
        <v>178</v>
      </c>
      <c r="B14" s="195"/>
      <c r="C14" s="195"/>
      <c r="D14" s="195"/>
      <c r="E14" s="195"/>
    </row>
    <row r="15" spans="1:5" x14ac:dyDescent="0.2">
      <c r="A15" s="344" t="s">
        <v>179</v>
      </c>
      <c r="B15" s="195"/>
      <c r="C15" s="195"/>
      <c r="D15" s="195"/>
      <c r="E15" s="195"/>
    </row>
    <row r="16" spans="1:5" ht="13.5" thickBot="1" x14ac:dyDescent="0.25">
      <c r="A16" s="345" t="s">
        <v>180</v>
      </c>
      <c r="B16" s="203"/>
      <c r="C16" s="203"/>
      <c r="D16" s="203"/>
      <c r="E16" s="203"/>
    </row>
    <row r="17" spans="1:6" ht="13.5" thickBot="1" x14ac:dyDescent="0.25">
      <c r="A17" s="176" t="s">
        <v>113</v>
      </c>
      <c r="B17" s="381"/>
      <c r="C17" s="381"/>
      <c r="D17" s="381"/>
      <c r="E17" s="381"/>
    </row>
    <row r="18" spans="1:6" ht="13.5" thickBot="1" x14ac:dyDescent="0.25">
      <c r="A18" s="74"/>
      <c r="B18" s="206"/>
      <c r="C18" s="206"/>
      <c r="D18" s="206"/>
      <c r="E18" s="206"/>
    </row>
    <row r="19" spans="1:6" ht="13.5" thickBot="1" x14ac:dyDescent="0.25">
      <c r="A19" s="379" t="s">
        <v>201</v>
      </c>
      <c r="B19" s="381"/>
      <c r="C19" s="381"/>
      <c r="D19" s="381"/>
      <c r="E19" s="381"/>
    </row>
    <row r="20" spans="1:6" x14ac:dyDescent="0.2">
      <c r="A20" s="74"/>
      <c r="B20" s="205"/>
      <c r="D20" s="226"/>
      <c r="E20" s="205"/>
    </row>
    <row r="21" spans="1:6" ht="12.75" customHeight="1" x14ac:dyDescent="0.2">
      <c r="A21" s="486" t="s">
        <v>169</v>
      </c>
      <c r="B21" s="486"/>
      <c r="C21" s="486"/>
      <c r="D21" s="486"/>
      <c r="E21" s="486"/>
    </row>
    <row r="22" spans="1:6" ht="28.5" customHeight="1" x14ac:dyDescent="0.2">
      <c r="A22" s="486" t="s">
        <v>181</v>
      </c>
      <c r="B22" s="486"/>
      <c r="C22" s="486"/>
      <c r="D22" s="486"/>
    </row>
    <row r="23" spans="1:6" ht="12.75" customHeight="1" x14ac:dyDescent="0.2">
      <c r="A23" s="59"/>
    </row>
    <row r="24" spans="1:6" ht="12.75" customHeight="1" thickBot="1" x14ac:dyDescent="0.25">
      <c r="A24" s="59"/>
    </row>
    <row r="25" spans="1:6" ht="12.75" customHeight="1" thickBot="1" x14ac:dyDescent="0.25">
      <c r="A25" s="169" t="s">
        <v>50</v>
      </c>
      <c r="B25" s="475" t="s">
        <v>182</v>
      </c>
      <c r="C25" s="483"/>
      <c r="D25" s="483"/>
      <c r="E25" s="476"/>
      <c r="F25" s="437"/>
    </row>
    <row r="26" spans="1:6" ht="12.75" customHeight="1" x14ac:dyDescent="0.2">
      <c r="A26" s="473"/>
      <c r="B26" s="499"/>
      <c r="C26" s="500"/>
      <c r="D26" s="500"/>
      <c r="E26" s="501"/>
      <c r="F26" s="437"/>
    </row>
    <row r="27" spans="1:6" ht="12.75" customHeight="1" x14ac:dyDescent="0.2">
      <c r="A27" s="502"/>
      <c r="B27" s="487"/>
      <c r="C27" s="488"/>
      <c r="D27" s="488"/>
      <c r="E27" s="489"/>
      <c r="F27" s="437"/>
    </row>
    <row r="28" spans="1:6" ht="12.75" customHeight="1" x14ac:dyDescent="0.2">
      <c r="A28" s="502"/>
      <c r="B28" s="487"/>
      <c r="C28" s="488"/>
      <c r="D28" s="488"/>
      <c r="E28" s="489"/>
      <c r="F28" s="437"/>
    </row>
    <row r="29" spans="1:6" ht="12.75" customHeight="1" thickBot="1" x14ac:dyDescent="0.25">
      <c r="A29" s="474"/>
      <c r="B29" s="496"/>
      <c r="C29" s="497"/>
      <c r="D29" s="497"/>
      <c r="E29" s="498"/>
      <c r="F29" s="437"/>
    </row>
    <row r="30" spans="1:6" ht="12.75" customHeight="1" x14ac:dyDescent="0.2">
      <c r="A30" s="473"/>
      <c r="B30" s="499"/>
      <c r="C30" s="500"/>
      <c r="D30" s="500"/>
      <c r="E30" s="501"/>
      <c r="F30" s="437"/>
    </row>
    <row r="31" spans="1:6" ht="12.75" customHeight="1" x14ac:dyDescent="0.2">
      <c r="A31" s="502"/>
      <c r="B31" s="487"/>
      <c r="C31" s="488"/>
      <c r="D31" s="488"/>
      <c r="E31" s="489"/>
      <c r="F31" s="437"/>
    </row>
    <row r="32" spans="1:6" ht="12.75" customHeight="1" x14ac:dyDescent="0.2">
      <c r="A32" s="502"/>
      <c r="B32" s="487"/>
      <c r="C32" s="488"/>
      <c r="D32" s="488"/>
      <c r="E32" s="489"/>
      <c r="F32" s="437"/>
    </row>
    <row r="33" spans="1:6" ht="12.75" customHeight="1" thickBot="1" x14ac:dyDescent="0.25">
      <c r="A33" s="474"/>
      <c r="B33" s="496"/>
      <c r="C33" s="497"/>
      <c r="D33" s="497"/>
      <c r="E33" s="498"/>
      <c r="F33" s="437"/>
    </row>
    <row r="34" spans="1:6" ht="12.75" customHeight="1" x14ac:dyDescent="0.2">
      <c r="A34" s="473"/>
      <c r="B34" s="499"/>
      <c r="C34" s="500"/>
      <c r="D34" s="500"/>
      <c r="E34" s="501"/>
      <c r="F34" s="437"/>
    </row>
    <row r="35" spans="1:6" ht="12.75" customHeight="1" x14ac:dyDescent="0.2">
      <c r="A35" s="502"/>
      <c r="B35" s="487"/>
      <c r="C35" s="488"/>
      <c r="D35" s="488"/>
      <c r="E35" s="489"/>
      <c r="F35" s="437"/>
    </row>
    <row r="36" spans="1:6" ht="12.75" customHeight="1" x14ac:dyDescent="0.2">
      <c r="A36" s="502"/>
      <c r="B36" s="487"/>
      <c r="C36" s="488"/>
      <c r="D36" s="488"/>
      <c r="E36" s="489"/>
      <c r="F36" s="437"/>
    </row>
    <row r="37" spans="1:6" ht="12.75" customHeight="1" thickBot="1" x14ac:dyDescent="0.25">
      <c r="A37" s="474"/>
      <c r="B37" s="496"/>
      <c r="C37" s="497"/>
      <c r="D37" s="497"/>
      <c r="E37" s="498"/>
      <c r="F37" s="437"/>
    </row>
    <row r="38" spans="1:6" ht="12.75" customHeight="1" x14ac:dyDescent="0.2">
      <c r="A38" s="473"/>
      <c r="B38" s="499"/>
      <c r="C38" s="500"/>
      <c r="D38" s="500"/>
      <c r="E38" s="501"/>
      <c r="F38" s="437"/>
    </row>
    <row r="39" spans="1:6" ht="12.75" customHeight="1" x14ac:dyDescent="0.2">
      <c r="A39" s="502"/>
      <c r="B39" s="487"/>
      <c r="C39" s="488"/>
      <c r="D39" s="488"/>
      <c r="E39" s="489"/>
      <c r="F39" s="437"/>
    </row>
    <row r="40" spans="1:6" ht="12.75" customHeight="1" x14ac:dyDescent="0.2">
      <c r="A40" s="502"/>
      <c r="B40" s="487"/>
      <c r="C40" s="488"/>
      <c r="D40" s="488"/>
      <c r="E40" s="489"/>
      <c r="F40" s="437"/>
    </row>
    <row r="41" spans="1:6" ht="12.75" customHeight="1" thickBot="1" x14ac:dyDescent="0.25">
      <c r="A41" s="474"/>
      <c r="B41" s="496"/>
      <c r="C41" s="497"/>
      <c r="D41" s="497"/>
      <c r="E41" s="498"/>
      <c r="F41" s="437"/>
    </row>
    <row r="42" spans="1:6" ht="12.75" customHeight="1" x14ac:dyDescent="0.2">
      <c r="A42" s="473"/>
      <c r="B42" s="499"/>
      <c r="C42" s="500"/>
      <c r="D42" s="500"/>
      <c r="E42" s="501"/>
      <c r="F42" s="437"/>
    </row>
    <row r="43" spans="1:6" ht="12.75" customHeight="1" x14ac:dyDescent="0.2">
      <c r="A43" s="502"/>
      <c r="B43" s="487"/>
      <c r="C43" s="488"/>
      <c r="D43" s="488"/>
      <c r="E43" s="489"/>
      <c r="F43" s="437"/>
    </row>
    <row r="44" spans="1:6" ht="12.75" customHeight="1" x14ac:dyDescent="0.2">
      <c r="A44" s="502"/>
      <c r="B44" s="487"/>
      <c r="C44" s="488"/>
      <c r="D44" s="488"/>
      <c r="E44" s="489"/>
      <c r="F44" s="437"/>
    </row>
    <row r="45" spans="1:6" ht="12.75" customHeight="1" thickBot="1" x14ac:dyDescent="0.25">
      <c r="A45" s="474"/>
      <c r="B45" s="496"/>
      <c r="C45" s="497"/>
      <c r="D45" s="497"/>
      <c r="E45" s="498"/>
      <c r="F45" s="437"/>
    </row>
    <row r="46" spans="1:6" ht="12.75" customHeight="1" x14ac:dyDescent="0.2">
      <c r="A46" s="59"/>
    </row>
    <row r="47" spans="1:6" ht="12.75" customHeight="1" x14ac:dyDescent="0.2">
      <c r="A47" s="59"/>
    </row>
    <row r="49" spans="1:5" ht="13.5" thickBot="1" x14ac:dyDescent="0.25">
      <c r="A49" s="92"/>
    </row>
    <row r="50" spans="1:5" ht="13.5" thickBot="1" x14ac:dyDescent="0.25">
      <c r="B50" s="349">
        <f>+B7</f>
        <v>2017</v>
      </c>
      <c r="D50" s="349">
        <f>+B50</f>
        <v>2017</v>
      </c>
      <c r="E50" s="349">
        <f>+C7</f>
        <v>2018</v>
      </c>
    </row>
    <row r="51" spans="1:5" ht="13.5" thickBot="1" x14ac:dyDescent="0.25">
      <c r="B51" s="169" t="s">
        <v>170</v>
      </c>
      <c r="C51" s="341"/>
      <c r="D51" s="169" t="s">
        <v>171</v>
      </c>
      <c r="E51" s="169" t="s">
        <v>170</v>
      </c>
    </row>
    <row r="52" spans="1:5" ht="13.5" thickBot="1" x14ac:dyDescent="0.25">
      <c r="A52" s="92" t="s">
        <v>168</v>
      </c>
      <c r="B52" s="347">
        <f>+B17-SUM(B10:B16)</f>
        <v>0</v>
      </c>
      <c r="D52" s="346" t="e">
        <f>+#REF!-SUM(#REF!)</f>
        <v>#REF!</v>
      </c>
      <c r="E52" s="346">
        <f>+C17-SUM(C10:C16)</f>
        <v>0</v>
      </c>
    </row>
    <row r="53" spans="1:5" x14ac:dyDescent="0.2">
      <c r="A53" s="92"/>
    </row>
    <row r="54" spans="1:5" x14ac:dyDescent="0.2">
      <c r="A54" s="92"/>
    </row>
    <row r="55" spans="1:5" x14ac:dyDescent="0.2">
      <c r="A55" s="92"/>
    </row>
    <row r="56" spans="1:5" x14ac:dyDescent="0.2">
      <c r="A56" s="92"/>
    </row>
  </sheetData>
  <mergeCells count="36">
    <mergeCell ref="A1:C1"/>
    <mergeCell ref="A2:C2"/>
    <mergeCell ref="A3:C3"/>
    <mergeCell ref="A7:A9"/>
    <mergeCell ref="B8:B9"/>
    <mergeCell ref="C8:C9"/>
    <mergeCell ref="D8:D9"/>
    <mergeCell ref="E8:E9"/>
    <mergeCell ref="A21:E21"/>
    <mergeCell ref="A22:D22"/>
    <mergeCell ref="B25:E25"/>
    <mergeCell ref="A26:A29"/>
    <mergeCell ref="B26:E26"/>
    <mergeCell ref="B27:E27"/>
    <mergeCell ref="B28:E28"/>
    <mergeCell ref="B29:E29"/>
    <mergeCell ref="A30:A33"/>
    <mergeCell ref="B30:E30"/>
    <mergeCell ref="B31:E31"/>
    <mergeCell ref="B32:E32"/>
    <mergeCell ref="B33:E33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B41:E41"/>
    <mergeCell ref="A42:A45"/>
    <mergeCell ref="B42:E42"/>
    <mergeCell ref="B43:E43"/>
    <mergeCell ref="B44:E44"/>
    <mergeCell ref="B45:E45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E3" sqref="E3"/>
    </sheetView>
  </sheetViews>
  <sheetFormatPr baseColWidth="10" defaultRowHeight="12.75" x14ac:dyDescent="0.2"/>
  <cols>
    <col min="1" max="1" width="35.28515625" style="51" customWidth="1"/>
    <col min="2" max="2" width="14.140625" style="51" customWidth="1"/>
    <col min="3" max="4" width="14.140625" style="54" customWidth="1"/>
    <col min="5" max="5" width="14.140625" style="51" customWidth="1"/>
    <col min="6" max="16384" width="11.42578125" style="51"/>
  </cols>
  <sheetData>
    <row r="1" spans="1:5" x14ac:dyDescent="0.2">
      <c r="A1" s="493" t="s">
        <v>165</v>
      </c>
      <c r="B1" s="493"/>
    </row>
    <row r="2" spans="1:5" s="54" customFormat="1" x14ac:dyDescent="0.2">
      <c r="A2" s="494" t="s">
        <v>183</v>
      </c>
      <c r="B2" s="494"/>
    </row>
    <row r="3" spans="1:5" s="54" customFormat="1" x14ac:dyDescent="0.2">
      <c r="A3" s="503" t="s">
        <v>184</v>
      </c>
      <c r="B3" s="503"/>
    </row>
    <row r="4" spans="1:5" s="54" customFormat="1" x14ac:dyDescent="0.2">
      <c r="A4" s="387" t="s">
        <v>220</v>
      </c>
      <c r="B4" s="388"/>
    </row>
    <row r="5" spans="1:5" s="53" customFormat="1" x14ac:dyDescent="0.2">
      <c r="A5" s="350" t="s">
        <v>172</v>
      </c>
      <c r="B5" s="350"/>
    </row>
    <row r="6" spans="1:5" ht="22.5" customHeight="1" thickBot="1" x14ac:dyDescent="0.25"/>
    <row r="7" spans="1:5" ht="24.75" customHeight="1" thickBot="1" x14ac:dyDescent="0.25">
      <c r="A7" s="490" t="s">
        <v>50</v>
      </c>
      <c r="B7" s="385">
        <f>'7.1 costos totales '!B7</f>
        <v>2017</v>
      </c>
      <c r="C7" s="385">
        <f>'7.1 costos totales '!C7</f>
        <v>2018</v>
      </c>
      <c r="D7" s="385">
        <f>'7.1 costos totales '!D7</f>
        <v>2019</v>
      </c>
      <c r="E7" s="386" t="str">
        <f>'7.1 costos totales '!E7</f>
        <v>ene-xxx 2012</v>
      </c>
    </row>
    <row r="8" spans="1:5" ht="25.5" customHeight="1" x14ac:dyDescent="0.2">
      <c r="A8" s="491"/>
      <c r="B8" s="490" t="s">
        <v>164</v>
      </c>
      <c r="C8" s="490" t="s">
        <v>164</v>
      </c>
      <c r="D8" s="490" t="s">
        <v>164</v>
      </c>
      <c r="E8" s="490" t="s">
        <v>164</v>
      </c>
    </row>
    <row r="9" spans="1:5" ht="28.5" customHeight="1" thickBot="1" x14ac:dyDescent="0.25">
      <c r="A9" s="491"/>
      <c r="B9" s="491"/>
      <c r="C9" s="491"/>
      <c r="D9" s="491"/>
      <c r="E9" s="491"/>
    </row>
    <row r="10" spans="1:5" x14ac:dyDescent="0.2">
      <c r="A10" s="343" t="s">
        <v>161</v>
      </c>
      <c r="B10" s="192"/>
      <c r="C10" s="192"/>
      <c r="D10" s="192"/>
      <c r="E10" s="192"/>
    </row>
    <row r="11" spans="1:5" x14ac:dyDescent="0.2">
      <c r="A11" s="344" t="s">
        <v>160</v>
      </c>
      <c r="B11" s="171"/>
      <c r="C11" s="171"/>
      <c r="D11" s="171"/>
      <c r="E11" s="171"/>
    </row>
    <row r="12" spans="1:5" x14ac:dyDescent="0.2">
      <c r="A12" s="344" t="s">
        <v>162</v>
      </c>
      <c r="B12" s="171"/>
      <c r="C12" s="171"/>
      <c r="D12" s="171"/>
      <c r="E12" s="171"/>
    </row>
    <row r="13" spans="1:5" x14ac:dyDescent="0.2">
      <c r="A13" s="344" t="s">
        <v>167</v>
      </c>
      <c r="B13" s="171"/>
      <c r="C13" s="171"/>
      <c r="D13" s="171"/>
      <c r="E13" s="171"/>
    </row>
    <row r="14" spans="1:5" x14ac:dyDescent="0.2">
      <c r="A14" s="344" t="s">
        <v>104</v>
      </c>
      <c r="B14" s="171"/>
      <c r="C14" s="171"/>
      <c r="D14" s="171"/>
      <c r="E14" s="171"/>
    </row>
    <row r="15" spans="1:5" x14ac:dyDescent="0.2">
      <c r="A15" s="344" t="s">
        <v>166</v>
      </c>
      <c r="B15" s="171"/>
      <c r="C15" s="171"/>
      <c r="D15" s="171"/>
      <c r="E15" s="171"/>
    </row>
    <row r="16" spans="1:5" ht="13.5" thickBot="1" x14ac:dyDescent="0.25">
      <c r="A16" s="345" t="s">
        <v>163</v>
      </c>
      <c r="B16" s="197"/>
      <c r="C16" s="197"/>
      <c r="D16" s="197"/>
      <c r="E16" s="197"/>
    </row>
    <row r="17" spans="1:5" ht="13.5" thickBot="1" x14ac:dyDescent="0.25">
      <c r="A17" s="176" t="s">
        <v>113</v>
      </c>
      <c r="B17" s="342"/>
      <c r="C17" s="342"/>
      <c r="D17" s="342"/>
      <c r="E17" s="342"/>
    </row>
    <row r="18" spans="1:5" ht="13.5" thickBot="1" x14ac:dyDescent="0.25">
      <c r="A18" s="74"/>
      <c r="B18" s="205"/>
      <c r="C18" s="205"/>
      <c r="D18" s="205"/>
      <c r="E18" s="205"/>
    </row>
    <row r="19" spans="1:5" ht="13.5" customHeight="1" thickBot="1" x14ac:dyDescent="0.25">
      <c r="A19" s="379" t="s">
        <v>201</v>
      </c>
      <c r="B19" s="342"/>
      <c r="C19" s="342"/>
      <c r="D19" s="342"/>
      <c r="E19" s="342"/>
    </row>
    <row r="20" spans="1:5" x14ac:dyDescent="0.2">
      <c r="A20" s="74"/>
      <c r="B20" s="205"/>
      <c r="C20" s="205"/>
      <c r="D20" s="205"/>
      <c r="E20" s="205"/>
    </row>
    <row r="21" spans="1:5" ht="24.75" customHeight="1" x14ac:dyDescent="0.2">
      <c r="A21" s="486" t="s">
        <v>169</v>
      </c>
      <c r="B21" s="486"/>
      <c r="C21" s="486"/>
      <c r="D21" s="486"/>
      <c r="E21" s="486"/>
    </row>
    <row r="22" spans="1:5" ht="12.75" customHeight="1" x14ac:dyDescent="0.2"/>
    <row r="24" spans="1:5" ht="13.5" thickBot="1" x14ac:dyDescent="0.25">
      <c r="A24" s="92"/>
    </row>
    <row r="25" spans="1:5" ht="13.5" thickBot="1" x14ac:dyDescent="0.25">
      <c r="B25" s="349">
        <f>+B7</f>
        <v>2017</v>
      </c>
      <c r="C25" s="349">
        <f>+C7</f>
        <v>2018</v>
      </c>
      <c r="D25" s="349">
        <f>+D7</f>
        <v>2019</v>
      </c>
      <c r="E25" s="349" t="str">
        <f>+E7</f>
        <v>ene-xxx 2012</v>
      </c>
    </row>
    <row r="26" spans="1:5" ht="13.5" thickBot="1" x14ac:dyDescent="0.25">
      <c r="B26" s="169" t="s">
        <v>170</v>
      </c>
      <c r="C26" s="169" t="s">
        <v>170</v>
      </c>
      <c r="D26" s="169" t="s">
        <v>170</v>
      </c>
      <c r="E26" s="169" t="s">
        <v>170</v>
      </c>
    </row>
    <row r="27" spans="1:5" ht="13.5" thickBot="1" x14ac:dyDescent="0.25">
      <c r="A27" s="92" t="s">
        <v>168</v>
      </c>
      <c r="B27" s="347">
        <f>+B17-SUM(B10:B16)</f>
        <v>0</v>
      </c>
      <c r="C27" s="346">
        <f>+C17-SUM(C10:C16)</f>
        <v>0</v>
      </c>
      <c r="D27" s="348">
        <f>+D17-SUM(D10:D16)</f>
        <v>0</v>
      </c>
      <c r="E27" s="347">
        <f>+E17-SUM(E10:E16)</f>
        <v>0</v>
      </c>
    </row>
    <row r="28" spans="1:5" x14ac:dyDescent="0.2">
      <c r="A28" s="92"/>
    </row>
    <row r="29" spans="1:5" x14ac:dyDescent="0.2">
      <c r="A29" s="92"/>
    </row>
    <row r="30" spans="1:5" x14ac:dyDescent="0.2">
      <c r="A30" s="92"/>
    </row>
    <row r="31" spans="1:5" x14ac:dyDescent="0.2">
      <c r="A31" s="92"/>
    </row>
  </sheetData>
  <mergeCells count="9">
    <mergeCell ref="C8:C9"/>
    <mergeCell ref="D8:D9"/>
    <mergeCell ref="E8:E9"/>
    <mergeCell ref="A21:E21"/>
    <mergeCell ref="A1:B1"/>
    <mergeCell ref="A2:B2"/>
    <mergeCell ref="A3:B3"/>
    <mergeCell ref="A7:A9"/>
    <mergeCell ref="B8:B9"/>
  </mergeCells>
  <phoneticPr fontId="16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2"/>
  <sheetViews>
    <sheetView showGridLines="0" tabSelected="1" topLeftCell="A2" workbookViewId="0">
      <selection activeCell="S59" sqref="S59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1.42578125" style="252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hidden="1" customWidth="1"/>
    <col min="9" max="9" width="0" style="252" hidden="1" customWidth="1"/>
    <col min="10" max="10" width="1.5703125" style="252" customWidth="1"/>
    <col min="11" max="16384" width="11.42578125" style="252"/>
  </cols>
  <sheetData>
    <row r="2" spans="1:9" x14ac:dyDescent="0.2">
      <c r="A2" s="251" t="s">
        <v>252</v>
      </c>
    </row>
    <row r="3" spans="1:9" x14ac:dyDescent="0.2">
      <c r="A3" s="251" t="s">
        <v>139</v>
      </c>
    </row>
    <row r="4" spans="1:9" x14ac:dyDescent="0.2">
      <c r="A4" s="251" t="str">
        <f>+'1.1 modelos'!A3</f>
        <v>BROCAS DIN 338</v>
      </c>
    </row>
    <row r="5" spans="1:9" x14ac:dyDescent="0.2">
      <c r="A5" s="251" t="s">
        <v>256</v>
      </c>
    </row>
    <row r="6" spans="1:9" x14ac:dyDescent="0.2">
      <c r="A6" s="251"/>
    </row>
    <row r="7" spans="1:9" s="254" customFormat="1" x14ac:dyDescent="0.2">
      <c r="A7" s="439" t="s">
        <v>247</v>
      </c>
      <c r="B7" s="253"/>
      <c r="C7" s="253"/>
    </row>
    <row r="8" spans="1:9" s="254" customFormat="1" ht="13.5" thickBot="1" x14ac:dyDescent="0.25">
      <c r="A8" s="255"/>
      <c r="B8" s="253"/>
      <c r="C8" s="253"/>
    </row>
    <row r="9" spans="1:9" ht="13.5" thickBot="1" x14ac:dyDescent="0.25">
      <c r="B9" s="509" t="s">
        <v>248</v>
      </c>
      <c r="C9" s="510"/>
      <c r="D9" s="509" t="s">
        <v>249</v>
      </c>
      <c r="E9" s="510"/>
      <c r="F9" s="509" t="s">
        <v>250</v>
      </c>
      <c r="G9" s="510"/>
      <c r="H9" s="511" t="s">
        <v>217</v>
      </c>
      <c r="I9" s="512"/>
    </row>
    <row r="10" spans="1:9" x14ac:dyDescent="0.2">
      <c r="A10" s="256" t="s">
        <v>50</v>
      </c>
      <c r="B10" s="513" t="s">
        <v>251</v>
      </c>
      <c r="C10" s="257" t="s">
        <v>52</v>
      </c>
      <c r="D10" s="513" t="s">
        <v>251</v>
      </c>
      <c r="E10" s="257" t="s">
        <v>52</v>
      </c>
      <c r="F10" s="513" t="s">
        <v>251</v>
      </c>
      <c r="G10" s="257" t="s">
        <v>52</v>
      </c>
      <c r="H10" s="257" t="s">
        <v>51</v>
      </c>
      <c r="I10" s="257" t="s">
        <v>52</v>
      </c>
    </row>
    <row r="11" spans="1:9" ht="13.5" thickBot="1" x14ac:dyDescent="0.25">
      <c r="A11" s="258"/>
      <c r="B11" s="514"/>
      <c r="C11" s="259" t="s">
        <v>53</v>
      </c>
      <c r="D11" s="514"/>
      <c r="E11" s="259" t="s">
        <v>53</v>
      </c>
      <c r="F11" s="514"/>
      <c r="G11" s="259" t="s">
        <v>53</v>
      </c>
      <c r="H11" s="355" t="s">
        <v>185</v>
      </c>
      <c r="I11" s="259" t="s">
        <v>53</v>
      </c>
    </row>
    <row r="12" spans="1:9" ht="13.5" thickBot="1" x14ac:dyDescent="0.25">
      <c r="A12" s="260"/>
    </row>
    <row r="13" spans="1:9" x14ac:dyDescent="0.2">
      <c r="A13" s="261" t="s">
        <v>54</v>
      </c>
      <c r="B13" s="262"/>
      <c r="C13" s="263"/>
      <c r="D13" s="262"/>
      <c r="E13" s="263"/>
      <c r="F13" s="262"/>
      <c r="G13" s="263"/>
      <c r="H13" s="262"/>
      <c r="I13" s="263"/>
    </row>
    <row r="14" spans="1:9" x14ac:dyDescent="0.2">
      <c r="A14" s="265"/>
      <c r="B14" s="266"/>
      <c r="C14" s="267"/>
      <c r="D14" s="266"/>
      <c r="E14" s="267"/>
      <c r="F14" s="266"/>
      <c r="G14" s="267"/>
      <c r="H14" s="266"/>
      <c r="I14" s="267"/>
    </row>
    <row r="15" spans="1:9" x14ac:dyDescent="0.2">
      <c r="A15" s="265"/>
      <c r="B15" s="266"/>
      <c r="C15" s="267"/>
      <c r="D15" s="266"/>
      <c r="E15" s="267"/>
      <c r="F15" s="266"/>
      <c r="G15" s="267"/>
      <c r="H15" s="266"/>
      <c r="I15" s="267"/>
    </row>
    <row r="16" spans="1:9" x14ac:dyDescent="0.2">
      <c r="A16" s="265"/>
      <c r="B16" s="266"/>
      <c r="C16" s="267"/>
      <c r="D16" s="266"/>
      <c r="E16" s="267"/>
      <c r="F16" s="266"/>
      <c r="G16" s="267"/>
      <c r="H16" s="266"/>
      <c r="I16" s="267"/>
    </row>
    <row r="17" spans="1:9" x14ac:dyDescent="0.2">
      <c r="A17" s="265"/>
      <c r="B17" s="266"/>
      <c r="C17" s="267"/>
      <c r="D17" s="266"/>
      <c r="E17" s="267"/>
      <c r="F17" s="266"/>
      <c r="G17" s="267"/>
      <c r="H17" s="266"/>
      <c r="I17" s="267"/>
    </row>
    <row r="18" spans="1:9" ht="13.5" thickBot="1" x14ac:dyDescent="0.25">
      <c r="A18" s="269"/>
      <c r="B18" s="270"/>
      <c r="C18" s="173"/>
      <c r="D18" s="270"/>
      <c r="E18" s="173"/>
      <c r="F18" s="270"/>
      <c r="G18" s="173"/>
      <c r="H18" s="270"/>
      <c r="I18" s="173"/>
    </row>
    <row r="19" spans="1:9" ht="13.5" thickBot="1" x14ac:dyDescent="0.25">
      <c r="A19" s="260"/>
      <c r="B19" s="272"/>
      <c r="C19" s="273"/>
      <c r="D19" s="272"/>
      <c r="E19" s="273"/>
      <c r="F19" s="272"/>
      <c r="G19" s="273"/>
      <c r="H19" s="272"/>
      <c r="I19" s="273"/>
    </row>
    <row r="20" spans="1:9" x14ac:dyDescent="0.2">
      <c r="A20" s="261" t="s">
        <v>55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5"/>
      <c r="B21" s="266"/>
      <c r="C21" s="267"/>
      <c r="D21" s="266"/>
      <c r="E21" s="267"/>
      <c r="F21" s="266"/>
      <c r="G21" s="267"/>
      <c r="H21" s="266"/>
      <c r="I21" s="267"/>
    </row>
    <row r="22" spans="1:9" x14ac:dyDescent="0.2">
      <c r="A22" s="265"/>
      <c r="B22" s="266"/>
      <c r="C22" s="267"/>
      <c r="D22" s="266"/>
      <c r="E22" s="267"/>
      <c r="F22" s="266"/>
      <c r="G22" s="267"/>
      <c r="H22" s="266"/>
      <c r="I22" s="267"/>
    </row>
    <row r="23" spans="1:9" x14ac:dyDescent="0.2">
      <c r="A23" s="265"/>
      <c r="B23" s="266"/>
      <c r="C23" s="267"/>
      <c r="D23" s="266"/>
      <c r="E23" s="267"/>
      <c r="F23" s="266"/>
      <c r="G23" s="267"/>
      <c r="H23" s="266"/>
      <c r="I23" s="267"/>
    </row>
    <row r="24" spans="1:9" x14ac:dyDescent="0.2">
      <c r="A24" s="265"/>
      <c r="B24" s="266"/>
      <c r="C24" s="267"/>
      <c r="D24" s="266"/>
      <c r="E24" s="267"/>
      <c r="F24" s="266"/>
      <c r="G24" s="267"/>
      <c r="H24" s="266"/>
      <c r="I24" s="267"/>
    </row>
    <row r="25" spans="1:9" ht="13.5" thickBot="1" x14ac:dyDescent="0.25">
      <c r="A25" s="269"/>
      <c r="B25" s="270"/>
      <c r="C25" s="173"/>
      <c r="D25" s="270"/>
      <c r="E25" s="173"/>
      <c r="F25" s="270"/>
      <c r="G25" s="173"/>
      <c r="H25" s="270"/>
      <c r="I25" s="173"/>
    </row>
    <row r="26" spans="1:9" ht="13.5" thickBot="1" x14ac:dyDescent="0.25">
      <c r="A26" s="260"/>
      <c r="B26" s="272"/>
      <c r="C26" s="273"/>
      <c r="D26" s="272"/>
      <c r="E26" s="273"/>
      <c r="F26" s="272"/>
      <c r="G26" s="273"/>
      <c r="H26" s="272"/>
      <c r="I26" s="273"/>
    </row>
    <row r="27" spans="1:9" ht="13.5" thickBot="1" x14ac:dyDescent="0.25">
      <c r="A27" s="274" t="s">
        <v>56</v>
      </c>
      <c r="B27" s="275"/>
      <c r="C27" s="276"/>
      <c r="D27" s="275"/>
      <c r="E27" s="276"/>
      <c r="F27" s="275"/>
      <c r="G27" s="276"/>
      <c r="H27" s="275"/>
      <c r="I27" s="276"/>
    </row>
    <row r="28" spans="1:9" ht="13.5" thickBot="1" x14ac:dyDescent="0.25">
      <c r="A28" s="260"/>
      <c r="B28" s="272"/>
      <c r="C28" s="273"/>
      <c r="D28" s="272"/>
      <c r="E28" s="273"/>
      <c r="F28" s="272"/>
      <c r="G28" s="273"/>
      <c r="H28" s="272"/>
      <c r="I28" s="273"/>
    </row>
    <row r="29" spans="1:9" x14ac:dyDescent="0.2">
      <c r="A29" s="261" t="s">
        <v>57</v>
      </c>
      <c r="B29" s="277"/>
      <c r="C29" s="263"/>
      <c r="D29" s="277"/>
      <c r="E29" s="263"/>
      <c r="F29" s="277"/>
      <c r="G29" s="263"/>
      <c r="H29" s="277"/>
      <c r="I29" s="263"/>
    </row>
    <row r="30" spans="1:9" x14ac:dyDescent="0.2">
      <c r="A30" s="278" t="s">
        <v>58</v>
      </c>
      <c r="B30" s="279"/>
      <c r="C30" s="267"/>
      <c r="D30" s="279"/>
      <c r="E30" s="267"/>
      <c r="F30" s="279"/>
      <c r="G30" s="267"/>
      <c r="H30" s="279"/>
      <c r="I30" s="267"/>
    </row>
    <row r="31" spans="1:9" x14ac:dyDescent="0.2">
      <c r="A31" s="278" t="s">
        <v>59</v>
      </c>
      <c r="B31" s="279"/>
      <c r="C31" s="267"/>
      <c r="D31" s="279"/>
      <c r="E31" s="267"/>
      <c r="F31" s="279"/>
      <c r="G31" s="267"/>
      <c r="H31" s="279"/>
      <c r="I31" s="267"/>
    </row>
    <row r="32" spans="1:9" x14ac:dyDescent="0.2">
      <c r="A32" s="278" t="s">
        <v>60</v>
      </c>
      <c r="B32" s="279"/>
      <c r="C32" s="267"/>
      <c r="D32" s="279"/>
      <c r="E32" s="267"/>
      <c r="F32" s="279"/>
      <c r="G32" s="267"/>
      <c r="H32" s="279"/>
      <c r="I32" s="267"/>
    </row>
    <row r="33" spans="1:9" ht="13.5" thickBot="1" x14ac:dyDescent="0.25">
      <c r="A33" s="269" t="s">
        <v>61</v>
      </c>
      <c r="B33" s="280"/>
      <c r="C33" s="173"/>
      <c r="D33" s="280"/>
      <c r="E33" s="173"/>
      <c r="F33" s="280"/>
      <c r="G33" s="173"/>
      <c r="H33" s="280"/>
      <c r="I33" s="173"/>
    </row>
    <row r="34" spans="1:9" ht="13.5" thickBot="1" x14ac:dyDescent="0.25">
      <c r="A34" s="251"/>
      <c r="B34" s="272"/>
      <c r="C34" s="281"/>
      <c r="D34" s="272"/>
      <c r="E34" s="281"/>
      <c r="F34" s="272"/>
      <c r="G34" s="281"/>
      <c r="H34" s="272"/>
      <c r="I34" s="281"/>
    </row>
    <row r="35" spans="1:9" x14ac:dyDescent="0.2">
      <c r="A35" s="261" t="s">
        <v>62</v>
      </c>
      <c r="B35" s="277"/>
      <c r="C35" s="263"/>
      <c r="D35" s="277"/>
      <c r="E35" s="263"/>
      <c r="F35" s="277"/>
      <c r="G35" s="263"/>
      <c r="H35" s="277"/>
      <c r="I35" s="263"/>
    </row>
    <row r="36" spans="1:9" x14ac:dyDescent="0.2">
      <c r="A36" s="265" t="s">
        <v>63</v>
      </c>
      <c r="B36" s="279"/>
      <c r="C36" s="267"/>
      <c r="D36" s="279"/>
      <c r="E36" s="267"/>
      <c r="F36" s="279"/>
      <c r="G36" s="267"/>
      <c r="H36" s="279"/>
      <c r="I36" s="267"/>
    </row>
    <row r="37" spans="1:9" x14ac:dyDescent="0.2">
      <c r="A37" s="282" t="s">
        <v>104</v>
      </c>
      <c r="B37" s="283"/>
      <c r="C37" s="284"/>
      <c r="D37" s="283"/>
      <c r="E37" s="284"/>
      <c r="F37" s="283"/>
      <c r="G37" s="284"/>
      <c r="H37" s="283"/>
      <c r="I37" s="284"/>
    </row>
    <row r="38" spans="1:9" ht="13.5" thickBot="1" x14ac:dyDescent="0.25">
      <c r="A38" s="269" t="s">
        <v>89</v>
      </c>
      <c r="B38" s="280"/>
      <c r="C38" s="173"/>
      <c r="D38" s="280"/>
      <c r="E38" s="173"/>
      <c r="F38" s="280"/>
      <c r="G38" s="173"/>
      <c r="H38" s="280"/>
      <c r="I38" s="173"/>
    </row>
    <row r="39" spans="1:9" ht="13.5" thickBot="1" x14ac:dyDescent="0.25">
      <c r="A39" s="260"/>
      <c r="B39" s="272"/>
      <c r="C39" s="273"/>
      <c r="D39" s="272"/>
      <c r="E39" s="273"/>
      <c r="F39" s="272"/>
      <c r="G39" s="273"/>
      <c r="H39" s="272"/>
      <c r="I39" s="273"/>
    </row>
    <row r="40" spans="1:9" x14ac:dyDescent="0.2">
      <c r="A40" s="261" t="s">
        <v>64</v>
      </c>
      <c r="B40" s="262"/>
      <c r="C40" s="263"/>
      <c r="D40" s="262"/>
      <c r="E40" s="263"/>
      <c r="F40" s="262"/>
      <c r="G40" s="263"/>
      <c r="H40" s="262"/>
      <c r="I40" s="263"/>
    </row>
    <row r="41" spans="1:9" x14ac:dyDescent="0.2">
      <c r="A41" s="278" t="s">
        <v>65</v>
      </c>
      <c r="B41" s="266"/>
      <c r="C41" s="267"/>
      <c r="D41" s="266"/>
      <c r="E41" s="267"/>
      <c r="F41" s="266"/>
      <c r="G41" s="267"/>
      <c r="H41" s="266"/>
      <c r="I41" s="267"/>
    </row>
    <row r="42" spans="1:9" x14ac:dyDescent="0.2">
      <c r="A42" s="278" t="s">
        <v>66</v>
      </c>
      <c r="B42" s="266"/>
      <c r="C42" s="267"/>
      <c r="D42" s="266"/>
      <c r="E42" s="267"/>
      <c r="F42" s="266"/>
      <c r="G42" s="267"/>
      <c r="H42" s="266"/>
      <c r="I42" s="267"/>
    </row>
    <row r="43" spans="1:9" x14ac:dyDescent="0.2">
      <c r="A43" s="278" t="s">
        <v>67</v>
      </c>
      <c r="B43" s="266"/>
      <c r="C43" s="267"/>
      <c r="D43" s="266"/>
      <c r="E43" s="267"/>
      <c r="F43" s="266"/>
      <c r="G43" s="267"/>
      <c r="H43" s="266"/>
      <c r="I43" s="267"/>
    </row>
    <row r="44" spans="1:9" x14ac:dyDescent="0.2">
      <c r="A44" s="265" t="s">
        <v>68</v>
      </c>
      <c r="B44" s="285"/>
      <c r="C44" s="284"/>
      <c r="D44" s="285"/>
      <c r="E44" s="284"/>
      <c r="F44" s="285"/>
      <c r="G44" s="284"/>
      <c r="H44" s="285"/>
      <c r="I44" s="284"/>
    </row>
    <row r="45" spans="1:9" x14ac:dyDescent="0.2">
      <c r="A45" s="286"/>
      <c r="B45" s="285"/>
      <c r="C45" s="284"/>
      <c r="D45" s="285"/>
      <c r="E45" s="284"/>
      <c r="F45" s="285"/>
      <c r="G45" s="284"/>
      <c r="H45" s="285"/>
      <c r="I45" s="284"/>
    </row>
    <row r="46" spans="1:9" ht="13.5" thickBot="1" x14ac:dyDescent="0.25">
      <c r="A46" s="287"/>
      <c r="B46" s="270"/>
      <c r="C46" s="173"/>
      <c r="D46" s="270"/>
      <c r="E46" s="173"/>
      <c r="F46" s="270"/>
      <c r="G46" s="173"/>
      <c r="H46" s="270"/>
      <c r="I46" s="173"/>
    </row>
    <row r="47" spans="1:9" ht="13.5" thickBot="1" x14ac:dyDescent="0.25">
      <c r="A47" s="260"/>
      <c r="B47" s="272"/>
      <c r="C47" s="281"/>
      <c r="D47" s="272"/>
      <c r="E47" s="281"/>
      <c r="F47" s="272"/>
      <c r="G47" s="281"/>
      <c r="H47" s="272"/>
      <c r="I47" s="281"/>
    </row>
    <row r="48" spans="1:9" x14ac:dyDescent="0.2">
      <c r="A48" s="261" t="s">
        <v>69</v>
      </c>
      <c r="B48" s="262"/>
      <c r="C48" s="263"/>
      <c r="D48" s="262"/>
      <c r="E48" s="263"/>
      <c r="F48" s="262"/>
      <c r="G48" s="263"/>
      <c r="H48" s="262"/>
      <c r="I48" s="263"/>
    </row>
    <row r="49" spans="1:11" x14ac:dyDescent="0.2">
      <c r="A49" s="278" t="s">
        <v>105</v>
      </c>
      <c r="B49" s="266"/>
      <c r="C49" s="267"/>
      <c r="D49" s="266"/>
      <c r="E49" s="267"/>
      <c r="F49" s="266"/>
      <c r="G49" s="267"/>
      <c r="H49" s="266"/>
      <c r="I49" s="267"/>
    </row>
    <row r="50" spans="1:11" x14ac:dyDescent="0.2">
      <c r="A50" s="278" t="s">
        <v>70</v>
      </c>
      <c r="B50" s="266"/>
      <c r="C50" s="267"/>
      <c r="D50" s="266"/>
      <c r="E50" s="267"/>
      <c r="F50" s="266"/>
      <c r="G50" s="267"/>
      <c r="H50" s="266"/>
      <c r="I50" s="267"/>
    </row>
    <row r="51" spans="1:11" x14ac:dyDescent="0.2">
      <c r="A51" s="278" t="s">
        <v>106</v>
      </c>
      <c r="B51" s="266"/>
      <c r="C51" s="267"/>
      <c r="D51" s="266"/>
      <c r="E51" s="267"/>
      <c r="F51" s="266"/>
      <c r="G51" s="267"/>
      <c r="H51" s="266"/>
      <c r="I51" s="267"/>
    </row>
    <row r="52" spans="1:11" ht="13.5" thickBot="1" x14ac:dyDescent="0.25">
      <c r="A52" s="269" t="s">
        <v>71</v>
      </c>
      <c r="B52" s="270"/>
      <c r="C52" s="173"/>
      <c r="D52" s="270"/>
      <c r="E52" s="173"/>
      <c r="F52" s="270"/>
      <c r="G52" s="173"/>
      <c r="H52" s="270"/>
      <c r="I52" s="173"/>
    </row>
    <row r="53" spans="1:11" ht="13.5" thickBot="1" x14ac:dyDescent="0.25">
      <c r="A53" s="260"/>
      <c r="B53" s="272"/>
      <c r="C53" s="273"/>
      <c r="D53" s="272"/>
      <c r="E53" s="273"/>
      <c r="F53" s="272"/>
      <c r="G53" s="273"/>
      <c r="H53" s="272"/>
      <c r="I53" s="273"/>
    </row>
    <row r="54" spans="1:11" ht="13.5" thickBot="1" x14ac:dyDescent="0.25">
      <c r="A54" s="274" t="s">
        <v>72</v>
      </c>
      <c r="B54" s="275"/>
      <c r="C54" s="276">
        <v>1</v>
      </c>
      <c r="D54" s="275"/>
      <c r="E54" s="276">
        <v>1</v>
      </c>
      <c r="F54" s="275"/>
      <c r="G54" s="276">
        <v>1</v>
      </c>
      <c r="H54" s="275"/>
      <c r="I54" s="276">
        <v>1</v>
      </c>
    </row>
    <row r="55" spans="1:11" ht="13.5" thickBot="1" x14ac:dyDescent="0.25">
      <c r="A55" s="260"/>
    </row>
    <row r="56" spans="1:11" ht="13.5" thickBot="1" x14ac:dyDescent="0.25">
      <c r="A56" s="379" t="s">
        <v>201</v>
      </c>
      <c r="B56" s="342"/>
      <c r="C56" s="342"/>
      <c r="D56" s="342"/>
      <c r="E56" s="342"/>
      <c r="F56" s="342"/>
      <c r="G56" s="342"/>
      <c r="H56" s="342"/>
      <c r="I56" s="342"/>
      <c r="K56" s="51"/>
    </row>
    <row r="57" spans="1:11" ht="13.5" thickBot="1" x14ac:dyDescent="0.25">
      <c r="A57" s="260"/>
    </row>
    <row r="58" spans="1:11" ht="13.5" thickBot="1" x14ac:dyDescent="0.25">
      <c r="A58" s="274" t="s">
        <v>90</v>
      </c>
      <c r="B58" s="272"/>
      <c r="C58" s="281"/>
      <c r="D58" s="272"/>
      <c r="E58" s="281"/>
      <c r="F58" s="272"/>
      <c r="G58" s="281"/>
      <c r="H58" s="272"/>
      <c r="I58" s="281"/>
    </row>
    <row r="59" spans="1:11" x14ac:dyDescent="0.2">
      <c r="A59" s="440" t="s">
        <v>100</v>
      </c>
      <c r="B59" s="288"/>
      <c r="C59" s="289"/>
      <c r="D59" s="289"/>
      <c r="E59" s="289"/>
      <c r="F59" s="289"/>
      <c r="G59" s="289"/>
      <c r="H59" s="289"/>
      <c r="I59" s="290"/>
    </row>
    <row r="60" spans="1:11" x14ac:dyDescent="0.2">
      <c r="A60" s="441" t="s">
        <v>101</v>
      </c>
      <c r="B60" s="291"/>
      <c r="C60" s="292"/>
      <c r="D60" s="292"/>
      <c r="E60" s="292"/>
      <c r="F60" s="292"/>
      <c r="G60" s="292"/>
      <c r="H60" s="292"/>
      <c r="I60" s="293"/>
    </row>
    <row r="61" spans="1:11" ht="13.5" thickBot="1" x14ac:dyDescent="0.25">
      <c r="A61" s="442" t="s">
        <v>102</v>
      </c>
      <c r="B61" s="294"/>
      <c r="C61" s="295"/>
      <c r="D61" s="295"/>
      <c r="E61" s="295"/>
      <c r="F61" s="295"/>
      <c r="G61" s="295"/>
      <c r="H61" s="295"/>
      <c r="I61" s="296"/>
    </row>
    <row r="62" spans="1:11" ht="4.5" customHeight="1" x14ac:dyDescent="0.2">
      <c r="A62" s="444"/>
      <c r="B62" s="410"/>
      <c r="C62" s="297"/>
      <c r="D62" s="297"/>
      <c r="E62" s="297"/>
      <c r="F62" s="297"/>
      <c r="G62" s="297"/>
      <c r="H62" s="297"/>
      <c r="I62" s="297"/>
    </row>
    <row r="63" spans="1:11" ht="4.5" customHeight="1" x14ac:dyDescent="0.2">
      <c r="A63" s="443"/>
      <c r="B63" s="445"/>
      <c r="C63" s="297"/>
      <c r="D63" s="297"/>
      <c r="E63" s="297"/>
      <c r="F63" s="297"/>
      <c r="G63" s="297"/>
      <c r="H63" s="297"/>
      <c r="I63" s="297"/>
    </row>
    <row r="64" spans="1:11" ht="4.5" customHeight="1" x14ac:dyDescent="0.2"/>
    <row r="65" spans="1:9" x14ac:dyDescent="0.2">
      <c r="A65" s="298" t="s">
        <v>99</v>
      </c>
    </row>
    <row r="66" spans="1:9" ht="29.25" customHeight="1" x14ac:dyDescent="0.2">
      <c r="A66" s="507" t="s">
        <v>208</v>
      </c>
      <c r="B66" s="508"/>
      <c r="C66" s="508"/>
      <c r="D66" s="508"/>
      <c r="E66" s="508"/>
      <c r="F66" s="508"/>
      <c r="G66" s="508"/>
      <c r="H66" s="508"/>
      <c r="I66" s="508"/>
    </row>
    <row r="67" spans="1:9" ht="11.25" customHeight="1" thickBot="1" x14ac:dyDescent="0.25">
      <c r="A67" s="382"/>
      <c r="B67" s="383"/>
      <c r="C67" s="383"/>
      <c r="D67" s="383"/>
      <c r="E67" s="383"/>
      <c r="F67" s="383"/>
      <c r="G67" s="383"/>
      <c r="H67" s="383"/>
      <c r="I67" s="383"/>
    </row>
    <row r="68" spans="1:9" ht="29.25" customHeight="1" thickBot="1" x14ac:dyDescent="0.25">
      <c r="A68" s="504" t="s">
        <v>210</v>
      </c>
      <c r="B68" s="505"/>
      <c r="C68" s="505"/>
      <c r="D68" s="505"/>
      <c r="E68" s="505"/>
      <c r="F68" s="505"/>
      <c r="G68" s="505"/>
      <c r="H68" s="505"/>
      <c r="I68" s="506"/>
    </row>
    <row r="70" spans="1:9" ht="13.5" thickBot="1" x14ac:dyDescent="0.25">
      <c r="A70" s="86" t="s">
        <v>151</v>
      </c>
    </row>
    <row r="71" spans="1:9" ht="13.5" thickBot="1" x14ac:dyDescent="0.25">
      <c r="A71" s="91" t="s">
        <v>8</v>
      </c>
      <c r="B71" s="91" t="str">
        <f>+B9</f>
        <v>promedio 2017</v>
      </c>
      <c r="D71" s="91" t="str">
        <f>+D9</f>
        <v>promedio 2018</v>
      </c>
      <c r="F71" s="91" t="str">
        <f>+F9</f>
        <v>promedio 2019</v>
      </c>
      <c r="H71" s="114" t="str">
        <f>+H9</f>
        <v>promedio ene-xxx 2012</v>
      </c>
    </row>
    <row r="72" spans="1:9" ht="13.5" thickBot="1" x14ac:dyDescent="0.25">
      <c r="A72" s="109" t="s">
        <v>143</v>
      </c>
      <c r="B72" s="146">
        <f>+B54-SUM(B48:B52,B40:B46,B35:B38,B29:B33,B27,B20:B25,B13:B18)</f>
        <v>0</v>
      </c>
      <c r="C72" s="145"/>
      <c r="D72" s="146">
        <f>+D54-SUM(D48:D52,D40:D46,D35:D38,D29:D33,D27,D20:D25,D13:D18)</f>
        <v>0</v>
      </c>
      <c r="E72" s="145"/>
      <c r="F72" s="146">
        <f>+F54-SUM(F48:F52,F40:F46,F35:F38,F29:F33,F27,F20:F25,F13:F18)</f>
        <v>0</v>
      </c>
      <c r="G72" s="145"/>
      <c r="H72" s="146">
        <f>+H54-SUM(H48:H52,H40:H46,H35:H38,H29:H33,H27,H20:H25,H13:H18)</f>
        <v>0</v>
      </c>
    </row>
  </sheetData>
  <sheetProtection formatCells="0" formatColumns="0" formatRows="0"/>
  <mergeCells count="9">
    <mergeCell ref="A68:I68"/>
    <mergeCell ref="A66:I66"/>
    <mergeCell ref="B9:C9"/>
    <mergeCell ref="D9:E9"/>
    <mergeCell ref="F9:G9"/>
    <mergeCell ref="H9:I9"/>
    <mergeCell ref="B10:B11"/>
    <mergeCell ref="D10:D11"/>
    <mergeCell ref="F10:F11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2:K72"/>
  <sheetViews>
    <sheetView showGridLines="0" tabSelected="1" topLeftCell="A2" workbookViewId="0">
      <selection activeCell="S59" sqref="S59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1.42578125" style="252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hidden="1" customWidth="1"/>
    <col min="9" max="9" width="0" style="252" hidden="1" customWidth="1"/>
    <col min="10" max="10" width="1.5703125" style="252" customWidth="1"/>
    <col min="11" max="16384" width="11.42578125" style="252"/>
  </cols>
  <sheetData>
    <row r="2" spans="1:9" x14ac:dyDescent="0.2">
      <c r="A2" s="251" t="s">
        <v>253</v>
      </c>
    </row>
    <row r="3" spans="1:9" x14ac:dyDescent="0.2">
      <c r="A3" s="251" t="s">
        <v>139</v>
      </c>
    </row>
    <row r="4" spans="1:9" x14ac:dyDescent="0.2">
      <c r="A4" s="251" t="str">
        <f>+'1.1 modelos'!A3</f>
        <v>BROCAS DIN 338</v>
      </c>
    </row>
    <row r="5" spans="1:9" x14ac:dyDescent="0.2">
      <c r="A5" s="438" t="s">
        <v>257</v>
      </c>
    </row>
    <row r="6" spans="1:9" x14ac:dyDescent="0.2">
      <c r="A6" s="251"/>
    </row>
    <row r="7" spans="1:9" s="254" customFormat="1" x14ac:dyDescent="0.2">
      <c r="A7" s="439" t="s">
        <v>247</v>
      </c>
      <c r="B7" s="253"/>
      <c r="C7" s="253"/>
    </row>
    <row r="8" spans="1:9" s="254" customFormat="1" ht="13.5" thickBot="1" x14ac:dyDescent="0.25">
      <c r="A8" s="255"/>
      <c r="B8" s="253"/>
      <c r="C8" s="253"/>
    </row>
    <row r="9" spans="1:9" ht="13.5" thickBot="1" x14ac:dyDescent="0.25">
      <c r="B9" s="509" t="s">
        <v>248</v>
      </c>
      <c r="C9" s="510"/>
      <c r="D9" s="509" t="s">
        <v>249</v>
      </c>
      <c r="E9" s="510"/>
      <c r="F9" s="509" t="s">
        <v>250</v>
      </c>
      <c r="G9" s="510"/>
      <c r="H9" s="511" t="s">
        <v>217</v>
      </c>
      <c r="I9" s="512"/>
    </row>
    <row r="10" spans="1:9" x14ac:dyDescent="0.2">
      <c r="A10" s="256" t="s">
        <v>50</v>
      </c>
      <c r="B10" s="513" t="s">
        <v>251</v>
      </c>
      <c r="C10" s="257" t="s">
        <v>52</v>
      </c>
      <c r="D10" s="513" t="s">
        <v>251</v>
      </c>
      <c r="E10" s="257" t="s">
        <v>52</v>
      </c>
      <c r="F10" s="513" t="s">
        <v>251</v>
      </c>
      <c r="G10" s="257" t="s">
        <v>52</v>
      </c>
      <c r="H10" s="257" t="s">
        <v>51</v>
      </c>
      <c r="I10" s="257" t="s">
        <v>52</v>
      </c>
    </row>
    <row r="11" spans="1:9" ht="13.5" thickBot="1" x14ac:dyDescent="0.25">
      <c r="A11" s="258"/>
      <c r="B11" s="514"/>
      <c r="C11" s="259" t="s">
        <v>53</v>
      </c>
      <c r="D11" s="514"/>
      <c r="E11" s="259" t="s">
        <v>53</v>
      </c>
      <c r="F11" s="514"/>
      <c r="G11" s="259" t="s">
        <v>53</v>
      </c>
      <c r="H11" s="355" t="s">
        <v>185</v>
      </c>
      <c r="I11" s="259" t="s">
        <v>53</v>
      </c>
    </row>
    <row r="12" spans="1:9" ht="13.5" thickBot="1" x14ac:dyDescent="0.25">
      <c r="A12" s="260"/>
    </row>
    <row r="13" spans="1:9" x14ac:dyDescent="0.2">
      <c r="A13" s="261" t="s">
        <v>54</v>
      </c>
      <c r="B13" s="262"/>
      <c r="C13" s="263"/>
      <c r="D13" s="262"/>
      <c r="E13" s="263"/>
      <c r="F13" s="262"/>
      <c r="G13" s="263"/>
      <c r="H13" s="262"/>
      <c r="I13" s="263"/>
    </row>
    <row r="14" spans="1:9" x14ac:dyDescent="0.2">
      <c r="A14" s="265"/>
      <c r="B14" s="266"/>
      <c r="C14" s="267"/>
      <c r="D14" s="266"/>
      <c r="E14" s="267"/>
      <c r="F14" s="266"/>
      <c r="G14" s="267"/>
      <c r="H14" s="266"/>
      <c r="I14" s="267"/>
    </row>
    <row r="15" spans="1:9" x14ac:dyDescent="0.2">
      <c r="A15" s="265"/>
      <c r="B15" s="266"/>
      <c r="C15" s="267"/>
      <c r="D15" s="266"/>
      <c r="E15" s="267"/>
      <c r="F15" s="266"/>
      <c r="G15" s="267"/>
      <c r="H15" s="266"/>
      <c r="I15" s="267"/>
    </row>
    <row r="16" spans="1:9" x14ac:dyDescent="0.2">
      <c r="A16" s="265"/>
      <c r="B16" s="266"/>
      <c r="C16" s="267"/>
      <c r="D16" s="266"/>
      <c r="E16" s="267"/>
      <c r="F16" s="266"/>
      <c r="G16" s="267"/>
      <c r="H16" s="266"/>
      <c r="I16" s="267"/>
    </row>
    <row r="17" spans="1:9" x14ac:dyDescent="0.2">
      <c r="A17" s="265"/>
      <c r="B17" s="266"/>
      <c r="C17" s="267"/>
      <c r="D17" s="266"/>
      <c r="E17" s="267"/>
      <c r="F17" s="266"/>
      <c r="G17" s="267"/>
      <c r="H17" s="266"/>
      <c r="I17" s="267"/>
    </row>
    <row r="18" spans="1:9" ht="13.5" thickBot="1" x14ac:dyDescent="0.25">
      <c r="A18" s="269"/>
      <c r="B18" s="270"/>
      <c r="C18" s="173"/>
      <c r="D18" s="270"/>
      <c r="E18" s="173"/>
      <c r="F18" s="270"/>
      <c r="G18" s="173"/>
      <c r="H18" s="270"/>
      <c r="I18" s="173"/>
    </row>
    <row r="19" spans="1:9" ht="13.5" thickBot="1" x14ac:dyDescent="0.25">
      <c r="A19" s="260"/>
      <c r="B19" s="272"/>
      <c r="C19" s="273"/>
      <c r="D19" s="272"/>
      <c r="E19" s="273"/>
      <c r="F19" s="272"/>
      <c r="G19" s="273"/>
      <c r="H19" s="272"/>
      <c r="I19" s="273"/>
    </row>
    <row r="20" spans="1:9" x14ac:dyDescent="0.2">
      <c r="A20" s="261" t="s">
        <v>55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5"/>
      <c r="B21" s="266"/>
      <c r="C21" s="267"/>
      <c r="D21" s="266"/>
      <c r="E21" s="267"/>
      <c r="F21" s="266"/>
      <c r="G21" s="267"/>
      <c r="H21" s="266"/>
      <c r="I21" s="267"/>
    </row>
    <row r="22" spans="1:9" x14ac:dyDescent="0.2">
      <c r="A22" s="265"/>
      <c r="B22" s="266"/>
      <c r="C22" s="267"/>
      <c r="D22" s="266"/>
      <c r="E22" s="267"/>
      <c r="F22" s="266"/>
      <c r="G22" s="267"/>
      <c r="H22" s="266"/>
      <c r="I22" s="267"/>
    </row>
    <row r="23" spans="1:9" x14ac:dyDescent="0.2">
      <c r="A23" s="265"/>
      <c r="B23" s="266"/>
      <c r="C23" s="267"/>
      <c r="D23" s="266"/>
      <c r="E23" s="267"/>
      <c r="F23" s="266"/>
      <c r="G23" s="267"/>
      <c r="H23" s="266"/>
      <c r="I23" s="267"/>
    </row>
    <row r="24" spans="1:9" x14ac:dyDescent="0.2">
      <c r="A24" s="265"/>
      <c r="B24" s="266"/>
      <c r="C24" s="267"/>
      <c r="D24" s="266"/>
      <c r="E24" s="267"/>
      <c r="F24" s="266"/>
      <c r="G24" s="267"/>
      <c r="H24" s="266"/>
      <c r="I24" s="267"/>
    </row>
    <row r="25" spans="1:9" ht="13.5" thickBot="1" x14ac:dyDescent="0.25">
      <c r="A25" s="269"/>
      <c r="B25" s="270"/>
      <c r="C25" s="173"/>
      <c r="D25" s="270"/>
      <c r="E25" s="173"/>
      <c r="F25" s="270"/>
      <c r="G25" s="173"/>
      <c r="H25" s="270"/>
      <c r="I25" s="173"/>
    </row>
    <row r="26" spans="1:9" ht="13.5" thickBot="1" x14ac:dyDescent="0.25">
      <c r="A26" s="260"/>
      <c r="B26" s="272"/>
      <c r="C26" s="273"/>
      <c r="D26" s="272"/>
      <c r="E26" s="273"/>
      <c r="F26" s="272"/>
      <c r="G26" s="273"/>
      <c r="H26" s="272"/>
      <c r="I26" s="273"/>
    </row>
    <row r="27" spans="1:9" ht="13.5" thickBot="1" x14ac:dyDescent="0.25">
      <c r="A27" s="274" t="s">
        <v>56</v>
      </c>
      <c r="B27" s="275"/>
      <c r="C27" s="276"/>
      <c r="D27" s="275"/>
      <c r="E27" s="276"/>
      <c r="F27" s="275"/>
      <c r="G27" s="276"/>
      <c r="H27" s="275"/>
      <c r="I27" s="276"/>
    </row>
    <row r="28" spans="1:9" ht="13.5" thickBot="1" x14ac:dyDescent="0.25">
      <c r="A28" s="260"/>
      <c r="B28" s="272"/>
      <c r="C28" s="273"/>
      <c r="D28" s="272"/>
      <c r="E28" s="273"/>
      <c r="F28" s="272"/>
      <c r="G28" s="273"/>
      <c r="H28" s="272"/>
      <c r="I28" s="273"/>
    </row>
    <row r="29" spans="1:9" x14ac:dyDescent="0.2">
      <c r="A29" s="261" t="s">
        <v>57</v>
      </c>
      <c r="B29" s="277"/>
      <c r="C29" s="263"/>
      <c r="D29" s="277"/>
      <c r="E29" s="263"/>
      <c r="F29" s="277"/>
      <c r="G29" s="263"/>
      <c r="H29" s="277"/>
      <c r="I29" s="263"/>
    </row>
    <row r="30" spans="1:9" x14ac:dyDescent="0.2">
      <c r="A30" s="278" t="s">
        <v>58</v>
      </c>
      <c r="B30" s="279"/>
      <c r="C30" s="267"/>
      <c r="D30" s="279"/>
      <c r="E30" s="267"/>
      <c r="F30" s="279"/>
      <c r="G30" s="267"/>
      <c r="H30" s="279"/>
      <c r="I30" s="267"/>
    </row>
    <row r="31" spans="1:9" x14ac:dyDescent="0.2">
      <c r="A31" s="278" t="s">
        <v>59</v>
      </c>
      <c r="B31" s="279"/>
      <c r="C31" s="267"/>
      <c r="D31" s="279"/>
      <c r="E31" s="267"/>
      <c r="F31" s="279"/>
      <c r="G31" s="267"/>
      <c r="H31" s="279"/>
      <c r="I31" s="267"/>
    </row>
    <row r="32" spans="1:9" x14ac:dyDescent="0.2">
      <c r="A32" s="278" t="s">
        <v>60</v>
      </c>
      <c r="B32" s="279"/>
      <c r="C32" s="267"/>
      <c r="D32" s="279"/>
      <c r="E32" s="267"/>
      <c r="F32" s="279"/>
      <c r="G32" s="267"/>
      <c r="H32" s="279"/>
      <c r="I32" s="267"/>
    </row>
    <row r="33" spans="1:9" ht="13.5" thickBot="1" x14ac:dyDescent="0.25">
      <c r="A33" s="269" t="s">
        <v>61</v>
      </c>
      <c r="B33" s="280"/>
      <c r="C33" s="173"/>
      <c r="D33" s="280"/>
      <c r="E33" s="173"/>
      <c r="F33" s="280"/>
      <c r="G33" s="173"/>
      <c r="H33" s="280"/>
      <c r="I33" s="173"/>
    </row>
    <row r="34" spans="1:9" ht="13.5" thickBot="1" x14ac:dyDescent="0.25">
      <c r="A34" s="251"/>
      <c r="B34" s="272"/>
      <c r="C34" s="281"/>
      <c r="D34" s="272"/>
      <c r="E34" s="281"/>
      <c r="F34" s="272"/>
      <c r="G34" s="281"/>
      <c r="H34" s="272"/>
      <c r="I34" s="281"/>
    </row>
    <row r="35" spans="1:9" x14ac:dyDescent="0.2">
      <c r="A35" s="261" t="s">
        <v>62</v>
      </c>
      <c r="B35" s="277"/>
      <c r="C35" s="263"/>
      <c r="D35" s="277"/>
      <c r="E35" s="263"/>
      <c r="F35" s="277"/>
      <c r="G35" s="263"/>
      <c r="H35" s="277"/>
      <c r="I35" s="263"/>
    </row>
    <row r="36" spans="1:9" x14ac:dyDescent="0.2">
      <c r="A36" s="265" t="s">
        <v>63</v>
      </c>
      <c r="B36" s="279"/>
      <c r="C36" s="267"/>
      <c r="D36" s="279"/>
      <c r="E36" s="267"/>
      <c r="F36" s="279"/>
      <c r="G36" s="267"/>
      <c r="H36" s="279"/>
      <c r="I36" s="267"/>
    </row>
    <row r="37" spans="1:9" x14ac:dyDescent="0.2">
      <c r="A37" s="282" t="s">
        <v>104</v>
      </c>
      <c r="B37" s="283"/>
      <c r="C37" s="284"/>
      <c r="D37" s="283"/>
      <c r="E37" s="284"/>
      <c r="F37" s="283"/>
      <c r="G37" s="284"/>
      <c r="H37" s="283"/>
      <c r="I37" s="284"/>
    </row>
    <row r="38" spans="1:9" ht="13.5" thickBot="1" x14ac:dyDescent="0.25">
      <c r="A38" s="269" t="s">
        <v>89</v>
      </c>
      <c r="B38" s="280"/>
      <c r="C38" s="173"/>
      <c r="D38" s="280"/>
      <c r="E38" s="173"/>
      <c r="F38" s="280"/>
      <c r="G38" s="173"/>
      <c r="H38" s="280"/>
      <c r="I38" s="173"/>
    </row>
    <row r="39" spans="1:9" ht="13.5" thickBot="1" x14ac:dyDescent="0.25">
      <c r="A39" s="260"/>
      <c r="B39" s="272"/>
      <c r="C39" s="273"/>
      <c r="D39" s="272"/>
      <c r="E39" s="273"/>
      <c r="F39" s="272"/>
      <c r="G39" s="273"/>
      <c r="H39" s="272"/>
      <c r="I39" s="273"/>
    </row>
    <row r="40" spans="1:9" x14ac:dyDescent="0.2">
      <c r="A40" s="261" t="s">
        <v>64</v>
      </c>
      <c r="B40" s="262"/>
      <c r="C40" s="263"/>
      <c r="D40" s="262"/>
      <c r="E40" s="263"/>
      <c r="F40" s="262"/>
      <c r="G40" s="263"/>
      <c r="H40" s="262"/>
      <c r="I40" s="263"/>
    </row>
    <row r="41" spans="1:9" x14ac:dyDescent="0.2">
      <c r="A41" s="278" t="s">
        <v>65</v>
      </c>
      <c r="B41" s="266"/>
      <c r="C41" s="267"/>
      <c r="D41" s="266"/>
      <c r="E41" s="267"/>
      <c r="F41" s="266"/>
      <c r="G41" s="267"/>
      <c r="H41" s="266"/>
      <c r="I41" s="267"/>
    </row>
    <row r="42" spans="1:9" x14ac:dyDescent="0.2">
      <c r="A42" s="278" t="s">
        <v>66</v>
      </c>
      <c r="B42" s="266"/>
      <c r="C42" s="267"/>
      <c r="D42" s="266"/>
      <c r="E42" s="267"/>
      <c r="F42" s="266"/>
      <c r="G42" s="267"/>
      <c r="H42" s="266"/>
      <c r="I42" s="267"/>
    </row>
    <row r="43" spans="1:9" x14ac:dyDescent="0.2">
      <c r="A43" s="278" t="s">
        <v>67</v>
      </c>
      <c r="B43" s="266"/>
      <c r="C43" s="267"/>
      <c r="D43" s="266"/>
      <c r="E43" s="267"/>
      <c r="F43" s="266"/>
      <c r="G43" s="267"/>
      <c r="H43" s="266"/>
      <c r="I43" s="267"/>
    </row>
    <row r="44" spans="1:9" x14ac:dyDescent="0.2">
      <c r="A44" s="265" t="s">
        <v>68</v>
      </c>
      <c r="B44" s="285"/>
      <c r="C44" s="284"/>
      <c r="D44" s="285"/>
      <c r="E44" s="284"/>
      <c r="F44" s="285"/>
      <c r="G44" s="284"/>
      <c r="H44" s="285"/>
      <c r="I44" s="284"/>
    </row>
    <row r="45" spans="1:9" x14ac:dyDescent="0.2">
      <c r="A45" s="286"/>
      <c r="B45" s="285"/>
      <c r="C45" s="284"/>
      <c r="D45" s="285"/>
      <c r="E45" s="284"/>
      <c r="F45" s="285"/>
      <c r="G45" s="284"/>
      <c r="H45" s="285"/>
      <c r="I45" s="284"/>
    </row>
    <row r="46" spans="1:9" ht="13.5" thickBot="1" x14ac:dyDescent="0.25">
      <c r="A46" s="287"/>
      <c r="B46" s="270"/>
      <c r="C46" s="173"/>
      <c r="D46" s="270"/>
      <c r="E46" s="173"/>
      <c r="F46" s="270"/>
      <c r="G46" s="173"/>
      <c r="H46" s="270"/>
      <c r="I46" s="173"/>
    </row>
    <row r="47" spans="1:9" ht="13.5" thickBot="1" x14ac:dyDescent="0.25">
      <c r="A47" s="260"/>
      <c r="B47" s="272"/>
      <c r="C47" s="281"/>
      <c r="D47" s="272"/>
      <c r="E47" s="281"/>
      <c r="F47" s="272"/>
      <c r="G47" s="281"/>
      <c r="H47" s="272"/>
      <c r="I47" s="281"/>
    </row>
    <row r="48" spans="1:9" x14ac:dyDescent="0.2">
      <c r="A48" s="261" t="s">
        <v>69</v>
      </c>
      <c r="B48" s="262"/>
      <c r="C48" s="263"/>
      <c r="D48" s="262"/>
      <c r="E48" s="263"/>
      <c r="F48" s="262"/>
      <c r="G48" s="263"/>
      <c r="H48" s="262"/>
      <c r="I48" s="263"/>
    </row>
    <row r="49" spans="1:11" x14ac:dyDescent="0.2">
      <c r="A49" s="278" t="s">
        <v>105</v>
      </c>
      <c r="B49" s="266"/>
      <c r="C49" s="267"/>
      <c r="D49" s="266"/>
      <c r="E49" s="267"/>
      <c r="F49" s="266"/>
      <c r="G49" s="267"/>
      <c r="H49" s="266"/>
      <c r="I49" s="267"/>
    </row>
    <row r="50" spans="1:11" x14ac:dyDescent="0.2">
      <c r="A50" s="278" t="s">
        <v>70</v>
      </c>
      <c r="B50" s="266"/>
      <c r="C50" s="267"/>
      <c r="D50" s="266"/>
      <c r="E50" s="267"/>
      <c r="F50" s="266"/>
      <c r="G50" s="267"/>
      <c r="H50" s="266"/>
      <c r="I50" s="267"/>
    </row>
    <row r="51" spans="1:11" x14ac:dyDescent="0.2">
      <c r="A51" s="278" t="s">
        <v>106</v>
      </c>
      <c r="B51" s="266"/>
      <c r="C51" s="267"/>
      <c r="D51" s="266"/>
      <c r="E51" s="267"/>
      <c r="F51" s="266"/>
      <c r="G51" s="267"/>
      <c r="H51" s="266"/>
      <c r="I51" s="267"/>
    </row>
    <row r="52" spans="1:11" ht="13.5" thickBot="1" x14ac:dyDescent="0.25">
      <c r="A52" s="269" t="s">
        <v>71</v>
      </c>
      <c r="B52" s="270"/>
      <c r="C52" s="173"/>
      <c r="D52" s="270"/>
      <c r="E52" s="173"/>
      <c r="F52" s="270"/>
      <c r="G52" s="173"/>
      <c r="H52" s="270"/>
      <c r="I52" s="173"/>
    </row>
    <row r="53" spans="1:11" ht="13.5" thickBot="1" x14ac:dyDescent="0.25">
      <c r="A53" s="260"/>
      <c r="B53" s="272"/>
      <c r="C53" s="273"/>
      <c r="D53" s="272"/>
      <c r="E53" s="273"/>
      <c r="F53" s="272"/>
      <c r="G53" s="273"/>
      <c r="H53" s="272"/>
      <c r="I53" s="273"/>
    </row>
    <row r="54" spans="1:11" ht="13.5" thickBot="1" x14ac:dyDescent="0.25">
      <c r="A54" s="274" t="s">
        <v>72</v>
      </c>
      <c r="B54" s="275"/>
      <c r="C54" s="276">
        <v>1</v>
      </c>
      <c r="D54" s="275"/>
      <c r="E54" s="276">
        <v>1</v>
      </c>
      <c r="F54" s="275"/>
      <c r="G54" s="276">
        <v>1</v>
      </c>
      <c r="H54" s="275"/>
      <c r="I54" s="276">
        <v>1</v>
      </c>
    </row>
    <row r="55" spans="1:11" ht="13.5" thickBot="1" x14ac:dyDescent="0.25">
      <c r="A55" s="260"/>
    </row>
    <row r="56" spans="1:11" ht="13.5" thickBot="1" x14ac:dyDescent="0.25">
      <c r="A56" s="379" t="s">
        <v>201</v>
      </c>
      <c r="B56" s="342"/>
      <c r="C56" s="342"/>
      <c r="D56" s="342"/>
      <c r="E56" s="342"/>
      <c r="F56" s="342"/>
      <c r="G56" s="342"/>
      <c r="H56" s="342"/>
      <c r="I56" s="342"/>
      <c r="K56" s="51"/>
    </row>
    <row r="57" spans="1:11" ht="13.5" thickBot="1" x14ac:dyDescent="0.25">
      <c r="A57" s="260"/>
    </row>
    <row r="58" spans="1:11" ht="13.5" thickBot="1" x14ac:dyDescent="0.25">
      <c r="A58" s="274" t="s">
        <v>90</v>
      </c>
      <c r="B58" s="272"/>
      <c r="C58" s="281"/>
      <c r="D58" s="272"/>
      <c r="E58" s="281"/>
      <c r="F58" s="272"/>
      <c r="G58" s="281"/>
      <c r="H58" s="272"/>
      <c r="I58" s="281"/>
    </row>
    <row r="59" spans="1:11" x14ac:dyDescent="0.2">
      <c r="A59" s="440" t="s">
        <v>100</v>
      </c>
      <c r="B59" s="288"/>
      <c r="C59" s="289"/>
      <c r="D59" s="289"/>
      <c r="E59" s="289"/>
      <c r="F59" s="289"/>
      <c r="G59" s="289"/>
      <c r="H59" s="289"/>
      <c r="I59" s="290"/>
    </row>
    <row r="60" spans="1:11" x14ac:dyDescent="0.2">
      <c r="A60" s="441" t="s">
        <v>101</v>
      </c>
      <c r="B60" s="291"/>
      <c r="C60" s="292"/>
      <c r="D60" s="292"/>
      <c r="E60" s="292"/>
      <c r="F60" s="292"/>
      <c r="G60" s="292"/>
      <c r="H60" s="292"/>
      <c r="I60" s="293"/>
    </row>
    <row r="61" spans="1:11" ht="13.5" thickBot="1" x14ac:dyDescent="0.25">
      <c r="A61" s="442" t="s">
        <v>102</v>
      </c>
      <c r="B61" s="294"/>
      <c r="C61" s="295"/>
      <c r="D61" s="295"/>
      <c r="E61" s="295"/>
      <c r="F61" s="295"/>
      <c r="G61" s="295"/>
      <c r="H61" s="295"/>
      <c r="I61" s="296"/>
    </row>
    <row r="62" spans="1:11" ht="4.5" customHeight="1" x14ac:dyDescent="0.2">
      <c r="A62" s="444"/>
      <c r="B62" s="410"/>
      <c r="C62" s="297"/>
      <c r="D62" s="297"/>
      <c r="E62" s="297"/>
      <c r="F62" s="297"/>
      <c r="G62" s="297"/>
      <c r="H62" s="297"/>
      <c r="I62" s="297"/>
    </row>
    <row r="63" spans="1:11" ht="4.5" customHeight="1" x14ac:dyDescent="0.2">
      <c r="A63" s="443"/>
      <c r="B63" s="445"/>
      <c r="C63" s="297"/>
      <c r="D63" s="297"/>
      <c r="E63" s="297"/>
      <c r="F63" s="297"/>
      <c r="G63" s="297"/>
      <c r="H63" s="297"/>
      <c r="I63" s="297"/>
    </row>
    <row r="64" spans="1:11" ht="4.5" customHeight="1" x14ac:dyDescent="0.2"/>
    <row r="65" spans="1:9" x14ac:dyDescent="0.2">
      <c r="A65" s="298" t="s">
        <v>99</v>
      </c>
    </row>
    <row r="66" spans="1:9" ht="29.25" customHeight="1" x14ac:dyDescent="0.2">
      <c r="A66" s="507" t="s">
        <v>208</v>
      </c>
      <c r="B66" s="508"/>
      <c r="C66" s="508"/>
      <c r="D66" s="508"/>
      <c r="E66" s="508"/>
      <c r="F66" s="508"/>
      <c r="G66" s="508"/>
      <c r="H66" s="508"/>
      <c r="I66" s="508"/>
    </row>
    <row r="67" spans="1:9" ht="11.25" customHeight="1" thickBot="1" x14ac:dyDescent="0.25">
      <c r="A67" s="382"/>
      <c r="B67" s="383"/>
      <c r="C67" s="383"/>
      <c r="D67" s="383"/>
      <c r="E67" s="383"/>
      <c r="F67" s="383"/>
      <c r="G67" s="383"/>
      <c r="H67" s="383"/>
      <c r="I67" s="383"/>
    </row>
    <row r="68" spans="1:9" ht="29.25" customHeight="1" thickBot="1" x14ac:dyDescent="0.25">
      <c r="A68" s="504" t="s">
        <v>210</v>
      </c>
      <c r="B68" s="505"/>
      <c r="C68" s="505"/>
      <c r="D68" s="505"/>
      <c r="E68" s="505"/>
      <c r="F68" s="505"/>
      <c r="G68" s="505"/>
      <c r="H68" s="505"/>
      <c r="I68" s="506"/>
    </row>
    <row r="70" spans="1:9" ht="13.5" thickBot="1" x14ac:dyDescent="0.25">
      <c r="A70" s="86" t="s">
        <v>151</v>
      </c>
    </row>
    <row r="71" spans="1:9" ht="13.5" thickBot="1" x14ac:dyDescent="0.25">
      <c r="A71" s="91" t="s">
        <v>8</v>
      </c>
      <c r="B71" s="91" t="str">
        <f>+B9</f>
        <v>promedio 2017</v>
      </c>
      <c r="D71" s="91" t="str">
        <f>+D9</f>
        <v>promedio 2018</v>
      </c>
      <c r="F71" s="91" t="str">
        <f>+F9</f>
        <v>promedio 2019</v>
      </c>
      <c r="H71" s="114" t="str">
        <f>+H9</f>
        <v>promedio ene-xxx 2012</v>
      </c>
    </row>
    <row r="72" spans="1:9" ht="13.5" thickBot="1" x14ac:dyDescent="0.25">
      <c r="A72" s="109" t="s">
        <v>143</v>
      </c>
      <c r="B72" s="146">
        <f>+B54-SUM(B48:B52,B40:B46,B35:B38,B29:B33,B27,B20:B25,B13:B18)</f>
        <v>0</v>
      </c>
      <c r="C72" s="145"/>
      <c r="D72" s="146">
        <f>+D54-SUM(D48:D52,D40:D46,D35:D38,D29:D33,D27,D20:D25,D13:D18)</f>
        <v>0</v>
      </c>
      <c r="E72" s="145"/>
      <c r="F72" s="146">
        <f>+F54-SUM(F48:F52,F40:F46,F35:F38,F29:F33,F27,F20:F25,F13:F18)</f>
        <v>0</v>
      </c>
      <c r="G72" s="145"/>
      <c r="H72" s="146">
        <f>+H54-SUM(H48:H52,H40:H46,H35:H38,H29:H33,H27,H20:H25,H13:H18)</f>
        <v>0</v>
      </c>
    </row>
  </sheetData>
  <sheetProtection formatCells="0" formatColumns="0" formatRows="0"/>
  <mergeCells count="9">
    <mergeCell ref="A66:I66"/>
    <mergeCell ref="A68:I68"/>
    <mergeCell ref="B9:C9"/>
    <mergeCell ref="D9:E9"/>
    <mergeCell ref="F9:G9"/>
    <mergeCell ref="H9:I9"/>
    <mergeCell ref="B10:B11"/>
    <mergeCell ref="D10:D11"/>
    <mergeCell ref="F10:F1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2:K72"/>
  <sheetViews>
    <sheetView showGridLines="0" tabSelected="1" topLeftCell="A2" workbookViewId="0">
      <selection activeCell="S59" sqref="S59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1.42578125" style="252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hidden="1" customWidth="1"/>
    <col min="9" max="9" width="0" style="252" hidden="1" customWidth="1"/>
    <col min="10" max="10" width="1.5703125" style="252" customWidth="1"/>
    <col min="11" max="16384" width="11.42578125" style="252"/>
  </cols>
  <sheetData>
    <row r="2" spans="1:9" x14ac:dyDescent="0.2">
      <c r="A2" s="251" t="s">
        <v>254</v>
      </c>
    </row>
    <row r="3" spans="1:9" x14ac:dyDescent="0.2">
      <c r="A3" s="251" t="s">
        <v>139</v>
      </c>
    </row>
    <row r="4" spans="1:9" x14ac:dyDescent="0.2">
      <c r="A4" s="251" t="str">
        <f>+'1.1 modelos'!A3</f>
        <v>BROCAS DIN 338</v>
      </c>
    </row>
    <row r="5" spans="1:9" x14ac:dyDescent="0.2">
      <c r="A5" s="438" t="s">
        <v>255</v>
      </c>
    </row>
    <row r="6" spans="1:9" x14ac:dyDescent="0.2">
      <c r="A6" s="251"/>
    </row>
    <row r="7" spans="1:9" s="254" customFormat="1" x14ac:dyDescent="0.2">
      <c r="A7" s="439" t="s">
        <v>247</v>
      </c>
      <c r="B7" s="253"/>
      <c r="C7" s="253"/>
    </row>
    <row r="8" spans="1:9" s="254" customFormat="1" ht="13.5" thickBot="1" x14ac:dyDescent="0.25">
      <c r="A8" s="255"/>
      <c r="B8" s="253"/>
      <c r="C8" s="253"/>
    </row>
    <row r="9" spans="1:9" ht="13.5" thickBot="1" x14ac:dyDescent="0.25">
      <c r="B9" s="509" t="s">
        <v>248</v>
      </c>
      <c r="C9" s="510"/>
      <c r="D9" s="509" t="s">
        <v>249</v>
      </c>
      <c r="E9" s="510"/>
      <c r="F9" s="509" t="s">
        <v>250</v>
      </c>
      <c r="G9" s="510"/>
      <c r="H9" s="511" t="s">
        <v>217</v>
      </c>
      <c r="I9" s="512"/>
    </row>
    <row r="10" spans="1:9" x14ac:dyDescent="0.2">
      <c r="A10" s="256" t="s">
        <v>50</v>
      </c>
      <c r="B10" s="513" t="s">
        <v>251</v>
      </c>
      <c r="C10" s="257" t="s">
        <v>52</v>
      </c>
      <c r="D10" s="513" t="s">
        <v>251</v>
      </c>
      <c r="E10" s="257" t="s">
        <v>52</v>
      </c>
      <c r="F10" s="513" t="s">
        <v>251</v>
      </c>
      <c r="G10" s="257" t="s">
        <v>52</v>
      </c>
      <c r="H10" s="257" t="s">
        <v>51</v>
      </c>
      <c r="I10" s="257" t="s">
        <v>52</v>
      </c>
    </row>
    <row r="11" spans="1:9" ht="13.5" thickBot="1" x14ac:dyDescent="0.25">
      <c r="A11" s="258"/>
      <c r="B11" s="514"/>
      <c r="C11" s="259" t="s">
        <v>53</v>
      </c>
      <c r="D11" s="514"/>
      <c r="E11" s="259" t="s">
        <v>53</v>
      </c>
      <c r="F11" s="514"/>
      <c r="G11" s="259" t="s">
        <v>53</v>
      </c>
      <c r="H11" s="355" t="s">
        <v>185</v>
      </c>
      <c r="I11" s="259" t="s">
        <v>53</v>
      </c>
    </row>
    <row r="12" spans="1:9" ht="13.5" thickBot="1" x14ac:dyDescent="0.25">
      <c r="A12" s="260"/>
    </row>
    <row r="13" spans="1:9" x14ac:dyDescent="0.2">
      <c r="A13" s="261" t="s">
        <v>54</v>
      </c>
      <c r="B13" s="262"/>
      <c r="C13" s="263"/>
      <c r="D13" s="262"/>
      <c r="E13" s="263"/>
      <c r="F13" s="262"/>
      <c r="G13" s="263"/>
      <c r="H13" s="262"/>
      <c r="I13" s="263"/>
    </row>
    <row r="14" spans="1:9" x14ac:dyDescent="0.2">
      <c r="A14" s="265"/>
      <c r="B14" s="266"/>
      <c r="C14" s="267"/>
      <c r="D14" s="266"/>
      <c r="E14" s="267"/>
      <c r="F14" s="266"/>
      <c r="G14" s="267"/>
      <c r="H14" s="266"/>
      <c r="I14" s="267"/>
    </row>
    <row r="15" spans="1:9" x14ac:dyDescent="0.2">
      <c r="A15" s="265"/>
      <c r="B15" s="266"/>
      <c r="C15" s="267"/>
      <c r="D15" s="266"/>
      <c r="E15" s="267"/>
      <c r="F15" s="266"/>
      <c r="G15" s="267"/>
      <c r="H15" s="266"/>
      <c r="I15" s="267"/>
    </row>
    <row r="16" spans="1:9" x14ac:dyDescent="0.2">
      <c r="A16" s="265"/>
      <c r="B16" s="266"/>
      <c r="C16" s="267"/>
      <c r="D16" s="266"/>
      <c r="E16" s="267"/>
      <c r="F16" s="266"/>
      <c r="G16" s="267"/>
      <c r="H16" s="266"/>
      <c r="I16" s="267"/>
    </row>
    <row r="17" spans="1:9" x14ac:dyDescent="0.2">
      <c r="A17" s="265"/>
      <c r="B17" s="266"/>
      <c r="C17" s="267"/>
      <c r="D17" s="266"/>
      <c r="E17" s="267"/>
      <c r="F17" s="266"/>
      <c r="G17" s="267"/>
      <c r="H17" s="266"/>
      <c r="I17" s="267"/>
    </row>
    <row r="18" spans="1:9" ht="13.5" thickBot="1" x14ac:dyDescent="0.25">
      <c r="A18" s="269"/>
      <c r="B18" s="270"/>
      <c r="C18" s="173"/>
      <c r="D18" s="270"/>
      <c r="E18" s="173"/>
      <c r="F18" s="270"/>
      <c r="G18" s="173"/>
      <c r="H18" s="270"/>
      <c r="I18" s="173"/>
    </row>
    <row r="19" spans="1:9" ht="13.5" thickBot="1" x14ac:dyDescent="0.25">
      <c r="A19" s="260"/>
      <c r="B19" s="272"/>
      <c r="C19" s="273"/>
      <c r="D19" s="272"/>
      <c r="E19" s="273"/>
      <c r="F19" s="272"/>
      <c r="G19" s="273"/>
      <c r="H19" s="272"/>
      <c r="I19" s="273"/>
    </row>
    <row r="20" spans="1:9" x14ac:dyDescent="0.2">
      <c r="A20" s="261" t="s">
        <v>55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5"/>
      <c r="B21" s="266"/>
      <c r="C21" s="267"/>
      <c r="D21" s="266"/>
      <c r="E21" s="267"/>
      <c r="F21" s="266"/>
      <c r="G21" s="267"/>
      <c r="H21" s="266"/>
      <c r="I21" s="267"/>
    </row>
    <row r="22" spans="1:9" x14ac:dyDescent="0.2">
      <c r="A22" s="265"/>
      <c r="B22" s="266"/>
      <c r="C22" s="267"/>
      <c r="D22" s="266"/>
      <c r="E22" s="267"/>
      <c r="F22" s="266"/>
      <c r="G22" s="267"/>
      <c r="H22" s="266"/>
      <c r="I22" s="267"/>
    </row>
    <row r="23" spans="1:9" x14ac:dyDescent="0.2">
      <c r="A23" s="265"/>
      <c r="B23" s="266"/>
      <c r="C23" s="267"/>
      <c r="D23" s="266"/>
      <c r="E23" s="267"/>
      <c r="F23" s="266"/>
      <c r="G23" s="267"/>
      <c r="H23" s="266"/>
      <c r="I23" s="267"/>
    </row>
    <row r="24" spans="1:9" x14ac:dyDescent="0.2">
      <c r="A24" s="265"/>
      <c r="B24" s="266"/>
      <c r="C24" s="267"/>
      <c r="D24" s="266"/>
      <c r="E24" s="267"/>
      <c r="F24" s="266"/>
      <c r="G24" s="267"/>
      <c r="H24" s="266"/>
      <c r="I24" s="267"/>
    </row>
    <row r="25" spans="1:9" ht="13.5" thickBot="1" x14ac:dyDescent="0.25">
      <c r="A25" s="269"/>
      <c r="B25" s="270"/>
      <c r="C25" s="173"/>
      <c r="D25" s="270"/>
      <c r="E25" s="173"/>
      <c r="F25" s="270"/>
      <c r="G25" s="173"/>
      <c r="H25" s="270"/>
      <c r="I25" s="173"/>
    </row>
    <row r="26" spans="1:9" ht="13.5" thickBot="1" x14ac:dyDescent="0.25">
      <c r="A26" s="260"/>
      <c r="B26" s="272"/>
      <c r="C26" s="273"/>
      <c r="D26" s="272"/>
      <c r="E26" s="273"/>
      <c r="F26" s="272"/>
      <c r="G26" s="273"/>
      <c r="H26" s="272"/>
      <c r="I26" s="273"/>
    </row>
    <row r="27" spans="1:9" ht="13.5" thickBot="1" x14ac:dyDescent="0.25">
      <c r="A27" s="274" t="s">
        <v>56</v>
      </c>
      <c r="B27" s="275"/>
      <c r="C27" s="276"/>
      <c r="D27" s="275"/>
      <c r="E27" s="276"/>
      <c r="F27" s="275"/>
      <c r="G27" s="276"/>
      <c r="H27" s="275"/>
      <c r="I27" s="276"/>
    </row>
    <row r="28" spans="1:9" ht="13.5" thickBot="1" x14ac:dyDescent="0.25">
      <c r="A28" s="260"/>
      <c r="B28" s="272"/>
      <c r="C28" s="273"/>
      <c r="D28" s="272"/>
      <c r="E28" s="273"/>
      <c r="F28" s="272"/>
      <c r="G28" s="273"/>
      <c r="H28" s="272"/>
      <c r="I28" s="273"/>
    </row>
    <row r="29" spans="1:9" x14ac:dyDescent="0.2">
      <c r="A29" s="261" t="s">
        <v>57</v>
      </c>
      <c r="B29" s="277"/>
      <c r="C29" s="263"/>
      <c r="D29" s="277"/>
      <c r="E29" s="263"/>
      <c r="F29" s="277"/>
      <c r="G29" s="263"/>
      <c r="H29" s="277"/>
      <c r="I29" s="263"/>
    </row>
    <row r="30" spans="1:9" x14ac:dyDescent="0.2">
      <c r="A30" s="278" t="s">
        <v>58</v>
      </c>
      <c r="B30" s="279"/>
      <c r="C30" s="267"/>
      <c r="D30" s="279"/>
      <c r="E30" s="267"/>
      <c r="F30" s="279"/>
      <c r="G30" s="267"/>
      <c r="H30" s="279"/>
      <c r="I30" s="267"/>
    </row>
    <row r="31" spans="1:9" x14ac:dyDescent="0.2">
      <c r="A31" s="278" t="s">
        <v>59</v>
      </c>
      <c r="B31" s="279"/>
      <c r="C31" s="267"/>
      <c r="D31" s="279"/>
      <c r="E31" s="267"/>
      <c r="F31" s="279"/>
      <c r="G31" s="267"/>
      <c r="H31" s="279"/>
      <c r="I31" s="267"/>
    </row>
    <row r="32" spans="1:9" x14ac:dyDescent="0.2">
      <c r="A32" s="278" t="s">
        <v>60</v>
      </c>
      <c r="B32" s="279"/>
      <c r="C32" s="267"/>
      <c r="D32" s="279"/>
      <c r="E32" s="267"/>
      <c r="F32" s="279"/>
      <c r="G32" s="267"/>
      <c r="H32" s="279"/>
      <c r="I32" s="267"/>
    </row>
    <row r="33" spans="1:9" ht="13.5" thickBot="1" x14ac:dyDescent="0.25">
      <c r="A33" s="269" t="s">
        <v>61</v>
      </c>
      <c r="B33" s="280"/>
      <c r="C33" s="173"/>
      <c r="D33" s="280"/>
      <c r="E33" s="173"/>
      <c r="F33" s="280"/>
      <c r="G33" s="173"/>
      <c r="H33" s="280"/>
      <c r="I33" s="173"/>
    </row>
    <row r="34" spans="1:9" ht="13.5" thickBot="1" x14ac:dyDescent="0.25">
      <c r="A34" s="251"/>
      <c r="B34" s="272"/>
      <c r="C34" s="281"/>
      <c r="D34" s="272"/>
      <c r="E34" s="281"/>
      <c r="F34" s="272"/>
      <c r="G34" s="281"/>
      <c r="H34" s="272"/>
      <c r="I34" s="281"/>
    </row>
    <row r="35" spans="1:9" x14ac:dyDescent="0.2">
      <c r="A35" s="261" t="s">
        <v>62</v>
      </c>
      <c r="B35" s="277"/>
      <c r="C35" s="263"/>
      <c r="D35" s="277"/>
      <c r="E35" s="263"/>
      <c r="F35" s="277"/>
      <c r="G35" s="263"/>
      <c r="H35" s="277"/>
      <c r="I35" s="263"/>
    </row>
    <row r="36" spans="1:9" x14ac:dyDescent="0.2">
      <c r="A36" s="265" t="s">
        <v>63</v>
      </c>
      <c r="B36" s="279"/>
      <c r="C36" s="267"/>
      <c r="D36" s="279"/>
      <c r="E36" s="267"/>
      <c r="F36" s="279"/>
      <c r="G36" s="267"/>
      <c r="H36" s="279"/>
      <c r="I36" s="267"/>
    </row>
    <row r="37" spans="1:9" x14ac:dyDescent="0.2">
      <c r="A37" s="282" t="s">
        <v>104</v>
      </c>
      <c r="B37" s="283"/>
      <c r="C37" s="284"/>
      <c r="D37" s="283"/>
      <c r="E37" s="284"/>
      <c r="F37" s="283"/>
      <c r="G37" s="284"/>
      <c r="H37" s="283"/>
      <c r="I37" s="284"/>
    </row>
    <row r="38" spans="1:9" ht="13.5" thickBot="1" x14ac:dyDescent="0.25">
      <c r="A38" s="269" t="s">
        <v>89</v>
      </c>
      <c r="B38" s="280"/>
      <c r="C38" s="173"/>
      <c r="D38" s="280"/>
      <c r="E38" s="173"/>
      <c r="F38" s="280"/>
      <c r="G38" s="173"/>
      <c r="H38" s="280"/>
      <c r="I38" s="173"/>
    </row>
    <row r="39" spans="1:9" ht="13.5" thickBot="1" x14ac:dyDescent="0.25">
      <c r="A39" s="260"/>
      <c r="B39" s="272"/>
      <c r="C39" s="273"/>
      <c r="D39" s="272"/>
      <c r="E39" s="273"/>
      <c r="F39" s="272"/>
      <c r="G39" s="273"/>
      <c r="H39" s="272"/>
      <c r="I39" s="273"/>
    </row>
    <row r="40" spans="1:9" x14ac:dyDescent="0.2">
      <c r="A40" s="261" t="s">
        <v>64</v>
      </c>
      <c r="B40" s="262"/>
      <c r="C40" s="263"/>
      <c r="D40" s="262"/>
      <c r="E40" s="263"/>
      <c r="F40" s="262"/>
      <c r="G40" s="263"/>
      <c r="H40" s="262"/>
      <c r="I40" s="263"/>
    </row>
    <row r="41" spans="1:9" x14ac:dyDescent="0.2">
      <c r="A41" s="278" t="s">
        <v>65</v>
      </c>
      <c r="B41" s="266"/>
      <c r="C41" s="267"/>
      <c r="D41" s="266"/>
      <c r="E41" s="267"/>
      <c r="F41" s="266"/>
      <c r="G41" s="267"/>
      <c r="H41" s="266"/>
      <c r="I41" s="267"/>
    </row>
    <row r="42" spans="1:9" x14ac:dyDescent="0.2">
      <c r="A42" s="278" t="s">
        <v>66</v>
      </c>
      <c r="B42" s="266"/>
      <c r="C42" s="267"/>
      <c r="D42" s="266"/>
      <c r="E42" s="267"/>
      <c r="F42" s="266"/>
      <c r="G42" s="267"/>
      <c r="H42" s="266"/>
      <c r="I42" s="267"/>
    </row>
    <row r="43" spans="1:9" x14ac:dyDescent="0.2">
      <c r="A43" s="278" t="s">
        <v>67</v>
      </c>
      <c r="B43" s="266"/>
      <c r="C43" s="267"/>
      <c r="D43" s="266"/>
      <c r="E43" s="267"/>
      <c r="F43" s="266"/>
      <c r="G43" s="267"/>
      <c r="H43" s="266"/>
      <c r="I43" s="267"/>
    </row>
    <row r="44" spans="1:9" x14ac:dyDescent="0.2">
      <c r="A44" s="265" t="s">
        <v>68</v>
      </c>
      <c r="B44" s="285"/>
      <c r="C44" s="284"/>
      <c r="D44" s="285"/>
      <c r="E44" s="284"/>
      <c r="F44" s="285"/>
      <c r="G44" s="284"/>
      <c r="H44" s="285"/>
      <c r="I44" s="284"/>
    </row>
    <row r="45" spans="1:9" x14ac:dyDescent="0.2">
      <c r="A45" s="286"/>
      <c r="B45" s="285"/>
      <c r="C45" s="284"/>
      <c r="D45" s="285"/>
      <c r="E45" s="284"/>
      <c r="F45" s="285"/>
      <c r="G45" s="284"/>
      <c r="H45" s="285"/>
      <c r="I45" s="284"/>
    </row>
    <row r="46" spans="1:9" ht="13.5" thickBot="1" x14ac:dyDescent="0.25">
      <c r="A46" s="287"/>
      <c r="B46" s="270"/>
      <c r="C46" s="173"/>
      <c r="D46" s="270"/>
      <c r="E46" s="173"/>
      <c r="F46" s="270"/>
      <c r="G46" s="173"/>
      <c r="H46" s="270"/>
      <c r="I46" s="173"/>
    </row>
    <row r="47" spans="1:9" ht="13.5" thickBot="1" x14ac:dyDescent="0.25">
      <c r="A47" s="260"/>
      <c r="B47" s="272"/>
      <c r="C47" s="281"/>
      <c r="D47" s="272"/>
      <c r="E47" s="281"/>
      <c r="F47" s="272"/>
      <c r="G47" s="281"/>
      <c r="H47" s="272"/>
      <c r="I47" s="281"/>
    </row>
    <row r="48" spans="1:9" x14ac:dyDescent="0.2">
      <c r="A48" s="261" t="s">
        <v>69</v>
      </c>
      <c r="B48" s="262"/>
      <c r="C48" s="263"/>
      <c r="D48" s="262"/>
      <c r="E48" s="263"/>
      <c r="F48" s="262"/>
      <c r="G48" s="263"/>
      <c r="H48" s="262"/>
      <c r="I48" s="263"/>
    </row>
    <row r="49" spans="1:11" x14ac:dyDescent="0.2">
      <c r="A49" s="278" t="s">
        <v>105</v>
      </c>
      <c r="B49" s="266"/>
      <c r="C49" s="267"/>
      <c r="D49" s="266"/>
      <c r="E49" s="267"/>
      <c r="F49" s="266"/>
      <c r="G49" s="267"/>
      <c r="H49" s="266"/>
      <c r="I49" s="267"/>
    </row>
    <row r="50" spans="1:11" x14ac:dyDescent="0.2">
      <c r="A50" s="278" t="s">
        <v>70</v>
      </c>
      <c r="B50" s="266"/>
      <c r="C50" s="267"/>
      <c r="D50" s="266"/>
      <c r="E50" s="267"/>
      <c r="F50" s="266"/>
      <c r="G50" s="267"/>
      <c r="H50" s="266"/>
      <c r="I50" s="267"/>
    </row>
    <row r="51" spans="1:11" x14ac:dyDescent="0.2">
      <c r="A51" s="278" t="s">
        <v>106</v>
      </c>
      <c r="B51" s="266"/>
      <c r="C51" s="267"/>
      <c r="D51" s="266"/>
      <c r="E51" s="267"/>
      <c r="F51" s="266"/>
      <c r="G51" s="267"/>
      <c r="H51" s="266"/>
      <c r="I51" s="267"/>
    </row>
    <row r="52" spans="1:11" ht="13.5" thickBot="1" x14ac:dyDescent="0.25">
      <c r="A52" s="269" t="s">
        <v>71</v>
      </c>
      <c r="B52" s="270"/>
      <c r="C52" s="173"/>
      <c r="D52" s="270"/>
      <c r="E52" s="173"/>
      <c r="F52" s="270"/>
      <c r="G52" s="173"/>
      <c r="H52" s="270"/>
      <c r="I52" s="173"/>
    </row>
    <row r="53" spans="1:11" ht="13.5" thickBot="1" x14ac:dyDescent="0.25">
      <c r="A53" s="260"/>
      <c r="B53" s="272"/>
      <c r="C53" s="273"/>
      <c r="D53" s="272"/>
      <c r="E53" s="273"/>
      <c r="F53" s="272"/>
      <c r="G53" s="273"/>
      <c r="H53" s="272"/>
      <c r="I53" s="273"/>
    </row>
    <row r="54" spans="1:11" ht="13.5" thickBot="1" x14ac:dyDescent="0.25">
      <c r="A54" s="274" t="s">
        <v>72</v>
      </c>
      <c r="B54" s="275"/>
      <c r="C54" s="276">
        <v>1</v>
      </c>
      <c r="D54" s="275"/>
      <c r="E54" s="276">
        <v>1</v>
      </c>
      <c r="F54" s="275"/>
      <c r="G54" s="276">
        <v>1</v>
      </c>
      <c r="H54" s="275"/>
      <c r="I54" s="276">
        <v>1</v>
      </c>
    </row>
    <row r="55" spans="1:11" ht="13.5" thickBot="1" x14ac:dyDescent="0.25">
      <c r="A55" s="260"/>
    </row>
    <row r="56" spans="1:11" ht="13.5" thickBot="1" x14ac:dyDescent="0.25">
      <c r="A56" s="379" t="s">
        <v>201</v>
      </c>
      <c r="B56" s="342"/>
      <c r="C56" s="342"/>
      <c r="D56" s="342"/>
      <c r="E56" s="342"/>
      <c r="F56" s="342"/>
      <c r="G56" s="342"/>
      <c r="H56" s="342"/>
      <c r="I56" s="342"/>
      <c r="K56" s="51"/>
    </row>
    <row r="57" spans="1:11" ht="13.5" thickBot="1" x14ac:dyDescent="0.25">
      <c r="A57" s="260"/>
    </row>
    <row r="58" spans="1:11" ht="13.5" thickBot="1" x14ac:dyDescent="0.25">
      <c r="A58" s="274" t="s">
        <v>90</v>
      </c>
      <c r="B58" s="272"/>
      <c r="C58" s="281"/>
      <c r="D58" s="272"/>
      <c r="E58" s="281"/>
      <c r="F58" s="272"/>
      <c r="G58" s="281"/>
      <c r="H58" s="272"/>
      <c r="I58" s="281"/>
    </row>
    <row r="59" spans="1:11" x14ac:dyDescent="0.2">
      <c r="A59" s="440" t="s">
        <v>100</v>
      </c>
      <c r="B59" s="288"/>
      <c r="C59" s="289"/>
      <c r="D59" s="289"/>
      <c r="E59" s="289"/>
      <c r="F59" s="289"/>
      <c r="G59" s="289"/>
      <c r="H59" s="289"/>
      <c r="I59" s="290"/>
    </row>
    <row r="60" spans="1:11" x14ac:dyDescent="0.2">
      <c r="A60" s="441" t="s">
        <v>101</v>
      </c>
      <c r="B60" s="291"/>
      <c r="C60" s="292"/>
      <c r="D60" s="292"/>
      <c r="E60" s="292"/>
      <c r="F60" s="292"/>
      <c r="G60" s="292"/>
      <c r="H60" s="292"/>
      <c r="I60" s="293"/>
    </row>
    <row r="61" spans="1:11" ht="13.5" thickBot="1" x14ac:dyDescent="0.25">
      <c r="A61" s="442" t="s">
        <v>102</v>
      </c>
      <c r="B61" s="294"/>
      <c r="C61" s="295"/>
      <c r="D61" s="295"/>
      <c r="E61" s="295"/>
      <c r="F61" s="295"/>
      <c r="G61" s="295"/>
      <c r="H61" s="295"/>
      <c r="I61" s="296"/>
    </row>
    <row r="62" spans="1:11" ht="4.5" customHeight="1" x14ac:dyDescent="0.2">
      <c r="A62" s="444"/>
      <c r="B62" s="410"/>
      <c r="C62" s="297"/>
      <c r="D62" s="297"/>
      <c r="E62" s="297"/>
      <c r="F62" s="297"/>
      <c r="G62" s="297"/>
      <c r="H62" s="297"/>
      <c r="I62" s="297"/>
    </row>
    <row r="63" spans="1:11" ht="4.5" customHeight="1" x14ac:dyDescent="0.2">
      <c r="A63" s="443"/>
      <c r="B63" s="445"/>
      <c r="C63" s="297"/>
      <c r="D63" s="297"/>
      <c r="E63" s="297"/>
      <c r="F63" s="297"/>
      <c r="G63" s="297"/>
      <c r="H63" s="297"/>
      <c r="I63" s="297"/>
    </row>
    <row r="64" spans="1:11" ht="4.5" customHeight="1" x14ac:dyDescent="0.2"/>
    <row r="65" spans="1:9" x14ac:dyDescent="0.2">
      <c r="A65" s="298" t="s">
        <v>99</v>
      </c>
    </row>
    <row r="66" spans="1:9" ht="29.25" customHeight="1" x14ac:dyDescent="0.2">
      <c r="A66" s="507" t="s">
        <v>208</v>
      </c>
      <c r="B66" s="508"/>
      <c r="C66" s="508"/>
      <c r="D66" s="508"/>
      <c r="E66" s="508"/>
      <c r="F66" s="508"/>
      <c r="G66" s="508"/>
      <c r="H66" s="508"/>
      <c r="I66" s="508"/>
    </row>
    <row r="67" spans="1:9" ht="11.25" customHeight="1" thickBot="1" x14ac:dyDescent="0.25">
      <c r="A67" s="382"/>
      <c r="B67" s="383"/>
      <c r="C67" s="383"/>
      <c r="D67" s="383"/>
      <c r="E67" s="383"/>
      <c r="F67" s="383"/>
      <c r="G67" s="383"/>
      <c r="H67" s="383"/>
      <c r="I67" s="383"/>
    </row>
    <row r="68" spans="1:9" ht="29.25" customHeight="1" thickBot="1" x14ac:dyDescent="0.25">
      <c r="A68" s="504" t="s">
        <v>210</v>
      </c>
      <c r="B68" s="505"/>
      <c r="C68" s="505"/>
      <c r="D68" s="505"/>
      <c r="E68" s="505"/>
      <c r="F68" s="505"/>
      <c r="G68" s="505"/>
      <c r="H68" s="505"/>
      <c r="I68" s="506"/>
    </row>
    <row r="70" spans="1:9" ht="13.5" thickBot="1" x14ac:dyDescent="0.25">
      <c r="A70" s="86" t="s">
        <v>151</v>
      </c>
    </row>
    <row r="71" spans="1:9" ht="13.5" thickBot="1" x14ac:dyDescent="0.25">
      <c r="A71" s="91" t="s">
        <v>8</v>
      </c>
      <c r="B71" s="91" t="str">
        <f>+B9</f>
        <v>promedio 2017</v>
      </c>
      <c r="D71" s="91" t="str">
        <f>+D9</f>
        <v>promedio 2018</v>
      </c>
      <c r="F71" s="91" t="str">
        <f>+F9</f>
        <v>promedio 2019</v>
      </c>
      <c r="H71" s="114" t="str">
        <f>+H9</f>
        <v>promedio ene-xxx 2012</v>
      </c>
    </row>
    <row r="72" spans="1:9" ht="13.5" thickBot="1" x14ac:dyDescent="0.25">
      <c r="A72" s="109" t="s">
        <v>143</v>
      </c>
      <c r="B72" s="146">
        <f>+B54-SUM(B48:B52,B40:B46,B35:B38,B29:B33,B27,B20:B25,B13:B18)</f>
        <v>0</v>
      </c>
      <c r="C72" s="145"/>
      <c r="D72" s="146">
        <f>+D54-SUM(D48:D52,D40:D46,D35:D38,D29:D33,D27,D20:D25,D13:D18)</f>
        <v>0</v>
      </c>
      <c r="E72" s="145"/>
      <c r="F72" s="146">
        <f>+F54-SUM(F48:F52,F40:F46,F35:F38,F29:F33,F27,F20:F25,F13:F18)</f>
        <v>0</v>
      </c>
      <c r="G72" s="145"/>
      <c r="H72" s="146">
        <f>+H54-SUM(H48:H52,H40:H46,H35:H38,H29:H33,H27,H20:H25,H13:H18)</f>
        <v>0</v>
      </c>
    </row>
  </sheetData>
  <sheetProtection formatCells="0" formatColumns="0" formatRows="0"/>
  <mergeCells count="9">
    <mergeCell ref="A66:I66"/>
    <mergeCell ref="A68:I68"/>
    <mergeCell ref="B9:C9"/>
    <mergeCell ref="D9:E9"/>
    <mergeCell ref="F9:G9"/>
    <mergeCell ref="H9:I9"/>
    <mergeCell ref="B10:B11"/>
    <mergeCell ref="D10:D11"/>
    <mergeCell ref="F10:F1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2:K72"/>
  <sheetViews>
    <sheetView showGridLines="0" tabSelected="1" topLeftCell="A2" workbookViewId="0">
      <selection activeCell="S59" sqref="S59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1.42578125" style="252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hidden="1" customWidth="1"/>
    <col min="9" max="9" width="0" style="252" hidden="1" customWidth="1"/>
    <col min="10" max="10" width="1.5703125" style="252" customWidth="1"/>
    <col min="11" max="16384" width="11.42578125" style="252"/>
  </cols>
  <sheetData>
    <row r="2" spans="1:9" x14ac:dyDescent="0.2">
      <c r="A2" s="251" t="s">
        <v>260</v>
      </c>
    </row>
    <row r="3" spans="1:9" x14ac:dyDescent="0.2">
      <c r="A3" s="251" t="s">
        <v>139</v>
      </c>
    </row>
    <row r="4" spans="1:9" x14ac:dyDescent="0.2">
      <c r="A4" s="251" t="str">
        <f>+'1.2 modelos'!A3</f>
        <v>BROCAS DIN 8039</v>
      </c>
    </row>
    <row r="5" spans="1:9" x14ac:dyDescent="0.2">
      <c r="A5" s="438" t="s">
        <v>259</v>
      </c>
    </row>
    <row r="6" spans="1:9" x14ac:dyDescent="0.2">
      <c r="A6" s="251"/>
    </row>
    <row r="7" spans="1:9" s="254" customFormat="1" x14ac:dyDescent="0.2">
      <c r="A7" s="439" t="s">
        <v>247</v>
      </c>
      <c r="B7" s="253"/>
      <c r="C7" s="253"/>
    </row>
    <row r="8" spans="1:9" s="254" customFormat="1" ht="13.5" thickBot="1" x14ac:dyDescent="0.25">
      <c r="A8" s="255"/>
      <c r="B8" s="253"/>
      <c r="C8" s="253"/>
    </row>
    <row r="9" spans="1:9" ht="13.5" thickBot="1" x14ac:dyDescent="0.25">
      <c r="B9" s="509" t="s">
        <v>248</v>
      </c>
      <c r="C9" s="510"/>
      <c r="D9" s="509" t="s">
        <v>249</v>
      </c>
      <c r="E9" s="510"/>
      <c r="F9" s="509" t="s">
        <v>250</v>
      </c>
      <c r="G9" s="510"/>
      <c r="H9" s="511" t="s">
        <v>217</v>
      </c>
      <c r="I9" s="512"/>
    </row>
    <row r="10" spans="1:9" x14ac:dyDescent="0.2">
      <c r="A10" s="256" t="s">
        <v>50</v>
      </c>
      <c r="B10" s="513" t="s">
        <v>251</v>
      </c>
      <c r="C10" s="257" t="s">
        <v>52</v>
      </c>
      <c r="D10" s="513" t="s">
        <v>251</v>
      </c>
      <c r="E10" s="257" t="s">
        <v>52</v>
      </c>
      <c r="F10" s="513" t="s">
        <v>251</v>
      </c>
      <c r="G10" s="257" t="s">
        <v>52</v>
      </c>
      <c r="H10" s="257" t="s">
        <v>51</v>
      </c>
      <c r="I10" s="257" t="s">
        <v>52</v>
      </c>
    </row>
    <row r="11" spans="1:9" ht="13.5" thickBot="1" x14ac:dyDescent="0.25">
      <c r="A11" s="258"/>
      <c r="B11" s="514"/>
      <c r="C11" s="259" t="s">
        <v>53</v>
      </c>
      <c r="D11" s="514"/>
      <c r="E11" s="259" t="s">
        <v>53</v>
      </c>
      <c r="F11" s="514"/>
      <c r="G11" s="259" t="s">
        <v>53</v>
      </c>
      <c r="H11" s="355" t="s">
        <v>185</v>
      </c>
      <c r="I11" s="259" t="s">
        <v>53</v>
      </c>
    </row>
    <row r="12" spans="1:9" ht="13.5" thickBot="1" x14ac:dyDescent="0.25">
      <c r="A12" s="260"/>
    </row>
    <row r="13" spans="1:9" x14ac:dyDescent="0.2">
      <c r="A13" s="261" t="s">
        <v>54</v>
      </c>
      <c r="B13" s="262"/>
      <c r="C13" s="263"/>
      <c r="D13" s="262"/>
      <c r="E13" s="263"/>
      <c r="F13" s="262"/>
      <c r="G13" s="263"/>
      <c r="H13" s="262"/>
      <c r="I13" s="263"/>
    </row>
    <row r="14" spans="1:9" x14ac:dyDescent="0.2">
      <c r="A14" s="265"/>
      <c r="B14" s="266"/>
      <c r="C14" s="267"/>
      <c r="D14" s="266"/>
      <c r="E14" s="267"/>
      <c r="F14" s="266"/>
      <c r="G14" s="267"/>
      <c r="H14" s="266"/>
      <c r="I14" s="267"/>
    </row>
    <row r="15" spans="1:9" x14ac:dyDescent="0.2">
      <c r="A15" s="265"/>
      <c r="B15" s="266"/>
      <c r="C15" s="267"/>
      <c r="D15" s="266"/>
      <c r="E15" s="267"/>
      <c r="F15" s="266"/>
      <c r="G15" s="267"/>
      <c r="H15" s="266"/>
      <c r="I15" s="267"/>
    </row>
    <row r="16" spans="1:9" x14ac:dyDescent="0.2">
      <c r="A16" s="265"/>
      <c r="B16" s="266"/>
      <c r="C16" s="267"/>
      <c r="D16" s="266"/>
      <c r="E16" s="267"/>
      <c r="F16" s="266"/>
      <c r="G16" s="267"/>
      <c r="H16" s="266"/>
      <c r="I16" s="267"/>
    </row>
    <row r="17" spans="1:9" x14ac:dyDescent="0.2">
      <c r="A17" s="265"/>
      <c r="B17" s="266"/>
      <c r="C17" s="267"/>
      <c r="D17" s="266"/>
      <c r="E17" s="267"/>
      <c r="F17" s="266"/>
      <c r="G17" s="267"/>
      <c r="H17" s="266"/>
      <c r="I17" s="267"/>
    </row>
    <row r="18" spans="1:9" ht="13.5" thickBot="1" x14ac:dyDescent="0.25">
      <c r="A18" s="269"/>
      <c r="B18" s="270"/>
      <c r="C18" s="173"/>
      <c r="D18" s="270"/>
      <c r="E18" s="173"/>
      <c r="F18" s="270"/>
      <c r="G18" s="173"/>
      <c r="H18" s="270"/>
      <c r="I18" s="173"/>
    </row>
    <row r="19" spans="1:9" ht="13.5" thickBot="1" x14ac:dyDescent="0.25">
      <c r="A19" s="260"/>
      <c r="B19" s="272"/>
      <c r="C19" s="273"/>
      <c r="D19" s="272"/>
      <c r="E19" s="273"/>
      <c r="F19" s="272"/>
      <c r="G19" s="273"/>
      <c r="H19" s="272"/>
      <c r="I19" s="273"/>
    </row>
    <row r="20" spans="1:9" x14ac:dyDescent="0.2">
      <c r="A20" s="261" t="s">
        <v>55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5"/>
      <c r="B21" s="266"/>
      <c r="C21" s="267"/>
      <c r="D21" s="266"/>
      <c r="E21" s="267"/>
      <c r="F21" s="266"/>
      <c r="G21" s="267"/>
      <c r="H21" s="266"/>
      <c r="I21" s="267"/>
    </row>
    <row r="22" spans="1:9" x14ac:dyDescent="0.2">
      <c r="A22" s="265"/>
      <c r="B22" s="266"/>
      <c r="C22" s="267"/>
      <c r="D22" s="266"/>
      <c r="E22" s="267"/>
      <c r="F22" s="266"/>
      <c r="G22" s="267"/>
      <c r="H22" s="266"/>
      <c r="I22" s="267"/>
    </row>
    <row r="23" spans="1:9" x14ac:dyDescent="0.2">
      <c r="A23" s="265"/>
      <c r="B23" s="266"/>
      <c r="C23" s="267"/>
      <c r="D23" s="266"/>
      <c r="E23" s="267"/>
      <c r="F23" s="266"/>
      <c r="G23" s="267"/>
      <c r="H23" s="266"/>
      <c r="I23" s="267"/>
    </row>
    <row r="24" spans="1:9" x14ac:dyDescent="0.2">
      <c r="A24" s="265"/>
      <c r="B24" s="266"/>
      <c r="C24" s="267"/>
      <c r="D24" s="266"/>
      <c r="E24" s="267"/>
      <c r="F24" s="266"/>
      <c r="G24" s="267"/>
      <c r="H24" s="266"/>
      <c r="I24" s="267"/>
    </row>
    <row r="25" spans="1:9" ht="13.5" thickBot="1" x14ac:dyDescent="0.25">
      <c r="A25" s="269"/>
      <c r="B25" s="270"/>
      <c r="C25" s="173"/>
      <c r="D25" s="270"/>
      <c r="E25" s="173"/>
      <c r="F25" s="270"/>
      <c r="G25" s="173"/>
      <c r="H25" s="270"/>
      <c r="I25" s="173"/>
    </row>
    <row r="26" spans="1:9" ht="13.5" thickBot="1" x14ac:dyDescent="0.25">
      <c r="A26" s="260"/>
      <c r="B26" s="272"/>
      <c r="C26" s="273"/>
      <c r="D26" s="272"/>
      <c r="E26" s="273"/>
      <c r="F26" s="272"/>
      <c r="G26" s="273"/>
      <c r="H26" s="272"/>
      <c r="I26" s="273"/>
    </row>
    <row r="27" spans="1:9" ht="13.5" thickBot="1" x14ac:dyDescent="0.25">
      <c r="A27" s="274" t="s">
        <v>56</v>
      </c>
      <c r="B27" s="275"/>
      <c r="C27" s="276"/>
      <c r="D27" s="275"/>
      <c r="E27" s="276"/>
      <c r="F27" s="275"/>
      <c r="G27" s="276"/>
      <c r="H27" s="275"/>
      <c r="I27" s="276"/>
    </row>
    <row r="28" spans="1:9" ht="13.5" thickBot="1" x14ac:dyDescent="0.25">
      <c r="A28" s="260"/>
      <c r="B28" s="272"/>
      <c r="C28" s="273"/>
      <c r="D28" s="272"/>
      <c r="E28" s="273"/>
      <c r="F28" s="272"/>
      <c r="G28" s="273"/>
      <c r="H28" s="272"/>
      <c r="I28" s="273"/>
    </row>
    <row r="29" spans="1:9" x14ac:dyDescent="0.2">
      <c r="A29" s="261" t="s">
        <v>57</v>
      </c>
      <c r="B29" s="277"/>
      <c r="C29" s="263"/>
      <c r="D29" s="277"/>
      <c r="E29" s="263"/>
      <c r="F29" s="277"/>
      <c r="G29" s="263"/>
      <c r="H29" s="277"/>
      <c r="I29" s="263"/>
    </row>
    <row r="30" spans="1:9" x14ac:dyDescent="0.2">
      <c r="A30" s="278" t="s">
        <v>58</v>
      </c>
      <c r="B30" s="279"/>
      <c r="C30" s="267"/>
      <c r="D30" s="279"/>
      <c r="E30" s="267"/>
      <c r="F30" s="279"/>
      <c r="G30" s="267"/>
      <c r="H30" s="279"/>
      <c r="I30" s="267"/>
    </row>
    <row r="31" spans="1:9" x14ac:dyDescent="0.2">
      <c r="A31" s="278" t="s">
        <v>59</v>
      </c>
      <c r="B31" s="279"/>
      <c r="C31" s="267"/>
      <c r="D31" s="279"/>
      <c r="E31" s="267"/>
      <c r="F31" s="279"/>
      <c r="G31" s="267"/>
      <c r="H31" s="279"/>
      <c r="I31" s="267"/>
    </row>
    <row r="32" spans="1:9" x14ac:dyDescent="0.2">
      <c r="A32" s="278" t="s">
        <v>60</v>
      </c>
      <c r="B32" s="279"/>
      <c r="C32" s="267"/>
      <c r="D32" s="279"/>
      <c r="E32" s="267"/>
      <c r="F32" s="279"/>
      <c r="G32" s="267"/>
      <c r="H32" s="279"/>
      <c r="I32" s="267"/>
    </row>
    <row r="33" spans="1:9" ht="13.5" thickBot="1" x14ac:dyDescent="0.25">
      <c r="A33" s="269" t="s">
        <v>61</v>
      </c>
      <c r="B33" s="280"/>
      <c r="C33" s="173"/>
      <c r="D33" s="280"/>
      <c r="E33" s="173"/>
      <c r="F33" s="280"/>
      <c r="G33" s="173"/>
      <c r="H33" s="280"/>
      <c r="I33" s="173"/>
    </row>
    <row r="34" spans="1:9" ht="13.5" thickBot="1" x14ac:dyDescent="0.25">
      <c r="A34" s="251"/>
      <c r="B34" s="272"/>
      <c r="C34" s="281"/>
      <c r="D34" s="272"/>
      <c r="E34" s="281"/>
      <c r="F34" s="272"/>
      <c r="G34" s="281"/>
      <c r="H34" s="272"/>
      <c r="I34" s="281"/>
    </row>
    <row r="35" spans="1:9" x14ac:dyDescent="0.2">
      <c r="A35" s="261" t="s">
        <v>62</v>
      </c>
      <c r="B35" s="277"/>
      <c r="C35" s="263"/>
      <c r="D35" s="277"/>
      <c r="E35" s="263"/>
      <c r="F35" s="277"/>
      <c r="G35" s="263"/>
      <c r="H35" s="277"/>
      <c r="I35" s="263"/>
    </row>
    <row r="36" spans="1:9" x14ac:dyDescent="0.2">
      <c r="A36" s="265" t="s">
        <v>63</v>
      </c>
      <c r="B36" s="279"/>
      <c r="C36" s="267"/>
      <c r="D36" s="279"/>
      <c r="E36" s="267"/>
      <c r="F36" s="279"/>
      <c r="G36" s="267"/>
      <c r="H36" s="279"/>
      <c r="I36" s="267"/>
    </row>
    <row r="37" spans="1:9" x14ac:dyDescent="0.2">
      <c r="A37" s="282" t="s">
        <v>104</v>
      </c>
      <c r="B37" s="283"/>
      <c r="C37" s="284"/>
      <c r="D37" s="283"/>
      <c r="E37" s="284"/>
      <c r="F37" s="283"/>
      <c r="G37" s="284"/>
      <c r="H37" s="283"/>
      <c r="I37" s="284"/>
    </row>
    <row r="38" spans="1:9" ht="13.5" thickBot="1" x14ac:dyDescent="0.25">
      <c r="A38" s="269" t="s">
        <v>89</v>
      </c>
      <c r="B38" s="280"/>
      <c r="C38" s="173"/>
      <c r="D38" s="280"/>
      <c r="E38" s="173"/>
      <c r="F38" s="280"/>
      <c r="G38" s="173"/>
      <c r="H38" s="280"/>
      <c r="I38" s="173"/>
    </row>
    <row r="39" spans="1:9" ht="13.5" thickBot="1" x14ac:dyDescent="0.25">
      <c r="A39" s="260"/>
      <c r="B39" s="272"/>
      <c r="C39" s="273"/>
      <c r="D39" s="272"/>
      <c r="E39" s="273"/>
      <c r="F39" s="272"/>
      <c r="G39" s="273"/>
      <c r="H39" s="272"/>
      <c r="I39" s="273"/>
    </row>
    <row r="40" spans="1:9" x14ac:dyDescent="0.2">
      <c r="A40" s="261" t="s">
        <v>64</v>
      </c>
      <c r="B40" s="262"/>
      <c r="C40" s="263"/>
      <c r="D40" s="262"/>
      <c r="E40" s="263"/>
      <c r="F40" s="262"/>
      <c r="G40" s="263"/>
      <c r="H40" s="262"/>
      <c r="I40" s="263"/>
    </row>
    <row r="41" spans="1:9" x14ac:dyDescent="0.2">
      <c r="A41" s="278" t="s">
        <v>65</v>
      </c>
      <c r="B41" s="266"/>
      <c r="C41" s="267"/>
      <c r="D41" s="266"/>
      <c r="E41" s="267"/>
      <c r="F41" s="266"/>
      <c r="G41" s="267"/>
      <c r="H41" s="266"/>
      <c r="I41" s="267"/>
    </row>
    <row r="42" spans="1:9" x14ac:dyDescent="0.2">
      <c r="A42" s="278" t="s">
        <v>66</v>
      </c>
      <c r="B42" s="266"/>
      <c r="C42" s="267"/>
      <c r="D42" s="266"/>
      <c r="E42" s="267"/>
      <c r="F42" s="266"/>
      <c r="G42" s="267"/>
      <c r="H42" s="266"/>
      <c r="I42" s="267"/>
    </row>
    <row r="43" spans="1:9" x14ac:dyDescent="0.2">
      <c r="A43" s="278" t="s">
        <v>67</v>
      </c>
      <c r="B43" s="266"/>
      <c r="C43" s="267"/>
      <c r="D43" s="266"/>
      <c r="E43" s="267"/>
      <c r="F43" s="266"/>
      <c r="G43" s="267"/>
      <c r="H43" s="266"/>
      <c r="I43" s="267"/>
    </row>
    <row r="44" spans="1:9" x14ac:dyDescent="0.2">
      <c r="A44" s="265" t="s">
        <v>68</v>
      </c>
      <c r="B44" s="285"/>
      <c r="C44" s="284"/>
      <c r="D44" s="285"/>
      <c r="E44" s="284"/>
      <c r="F44" s="285"/>
      <c r="G44" s="284"/>
      <c r="H44" s="285"/>
      <c r="I44" s="284"/>
    </row>
    <row r="45" spans="1:9" x14ac:dyDescent="0.2">
      <c r="A45" s="286"/>
      <c r="B45" s="285"/>
      <c r="C45" s="284"/>
      <c r="D45" s="285"/>
      <c r="E45" s="284"/>
      <c r="F45" s="285"/>
      <c r="G45" s="284"/>
      <c r="H45" s="285"/>
      <c r="I45" s="284"/>
    </row>
    <row r="46" spans="1:9" ht="13.5" thickBot="1" x14ac:dyDescent="0.25">
      <c r="A46" s="287"/>
      <c r="B46" s="270"/>
      <c r="C46" s="173"/>
      <c r="D46" s="270"/>
      <c r="E46" s="173"/>
      <c r="F46" s="270"/>
      <c r="G46" s="173"/>
      <c r="H46" s="270"/>
      <c r="I46" s="173"/>
    </row>
    <row r="47" spans="1:9" ht="13.5" thickBot="1" x14ac:dyDescent="0.25">
      <c r="A47" s="260"/>
      <c r="B47" s="272"/>
      <c r="C47" s="281"/>
      <c r="D47" s="272"/>
      <c r="E47" s="281"/>
      <c r="F47" s="272"/>
      <c r="G47" s="281"/>
      <c r="H47" s="272"/>
      <c r="I47" s="281"/>
    </row>
    <row r="48" spans="1:9" x14ac:dyDescent="0.2">
      <c r="A48" s="261" t="s">
        <v>69</v>
      </c>
      <c r="B48" s="262"/>
      <c r="C48" s="263"/>
      <c r="D48" s="262"/>
      <c r="E48" s="263"/>
      <c r="F48" s="262"/>
      <c r="G48" s="263"/>
      <c r="H48" s="262"/>
      <c r="I48" s="263"/>
    </row>
    <row r="49" spans="1:11" x14ac:dyDescent="0.2">
      <c r="A49" s="278" t="s">
        <v>105</v>
      </c>
      <c r="B49" s="266"/>
      <c r="C49" s="267"/>
      <c r="D49" s="266"/>
      <c r="E49" s="267"/>
      <c r="F49" s="266"/>
      <c r="G49" s="267"/>
      <c r="H49" s="266"/>
      <c r="I49" s="267"/>
    </row>
    <row r="50" spans="1:11" x14ac:dyDescent="0.2">
      <c r="A50" s="278" t="s">
        <v>70</v>
      </c>
      <c r="B50" s="266"/>
      <c r="C50" s="267"/>
      <c r="D50" s="266"/>
      <c r="E50" s="267"/>
      <c r="F50" s="266"/>
      <c r="G50" s="267"/>
      <c r="H50" s="266"/>
      <c r="I50" s="267"/>
    </row>
    <row r="51" spans="1:11" x14ac:dyDescent="0.2">
      <c r="A51" s="278" t="s">
        <v>106</v>
      </c>
      <c r="B51" s="266"/>
      <c r="C51" s="267"/>
      <c r="D51" s="266"/>
      <c r="E51" s="267"/>
      <c r="F51" s="266"/>
      <c r="G51" s="267"/>
      <c r="H51" s="266"/>
      <c r="I51" s="267"/>
    </row>
    <row r="52" spans="1:11" ht="13.5" thickBot="1" x14ac:dyDescent="0.25">
      <c r="A52" s="269" t="s">
        <v>71</v>
      </c>
      <c r="B52" s="270"/>
      <c r="C52" s="173"/>
      <c r="D52" s="270"/>
      <c r="E52" s="173"/>
      <c r="F52" s="270"/>
      <c r="G52" s="173"/>
      <c r="H52" s="270"/>
      <c r="I52" s="173"/>
    </row>
    <row r="53" spans="1:11" ht="13.5" thickBot="1" x14ac:dyDescent="0.25">
      <c r="A53" s="260"/>
      <c r="B53" s="272"/>
      <c r="C53" s="273"/>
      <c r="D53" s="272"/>
      <c r="E53" s="273"/>
      <c r="F53" s="272"/>
      <c r="G53" s="273"/>
      <c r="H53" s="272"/>
      <c r="I53" s="273"/>
    </row>
    <row r="54" spans="1:11" ht="13.5" thickBot="1" x14ac:dyDescent="0.25">
      <c r="A54" s="274" t="s">
        <v>72</v>
      </c>
      <c r="B54" s="275"/>
      <c r="C54" s="276">
        <v>1</v>
      </c>
      <c r="D54" s="275"/>
      <c r="E54" s="276">
        <v>1</v>
      </c>
      <c r="F54" s="275"/>
      <c r="G54" s="276">
        <v>1</v>
      </c>
      <c r="H54" s="275"/>
      <c r="I54" s="276">
        <v>1</v>
      </c>
    </row>
    <row r="55" spans="1:11" ht="13.5" thickBot="1" x14ac:dyDescent="0.25">
      <c r="A55" s="260"/>
    </row>
    <row r="56" spans="1:11" ht="13.5" thickBot="1" x14ac:dyDescent="0.25">
      <c r="A56" s="379" t="s">
        <v>201</v>
      </c>
      <c r="B56" s="342"/>
      <c r="C56" s="342"/>
      <c r="D56" s="342"/>
      <c r="E56" s="342"/>
      <c r="F56" s="342"/>
      <c r="G56" s="342"/>
      <c r="H56" s="342"/>
      <c r="I56" s="342"/>
      <c r="K56" s="51"/>
    </row>
    <row r="57" spans="1:11" ht="13.5" thickBot="1" x14ac:dyDescent="0.25">
      <c r="A57" s="260"/>
    </row>
    <row r="58" spans="1:11" ht="13.5" thickBot="1" x14ac:dyDescent="0.25">
      <c r="A58" s="274" t="s">
        <v>90</v>
      </c>
      <c r="B58" s="272"/>
      <c r="C58" s="281"/>
      <c r="D58" s="272"/>
      <c r="E58" s="281"/>
      <c r="F58" s="272"/>
      <c r="G58" s="281"/>
      <c r="H58" s="272"/>
      <c r="I58" s="281"/>
    </row>
    <row r="59" spans="1:11" x14ac:dyDescent="0.2">
      <c r="A59" s="440" t="s">
        <v>100</v>
      </c>
      <c r="B59" s="288"/>
      <c r="C59" s="289"/>
      <c r="D59" s="289"/>
      <c r="E59" s="289"/>
      <c r="F59" s="289"/>
      <c r="G59" s="289"/>
      <c r="H59" s="289"/>
      <c r="I59" s="290"/>
    </row>
    <row r="60" spans="1:11" x14ac:dyDescent="0.2">
      <c r="A60" s="441" t="s">
        <v>101</v>
      </c>
      <c r="B60" s="291"/>
      <c r="C60" s="292"/>
      <c r="D60" s="292"/>
      <c r="E60" s="292"/>
      <c r="F60" s="292"/>
      <c r="G60" s="292"/>
      <c r="H60" s="292"/>
      <c r="I60" s="293"/>
    </row>
    <row r="61" spans="1:11" ht="13.5" thickBot="1" x14ac:dyDescent="0.25">
      <c r="A61" s="442" t="s">
        <v>102</v>
      </c>
      <c r="B61" s="294"/>
      <c r="C61" s="295"/>
      <c r="D61" s="295"/>
      <c r="E61" s="295"/>
      <c r="F61" s="295"/>
      <c r="G61" s="295"/>
      <c r="H61" s="295"/>
      <c r="I61" s="296"/>
    </row>
    <row r="62" spans="1:11" ht="4.5" customHeight="1" x14ac:dyDescent="0.2">
      <c r="A62" s="444"/>
      <c r="B62" s="410"/>
      <c r="C62" s="297"/>
      <c r="D62" s="297"/>
      <c r="E62" s="297"/>
      <c r="F62" s="297"/>
      <c r="G62" s="297"/>
      <c r="H62" s="297"/>
      <c r="I62" s="297"/>
    </row>
    <row r="63" spans="1:11" ht="4.5" customHeight="1" x14ac:dyDescent="0.2">
      <c r="A63" s="443"/>
      <c r="B63" s="445"/>
      <c r="C63" s="297"/>
      <c r="D63" s="297"/>
      <c r="E63" s="297"/>
      <c r="F63" s="297"/>
      <c r="G63" s="297"/>
      <c r="H63" s="297"/>
      <c r="I63" s="297"/>
    </row>
    <row r="64" spans="1:11" ht="4.5" customHeight="1" x14ac:dyDescent="0.2"/>
    <row r="65" spans="1:9" x14ac:dyDescent="0.2">
      <c r="A65" s="298" t="s">
        <v>99</v>
      </c>
    </row>
    <row r="66" spans="1:9" ht="29.25" customHeight="1" x14ac:dyDescent="0.2">
      <c r="A66" s="507" t="s">
        <v>208</v>
      </c>
      <c r="B66" s="508"/>
      <c r="C66" s="508"/>
      <c r="D66" s="508"/>
      <c r="E66" s="508"/>
      <c r="F66" s="508"/>
      <c r="G66" s="508"/>
      <c r="H66" s="508"/>
      <c r="I66" s="508"/>
    </row>
    <row r="67" spans="1:9" ht="11.25" customHeight="1" thickBot="1" x14ac:dyDescent="0.25">
      <c r="A67" s="382"/>
      <c r="B67" s="383"/>
      <c r="C67" s="383"/>
      <c r="D67" s="383"/>
      <c r="E67" s="383"/>
      <c r="F67" s="383"/>
      <c r="G67" s="383"/>
      <c r="H67" s="383"/>
      <c r="I67" s="383"/>
    </row>
    <row r="68" spans="1:9" ht="29.25" customHeight="1" thickBot="1" x14ac:dyDescent="0.25">
      <c r="A68" s="504" t="s">
        <v>210</v>
      </c>
      <c r="B68" s="505"/>
      <c r="C68" s="505"/>
      <c r="D68" s="505"/>
      <c r="E68" s="505"/>
      <c r="F68" s="505"/>
      <c r="G68" s="505"/>
      <c r="H68" s="505"/>
      <c r="I68" s="506"/>
    </row>
    <row r="70" spans="1:9" ht="13.5" thickBot="1" x14ac:dyDescent="0.25">
      <c r="A70" s="86" t="s">
        <v>151</v>
      </c>
    </row>
    <row r="71" spans="1:9" ht="13.5" thickBot="1" x14ac:dyDescent="0.25">
      <c r="A71" s="91" t="s">
        <v>8</v>
      </c>
      <c r="B71" s="91" t="str">
        <f>+B9</f>
        <v>promedio 2017</v>
      </c>
      <c r="D71" s="91" t="str">
        <f>+D9</f>
        <v>promedio 2018</v>
      </c>
      <c r="F71" s="91" t="str">
        <f>+F9</f>
        <v>promedio 2019</v>
      </c>
      <c r="H71" s="114" t="str">
        <f>+H9</f>
        <v>promedio ene-xxx 2012</v>
      </c>
    </row>
    <row r="72" spans="1:9" ht="13.5" thickBot="1" x14ac:dyDescent="0.25">
      <c r="A72" s="109" t="s">
        <v>143</v>
      </c>
      <c r="B72" s="146">
        <f>+B54-SUM(B48:B52,B40:B46,B35:B38,B29:B33,B27,B20:B25,B13:B18)</f>
        <v>0</v>
      </c>
      <c r="C72" s="145"/>
      <c r="D72" s="146">
        <f>+D54-SUM(D48:D52,D40:D46,D35:D38,D29:D33,D27,D20:D25,D13:D18)</f>
        <v>0</v>
      </c>
      <c r="E72" s="145"/>
      <c r="F72" s="146">
        <f>+F54-SUM(F48:F52,F40:F46,F35:F38,F29:F33,F27,F20:F25,F13:F18)</f>
        <v>0</v>
      </c>
      <c r="G72" s="145"/>
      <c r="H72" s="146">
        <f>+H54-SUM(H48:H52,H40:H46,H35:H38,H29:H33,H27,H20:H25,H13:H18)</f>
        <v>0</v>
      </c>
    </row>
  </sheetData>
  <sheetProtection formatCells="0" formatColumns="0" formatRows="0"/>
  <mergeCells count="9">
    <mergeCell ref="A66:I66"/>
    <mergeCell ref="A68:I68"/>
    <mergeCell ref="B9:C9"/>
    <mergeCell ref="D9:E9"/>
    <mergeCell ref="F9:G9"/>
    <mergeCell ref="H9:I9"/>
    <mergeCell ref="B10:B11"/>
    <mergeCell ref="D10:D11"/>
    <mergeCell ref="F10:F1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E42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5" width="11.28515625" style="51" customWidth="1"/>
    <col min="6" max="16384" width="11.42578125" style="51"/>
  </cols>
  <sheetData>
    <row r="1" spans="1:5" x14ac:dyDescent="0.2">
      <c r="A1" s="159" t="s">
        <v>224</v>
      </c>
      <c r="B1" s="160"/>
      <c r="C1" s="160"/>
      <c r="D1" s="160"/>
      <c r="E1" s="160"/>
    </row>
    <row r="2" spans="1:5" x14ac:dyDescent="0.2">
      <c r="A2" s="159" t="s">
        <v>222</v>
      </c>
      <c r="B2" s="160"/>
      <c r="C2" s="160"/>
      <c r="D2" s="160"/>
      <c r="E2" s="160"/>
    </row>
    <row r="3" spans="1:5" x14ac:dyDescent="0.2">
      <c r="A3" s="159" t="s">
        <v>223</v>
      </c>
      <c r="B3" s="160"/>
      <c r="C3" s="160"/>
      <c r="D3" s="160"/>
      <c r="E3" s="160"/>
    </row>
    <row r="4" spans="1:5" hidden="1" x14ac:dyDescent="0.2">
      <c r="A4" s="159"/>
      <c r="B4" s="160"/>
      <c r="C4" s="160"/>
      <c r="D4" s="160"/>
      <c r="E4" s="160"/>
    </row>
    <row r="5" spans="1:5" hidden="1" x14ac:dyDescent="0.2">
      <c r="A5" s="159"/>
      <c r="B5" s="160"/>
      <c r="C5" s="160"/>
      <c r="D5" s="160"/>
      <c r="E5" s="160"/>
    </row>
    <row r="6" spans="1:5" x14ac:dyDescent="0.2">
      <c r="A6" s="159"/>
      <c r="B6" s="160"/>
      <c r="C6" s="160"/>
      <c r="D6" s="160"/>
      <c r="E6" s="160"/>
    </row>
    <row r="7" spans="1:5" x14ac:dyDescent="0.2">
      <c r="A7" s="159"/>
      <c r="B7" s="160"/>
      <c r="C7" s="160"/>
      <c r="D7" s="160"/>
      <c r="E7" s="160"/>
    </row>
    <row r="8" spans="1:5" ht="13.5" thickBot="1" x14ac:dyDescent="0.25">
      <c r="A8" s="160"/>
      <c r="B8" s="159"/>
      <c r="C8" s="160"/>
      <c r="D8" s="160"/>
      <c r="E8" s="160"/>
    </row>
    <row r="9" spans="1:5" ht="28.5" customHeight="1" thickBot="1" x14ac:dyDescent="0.25">
      <c r="A9" s="161" t="s">
        <v>2</v>
      </c>
      <c r="B9" s="162" t="s">
        <v>3</v>
      </c>
      <c r="C9" s="389">
        <v>2017</v>
      </c>
      <c r="D9" s="389">
        <v>2018</v>
      </c>
      <c r="E9" s="389">
        <v>2019</v>
      </c>
    </row>
    <row r="10" spans="1:5" x14ac:dyDescent="0.2">
      <c r="A10" s="163" t="s">
        <v>4</v>
      </c>
      <c r="B10" s="463"/>
      <c r="C10" s="468" t="s">
        <v>112</v>
      </c>
      <c r="D10" s="468" t="s">
        <v>112</v>
      </c>
      <c r="E10" s="465" t="s">
        <v>112</v>
      </c>
    </row>
    <row r="11" spans="1:5" x14ac:dyDescent="0.2">
      <c r="A11" s="164"/>
      <c r="B11" s="464"/>
      <c r="C11" s="469"/>
      <c r="D11" s="469"/>
      <c r="E11" s="462"/>
    </row>
    <row r="12" spans="1:5" x14ac:dyDescent="0.2">
      <c r="A12" s="164"/>
      <c r="B12" s="466"/>
      <c r="C12" s="469" t="s">
        <v>112</v>
      </c>
      <c r="D12" s="469" t="s">
        <v>112</v>
      </c>
      <c r="E12" s="462" t="s">
        <v>112</v>
      </c>
    </row>
    <row r="13" spans="1:5" x14ac:dyDescent="0.2">
      <c r="A13" s="164"/>
      <c r="B13" s="464"/>
      <c r="C13" s="469"/>
      <c r="D13" s="469"/>
      <c r="E13" s="462"/>
    </row>
    <row r="14" spans="1:5" x14ac:dyDescent="0.2">
      <c r="A14" s="164"/>
      <c r="B14" s="466"/>
      <c r="C14" s="469" t="s">
        <v>112</v>
      </c>
      <c r="D14" s="469" t="s">
        <v>112</v>
      </c>
      <c r="E14" s="462" t="s">
        <v>112</v>
      </c>
    </row>
    <row r="15" spans="1:5" ht="13.5" thickBot="1" x14ac:dyDescent="0.25">
      <c r="A15" s="165"/>
      <c r="B15" s="467"/>
      <c r="C15" s="471"/>
      <c r="D15" s="471"/>
      <c r="E15" s="470"/>
    </row>
    <row r="16" spans="1:5" x14ac:dyDescent="0.2">
      <c r="A16" s="163" t="s">
        <v>5</v>
      </c>
      <c r="B16" s="463"/>
      <c r="C16" s="468" t="s">
        <v>112</v>
      </c>
      <c r="D16" s="468" t="s">
        <v>112</v>
      </c>
      <c r="E16" s="465" t="s">
        <v>112</v>
      </c>
    </row>
    <row r="17" spans="1:5" x14ac:dyDescent="0.2">
      <c r="A17" s="164"/>
      <c r="B17" s="464"/>
      <c r="C17" s="469"/>
      <c r="D17" s="469"/>
      <c r="E17" s="462"/>
    </row>
    <row r="18" spans="1:5" x14ac:dyDescent="0.2">
      <c r="A18" s="164"/>
      <c r="B18" s="466"/>
      <c r="C18" s="469" t="s">
        <v>112</v>
      </c>
      <c r="D18" s="469" t="s">
        <v>112</v>
      </c>
      <c r="E18" s="462" t="s">
        <v>112</v>
      </c>
    </row>
    <row r="19" spans="1:5" x14ac:dyDescent="0.2">
      <c r="A19" s="164"/>
      <c r="B19" s="464"/>
      <c r="C19" s="469"/>
      <c r="D19" s="469"/>
      <c r="E19" s="462"/>
    </row>
    <row r="20" spans="1:5" x14ac:dyDescent="0.2">
      <c r="A20" s="164"/>
      <c r="B20" s="466"/>
      <c r="C20" s="469" t="s">
        <v>112</v>
      </c>
      <c r="D20" s="469" t="s">
        <v>112</v>
      </c>
      <c r="E20" s="462" t="s">
        <v>112</v>
      </c>
    </row>
    <row r="21" spans="1:5" ht="13.5" thickBot="1" x14ac:dyDescent="0.25">
      <c r="A21" s="165"/>
      <c r="B21" s="467"/>
      <c r="C21" s="471"/>
      <c r="D21" s="471"/>
      <c r="E21" s="470"/>
    </row>
    <row r="22" spans="1:5" x14ac:dyDescent="0.2">
      <c r="A22" s="163" t="s">
        <v>6</v>
      </c>
      <c r="B22" s="463"/>
      <c r="C22" s="468" t="s">
        <v>112</v>
      </c>
      <c r="D22" s="468" t="s">
        <v>112</v>
      </c>
      <c r="E22" s="465" t="s">
        <v>112</v>
      </c>
    </row>
    <row r="23" spans="1:5" x14ac:dyDescent="0.2">
      <c r="A23" s="164"/>
      <c r="B23" s="464"/>
      <c r="C23" s="469"/>
      <c r="D23" s="469"/>
      <c r="E23" s="462"/>
    </row>
    <row r="24" spans="1:5" x14ac:dyDescent="0.2">
      <c r="A24" s="164"/>
      <c r="B24" s="466"/>
      <c r="C24" s="469" t="s">
        <v>112</v>
      </c>
      <c r="D24" s="469" t="s">
        <v>112</v>
      </c>
      <c r="E24" s="462" t="s">
        <v>112</v>
      </c>
    </row>
    <row r="25" spans="1:5" x14ac:dyDescent="0.2">
      <c r="A25" s="164"/>
      <c r="B25" s="464"/>
      <c r="C25" s="469"/>
      <c r="D25" s="469"/>
      <c r="E25" s="462"/>
    </row>
    <row r="26" spans="1:5" x14ac:dyDescent="0.2">
      <c r="A26" s="164"/>
      <c r="B26" s="466"/>
      <c r="C26" s="469" t="s">
        <v>112</v>
      </c>
      <c r="D26" s="469" t="s">
        <v>112</v>
      </c>
      <c r="E26" s="462" t="s">
        <v>112</v>
      </c>
    </row>
    <row r="27" spans="1:5" ht="13.5" thickBot="1" x14ac:dyDescent="0.25">
      <c r="A27" s="165"/>
      <c r="B27" s="467"/>
      <c r="C27" s="471"/>
      <c r="D27" s="471"/>
      <c r="E27" s="470"/>
    </row>
    <row r="28" spans="1:5" x14ac:dyDescent="0.2">
      <c r="A28" s="163" t="s">
        <v>198</v>
      </c>
      <c r="B28" s="463"/>
      <c r="C28" s="468" t="s">
        <v>112</v>
      </c>
      <c r="D28" s="468" t="s">
        <v>112</v>
      </c>
      <c r="E28" s="465" t="s">
        <v>112</v>
      </c>
    </row>
    <row r="29" spans="1:5" x14ac:dyDescent="0.2">
      <c r="A29" s="164"/>
      <c r="B29" s="464"/>
      <c r="C29" s="469"/>
      <c r="D29" s="469"/>
      <c r="E29" s="462"/>
    </row>
    <row r="30" spans="1:5" x14ac:dyDescent="0.2">
      <c r="A30" s="164"/>
      <c r="B30" s="466"/>
      <c r="C30" s="469" t="s">
        <v>112</v>
      </c>
      <c r="D30" s="469" t="s">
        <v>112</v>
      </c>
      <c r="E30" s="462" t="s">
        <v>112</v>
      </c>
    </row>
    <row r="31" spans="1:5" x14ac:dyDescent="0.2">
      <c r="A31" s="164"/>
      <c r="B31" s="464"/>
      <c r="C31" s="469"/>
      <c r="D31" s="469"/>
      <c r="E31" s="462"/>
    </row>
    <row r="32" spans="1:5" x14ac:dyDescent="0.2">
      <c r="A32" s="164"/>
      <c r="B32" s="466"/>
      <c r="C32" s="469" t="s">
        <v>112</v>
      </c>
      <c r="D32" s="469" t="s">
        <v>112</v>
      </c>
      <c r="E32" s="462" t="s">
        <v>112</v>
      </c>
    </row>
    <row r="33" spans="1:5" ht="13.5" thickBot="1" x14ac:dyDescent="0.25">
      <c r="A33" s="165"/>
      <c r="B33" s="467"/>
      <c r="C33" s="471"/>
      <c r="D33" s="471"/>
      <c r="E33" s="470"/>
    </row>
    <row r="34" spans="1:5" x14ac:dyDescent="0.2">
      <c r="A34" s="163" t="s">
        <v>199</v>
      </c>
      <c r="B34" s="463"/>
      <c r="C34" s="468" t="s">
        <v>112</v>
      </c>
      <c r="D34" s="468" t="s">
        <v>112</v>
      </c>
      <c r="E34" s="465" t="s">
        <v>112</v>
      </c>
    </row>
    <row r="35" spans="1:5" x14ac:dyDescent="0.2">
      <c r="A35" s="164"/>
      <c r="B35" s="464"/>
      <c r="C35" s="469"/>
      <c r="D35" s="469"/>
      <c r="E35" s="462"/>
    </row>
    <row r="36" spans="1:5" x14ac:dyDescent="0.2">
      <c r="A36" s="164"/>
      <c r="B36" s="466"/>
      <c r="C36" s="469" t="s">
        <v>112</v>
      </c>
      <c r="D36" s="469" t="s">
        <v>112</v>
      </c>
      <c r="E36" s="462" t="s">
        <v>112</v>
      </c>
    </row>
    <row r="37" spans="1:5" x14ac:dyDescent="0.2">
      <c r="A37" s="164"/>
      <c r="B37" s="464"/>
      <c r="C37" s="469"/>
      <c r="D37" s="469"/>
      <c r="E37" s="462"/>
    </row>
    <row r="38" spans="1:5" x14ac:dyDescent="0.2">
      <c r="A38" s="164"/>
      <c r="B38" s="466"/>
      <c r="C38" s="469" t="s">
        <v>112</v>
      </c>
      <c r="D38" s="469" t="s">
        <v>112</v>
      </c>
      <c r="E38" s="462" t="s">
        <v>112</v>
      </c>
    </row>
    <row r="39" spans="1:5" ht="13.5" thickBot="1" x14ac:dyDescent="0.25">
      <c r="A39" s="168"/>
      <c r="B39" s="467"/>
      <c r="C39" s="471"/>
      <c r="D39" s="471"/>
      <c r="E39" s="470"/>
    </row>
    <row r="40" spans="1:5" ht="13.5" thickBot="1" x14ac:dyDescent="0.25">
      <c r="B40" s="169" t="s">
        <v>113</v>
      </c>
      <c r="C40" s="170">
        <v>1</v>
      </c>
      <c r="D40" s="170">
        <v>1</v>
      </c>
      <c r="E40" s="170">
        <v>1</v>
      </c>
    </row>
    <row r="42" spans="1:5" x14ac:dyDescent="0.2">
      <c r="A42" s="51" t="s">
        <v>175</v>
      </c>
    </row>
  </sheetData>
  <mergeCells count="60">
    <mergeCell ref="D36:D37"/>
    <mergeCell ref="D38:D39"/>
    <mergeCell ref="D22:D23"/>
    <mergeCell ref="D24:D25"/>
    <mergeCell ref="D26:D27"/>
    <mergeCell ref="D28:D29"/>
    <mergeCell ref="D30:D31"/>
    <mergeCell ref="D32:D33"/>
    <mergeCell ref="C34:C35"/>
    <mergeCell ref="C36:C37"/>
    <mergeCell ref="C38:C39"/>
    <mergeCell ref="D10:D11"/>
    <mergeCell ref="D12:D13"/>
    <mergeCell ref="D14:D15"/>
    <mergeCell ref="D16:D17"/>
    <mergeCell ref="D18:D19"/>
    <mergeCell ref="D20:D21"/>
    <mergeCell ref="D34:D35"/>
    <mergeCell ref="C18:C19"/>
    <mergeCell ref="C20:C21"/>
    <mergeCell ref="C22:C23"/>
    <mergeCell ref="C24:C25"/>
    <mergeCell ref="C26:C27"/>
    <mergeCell ref="C28:C29"/>
    <mergeCell ref="E36:E37"/>
    <mergeCell ref="B34:B35"/>
    <mergeCell ref="E30:E31"/>
    <mergeCell ref="B32:B33"/>
    <mergeCell ref="E38:E39"/>
    <mergeCell ref="B38:B39"/>
    <mergeCell ref="E34:E35"/>
    <mergeCell ref="B36:B37"/>
    <mergeCell ref="C30:C31"/>
    <mergeCell ref="C32:C33"/>
    <mergeCell ref="E28:E29"/>
    <mergeCell ref="B26:B27"/>
    <mergeCell ref="E22:E23"/>
    <mergeCell ref="B24:B25"/>
    <mergeCell ref="E32:E33"/>
    <mergeCell ref="B30:B31"/>
    <mergeCell ref="E26:E27"/>
    <mergeCell ref="B28:B29"/>
    <mergeCell ref="E20:E21"/>
    <mergeCell ref="B18:B19"/>
    <mergeCell ref="E14:E15"/>
    <mergeCell ref="B16:B17"/>
    <mergeCell ref="E24:E25"/>
    <mergeCell ref="B22:B23"/>
    <mergeCell ref="E18:E19"/>
    <mergeCell ref="B20:B21"/>
    <mergeCell ref="C14:C15"/>
    <mergeCell ref="C16:C17"/>
    <mergeCell ref="E12:E13"/>
    <mergeCell ref="B10:B11"/>
    <mergeCell ref="E16:E17"/>
    <mergeCell ref="B14:B15"/>
    <mergeCell ref="E10:E11"/>
    <mergeCell ref="B12:B13"/>
    <mergeCell ref="C10:C11"/>
    <mergeCell ref="C12:C13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2" orientation="landscape" r:id="rId1"/>
  <headerFooter alignWithMargins="0">
    <oddHeader>&amp;R2020 - Año del General Manuel Belgrano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2:K72"/>
  <sheetViews>
    <sheetView showGridLines="0" tabSelected="1" topLeftCell="A2" workbookViewId="0">
      <selection activeCell="S59" sqref="S59"/>
    </sheetView>
  </sheetViews>
  <sheetFormatPr baseColWidth="10" defaultRowHeight="12.75" x14ac:dyDescent="0.2"/>
  <cols>
    <col min="1" max="1" width="38.28515625" style="252" customWidth="1"/>
    <col min="2" max="2" width="23.140625" style="252" customWidth="1"/>
    <col min="3" max="3" width="11.42578125" style="252"/>
    <col min="4" max="4" width="23.140625" style="252" customWidth="1"/>
    <col min="5" max="5" width="11.42578125" style="252"/>
    <col min="6" max="6" width="23.140625" style="252" customWidth="1"/>
    <col min="7" max="7" width="11.42578125" style="252"/>
    <col min="8" max="8" width="23.140625" style="252" hidden="1" customWidth="1"/>
    <col min="9" max="9" width="0" style="252" hidden="1" customWidth="1"/>
    <col min="10" max="10" width="1.5703125" style="252" customWidth="1"/>
    <col min="11" max="16384" width="11.42578125" style="252"/>
  </cols>
  <sheetData>
    <row r="2" spans="1:9" x14ac:dyDescent="0.2">
      <c r="A2" s="251" t="s">
        <v>258</v>
      </c>
    </row>
    <row r="3" spans="1:9" x14ac:dyDescent="0.2">
      <c r="A3" s="251" t="s">
        <v>139</v>
      </c>
    </row>
    <row r="4" spans="1:9" x14ac:dyDescent="0.2">
      <c r="A4" s="251" t="str">
        <f>+'1.3 modelos'!A3</f>
        <v>BROCAS DIN 345</v>
      </c>
    </row>
    <row r="5" spans="1:9" x14ac:dyDescent="0.2">
      <c r="A5" s="438" t="s">
        <v>261</v>
      </c>
    </row>
    <row r="6" spans="1:9" x14ac:dyDescent="0.2">
      <c r="A6" s="251"/>
    </row>
    <row r="7" spans="1:9" s="254" customFormat="1" x14ac:dyDescent="0.2">
      <c r="A7" s="439" t="s">
        <v>247</v>
      </c>
      <c r="B7" s="253"/>
      <c r="C7" s="253"/>
    </row>
    <row r="8" spans="1:9" s="254" customFormat="1" ht="13.5" thickBot="1" x14ac:dyDescent="0.25">
      <c r="A8" s="255"/>
      <c r="B8" s="253"/>
      <c r="C8" s="253"/>
    </row>
    <row r="9" spans="1:9" ht="13.5" thickBot="1" x14ac:dyDescent="0.25">
      <c r="B9" s="509" t="s">
        <v>248</v>
      </c>
      <c r="C9" s="510"/>
      <c r="D9" s="509" t="s">
        <v>249</v>
      </c>
      <c r="E9" s="510"/>
      <c r="F9" s="509" t="s">
        <v>250</v>
      </c>
      <c r="G9" s="510"/>
      <c r="H9" s="511" t="s">
        <v>217</v>
      </c>
      <c r="I9" s="512"/>
    </row>
    <row r="10" spans="1:9" x14ac:dyDescent="0.2">
      <c r="A10" s="256" t="s">
        <v>50</v>
      </c>
      <c r="B10" s="513" t="s">
        <v>251</v>
      </c>
      <c r="C10" s="257" t="s">
        <v>52</v>
      </c>
      <c r="D10" s="513" t="s">
        <v>251</v>
      </c>
      <c r="E10" s="257" t="s">
        <v>52</v>
      </c>
      <c r="F10" s="513" t="s">
        <v>251</v>
      </c>
      <c r="G10" s="257" t="s">
        <v>52</v>
      </c>
      <c r="H10" s="257" t="s">
        <v>51</v>
      </c>
      <c r="I10" s="257" t="s">
        <v>52</v>
      </c>
    </row>
    <row r="11" spans="1:9" ht="13.5" thickBot="1" x14ac:dyDescent="0.25">
      <c r="A11" s="258"/>
      <c r="B11" s="514"/>
      <c r="C11" s="259" t="s">
        <v>53</v>
      </c>
      <c r="D11" s="514"/>
      <c r="E11" s="259" t="s">
        <v>53</v>
      </c>
      <c r="F11" s="514"/>
      <c r="G11" s="259" t="s">
        <v>53</v>
      </c>
      <c r="H11" s="355" t="s">
        <v>185</v>
      </c>
      <c r="I11" s="259" t="s">
        <v>53</v>
      </c>
    </row>
    <row r="12" spans="1:9" ht="13.5" thickBot="1" x14ac:dyDescent="0.25">
      <c r="A12" s="260"/>
    </row>
    <row r="13" spans="1:9" x14ac:dyDescent="0.2">
      <c r="A13" s="261" t="s">
        <v>54</v>
      </c>
      <c r="B13" s="262"/>
      <c r="C13" s="263"/>
      <c r="D13" s="262"/>
      <c r="E13" s="263"/>
      <c r="F13" s="262"/>
      <c r="G13" s="263"/>
      <c r="H13" s="262"/>
      <c r="I13" s="263"/>
    </row>
    <row r="14" spans="1:9" x14ac:dyDescent="0.2">
      <c r="A14" s="265"/>
      <c r="B14" s="266"/>
      <c r="C14" s="267"/>
      <c r="D14" s="266"/>
      <c r="E14" s="267"/>
      <c r="F14" s="266"/>
      <c r="G14" s="267"/>
      <c r="H14" s="266"/>
      <c r="I14" s="267"/>
    </row>
    <row r="15" spans="1:9" x14ac:dyDescent="0.2">
      <c r="A15" s="265"/>
      <c r="B15" s="266"/>
      <c r="C15" s="267"/>
      <c r="D15" s="266"/>
      <c r="E15" s="267"/>
      <c r="F15" s="266"/>
      <c r="G15" s="267"/>
      <c r="H15" s="266"/>
      <c r="I15" s="267"/>
    </row>
    <row r="16" spans="1:9" x14ac:dyDescent="0.2">
      <c r="A16" s="265"/>
      <c r="B16" s="266"/>
      <c r="C16" s="267"/>
      <c r="D16" s="266"/>
      <c r="E16" s="267"/>
      <c r="F16" s="266"/>
      <c r="G16" s="267"/>
      <c r="H16" s="266"/>
      <c r="I16" s="267"/>
    </row>
    <row r="17" spans="1:9" x14ac:dyDescent="0.2">
      <c r="A17" s="265"/>
      <c r="B17" s="266"/>
      <c r="C17" s="267"/>
      <c r="D17" s="266"/>
      <c r="E17" s="267"/>
      <c r="F17" s="266"/>
      <c r="G17" s="267"/>
      <c r="H17" s="266"/>
      <c r="I17" s="267"/>
    </row>
    <row r="18" spans="1:9" ht="13.5" thickBot="1" x14ac:dyDescent="0.25">
      <c r="A18" s="269"/>
      <c r="B18" s="270"/>
      <c r="C18" s="173"/>
      <c r="D18" s="270"/>
      <c r="E18" s="173"/>
      <c r="F18" s="270"/>
      <c r="G18" s="173"/>
      <c r="H18" s="270"/>
      <c r="I18" s="173"/>
    </row>
    <row r="19" spans="1:9" ht="13.5" thickBot="1" x14ac:dyDescent="0.25">
      <c r="A19" s="260"/>
      <c r="B19" s="272"/>
      <c r="C19" s="273"/>
      <c r="D19" s="272"/>
      <c r="E19" s="273"/>
      <c r="F19" s="272"/>
      <c r="G19" s="273"/>
      <c r="H19" s="272"/>
      <c r="I19" s="273"/>
    </row>
    <row r="20" spans="1:9" x14ac:dyDescent="0.2">
      <c r="A20" s="261" t="s">
        <v>55</v>
      </c>
      <c r="B20" s="262"/>
      <c r="C20" s="263"/>
      <c r="D20" s="262"/>
      <c r="E20" s="263"/>
      <c r="F20" s="262"/>
      <c r="G20" s="263"/>
      <c r="H20" s="262"/>
      <c r="I20" s="263"/>
    </row>
    <row r="21" spans="1:9" x14ac:dyDescent="0.2">
      <c r="A21" s="265"/>
      <c r="B21" s="266"/>
      <c r="C21" s="267"/>
      <c r="D21" s="266"/>
      <c r="E21" s="267"/>
      <c r="F21" s="266"/>
      <c r="G21" s="267"/>
      <c r="H21" s="266"/>
      <c r="I21" s="267"/>
    </row>
    <row r="22" spans="1:9" x14ac:dyDescent="0.2">
      <c r="A22" s="265"/>
      <c r="B22" s="266"/>
      <c r="C22" s="267"/>
      <c r="D22" s="266"/>
      <c r="E22" s="267"/>
      <c r="F22" s="266"/>
      <c r="G22" s="267"/>
      <c r="H22" s="266"/>
      <c r="I22" s="267"/>
    </row>
    <row r="23" spans="1:9" x14ac:dyDescent="0.2">
      <c r="A23" s="265"/>
      <c r="B23" s="266"/>
      <c r="C23" s="267"/>
      <c r="D23" s="266"/>
      <c r="E23" s="267"/>
      <c r="F23" s="266"/>
      <c r="G23" s="267"/>
      <c r="H23" s="266"/>
      <c r="I23" s="267"/>
    </row>
    <row r="24" spans="1:9" x14ac:dyDescent="0.2">
      <c r="A24" s="265"/>
      <c r="B24" s="266"/>
      <c r="C24" s="267"/>
      <c r="D24" s="266"/>
      <c r="E24" s="267"/>
      <c r="F24" s="266"/>
      <c r="G24" s="267"/>
      <c r="H24" s="266"/>
      <c r="I24" s="267"/>
    </row>
    <row r="25" spans="1:9" ht="13.5" thickBot="1" x14ac:dyDescent="0.25">
      <c r="A25" s="269"/>
      <c r="B25" s="270"/>
      <c r="C25" s="173"/>
      <c r="D25" s="270"/>
      <c r="E25" s="173"/>
      <c r="F25" s="270"/>
      <c r="G25" s="173"/>
      <c r="H25" s="270"/>
      <c r="I25" s="173"/>
    </row>
    <row r="26" spans="1:9" ht="13.5" thickBot="1" x14ac:dyDescent="0.25">
      <c r="A26" s="260"/>
      <c r="B26" s="272"/>
      <c r="C26" s="273"/>
      <c r="D26" s="272"/>
      <c r="E26" s="273"/>
      <c r="F26" s="272"/>
      <c r="G26" s="273"/>
      <c r="H26" s="272"/>
      <c r="I26" s="273"/>
    </row>
    <row r="27" spans="1:9" ht="13.5" thickBot="1" x14ac:dyDescent="0.25">
      <c r="A27" s="274" t="s">
        <v>56</v>
      </c>
      <c r="B27" s="275"/>
      <c r="C27" s="276"/>
      <c r="D27" s="275"/>
      <c r="E27" s="276"/>
      <c r="F27" s="275"/>
      <c r="G27" s="276"/>
      <c r="H27" s="275"/>
      <c r="I27" s="276"/>
    </row>
    <row r="28" spans="1:9" ht="13.5" thickBot="1" x14ac:dyDescent="0.25">
      <c r="A28" s="260"/>
      <c r="B28" s="272"/>
      <c r="C28" s="273"/>
      <c r="D28" s="272"/>
      <c r="E28" s="273"/>
      <c r="F28" s="272"/>
      <c r="G28" s="273"/>
      <c r="H28" s="272"/>
      <c r="I28" s="273"/>
    </row>
    <row r="29" spans="1:9" x14ac:dyDescent="0.2">
      <c r="A29" s="261" t="s">
        <v>57</v>
      </c>
      <c r="B29" s="277"/>
      <c r="C29" s="263"/>
      <c r="D29" s="277"/>
      <c r="E29" s="263"/>
      <c r="F29" s="277"/>
      <c r="G29" s="263"/>
      <c r="H29" s="277"/>
      <c r="I29" s="263"/>
    </row>
    <row r="30" spans="1:9" x14ac:dyDescent="0.2">
      <c r="A30" s="278" t="s">
        <v>58</v>
      </c>
      <c r="B30" s="279"/>
      <c r="C30" s="267"/>
      <c r="D30" s="279"/>
      <c r="E30" s="267"/>
      <c r="F30" s="279"/>
      <c r="G30" s="267"/>
      <c r="H30" s="279"/>
      <c r="I30" s="267"/>
    </row>
    <row r="31" spans="1:9" x14ac:dyDescent="0.2">
      <c r="A31" s="278" t="s">
        <v>59</v>
      </c>
      <c r="B31" s="279"/>
      <c r="C31" s="267"/>
      <c r="D31" s="279"/>
      <c r="E31" s="267"/>
      <c r="F31" s="279"/>
      <c r="G31" s="267"/>
      <c r="H31" s="279"/>
      <c r="I31" s="267"/>
    </row>
    <row r="32" spans="1:9" x14ac:dyDescent="0.2">
      <c r="A32" s="278" t="s">
        <v>60</v>
      </c>
      <c r="B32" s="279"/>
      <c r="C32" s="267"/>
      <c r="D32" s="279"/>
      <c r="E32" s="267"/>
      <c r="F32" s="279"/>
      <c r="G32" s="267"/>
      <c r="H32" s="279"/>
      <c r="I32" s="267"/>
    </row>
    <row r="33" spans="1:9" ht="13.5" thickBot="1" x14ac:dyDescent="0.25">
      <c r="A33" s="269" t="s">
        <v>61</v>
      </c>
      <c r="B33" s="280"/>
      <c r="C33" s="173"/>
      <c r="D33" s="280"/>
      <c r="E33" s="173"/>
      <c r="F33" s="280"/>
      <c r="G33" s="173"/>
      <c r="H33" s="280"/>
      <c r="I33" s="173"/>
    </row>
    <row r="34" spans="1:9" ht="13.5" thickBot="1" x14ac:dyDescent="0.25">
      <c r="A34" s="251"/>
      <c r="B34" s="272"/>
      <c r="C34" s="281"/>
      <c r="D34" s="272"/>
      <c r="E34" s="281"/>
      <c r="F34" s="272"/>
      <c r="G34" s="281"/>
      <c r="H34" s="272"/>
      <c r="I34" s="281"/>
    </row>
    <row r="35" spans="1:9" x14ac:dyDescent="0.2">
      <c r="A35" s="261" t="s">
        <v>62</v>
      </c>
      <c r="B35" s="277"/>
      <c r="C35" s="263"/>
      <c r="D35" s="277"/>
      <c r="E35" s="263"/>
      <c r="F35" s="277"/>
      <c r="G35" s="263"/>
      <c r="H35" s="277"/>
      <c r="I35" s="263"/>
    </row>
    <row r="36" spans="1:9" x14ac:dyDescent="0.2">
      <c r="A36" s="265" t="s">
        <v>63</v>
      </c>
      <c r="B36" s="279"/>
      <c r="C36" s="267"/>
      <c r="D36" s="279"/>
      <c r="E36" s="267"/>
      <c r="F36" s="279"/>
      <c r="G36" s="267"/>
      <c r="H36" s="279"/>
      <c r="I36" s="267"/>
    </row>
    <row r="37" spans="1:9" x14ac:dyDescent="0.2">
      <c r="A37" s="282" t="s">
        <v>104</v>
      </c>
      <c r="B37" s="283"/>
      <c r="C37" s="284"/>
      <c r="D37" s="283"/>
      <c r="E37" s="284"/>
      <c r="F37" s="283"/>
      <c r="G37" s="284"/>
      <c r="H37" s="283"/>
      <c r="I37" s="284"/>
    </row>
    <row r="38" spans="1:9" ht="13.5" thickBot="1" x14ac:dyDescent="0.25">
      <c r="A38" s="269" t="s">
        <v>89</v>
      </c>
      <c r="B38" s="280"/>
      <c r="C38" s="173"/>
      <c r="D38" s="280"/>
      <c r="E38" s="173"/>
      <c r="F38" s="280"/>
      <c r="G38" s="173"/>
      <c r="H38" s="280"/>
      <c r="I38" s="173"/>
    </row>
    <row r="39" spans="1:9" ht="13.5" thickBot="1" x14ac:dyDescent="0.25">
      <c r="A39" s="260"/>
      <c r="B39" s="272"/>
      <c r="C39" s="273"/>
      <c r="D39" s="272"/>
      <c r="E39" s="273"/>
      <c r="F39" s="272"/>
      <c r="G39" s="273"/>
      <c r="H39" s="272"/>
      <c r="I39" s="273"/>
    </row>
    <row r="40" spans="1:9" x14ac:dyDescent="0.2">
      <c r="A40" s="261" t="s">
        <v>64</v>
      </c>
      <c r="B40" s="262"/>
      <c r="C40" s="263"/>
      <c r="D40" s="262"/>
      <c r="E40" s="263"/>
      <c r="F40" s="262"/>
      <c r="G40" s="263"/>
      <c r="H40" s="262"/>
      <c r="I40" s="263"/>
    </row>
    <row r="41" spans="1:9" x14ac:dyDescent="0.2">
      <c r="A41" s="278" t="s">
        <v>65</v>
      </c>
      <c r="B41" s="266"/>
      <c r="C41" s="267"/>
      <c r="D41" s="266"/>
      <c r="E41" s="267"/>
      <c r="F41" s="266"/>
      <c r="G41" s="267"/>
      <c r="H41" s="266"/>
      <c r="I41" s="267"/>
    </row>
    <row r="42" spans="1:9" x14ac:dyDescent="0.2">
      <c r="A42" s="278" t="s">
        <v>66</v>
      </c>
      <c r="B42" s="266"/>
      <c r="C42" s="267"/>
      <c r="D42" s="266"/>
      <c r="E42" s="267"/>
      <c r="F42" s="266"/>
      <c r="G42" s="267"/>
      <c r="H42" s="266"/>
      <c r="I42" s="267"/>
    </row>
    <row r="43" spans="1:9" x14ac:dyDescent="0.2">
      <c r="A43" s="278" t="s">
        <v>67</v>
      </c>
      <c r="B43" s="266"/>
      <c r="C43" s="267"/>
      <c r="D43" s="266"/>
      <c r="E43" s="267"/>
      <c r="F43" s="266"/>
      <c r="G43" s="267"/>
      <c r="H43" s="266"/>
      <c r="I43" s="267"/>
    </row>
    <row r="44" spans="1:9" x14ac:dyDescent="0.2">
      <c r="A44" s="265" t="s">
        <v>68</v>
      </c>
      <c r="B44" s="285"/>
      <c r="C44" s="284"/>
      <c r="D44" s="285"/>
      <c r="E44" s="284"/>
      <c r="F44" s="285"/>
      <c r="G44" s="284"/>
      <c r="H44" s="285"/>
      <c r="I44" s="284"/>
    </row>
    <row r="45" spans="1:9" x14ac:dyDescent="0.2">
      <c r="A45" s="286"/>
      <c r="B45" s="285"/>
      <c r="C45" s="284"/>
      <c r="D45" s="285"/>
      <c r="E45" s="284"/>
      <c r="F45" s="285"/>
      <c r="G45" s="284"/>
      <c r="H45" s="285"/>
      <c r="I45" s="284"/>
    </row>
    <row r="46" spans="1:9" ht="13.5" thickBot="1" x14ac:dyDescent="0.25">
      <c r="A46" s="287"/>
      <c r="B46" s="270"/>
      <c r="C46" s="173"/>
      <c r="D46" s="270"/>
      <c r="E46" s="173"/>
      <c r="F46" s="270"/>
      <c r="G46" s="173"/>
      <c r="H46" s="270"/>
      <c r="I46" s="173"/>
    </row>
    <row r="47" spans="1:9" ht="13.5" thickBot="1" x14ac:dyDescent="0.25">
      <c r="A47" s="260"/>
      <c r="B47" s="272"/>
      <c r="C47" s="281"/>
      <c r="D47" s="272"/>
      <c r="E47" s="281"/>
      <c r="F47" s="272"/>
      <c r="G47" s="281"/>
      <c r="H47" s="272"/>
      <c r="I47" s="281"/>
    </row>
    <row r="48" spans="1:9" x14ac:dyDescent="0.2">
      <c r="A48" s="261" t="s">
        <v>69</v>
      </c>
      <c r="B48" s="262"/>
      <c r="C48" s="263"/>
      <c r="D48" s="262"/>
      <c r="E48" s="263"/>
      <c r="F48" s="262"/>
      <c r="G48" s="263"/>
      <c r="H48" s="262"/>
      <c r="I48" s="263"/>
    </row>
    <row r="49" spans="1:11" x14ac:dyDescent="0.2">
      <c r="A49" s="278" t="s">
        <v>105</v>
      </c>
      <c r="B49" s="266"/>
      <c r="C49" s="267"/>
      <c r="D49" s="266"/>
      <c r="E49" s="267"/>
      <c r="F49" s="266"/>
      <c r="G49" s="267"/>
      <c r="H49" s="266"/>
      <c r="I49" s="267"/>
    </row>
    <row r="50" spans="1:11" x14ac:dyDescent="0.2">
      <c r="A50" s="278" t="s">
        <v>70</v>
      </c>
      <c r="B50" s="266"/>
      <c r="C50" s="267"/>
      <c r="D50" s="266"/>
      <c r="E50" s="267"/>
      <c r="F50" s="266"/>
      <c r="G50" s="267"/>
      <c r="H50" s="266"/>
      <c r="I50" s="267"/>
    </row>
    <row r="51" spans="1:11" x14ac:dyDescent="0.2">
      <c r="A51" s="278" t="s">
        <v>106</v>
      </c>
      <c r="B51" s="266"/>
      <c r="C51" s="267"/>
      <c r="D51" s="266"/>
      <c r="E51" s="267"/>
      <c r="F51" s="266"/>
      <c r="G51" s="267"/>
      <c r="H51" s="266"/>
      <c r="I51" s="267"/>
    </row>
    <row r="52" spans="1:11" ht="13.5" thickBot="1" x14ac:dyDescent="0.25">
      <c r="A52" s="269" t="s">
        <v>71</v>
      </c>
      <c r="B52" s="270"/>
      <c r="C52" s="173"/>
      <c r="D52" s="270"/>
      <c r="E52" s="173"/>
      <c r="F52" s="270"/>
      <c r="G52" s="173"/>
      <c r="H52" s="270"/>
      <c r="I52" s="173"/>
    </row>
    <row r="53" spans="1:11" ht="13.5" thickBot="1" x14ac:dyDescent="0.25">
      <c r="A53" s="260"/>
      <c r="B53" s="272"/>
      <c r="C53" s="273"/>
      <c r="D53" s="272"/>
      <c r="E53" s="273"/>
      <c r="F53" s="272"/>
      <c r="G53" s="273"/>
      <c r="H53" s="272"/>
      <c r="I53" s="273"/>
    </row>
    <row r="54" spans="1:11" ht="13.5" thickBot="1" x14ac:dyDescent="0.25">
      <c r="A54" s="274" t="s">
        <v>72</v>
      </c>
      <c r="B54" s="275"/>
      <c r="C54" s="276">
        <v>1</v>
      </c>
      <c r="D54" s="275"/>
      <c r="E54" s="276">
        <v>1</v>
      </c>
      <c r="F54" s="275"/>
      <c r="G54" s="276">
        <v>1</v>
      </c>
      <c r="H54" s="275"/>
      <c r="I54" s="276">
        <v>1</v>
      </c>
    </row>
    <row r="55" spans="1:11" ht="13.5" thickBot="1" x14ac:dyDescent="0.25">
      <c r="A55" s="260"/>
    </row>
    <row r="56" spans="1:11" ht="13.5" thickBot="1" x14ac:dyDescent="0.25">
      <c r="A56" s="379" t="s">
        <v>201</v>
      </c>
      <c r="B56" s="342"/>
      <c r="C56" s="342"/>
      <c r="D56" s="342"/>
      <c r="E56" s="342"/>
      <c r="F56" s="342"/>
      <c r="G56" s="342"/>
      <c r="H56" s="342"/>
      <c r="I56" s="342"/>
      <c r="K56" s="51"/>
    </row>
    <row r="57" spans="1:11" ht="13.5" thickBot="1" x14ac:dyDescent="0.25">
      <c r="A57" s="260"/>
    </row>
    <row r="58" spans="1:11" ht="13.5" thickBot="1" x14ac:dyDescent="0.25">
      <c r="A58" s="274" t="s">
        <v>90</v>
      </c>
      <c r="B58" s="272"/>
      <c r="C58" s="281"/>
      <c r="D58" s="272"/>
      <c r="E58" s="281"/>
      <c r="F58" s="272"/>
      <c r="G58" s="281"/>
      <c r="H58" s="272"/>
      <c r="I58" s="281"/>
    </row>
    <row r="59" spans="1:11" x14ac:dyDescent="0.2">
      <c r="A59" s="440" t="s">
        <v>100</v>
      </c>
      <c r="B59" s="288"/>
      <c r="C59" s="289"/>
      <c r="D59" s="289"/>
      <c r="E59" s="289"/>
      <c r="F59" s="289"/>
      <c r="G59" s="289"/>
      <c r="H59" s="289"/>
      <c r="I59" s="290"/>
    </row>
    <row r="60" spans="1:11" x14ac:dyDescent="0.2">
      <c r="A60" s="441" t="s">
        <v>101</v>
      </c>
      <c r="B60" s="291"/>
      <c r="C60" s="292"/>
      <c r="D60" s="292"/>
      <c r="E60" s="292"/>
      <c r="F60" s="292"/>
      <c r="G60" s="292"/>
      <c r="H60" s="292"/>
      <c r="I60" s="293"/>
    </row>
    <row r="61" spans="1:11" ht="13.5" thickBot="1" x14ac:dyDescent="0.25">
      <c r="A61" s="442" t="s">
        <v>102</v>
      </c>
      <c r="B61" s="294"/>
      <c r="C61" s="295"/>
      <c r="D61" s="295"/>
      <c r="E61" s="295"/>
      <c r="F61" s="295"/>
      <c r="G61" s="295"/>
      <c r="H61" s="295"/>
      <c r="I61" s="296"/>
    </row>
    <row r="62" spans="1:11" ht="4.5" customHeight="1" x14ac:dyDescent="0.2">
      <c r="A62" s="444"/>
      <c r="B62" s="410"/>
      <c r="C62" s="297"/>
      <c r="D62" s="297"/>
      <c r="E62" s="297"/>
      <c r="F62" s="297"/>
      <c r="G62" s="297"/>
      <c r="H62" s="297"/>
      <c r="I62" s="297"/>
    </row>
    <row r="63" spans="1:11" ht="4.5" customHeight="1" x14ac:dyDescent="0.2">
      <c r="A63" s="443"/>
      <c r="B63" s="445"/>
      <c r="C63" s="297"/>
      <c r="D63" s="297"/>
      <c r="E63" s="297"/>
      <c r="F63" s="297"/>
      <c r="G63" s="297"/>
      <c r="H63" s="297"/>
      <c r="I63" s="297"/>
    </row>
    <row r="64" spans="1:11" ht="4.5" customHeight="1" x14ac:dyDescent="0.2"/>
    <row r="65" spans="1:9" x14ac:dyDescent="0.2">
      <c r="A65" s="298" t="s">
        <v>99</v>
      </c>
    </row>
    <row r="66" spans="1:9" ht="29.25" customHeight="1" x14ac:dyDescent="0.2">
      <c r="A66" s="507" t="s">
        <v>208</v>
      </c>
      <c r="B66" s="508"/>
      <c r="C66" s="508"/>
      <c r="D66" s="508"/>
      <c r="E66" s="508"/>
      <c r="F66" s="508"/>
      <c r="G66" s="508"/>
      <c r="H66" s="508"/>
      <c r="I66" s="508"/>
    </row>
    <row r="67" spans="1:9" ht="11.25" customHeight="1" thickBot="1" x14ac:dyDescent="0.25">
      <c r="A67" s="382"/>
      <c r="B67" s="383"/>
      <c r="C67" s="383"/>
      <c r="D67" s="383"/>
      <c r="E67" s="383"/>
      <c r="F67" s="383"/>
      <c r="G67" s="383"/>
      <c r="H67" s="383"/>
      <c r="I67" s="383"/>
    </row>
    <row r="68" spans="1:9" ht="29.25" customHeight="1" thickBot="1" x14ac:dyDescent="0.25">
      <c r="A68" s="504" t="s">
        <v>210</v>
      </c>
      <c r="B68" s="505"/>
      <c r="C68" s="505"/>
      <c r="D68" s="505"/>
      <c r="E68" s="505"/>
      <c r="F68" s="505"/>
      <c r="G68" s="505"/>
      <c r="H68" s="505"/>
      <c r="I68" s="506"/>
    </row>
    <row r="70" spans="1:9" ht="13.5" thickBot="1" x14ac:dyDescent="0.25">
      <c r="A70" s="86" t="s">
        <v>151</v>
      </c>
    </row>
    <row r="71" spans="1:9" ht="13.5" thickBot="1" x14ac:dyDescent="0.25">
      <c r="A71" s="91" t="s">
        <v>8</v>
      </c>
      <c r="B71" s="91" t="str">
        <f>+B9</f>
        <v>promedio 2017</v>
      </c>
      <c r="D71" s="91" t="str">
        <f>+D9</f>
        <v>promedio 2018</v>
      </c>
      <c r="F71" s="91" t="str">
        <f>+F9</f>
        <v>promedio 2019</v>
      </c>
      <c r="H71" s="114" t="str">
        <f>+H9</f>
        <v>promedio ene-xxx 2012</v>
      </c>
    </row>
    <row r="72" spans="1:9" ht="13.5" thickBot="1" x14ac:dyDescent="0.25">
      <c r="A72" s="109" t="s">
        <v>143</v>
      </c>
      <c r="B72" s="146">
        <f>+B54-SUM(B48:B52,B40:B46,B35:B38,B29:B33,B27,B20:B25,B13:B18)</f>
        <v>0</v>
      </c>
      <c r="C72" s="145"/>
      <c r="D72" s="146">
        <f>+D54-SUM(D48:D52,D40:D46,D35:D38,D29:D33,D27,D20:D25,D13:D18)</f>
        <v>0</v>
      </c>
      <c r="E72" s="145"/>
      <c r="F72" s="146">
        <f>+F54-SUM(F48:F52,F40:F46,F35:F38,F29:F33,F27,F20:F25,F13:F18)</f>
        <v>0</v>
      </c>
      <c r="G72" s="145"/>
      <c r="H72" s="146">
        <f>+H54-SUM(H48:H52,H40:H46,H35:H38,H29:H33,H27,H20:H25,H13:H18)</f>
        <v>0</v>
      </c>
    </row>
  </sheetData>
  <sheetProtection formatCells="0" formatColumns="0" formatRows="0"/>
  <mergeCells count="9">
    <mergeCell ref="A66:I66"/>
    <mergeCell ref="A68:I68"/>
    <mergeCell ref="B9:C9"/>
    <mergeCell ref="D9:E9"/>
    <mergeCell ref="F9:G9"/>
    <mergeCell ref="H9:I9"/>
    <mergeCell ref="B10:B11"/>
    <mergeCell ref="D10:D11"/>
    <mergeCell ref="F10:F1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2" orientation="portrait" r:id="rId1"/>
  <headerFooter alignWithMargins="0">
    <oddHeader>&amp;R2020 - Año del General Manuel Belgrano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S59" sqref="S5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262</v>
      </c>
      <c r="B1" s="251"/>
    </row>
    <row r="2" spans="1:10" x14ac:dyDescent="0.2">
      <c r="A2" s="251" t="s">
        <v>186</v>
      </c>
      <c r="B2" s="251"/>
    </row>
    <row r="3" spans="1:10" x14ac:dyDescent="0.2">
      <c r="A3" s="251" t="str">
        <f>+'1.1 modelos'!A3</f>
        <v>BROCAS DIN 338</v>
      </c>
      <c r="B3" s="251"/>
    </row>
    <row r="4" spans="1:10" x14ac:dyDescent="0.2">
      <c r="A4" s="251" t="str">
        <f>+'8.1.a Costos'!A5</f>
        <v>Laminada de 6 mm de diámetro</v>
      </c>
      <c r="B4" s="251"/>
    </row>
    <row r="5" spans="1:10" x14ac:dyDescent="0.2">
      <c r="A5" s="251"/>
      <c r="B5" s="251"/>
    </row>
    <row r="6" spans="1:10" ht="13.5" thickBot="1" x14ac:dyDescent="0.25">
      <c r="J6" s="254"/>
    </row>
    <row r="7" spans="1:10" ht="13.5" customHeight="1" x14ac:dyDescent="0.2">
      <c r="A7" s="356" t="s">
        <v>50</v>
      </c>
      <c r="B7" s="517" t="s">
        <v>187</v>
      </c>
      <c r="C7" s="357" t="s">
        <v>248</v>
      </c>
      <c r="D7" s="357" t="s">
        <v>249</v>
      </c>
      <c r="E7" s="357" t="s">
        <v>250</v>
      </c>
      <c r="F7" s="357" t="s">
        <v>218</v>
      </c>
      <c r="G7" s="519" t="s">
        <v>107</v>
      </c>
      <c r="J7" s="254"/>
    </row>
    <row r="8" spans="1:10" ht="36.75" customHeight="1" thickBot="1" x14ac:dyDescent="0.25">
      <c r="A8" s="358"/>
      <c r="B8" s="518"/>
      <c r="C8" s="446" t="s">
        <v>263</v>
      </c>
      <c r="D8" s="446" t="s">
        <v>263</v>
      </c>
      <c r="E8" s="446" t="s">
        <v>263</v>
      </c>
      <c r="F8" s="359" t="s">
        <v>188</v>
      </c>
      <c r="G8" s="520"/>
    </row>
    <row r="9" spans="1:10" ht="13.5" thickBot="1" x14ac:dyDescent="0.25">
      <c r="A9" s="260"/>
      <c r="B9" s="260"/>
      <c r="G9" s="252"/>
    </row>
    <row r="10" spans="1:10" x14ac:dyDescent="0.2">
      <c r="A10" s="261" t="s">
        <v>189</v>
      </c>
      <c r="B10" s="261"/>
      <c r="C10" s="264"/>
      <c r="D10" s="264"/>
      <c r="E10" s="264"/>
      <c r="F10" s="264"/>
      <c r="G10" s="264"/>
    </row>
    <row r="11" spans="1:10" x14ac:dyDescent="0.2">
      <c r="A11" s="265"/>
      <c r="B11" s="265"/>
      <c r="C11" s="268"/>
      <c r="D11" s="268"/>
      <c r="E11" s="268"/>
      <c r="F11" s="268"/>
      <c r="G11" s="268"/>
    </row>
    <row r="12" spans="1:10" x14ac:dyDescent="0.2">
      <c r="A12" s="265"/>
      <c r="B12" s="265"/>
      <c r="C12" s="268"/>
      <c r="D12" s="268"/>
      <c r="E12" s="268"/>
      <c r="F12" s="268"/>
      <c r="G12" s="268"/>
    </row>
    <row r="13" spans="1:10" x14ac:dyDescent="0.2">
      <c r="A13" s="265"/>
      <c r="B13" s="265"/>
      <c r="C13" s="268"/>
      <c r="D13" s="268"/>
      <c r="E13" s="268"/>
      <c r="F13" s="268"/>
      <c r="G13" s="268"/>
    </row>
    <row r="14" spans="1:10" x14ac:dyDescent="0.2">
      <c r="A14" s="265"/>
      <c r="B14" s="265"/>
      <c r="C14" s="268"/>
      <c r="D14" s="268"/>
      <c r="E14" s="268"/>
      <c r="F14" s="268"/>
      <c r="G14" s="268"/>
    </row>
    <row r="15" spans="1:10" ht="13.5" thickBot="1" x14ac:dyDescent="0.25">
      <c r="A15" s="269"/>
      <c r="B15" s="269"/>
      <c r="C15" s="271"/>
      <c r="D15" s="271"/>
      <c r="E15" s="271"/>
      <c r="F15" s="271"/>
      <c r="G15" s="271"/>
    </row>
    <row r="16" spans="1:10" ht="13.5" thickBot="1" x14ac:dyDescent="0.25">
      <c r="A16" s="260"/>
      <c r="B16" s="260"/>
      <c r="G16" s="252"/>
    </row>
    <row r="17" spans="1:7" x14ac:dyDescent="0.2">
      <c r="A17" s="261" t="s">
        <v>190</v>
      </c>
      <c r="B17" s="261"/>
      <c r="C17" s="264"/>
      <c r="D17" s="264"/>
      <c r="E17" s="264"/>
      <c r="F17" s="264"/>
      <c r="G17" s="264"/>
    </row>
    <row r="18" spans="1:7" x14ac:dyDescent="0.2">
      <c r="A18" s="265"/>
      <c r="B18" s="265"/>
      <c r="C18" s="268"/>
      <c r="D18" s="268"/>
      <c r="E18" s="268"/>
      <c r="F18" s="268"/>
      <c r="G18" s="268"/>
    </row>
    <row r="19" spans="1:7" x14ac:dyDescent="0.2">
      <c r="A19" s="265"/>
      <c r="B19" s="265"/>
      <c r="C19" s="268"/>
      <c r="D19" s="268"/>
      <c r="E19" s="268"/>
      <c r="F19" s="268"/>
      <c r="G19" s="268"/>
    </row>
    <row r="20" spans="1:7" x14ac:dyDescent="0.2">
      <c r="A20" s="265"/>
      <c r="B20" s="265"/>
      <c r="C20" s="268"/>
      <c r="D20" s="268"/>
      <c r="E20" s="268"/>
      <c r="F20" s="268"/>
      <c r="G20" s="268"/>
    </row>
    <row r="21" spans="1:7" x14ac:dyDescent="0.2">
      <c r="A21" s="265"/>
      <c r="B21" s="265"/>
      <c r="C21" s="268"/>
      <c r="D21" s="268"/>
      <c r="E21" s="268"/>
      <c r="F21" s="268"/>
      <c r="G21" s="268"/>
    </row>
    <row r="22" spans="1:7" ht="13.5" thickBot="1" x14ac:dyDescent="0.25">
      <c r="A22" s="269"/>
      <c r="B22" s="269"/>
      <c r="C22" s="271"/>
      <c r="D22" s="271"/>
      <c r="E22" s="271"/>
      <c r="F22" s="271"/>
      <c r="G22" s="271"/>
    </row>
    <row r="24" spans="1:7" ht="13.5" thickBot="1" x14ac:dyDescent="0.25"/>
    <row r="25" spans="1:7" ht="13.5" thickBot="1" x14ac:dyDescent="0.25">
      <c r="A25" s="521" t="s">
        <v>50</v>
      </c>
      <c r="B25" s="522"/>
      <c r="C25" s="360" t="str">
        <f>+C7</f>
        <v>promedio 2017</v>
      </c>
      <c r="D25" s="360" t="str">
        <f>+D7</f>
        <v>promedio 2018</v>
      </c>
      <c r="E25" s="360" t="str">
        <f>+E7</f>
        <v>promedio 2019</v>
      </c>
      <c r="F25" s="360" t="str">
        <f>+F7</f>
        <v>promedio xxx-xxx2012</v>
      </c>
    </row>
    <row r="26" spans="1:7" ht="13.5" thickBot="1" x14ac:dyDescent="0.25">
      <c r="A26" s="515" t="s">
        <v>104</v>
      </c>
      <c r="B26" s="516"/>
    </row>
    <row r="27" spans="1:7" x14ac:dyDescent="0.2">
      <c r="A27" s="361" t="s">
        <v>191</v>
      </c>
      <c r="B27" s="362"/>
      <c r="C27" s="363"/>
      <c r="D27" s="364"/>
      <c r="E27" s="363"/>
      <c r="F27" s="364"/>
    </row>
    <row r="28" spans="1:7" x14ac:dyDescent="0.2">
      <c r="A28" s="365" t="s">
        <v>192</v>
      </c>
      <c r="B28" s="366"/>
      <c r="C28" s="367"/>
      <c r="D28" s="368"/>
      <c r="E28" s="367"/>
      <c r="F28" s="368"/>
    </row>
    <row r="29" spans="1:7" x14ac:dyDescent="0.2">
      <c r="A29" s="365" t="s">
        <v>193</v>
      </c>
      <c r="B29" s="366"/>
      <c r="C29" s="367"/>
      <c r="D29" s="368"/>
      <c r="E29" s="367"/>
      <c r="F29" s="368"/>
    </row>
    <row r="30" spans="1:7" ht="13.5" thickBot="1" x14ac:dyDescent="0.25">
      <c r="A30" s="369" t="s">
        <v>194</v>
      </c>
      <c r="B30" s="370"/>
      <c r="C30" s="371"/>
      <c r="D30" s="372"/>
      <c r="E30" s="371"/>
      <c r="F30" s="372"/>
    </row>
    <row r="31" spans="1:7" ht="13.5" thickBot="1" x14ac:dyDescent="0.25">
      <c r="A31" s="515" t="s">
        <v>195</v>
      </c>
      <c r="B31" s="516"/>
      <c r="C31" s="373"/>
      <c r="D31" s="373"/>
      <c r="E31" s="373"/>
      <c r="F31" s="373"/>
    </row>
    <row r="32" spans="1:7" x14ac:dyDescent="0.2">
      <c r="A32" s="361" t="s">
        <v>191</v>
      </c>
      <c r="B32" s="362"/>
      <c r="C32" s="363"/>
      <c r="D32" s="364"/>
      <c r="E32" s="363"/>
      <c r="F32" s="364"/>
    </row>
    <row r="33" spans="1:6" x14ac:dyDescent="0.2">
      <c r="A33" s="365" t="s">
        <v>192</v>
      </c>
      <c r="B33" s="366"/>
      <c r="C33" s="367"/>
      <c r="D33" s="368"/>
      <c r="E33" s="367"/>
      <c r="F33" s="368"/>
    </row>
    <row r="34" spans="1:6" x14ac:dyDescent="0.2">
      <c r="A34" s="365" t="s">
        <v>193</v>
      </c>
      <c r="B34" s="366"/>
      <c r="C34" s="367"/>
      <c r="D34" s="368"/>
      <c r="E34" s="367"/>
      <c r="F34" s="368"/>
    </row>
    <row r="35" spans="1:6" ht="13.5" thickBot="1" x14ac:dyDescent="0.25">
      <c r="A35" s="369" t="s">
        <v>194</v>
      </c>
      <c r="B35" s="370"/>
      <c r="C35" s="371"/>
      <c r="D35" s="372"/>
      <c r="E35" s="371"/>
      <c r="F35" s="372"/>
    </row>
    <row r="36" spans="1:6" ht="13.5" thickBot="1" x14ac:dyDescent="0.25">
      <c r="A36" s="515" t="s">
        <v>196</v>
      </c>
      <c r="B36" s="516"/>
      <c r="C36" s="373"/>
      <c r="D36" s="373"/>
      <c r="E36" s="373"/>
      <c r="F36" s="373"/>
    </row>
    <row r="37" spans="1:6" x14ac:dyDescent="0.2">
      <c r="A37" s="361" t="s">
        <v>191</v>
      </c>
      <c r="B37" s="362"/>
      <c r="C37" s="363"/>
      <c r="D37" s="364"/>
      <c r="E37" s="363"/>
      <c r="F37" s="364"/>
    </row>
    <row r="38" spans="1:6" x14ac:dyDescent="0.2">
      <c r="A38" s="365" t="s">
        <v>192</v>
      </c>
      <c r="B38" s="366"/>
      <c r="C38" s="367"/>
      <c r="D38" s="368"/>
      <c r="E38" s="367"/>
      <c r="F38" s="368"/>
    </row>
    <row r="39" spans="1:6" x14ac:dyDescent="0.2">
      <c r="A39" s="365" t="s">
        <v>193</v>
      </c>
      <c r="B39" s="366"/>
      <c r="C39" s="367"/>
      <c r="D39" s="368"/>
      <c r="E39" s="367"/>
      <c r="F39" s="368"/>
    </row>
    <row r="40" spans="1:6" ht="13.5" thickBot="1" x14ac:dyDescent="0.25">
      <c r="A40" s="369" t="s">
        <v>194</v>
      </c>
      <c r="B40" s="370"/>
      <c r="C40" s="371"/>
      <c r="D40" s="372"/>
      <c r="E40" s="371"/>
      <c r="F40" s="372"/>
    </row>
    <row r="41" spans="1:6" ht="13.5" thickBot="1" x14ac:dyDescent="0.25">
      <c r="A41" s="515" t="s">
        <v>196</v>
      </c>
      <c r="B41" s="516"/>
      <c r="C41" s="373"/>
      <c r="D41" s="373"/>
      <c r="E41" s="373"/>
      <c r="F41" s="373"/>
    </row>
    <row r="42" spans="1:6" x14ac:dyDescent="0.2">
      <c r="A42" s="361" t="s">
        <v>191</v>
      </c>
      <c r="B42" s="362"/>
      <c r="C42" s="363"/>
      <c r="D42" s="364"/>
      <c r="E42" s="363"/>
      <c r="F42" s="364"/>
    </row>
    <row r="43" spans="1:6" x14ac:dyDescent="0.2">
      <c r="A43" s="365" t="s">
        <v>192</v>
      </c>
      <c r="B43" s="366"/>
      <c r="C43" s="367"/>
      <c r="D43" s="368"/>
      <c r="E43" s="367"/>
      <c r="F43" s="368"/>
    </row>
    <row r="44" spans="1:6" x14ac:dyDescent="0.2">
      <c r="A44" s="365" t="s">
        <v>193</v>
      </c>
      <c r="B44" s="366"/>
      <c r="C44" s="367"/>
      <c r="D44" s="368"/>
      <c r="E44" s="367"/>
      <c r="F44" s="368"/>
    </row>
    <row r="45" spans="1:6" ht="13.5" thickBot="1" x14ac:dyDescent="0.25">
      <c r="A45" s="369" t="s">
        <v>194</v>
      </c>
      <c r="B45" s="370"/>
      <c r="C45" s="371"/>
      <c r="D45" s="372"/>
      <c r="E45" s="371"/>
      <c r="F45" s="372"/>
    </row>
  </sheetData>
  <mergeCells count="7">
    <mergeCell ref="A36:B36"/>
    <mergeCell ref="A41:B41"/>
    <mergeCell ref="B7:B8"/>
    <mergeCell ref="G7:G8"/>
    <mergeCell ref="A25:B25"/>
    <mergeCell ref="A26:B26"/>
    <mergeCell ref="A31:B31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1" orientation="landscape" verticalDpi="0" r:id="rId1"/>
  <headerFooter alignWithMargins="0">
    <oddHeader>&amp;R2020 - Año del General Manuel Belgrano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S59" sqref="S5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264</v>
      </c>
      <c r="B1" s="251"/>
    </row>
    <row r="2" spans="1:10" x14ac:dyDescent="0.2">
      <c r="A2" s="251" t="s">
        <v>186</v>
      </c>
      <c r="B2" s="251"/>
    </row>
    <row r="3" spans="1:10" x14ac:dyDescent="0.2">
      <c r="A3" s="251" t="str">
        <f>+'1.1 modelos'!A3</f>
        <v>BROCAS DIN 338</v>
      </c>
      <c r="B3" s="251"/>
    </row>
    <row r="4" spans="1:10" x14ac:dyDescent="0.2">
      <c r="A4" s="251" t="str">
        <f>+'8.1.b Costos'!A5</f>
        <v>Rectificada de 6 mm de diámetro</v>
      </c>
      <c r="B4" s="251"/>
    </row>
    <row r="5" spans="1:10" x14ac:dyDescent="0.2">
      <c r="A5" s="251"/>
      <c r="B5" s="251"/>
    </row>
    <row r="6" spans="1:10" ht="13.5" thickBot="1" x14ac:dyDescent="0.25">
      <c r="J6" s="254"/>
    </row>
    <row r="7" spans="1:10" ht="13.5" customHeight="1" x14ac:dyDescent="0.2">
      <c r="A7" s="356" t="s">
        <v>50</v>
      </c>
      <c r="B7" s="517" t="s">
        <v>187</v>
      </c>
      <c r="C7" s="357" t="s">
        <v>248</v>
      </c>
      <c r="D7" s="357" t="s">
        <v>249</v>
      </c>
      <c r="E7" s="357" t="s">
        <v>250</v>
      </c>
      <c r="F7" s="357" t="s">
        <v>218</v>
      </c>
      <c r="G7" s="519" t="s">
        <v>107</v>
      </c>
      <c r="J7" s="254"/>
    </row>
    <row r="8" spans="1:10" ht="36.75" customHeight="1" thickBot="1" x14ac:dyDescent="0.25">
      <c r="A8" s="358"/>
      <c r="B8" s="518"/>
      <c r="C8" s="446" t="s">
        <v>263</v>
      </c>
      <c r="D8" s="446" t="s">
        <v>263</v>
      </c>
      <c r="E8" s="446" t="s">
        <v>263</v>
      </c>
      <c r="F8" s="359" t="s">
        <v>188</v>
      </c>
      <c r="G8" s="520"/>
    </row>
    <row r="9" spans="1:10" ht="13.5" thickBot="1" x14ac:dyDescent="0.25">
      <c r="A9" s="260"/>
      <c r="B9" s="260"/>
      <c r="G9" s="252"/>
    </row>
    <row r="10" spans="1:10" x14ac:dyDescent="0.2">
      <c r="A10" s="261" t="s">
        <v>189</v>
      </c>
      <c r="B10" s="261"/>
      <c r="C10" s="264"/>
      <c r="D10" s="264"/>
      <c r="E10" s="264"/>
      <c r="F10" s="264"/>
      <c r="G10" s="264"/>
    </row>
    <row r="11" spans="1:10" x14ac:dyDescent="0.2">
      <c r="A11" s="265"/>
      <c r="B11" s="265"/>
      <c r="C11" s="268"/>
      <c r="D11" s="268"/>
      <c r="E11" s="268"/>
      <c r="F11" s="268"/>
      <c r="G11" s="268"/>
    </row>
    <row r="12" spans="1:10" x14ac:dyDescent="0.2">
      <c r="A12" s="265"/>
      <c r="B12" s="265"/>
      <c r="C12" s="268"/>
      <c r="D12" s="268"/>
      <c r="E12" s="268"/>
      <c r="F12" s="268"/>
      <c r="G12" s="268"/>
    </row>
    <row r="13" spans="1:10" x14ac:dyDescent="0.2">
      <c r="A13" s="265"/>
      <c r="B13" s="265"/>
      <c r="C13" s="268"/>
      <c r="D13" s="268"/>
      <c r="E13" s="268"/>
      <c r="F13" s="268"/>
      <c r="G13" s="268"/>
    </row>
    <row r="14" spans="1:10" x14ac:dyDescent="0.2">
      <c r="A14" s="265"/>
      <c r="B14" s="265"/>
      <c r="C14" s="268"/>
      <c r="D14" s="268"/>
      <c r="E14" s="268"/>
      <c r="F14" s="268"/>
      <c r="G14" s="268"/>
    </row>
    <row r="15" spans="1:10" ht="13.5" thickBot="1" x14ac:dyDescent="0.25">
      <c r="A15" s="269"/>
      <c r="B15" s="269"/>
      <c r="C15" s="271"/>
      <c r="D15" s="271"/>
      <c r="E15" s="271"/>
      <c r="F15" s="271"/>
      <c r="G15" s="271"/>
    </row>
    <row r="16" spans="1:10" ht="13.5" thickBot="1" x14ac:dyDescent="0.25">
      <c r="A16" s="260"/>
      <c r="B16" s="260"/>
      <c r="G16" s="252"/>
    </row>
    <row r="17" spans="1:7" x14ac:dyDescent="0.2">
      <c r="A17" s="261" t="s">
        <v>190</v>
      </c>
      <c r="B17" s="261"/>
      <c r="C17" s="264"/>
      <c r="D17" s="264"/>
      <c r="E17" s="264"/>
      <c r="F17" s="264"/>
      <c r="G17" s="264"/>
    </row>
    <row r="18" spans="1:7" x14ac:dyDescent="0.2">
      <c r="A18" s="265"/>
      <c r="B18" s="265"/>
      <c r="C18" s="268"/>
      <c r="D18" s="268"/>
      <c r="E18" s="268"/>
      <c r="F18" s="268"/>
      <c r="G18" s="268"/>
    </row>
    <row r="19" spans="1:7" x14ac:dyDescent="0.2">
      <c r="A19" s="265"/>
      <c r="B19" s="265"/>
      <c r="C19" s="268"/>
      <c r="D19" s="268"/>
      <c r="E19" s="268"/>
      <c r="F19" s="268"/>
      <c r="G19" s="268"/>
    </row>
    <row r="20" spans="1:7" x14ac:dyDescent="0.2">
      <c r="A20" s="265"/>
      <c r="B20" s="265"/>
      <c r="C20" s="268"/>
      <c r="D20" s="268"/>
      <c r="E20" s="268"/>
      <c r="F20" s="268"/>
      <c r="G20" s="268"/>
    </row>
    <row r="21" spans="1:7" x14ac:dyDescent="0.2">
      <c r="A21" s="265"/>
      <c r="B21" s="265"/>
      <c r="C21" s="268"/>
      <c r="D21" s="268"/>
      <c r="E21" s="268"/>
      <c r="F21" s="268"/>
      <c r="G21" s="268"/>
    </row>
    <row r="22" spans="1:7" ht="13.5" thickBot="1" x14ac:dyDescent="0.25">
      <c r="A22" s="269"/>
      <c r="B22" s="269"/>
      <c r="C22" s="271"/>
      <c r="D22" s="271"/>
      <c r="E22" s="271"/>
      <c r="F22" s="271"/>
      <c r="G22" s="271"/>
    </row>
    <row r="24" spans="1:7" ht="13.5" thickBot="1" x14ac:dyDescent="0.25"/>
    <row r="25" spans="1:7" ht="13.5" thickBot="1" x14ac:dyDescent="0.25">
      <c r="A25" s="521" t="s">
        <v>50</v>
      </c>
      <c r="B25" s="522"/>
      <c r="C25" s="360" t="str">
        <f>+C7</f>
        <v>promedio 2017</v>
      </c>
      <c r="D25" s="360" t="str">
        <f>+D7</f>
        <v>promedio 2018</v>
      </c>
      <c r="E25" s="360" t="str">
        <f>+E7</f>
        <v>promedio 2019</v>
      </c>
      <c r="F25" s="360" t="str">
        <f>+F7</f>
        <v>promedio xxx-xxx2012</v>
      </c>
    </row>
    <row r="26" spans="1:7" ht="13.5" thickBot="1" x14ac:dyDescent="0.25">
      <c r="A26" s="515" t="s">
        <v>104</v>
      </c>
      <c r="B26" s="516"/>
    </row>
    <row r="27" spans="1:7" x14ac:dyDescent="0.2">
      <c r="A27" s="361" t="s">
        <v>191</v>
      </c>
      <c r="B27" s="362"/>
      <c r="C27" s="363"/>
      <c r="D27" s="364"/>
      <c r="E27" s="363"/>
      <c r="F27" s="364"/>
    </row>
    <row r="28" spans="1:7" x14ac:dyDescent="0.2">
      <c r="A28" s="365" t="s">
        <v>192</v>
      </c>
      <c r="B28" s="366"/>
      <c r="C28" s="367"/>
      <c r="D28" s="368"/>
      <c r="E28" s="367"/>
      <c r="F28" s="368"/>
    </row>
    <row r="29" spans="1:7" x14ac:dyDescent="0.2">
      <c r="A29" s="365" t="s">
        <v>193</v>
      </c>
      <c r="B29" s="366"/>
      <c r="C29" s="367"/>
      <c r="D29" s="368"/>
      <c r="E29" s="367"/>
      <c r="F29" s="368"/>
    </row>
    <row r="30" spans="1:7" ht="13.5" thickBot="1" x14ac:dyDescent="0.25">
      <c r="A30" s="369" t="s">
        <v>194</v>
      </c>
      <c r="B30" s="370"/>
      <c r="C30" s="371"/>
      <c r="D30" s="372"/>
      <c r="E30" s="371"/>
      <c r="F30" s="372"/>
    </row>
    <row r="31" spans="1:7" ht="13.5" thickBot="1" x14ac:dyDescent="0.25">
      <c r="A31" s="515" t="s">
        <v>195</v>
      </c>
      <c r="B31" s="516"/>
      <c r="C31" s="373"/>
      <c r="D31" s="373"/>
      <c r="E31" s="373"/>
      <c r="F31" s="373"/>
    </row>
    <row r="32" spans="1:7" x14ac:dyDescent="0.2">
      <c r="A32" s="361" t="s">
        <v>191</v>
      </c>
      <c r="B32" s="362"/>
      <c r="C32" s="363"/>
      <c r="D32" s="364"/>
      <c r="E32" s="363"/>
      <c r="F32" s="364"/>
    </row>
    <row r="33" spans="1:6" x14ac:dyDescent="0.2">
      <c r="A33" s="365" t="s">
        <v>192</v>
      </c>
      <c r="B33" s="366"/>
      <c r="C33" s="367"/>
      <c r="D33" s="368"/>
      <c r="E33" s="367"/>
      <c r="F33" s="368"/>
    </row>
    <row r="34" spans="1:6" x14ac:dyDescent="0.2">
      <c r="A34" s="365" t="s">
        <v>193</v>
      </c>
      <c r="B34" s="366"/>
      <c r="C34" s="367"/>
      <c r="D34" s="368"/>
      <c r="E34" s="367"/>
      <c r="F34" s="368"/>
    </row>
    <row r="35" spans="1:6" ht="13.5" thickBot="1" x14ac:dyDescent="0.25">
      <c r="A35" s="369" t="s">
        <v>194</v>
      </c>
      <c r="B35" s="370"/>
      <c r="C35" s="371"/>
      <c r="D35" s="372"/>
      <c r="E35" s="371"/>
      <c r="F35" s="372"/>
    </row>
    <row r="36" spans="1:6" ht="13.5" thickBot="1" x14ac:dyDescent="0.25">
      <c r="A36" s="515" t="s">
        <v>196</v>
      </c>
      <c r="B36" s="516"/>
      <c r="C36" s="373"/>
      <c r="D36" s="373"/>
      <c r="E36" s="373"/>
      <c r="F36" s="373"/>
    </row>
    <row r="37" spans="1:6" x14ac:dyDescent="0.2">
      <c r="A37" s="361" t="s">
        <v>191</v>
      </c>
      <c r="B37" s="362"/>
      <c r="C37" s="363"/>
      <c r="D37" s="364"/>
      <c r="E37" s="363"/>
      <c r="F37" s="364"/>
    </row>
    <row r="38" spans="1:6" x14ac:dyDescent="0.2">
      <c r="A38" s="365" t="s">
        <v>192</v>
      </c>
      <c r="B38" s="366"/>
      <c r="C38" s="367"/>
      <c r="D38" s="368"/>
      <c r="E38" s="367"/>
      <c r="F38" s="368"/>
    </row>
    <row r="39" spans="1:6" x14ac:dyDescent="0.2">
      <c r="A39" s="365" t="s">
        <v>193</v>
      </c>
      <c r="B39" s="366"/>
      <c r="C39" s="367"/>
      <c r="D39" s="368"/>
      <c r="E39" s="367"/>
      <c r="F39" s="368"/>
    </row>
    <row r="40" spans="1:6" ht="13.5" thickBot="1" x14ac:dyDescent="0.25">
      <c r="A40" s="369" t="s">
        <v>194</v>
      </c>
      <c r="B40" s="370"/>
      <c r="C40" s="371"/>
      <c r="D40" s="372"/>
      <c r="E40" s="371"/>
      <c r="F40" s="372"/>
    </row>
    <row r="41" spans="1:6" ht="13.5" thickBot="1" x14ac:dyDescent="0.25">
      <c r="A41" s="515" t="s">
        <v>196</v>
      </c>
      <c r="B41" s="516"/>
      <c r="C41" s="373"/>
      <c r="D41" s="373"/>
      <c r="E41" s="373"/>
      <c r="F41" s="373"/>
    </row>
    <row r="42" spans="1:6" x14ac:dyDescent="0.2">
      <c r="A42" s="361" t="s">
        <v>191</v>
      </c>
      <c r="B42" s="362"/>
      <c r="C42" s="363"/>
      <c r="D42" s="364"/>
      <c r="E42" s="363"/>
      <c r="F42" s="364"/>
    </row>
    <row r="43" spans="1:6" x14ac:dyDescent="0.2">
      <c r="A43" s="365" t="s">
        <v>192</v>
      </c>
      <c r="B43" s="366"/>
      <c r="C43" s="367"/>
      <c r="D43" s="368"/>
      <c r="E43" s="367"/>
      <c r="F43" s="368"/>
    </row>
    <row r="44" spans="1:6" x14ac:dyDescent="0.2">
      <c r="A44" s="365" t="s">
        <v>193</v>
      </c>
      <c r="B44" s="366"/>
      <c r="C44" s="367"/>
      <c r="D44" s="368"/>
      <c r="E44" s="367"/>
      <c r="F44" s="368"/>
    </row>
    <row r="45" spans="1:6" ht="13.5" thickBot="1" x14ac:dyDescent="0.25">
      <c r="A45" s="369" t="s">
        <v>194</v>
      </c>
      <c r="B45" s="370"/>
      <c r="C45" s="371"/>
      <c r="D45" s="372"/>
      <c r="E45" s="371"/>
      <c r="F45" s="372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1" orientation="landscape" verticalDpi="0" r:id="rId1"/>
  <headerFooter alignWithMargins="0">
    <oddHeader>&amp;R2020 - Año del General Manuel Belgrano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S59" sqref="S5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265</v>
      </c>
      <c r="B1" s="251"/>
    </row>
    <row r="2" spans="1:10" x14ac:dyDescent="0.2">
      <c r="A2" s="251" t="s">
        <v>186</v>
      </c>
      <c r="B2" s="251"/>
    </row>
    <row r="3" spans="1:10" x14ac:dyDescent="0.2">
      <c r="A3" s="251" t="str">
        <f>+'1.1 modelos'!A3</f>
        <v>BROCAS DIN 338</v>
      </c>
      <c r="B3" s="251"/>
    </row>
    <row r="4" spans="1:10" x14ac:dyDescent="0.2">
      <c r="A4" s="251" t="str">
        <f>+'8.1.c Costos'!A5</f>
        <v>Rectificada Revestida de 6 mm de diámetro</v>
      </c>
      <c r="B4" s="251"/>
    </row>
    <row r="5" spans="1:10" x14ac:dyDescent="0.2">
      <c r="A5" s="251"/>
      <c r="B5" s="251"/>
    </row>
    <row r="6" spans="1:10" ht="13.5" thickBot="1" x14ac:dyDescent="0.25">
      <c r="J6" s="254"/>
    </row>
    <row r="7" spans="1:10" ht="13.5" customHeight="1" x14ac:dyDescent="0.2">
      <c r="A7" s="356" t="s">
        <v>50</v>
      </c>
      <c r="B7" s="517" t="s">
        <v>187</v>
      </c>
      <c r="C7" s="357" t="s">
        <v>248</v>
      </c>
      <c r="D7" s="357" t="s">
        <v>249</v>
      </c>
      <c r="E7" s="357" t="s">
        <v>250</v>
      </c>
      <c r="F7" s="357" t="s">
        <v>218</v>
      </c>
      <c r="G7" s="519" t="s">
        <v>107</v>
      </c>
      <c r="J7" s="254"/>
    </row>
    <row r="8" spans="1:10" ht="36.75" customHeight="1" thickBot="1" x14ac:dyDescent="0.25">
      <c r="A8" s="358"/>
      <c r="B8" s="518"/>
      <c r="C8" s="446" t="s">
        <v>263</v>
      </c>
      <c r="D8" s="446" t="s">
        <v>263</v>
      </c>
      <c r="E8" s="446" t="s">
        <v>263</v>
      </c>
      <c r="F8" s="359" t="s">
        <v>188</v>
      </c>
      <c r="G8" s="520"/>
    </row>
    <row r="9" spans="1:10" ht="13.5" thickBot="1" x14ac:dyDescent="0.25">
      <c r="A9" s="260"/>
      <c r="B9" s="260"/>
      <c r="G9" s="252"/>
    </row>
    <row r="10" spans="1:10" x14ac:dyDescent="0.2">
      <c r="A10" s="261" t="s">
        <v>189</v>
      </c>
      <c r="B10" s="261"/>
      <c r="C10" s="264"/>
      <c r="D10" s="264"/>
      <c r="E10" s="264"/>
      <c r="F10" s="264"/>
      <c r="G10" s="264"/>
    </row>
    <row r="11" spans="1:10" x14ac:dyDescent="0.2">
      <c r="A11" s="265"/>
      <c r="B11" s="265"/>
      <c r="C11" s="268"/>
      <c r="D11" s="268"/>
      <c r="E11" s="268"/>
      <c r="F11" s="268"/>
      <c r="G11" s="268"/>
    </row>
    <row r="12" spans="1:10" x14ac:dyDescent="0.2">
      <c r="A12" s="265"/>
      <c r="B12" s="265"/>
      <c r="C12" s="268"/>
      <c r="D12" s="268"/>
      <c r="E12" s="268"/>
      <c r="F12" s="268"/>
      <c r="G12" s="268"/>
    </row>
    <row r="13" spans="1:10" x14ac:dyDescent="0.2">
      <c r="A13" s="265"/>
      <c r="B13" s="265"/>
      <c r="C13" s="268"/>
      <c r="D13" s="268"/>
      <c r="E13" s="268"/>
      <c r="F13" s="268"/>
      <c r="G13" s="268"/>
    </row>
    <row r="14" spans="1:10" x14ac:dyDescent="0.2">
      <c r="A14" s="265"/>
      <c r="B14" s="265"/>
      <c r="C14" s="268"/>
      <c r="D14" s="268"/>
      <c r="E14" s="268"/>
      <c r="F14" s="268"/>
      <c r="G14" s="268"/>
    </row>
    <row r="15" spans="1:10" ht="13.5" thickBot="1" x14ac:dyDescent="0.25">
      <c r="A15" s="269"/>
      <c r="B15" s="269"/>
      <c r="C15" s="271"/>
      <c r="D15" s="271"/>
      <c r="E15" s="271"/>
      <c r="F15" s="271"/>
      <c r="G15" s="271"/>
    </row>
    <row r="16" spans="1:10" ht="13.5" thickBot="1" x14ac:dyDescent="0.25">
      <c r="A16" s="260"/>
      <c r="B16" s="260"/>
      <c r="G16" s="252"/>
    </row>
    <row r="17" spans="1:7" x14ac:dyDescent="0.2">
      <c r="A17" s="261" t="s">
        <v>190</v>
      </c>
      <c r="B17" s="261"/>
      <c r="C17" s="264"/>
      <c r="D17" s="264"/>
      <c r="E17" s="264"/>
      <c r="F17" s="264"/>
      <c r="G17" s="264"/>
    </row>
    <row r="18" spans="1:7" x14ac:dyDescent="0.2">
      <c r="A18" s="265"/>
      <c r="B18" s="265"/>
      <c r="C18" s="268"/>
      <c r="D18" s="268"/>
      <c r="E18" s="268"/>
      <c r="F18" s="268"/>
      <c r="G18" s="268"/>
    </row>
    <row r="19" spans="1:7" x14ac:dyDescent="0.2">
      <c r="A19" s="265"/>
      <c r="B19" s="265"/>
      <c r="C19" s="268"/>
      <c r="D19" s="268"/>
      <c r="E19" s="268"/>
      <c r="F19" s="268"/>
      <c r="G19" s="268"/>
    </row>
    <row r="20" spans="1:7" x14ac:dyDescent="0.2">
      <c r="A20" s="265"/>
      <c r="B20" s="265"/>
      <c r="C20" s="268"/>
      <c r="D20" s="268"/>
      <c r="E20" s="268"/>
      <c r="F20" s="268"/>
      <c r="G20" s="268"/>
    </row>
    <row r="21" spans="1:7" x14ac:dyDescent="0.2">
      <c r="A21" s="265"/>
      <c r="B21" s="265"/>
      <c r="C21" s="268"/>
      <c r="D21" s="268"/>
      <c r="E21" s="268"/>
      <c r="F21" s="268"/>
      <c r="G21" s="268"/>
    </row>
    <row r="22" spans="1:7" ht="13.5" thickBot="1" x14ac:dyDescent="0.25">
      <c r="A22" s="269"/>
      <c r="B22" s="269"/>
      <c r="C22" s="271"/>
      <c r="D22" s="271"/>
      <c r="E22" s="271"/>
      <c r="F22" s="271"/>
      <c r="G22" s="271"/>
    </row>
    <row r="24" spans="1:7" ht="13.5" thickBot="1" x14ac:dyDescent="0.25"/>
    <row r="25" spans="1:7" ht="13.5" thickBot="1" x14ac:dyDescent="0.25">
      <c r="A25" s="521" t="s">
        <v>50</v>
      </c>
      <c r="B25" s="522"/>
      <c r="C25" s="360" t="str">
        <f>+C7</f>
        <v>promedio 2017</v>
      </c>
      <c r="D25" s="360" t="str">
        <f>+D7</f>
        <v>promedio 2018</v>
      </c>
      <c r="E25" s="360" t="str">
        <f>+E7</f>
        <v>promedio 2019</v>
      </c>
      <c r="F25" s="360" t="str">
        <f>+F7</f>
        <v>promedio xxx-xxx2012</v>
      </c>
    </row>
    <row r="26" spans="1:7" ht="13.5" thickBot="1" x14ac:dyDescent="0.25">
      <c r="A26" s="515" t="s">
        <v>104</v>
      </c>
      <c r="B26" s="516"/>
    </row>
    <row r="27" spans="1:7" x14ac:dyDescent="0.2">
      <c r="A27" s="361" t="s">
        <v>191</v>
      </c>
      <c r="B27" s="362"/>
      <c r="C27" s="363"/>
      <c r="D27" s="364"/>
      <c r="E27" s="363"/>
      <c r="F27" s="364"/>
    </row>
    <row r="28" spans="1:7" x14ac:dyDescent="0.2">
      <c r="A28" s="365" t="s">
        <v>192</v>
      </c>
      <c r="B28" s="366"/>
      <c r="C28" s="367"/>
      <c r="D28" s="368"/>
      <c r="E28" s="367"/>
      <c r="F28" s="368"/>
    </row>
    <row r="29" spans="1:7" x14ac:dyDescent="0.2">
      <c r="A29" s="365" t="s">
        <v>193</v>
      </c>
      <c r="B29" s="366"/>
      <c r="C29" s="367"/>
      <c r="D29" s="368"/>
      <c r="E29" s="367"/>
      <c r="F29" s="368"/>
    </row>
    <row r="30" spans="1:7" ht="13.5" thickBot="1" x14ac:dyDescent="0.25">
      <c r="A30" s="369" t="s">
        <v>194</v>
      </c>
      <c r="B30" s="370"/>
      <c r="C30" s="371"/>
      <c r="D30" s="372"/>
      <c r="E30" s="371"/>
      <c r="F30" s="372"/>
    </row>
    <row r="31" spans="1:7" ht="13.5" thickBot="1" x14ac:dyDescent="0.25">
      <c r="A31" s="515" t="s">
        <v>195</v>
      </c>
      <c r="B31" s="516"/>
      <c r="C31" s="373"/>
      <c r="D31" s="373"/>
      <c r="E31" s="373"/>
      <c r="F31" s="373"/>
    </row>
    <row r="32" spans="1:7" x14ac:dyDescent="0.2">
      <c r="A32" s="361" t="s">
        <v>191</v>
      </c>
      <c r="B32" s="362"/>
      <c r="C32" s="363"/>
      <c r="D32" s="364"/>
      <c r="E32" s="363"/>
      <c r="F32" s="364"/>
    </row>
    <row r="33" spans="1:6" x14ac:dyDescent="0.2">
      <c r="A33" s="365" t="s">
        <v>192</v>
      </c>
      <c r="B33" s="366"/>
      <c r="C33" s="367"/>
      <c r="D33" s="368"/>
      <c r="E33" s="367"/>
      <c r="F33" s="368"/>
    </row>
    <row r="34" spans="1:6" x14ac:dyDescent="0.2">
      <c r="A34" s="365" t="s">
        <v>193</v>
      </c>
      <c r="B34" s="366"/>
      <c r="C34" s="367"/>
      <c r="D34" s="368"/>
      <c r="E34" s="367"/>
      <c r="F34" s="368"/>
    </row>
    <row r="35" spans="1:6" ht="13.5" thickBot="1" x14ac:dyDescent="0.25">
      <c r="A35" s="369" t="s">
        <v>194</v>
      </c>
      <c r="B35" s="370"/>
      <c r="C35" s="371"/>
      <c r="D35" s="372"/>
      <c r="E35" s="371"/>
      <c r="F35" s="372"/>
    </row>
    <row r="36" spans="1:6" ht="13.5" thickBot="1" x14ac:dyDescent="0.25">
      <c r="A36" s="515" t="s">
        <v>196</v>
      </c>
      <c r="B36" s="516"/>
      <c r="C36" s="373"/>
      <c r="D36" s="373"/>
      <c r="E36" s="373"/>
      <c r="F36" s="373"/>
    </row>
    <row r="37" spans="1:6" x14ac:dyDescent="0.2">
      <c r="A37" s="361" t="s">
        <v>191</v>
      </c>
      <c r="B37" s="362"/>
      <c r="C37" s="363"/>
      <c r="D37" s="364"/>
      <c r="E37" s="363"/>
      <c r="F37" s="364"/>
    </row>
    <row r="38" spans="1:6" x14ac:dyDescent="0.2">
      <c r="A38" s="365" t="s">
        <v>192</v>
      </c>
      <c r="B38" s="366"/>
      <c r="C38" s="367"/>
      <c r="D38" s="368"/>
      <c r="E38" s="367"/>
      <c r="F38" s="368"/>
    </row>
    <row r="39" spans="1:6" x14ac:dyDescent="0.2">
      <c r="A39" s="365" t="s">
        <v>193</v>
      </c>
      <c r="B39" s="366"/>
      <c r="C39" s="367"/>
      <c r="D39" s="368"/>
      <c r="E39" s="367"/>
      <c r="F39" s="368"/>
    </row>
    <row r="40" spans="1:6" ht="13.5" thickBot="1" x14ac:dyDescent="0.25">
      <c r="A40" s="369" t="s">
        <v>194</v>
      </c>
      <c r="B40" s="370"/>
      <c r="C40" s="371"/>
      <c r="D40" s="372"/>
      <c r="E40" s="371"/>
      <c r="F40" s="372"/>
    </row>
    <row r="41" spans="1:6" ht="13.5" thickBot="1" x14ac:dyDescent="0.25">
      <c r="A41" s="515" t="s">
        <v>196</v>
      </c>
      <c r="B41" s="516"/>
      <c r="C41" s="373"/>
      <c r="D41" s="373"/>
      <c r="E41" s="373"/>
      <c r="F41" s="373"/>
    </row>
    <row r="42" spans="1:6" x14ac:dyDescent="0.2">
      <c r="A42" s="361" t="s">
        <v>191</v>
      </c>
      <c r="B42" s="362"/>
      <c r="C42" s="363"/>
      <c r="D42" s="364"/>
      <c r="E42" s="363"/>
      <c r="F42" s="364"/>
    </row>
    <row r="43" spans="1:6" x14ac:dyDescent="0.2">
      <c r="A43" s="365" t="s">
        <v>192</v>
      </c>
      <c r="B43" s="366"/>
      <c r="C43" s="367"/>
      <c r="D43" s="368"/>
      <c r="E43" s="367"/>
      <c r="F43" s="368"/>
    </row>
    <row r="44" spans="1:6" x14ac:dyDescent="0.2">
      <c r="A44" s="365" t="s">
        <v>193</v>
      </c>
      <c r="B44" s="366"/>
      <c r="C44" s="367"/>
      <c r="D44" s="368"/>
      <c r="E44" s="367"/>
      <c r="F44" s="368"/>
    </row>
    <row r="45" spans="1:6" ht="13.5" thickBot="1" x14ac:dyDescent="0.25">
      <c r="A45" s="369" t="s">
        <v>194</v>
      </c>
      <c r="B45" s="370"/>
      <c r="C45" s="371"/>
      <c r="D45" s="372"/>
      <c r="E45" s="371"/>
      <c r="F45" s="372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1" orientation="landscape" verticalDpi="0" r:id="rId1"/>
  <headerFooter alignWithMargins="0">
    <oddHeader>&amp;R2020 - Año del General Manuel Belgrano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S59" sqref="S5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266</v>
      </c>
      <c r="B1" s="251"/>
    </row>
    <row r="2" spans="1:10" x14ac:dyDescent="0.2">
      <c r="A2" s="251" t="s">
        <v>186</v>
      </c>
      <c r="B2" s="251"/>
    </row>
    <row r="3" spans="1:10" x14ac:dyDescent="0.2">
      <c r="A3" s="251" t="str">
        <f>+'8.2 Costos'!A4</f>
        <v>BROCAS DIN 8039</v>
      </c>
      <c r="B3" s="251"/>
    </row>
    <row r="4" spans="1:10" x14ac:dyDescent="0.2">
      <c r="A4" s="251" t="str">
        <f>+'8.2 Costos'!A5</f>
        <v>de 6 mm de diámetro</v>
      </c>
      <c r="B4" s="251"/>
    </row>
    <row r="5" spans="1:10" x14ac:dyDescent="0.2">
      <c r="A5" s="251"/>
      <c r="B5" s="251"/>
    </row>
    <row r="6" spans="1:10" ht="13.5" thickBot="1" x14ac:dyDescent="0.25">
      <c r="J6" s="254"/>
    </row>
    <row r="7" spans="1:10" ht="13.5" customHeight="1" x14ac:dyDescent="0.2">
      <c r="A7" s="356" t="s">
        <v>50</v>
      </c>
      <c r="B7" s="517" t="s">
        <v>187</v>
      </c>
      <c r="C7" s="357" t="s">
        <v>248</v>
      </c>
      <c r="D7" s="357" t="s">
        <v>249</v>
      </c>
      <c r="E7" s="357" t="s">
        <v>250</v>
      </c>
      <c r="F7" s="357" t="s">
        <v>218</v>
      </c>
      <c r="G7" s="519" t="s">
        <v>107</v>
      </c>
      <c r="J7" s="254"/>
    </row>
    <row r="8" spans="1:10" ht="36.75" customHeight="1" thickBot="1" x14ac:dyDescent="0.25">
      <c r="A8" s="358"/>
      <c r="B8" s="518"/>
      <c r="C8" s="446" t="s">
        <v>263</v>
      </c>
      <c r="D8" s="446" t="s">
        <v>263</v>
      </c>
      <c r="E8" s="446" t="s">
        <v>263</v>
      </c>
      <c r="F8" s="359" t="s">
        <v>188</v>
      </c>
      <c r="G8" s="520"/>
    </row>
    <row r="9" spans="1:10" ht="13.5" thickBot="1" x14ac:dyDescent="0.25">
      <c r="A9" s="260"/>
      <c r="B9" s="260"/>
      <c r="G9" s="252"/>
    </row>
    <row r="10" spans="1:10" x14ac:dyDescent="0.2">
      <c r="A10" s="261" t="s">
        <v>189</v>
      </c>
      <c r="B10" s="261"/>
      <c r="C10" s="264"/>
      <c r="D10" s="264"/>
      <c r="E10" s="264"/>
      <c r="F10" s="264"/>
      <c r="G10" s="264"/>
    </row>
    <row r="11" spans="1:10" x14ac:dyDescent="0.2">
      <c r="A11" s="265"/>
      <c r="B11" s="265"/>
      <c r="C11" s="268"/>
      <c r="D11" s="268"/>
      <c r="E11" s="268"/>
      <c r="F11" s="268"/>
      <c r="G11" s="268"/>
    </row>
    <row r="12" spans="1:10" x14ac:dyDescent="0.2">
      <c r="A12" s="265"/>
      <c r="B12" s="265"/>
      <c r="C12" s="268"/>
      <c r="D12" s="268"/>
      <c r="E12" s="268"/>
      <c r="F12" s="268"/>
      <c r="G12" s="268"/>
    </row>
    <row r="13" spans="1:10" x14ac:dyDescent="0.2">
      <c r="A13" s="265"/>
      <c r="B13" s="265"/>
      <c r="C13" s="268"/>
      <c r="D13" s="268"/>
      <c r="E13" s="268"/>
      <c r="F13" s="268"/>
      <c r="G13" s="268"/>
    </row>
    <row r="14" spans="1:10" x14ac:dyDescent="0.2">
      <c r="A14" s="265"/>
      <c r="B14" s="265"/>
      <c r="C14" s="268"/>
      <c r="D14" s="268"/>
      <c r="E14" s="268"/>
      <c r="F14" s="268"/>
      <c r="G14" s="268"/>
    </row>
    <row r="15" spans="1:10" ht="13.5" thickBot="1" x14ac:dyDescent="0.25">
      <c r="A15" s="269"/>
      <c r="B15" s="269"/>
      <c r="C15" s="271"/>
      <c r="D15" s="271"/>
      <c r="E15" s="271"/>
      <c r="F15" s="271"/>
      <c r="G15" s="271"/>
    </row>
    <row r="16" spans="1:10" ht="13.5" thickBot="1" x14ac:dyDescent="0.25">
      <c r="A16" s="260"/>
      <c r="B16" s="260"/>
      <c r="G16" s="252"/>
    </row>
    <row r="17" spans="1:7" x14ac:dyDescent="0.2">
      <c r="A17" s="261" t="s">
        <v>190</v>
      </c>
      <c r="B17" s="261"/>
      <c r="C17" s="264"/>
      <c r="D17" s="264"/>
      <c r="E17" s="264"/>
      <c r="F17" s="264"/>
      <c r="G17" s="264"/>
    </row>
    <row r="18" spans="1:7" x14ac:dyDescent="0.2">
      <c r="A18" s="265"/>
      <c r="B18" s="265"/>
      <c r="C18" s="268"/>
      <c r="D18" s="268"/>
      <c r="E18" s="268"/>
      <c r="F18" s="268"/>
      <c r="G18" s="268"/>
    </row>
    <row r="19" spans="1:7" x14ac:dyDescent="0.2">
      <c r="A19" s="265"/>
      <c r="B19" s="265"/>
      <c r="C19" s="268"/>
      <c r="D19" s="268"/>
      <c r="E19" s="268"/>
      <c r="F19" s="268"/>
      <c r="G19" s="268"/>
    </row>
    <row r="20" spans="1:7" x14ac:dyDescent="0.2">
      <c r="A20" s="265"/>
      <c r="B20" s="265"/>
      <c r="C20" s="268"/>
      <c r="D20" s="268"/>
      <c r="E20" s="268"/>
      <c r="F20" s="268"/>
      <c r="G20" s="268"/>
    </row>
    <row r="21" spans="1:7" x14ac:dyDescent="0.2">
      <c r="A21" s="265"/>
      <c r="B21" s="265"/>
      <c r="C21" s="268"/>
      <c r="D21" s="268"/>
      <c r="E21" s="268"/>
      <c r="F21" s="268"/>
      <c r="G21" s="268"/>
    </row>
    <row r="22" spans="1:7" ht="13.5" thickBot="1" x14ac:dyDescent="0.25">
      <c r="A22" s="269"/>
      <c r="B22" s="269"/>
      <c r="C22" s="271"/>
      <c r="D22" s="271"/>
      <c r="E22" s="271"/>
      <c r="F22" s="271"/>
      <c r="G22" s="271"/>
    </row>
    <row r="24" spans="1:7" ht="13.5" thickBot="1" x14ac:dyDescent="0.25"/>
    <row r="25" spans="1:7" ht="13.5" thickBot="1" x14ac:dyDescent="0.25">
      <c r="A25" s="521" t="s">
        <v>50</v>
      </c>
      <c r="B25" s="522"/>
      <c r="C25" s="360" t="str">
        <f>+C7</f>
        <v>promedio 2017</v>
      </c>
      <c r="D25" s="360" t="str">
        <f>+D7</f>
        <v>promedio 2018</v>
      </c>
      <c r="E25" s="360" t="str">
        <f>+E7</f>
        <v>promedio 2019</v>
      </c>
      <c r="F25" s="360" t="str">
        <f>+F7</f>
        <v>promedio xxx-xxx2012</v>
      </c>
    </row>
    <row r="26" spans="1:7" ht="13.5" thickBot="1" x14ac:dyDescent="0.25">
      <c r="A26" s="515" t="s">
        <v>104</v>
      </c>
      <c r="B26" s="516"/>
    </row>
    <row r="27" spans="1:7" x14ac:dyDescent="0.2">
      <c r="A27" s="361" t="s">
        <v>191</v>
      </c>
      <c r="B27" s="362"/>
      <c r="C27" s="363"/>
      <c r="D27" s="364"/>
      <c r="E27" s="363"/>
      <c r="F27" s="364"/>
    </row>
    <row r="28" spans="1:7" x14ac:dyDescent="0.2">
      <c r="A28" s="365" t="s">
        <v>192</v>
      </c>
      <c r="B28" s="366"/>
      <c r="C28" s="367"/>
      <c r="D28" s="368"/>
      <c r="E28" s="367"/>
      <c r="F28" s="368"/>
    </row>
    <row r="29" spans="1:7" x14ac:dyDescent="0.2">
      <c r="A29" s="365" t="s">
        <v>193</v>
      </c>
      <c r="B29" s="366"/>
      <c r="C29" s="367"/>
      <c r="D29" s="368"/>
      <c r="E29" s="367"/>
      <c r="F29" s="368"/>
    </row>
    <row r="30" spans="1:7" ht="13.5" thickBot="1" x14ac:dyDescent="0.25">
      <c r="A30" s="369" t="s">
        <v>194</v>
      </c>
      <c r="B30" s="370"/>
      <c r="C30" s="371"/>
      <c r="D30" s="372"/>
      <c r="E30" s="371"/>
      <c r="F30" s="372"/>
    </row>
    <row r="31" spans="1:7" ht="13.5" thickBot="1" x14ac:dyDescent="0.25">
      <c r="A31" s="515" t="s">
        <v>195</v>
      </c>
      <c r="B31" s="516"/>
      <c r="C31" s="373"/>
      <c r="D31" s="373"/>
      <c r="E31" s="373"/>
      <c r="F31" s="373"/>
    </row>
    <row r="32" spans="1:7" x14ac:dyDescent="0.2">
      <c r="A32" s="361" t="s">
        <v>191</v>
      </c>
      <c r="B32" s="362"/>
      <c r="C32" s="363"/>
      <c r="D32" s="364"/>
      <c r="E32" s="363"/>
      <c r="F32" s="364"/>
    </row>
    <row r="33" spans="1:6" x14ac:dyDescent="0.2">
      <c r="A33" s="365" t="s">
        <v>192</v>
      </c>
      <c r="B33" s="366"/>
      <c r="C33" s="367"/>
      <c r="D33" s="368"/>
      <c r="E33" s="367"/>
      <c r="F33" s="368"/>
    </row>
    <row r="34" spans="1:6" x14ac:dyDescent="0.2">
      <c r="A34" s="365" t="s">
        <v>193</v>
      </c>
      <c r="B34" s="366"/>
      <c r="C34" s="367"/>
      <c r="D34" s="368"/>
      <c r="E34" s="367"/>
      <c r="F34" s="368"/>
    </row>
    <row r="35" spans="1:6" ht="13.5" thickBot="1" x14ac:dyDescent="0.25">
      <c r="A35" s="369" t="s">
        <v>194</v>
      </c>
      <c r="B35" s="370"/>
      <c r="C35" s="371"/>
      <c r="D35" s="372"/>
      <c r="E35" s="371"/>
      <c r="F35" s="372"/>
    </row>
    <row r="36" spans="1:6" ht="13.5" thickBot="1" x14ac:dyDescent="0.25">
      <c r="A36" s="515" t="s">
        <v>196</v>
      </c>
      <c r="B36" s="516"/>
      <c r="C36" s="373"/>
      <c r="D36" s="373"/>
      <c r="E36" s="373"/>
      <c r="F36" s="373"/>
    </row>
    <row r="37" spans="1:6" x14ac:dyDescent="0.2">
      <c r="A37" s="361" t="s">
        <v>191</v>
      </c>
      <c r="B37" s="362"/>
      <c r="C37" s="363"/>
      <c r="D37" s="364"/>
      <c r="E37" s="363"/>
      <c r="F37" s="364"/>
    </row>
    <row r="38" spans="1:6" x14ac:dyDescent="0.2">
      <c r="A38" s="365" t="s">
        <v>192</v>
      </c>
      <c r="B38" s="366"/>
      <c r="C38" s="367"/>
      <c r="D38" s="368"/>
      <c r="E38" s="367"/>
      <c r="F38" s="368"/>
    </row>
    <row r="39" spans="1:6" x14ac:dyDescent="0.2">
      <c r="A39" s="365" t="s">
        <v>193</v>
      </c>
      <c r="B39" s="366"/>
      <c r="C39" s="367"/>
      <c r="D39" s="368"/>
      <c r="E39" s="367"/>
      <c r="F39" s="368"/>
    </row>
    <row r="40" spans="1:6" ht="13.5" thickBot="1" x14ac:dyDescent="0.25">
      <c r="A40" s="369" t="s">
        <v>194</v>
      </c>
      <c r="B40" s="370"/>
      <c r="C40" s="371"/>
      <c r="D40" s="372"/>
      <c r="E40" s="371"/>
      <c r="F40" s="372"/>
    </row>
    <row r="41" spans="1:6" ht="13.5" thickBot="1" x14ac:dyDescent="0.25">
      <c r="A41" s="515" t="s">
        <v>196</v>
      </c>
      <c r="B41" s="516"/>
      <c r="C41" s="373"/>
      <c r="D41" s="373"/>
      <c r="E41" s="373"/>
      <c r="F41" s="373"/>
    </row>
    <row r="42" spans="1:6" x14ac:dyDescent="0.2">
      <c r="A42" s="361" t="s">
        <v>191</v>
      </c>
      <c r="B42" s="362"/>
      <c r="C42" s="363"/>
      <c r="D42" s="364"/>
      <c r="E42" s="363"/>
      <c r="F42" s="364"/>
    </row>
    <row r="43" spans="1:6" x14ac:dyDescent="0.2">
      <c r="A43" s="365" t="s">
        <v>192</v>
      </c>
      <c r="B43" s="366"/>
      <c r="C43" s="367"/>
      <c r="D43" s="368"/>
      <c r="E43" s="367"/>
      <c r="F43" s="368"/>
    </row>
    <row r="44" spans="1:6" x14ac:dyDescent="0.2">
      <c r="A44" s="365" t="s">
        <v>193</v>
      </c>
      <c r="B44" s="366"/>
      <c r="C44" s="367"/>
      <c r="D44" s="368"/>
      <c r="E44" s="367"/>
      <c r="F44" s="368"/>
    </row>
    <row r="45" spans="1:6" ht="13.5" thickBot="1" x14ac:dyDescent="0.25">
      <c r="A45" s="369" t="s">
        <v>194</v>
      </c>
      <c r="B45" s="370"/>
      <c r="C45" s="371"/>
      <c r="D45" s="372"/>
      <c r="E45" s="371"/>
      <c r="F45" s="372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1" orientation="landscape" verticalDpi="0" r:id="rId1"/>
  <headerFooter alignWithMargins="0">
    <oddHeader>&amp;R2020 - Año del General Manuel Belgrano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S59" sqref="S59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1.5703125" hidden="1" customWidth="1"/>
    <col min="7" max="7" width="19.5703125" customWidth="1"/>
    <col min="10" max="10" width="15.42578125" style="252" bestFit="1" customWidth="1"/>
  </cols>
  <sheetData>
    <row r="1" spans="1:10" x14ac:dyDescent="0.2">
      <c r="A1" s="251" t="s">
        <v>267</v>
      </c>
      <c r="B1" s="251"/>
    </row>
    <row r="2" spans="1:10" x14ac:dyDescent="0.2">
      <c r="A2" s="251" t="s">
        <v>186</v>
      </c>
      <c r="B2" s="251"/>
    </row>
    <row r="3" spans="1:10" x14ac:dyDescent="0.2">
      <c r="A3" s="251" t="str">
        <f>+'8.3 Costos'!A4</f>
        <v>BROCAS DIN 345</v>
      </c>
      <c r="B3" s="251"/>
    </row>
    <row r="4" spans="1:10" x14ac:dyDescent="0.2">
      <c r="A4" s="251" t="str">
        <f>+'8.3 Costos'!A5</f>
        <v>de 20 mm de diámetro</v>
      </c>
      <c r="B4" s="251"/>
    </row>
    <row r="5" spans="1:10" x14ac:dyDescent="0.2">
      <c r="A5" s="251"/>
      <c r="B5" s="251"/>
    </row>
    <row r="6" spans="1:10" ht="13.5" thickBot="1" x14ac:dyDescent="0.25">
      <c r="J6" s="254"/>
    </row>
    <row r="7" spans="1:10" ht="13.5" customHeight="1" x14ac:dyDescent="0.2">
      <c r="A7" s="356" t="s">
        <v>50</v>
      </c>
      <c r="B7" s="517" t="s">
        <v>187</v>
      </c>
      <c r="C7" s="357" t="s">
        <v>248</v>
      </c>
      <c r="D7" s="357" t="s">
        <v>249</v>
      </c>
      <c r="E7" s="357" t="s">
        <v>250</v>
      </c>
      <c r="F7" s="357" t="s">
        <v>218</v>
      </c>
      <c r="G7" s="519" t="s">
        <v>107</v>
      </c>
      <c r="J7" s="254"/>
    </row>
    <row r="8" spans="1:10" ht="36.75" customHeight="1" thickBot="1" x14ac:dyDescent="0.25">
      <c r="A8" s="358"/>
      <c r="B8" s="518"/>
      <c r="C8" s="446" t="s">
        <v>263</v>
      </c>
      <c r="D8" s="446" t="s">
        <v>263</v>
      </c>
      <c r="E8" s="446" t="s">
        <v>263</v>
      </c>
      <c r="F8" s="359" t="s">
        <v>188</v>
      </c>
      <c r="G8" s="520"/>
    </row>
    <row r="9" spans="1:10" ht="13.5" thickBot="1" x14ac:dyDescent="0.25">
      <c r="A9" s="260"/>
      <c r="B9" s="260"/>
      <c r="G9" s="252"/>
    </row>
    <row r="10" spans="1:10" x14ac:dyDescent="0.2">
      <c r="A10" s="261" t="s">
        <v>189</v>
      </c>
      <c r="B10" s="261"/>
      <c r="C10" s="264"/>
      <c r="D10" s="264"/>
      <c r="E10" s="264"/>
      <c r="F10" s="264"/>
      <c r="G10" s="264"/>
    </row>
    <row r="11" spans="1:10" x14ac:dyDescent="0.2">
      <c r="A11" s="265"/>
      <c r="B11" s="265"/>
      <c r="C11" s="268"/>
      <c r="D11" s="268"/>
      <c r="E11" s="268"/>
      <c r="F11" s="268"/>
      <c r="G11" s="268"/>
    </row>
    <row r="12" spans="1:10" x14ac:dyDescent="0.2">
      <c r="A12" s="265"/>
      <c r="B12" s="265"/>
      <c r="C12" s="268"/>
      <c r="D12" s="268"/>
      <c r="E12" s="268"/>
      <c r="F12" s="268"/>
      <c r="G12" s="268"/>
    </row>
    <row r="13" spans="1:10" x14ac:dyDescent="0.2">
      <c r="A13" s="265"/>
      <c r="B13" s="265"/>
      <c r="C13" s="268"/>
      <c r="D13" s="268"/>
      <c r="E13" s="268"/>
      <c r="F13" s="268"/>
      <c r="G13" s="268"/>
    </row>
    <row r="14" spans="1:10" x14ac:dyDescent="0.2">
      <c r="A14" s="265"/>
      <c r="B14" s="265"/>
      <c r="C14" s="268"/>
      <c r="D14" s="268"/>
      <c r="E14" s="268"/>
      <c r="F14" s="268"/>
      <c r="G14" s="268"/>
    </row>
    <row r="15" spans="1:10" ht="13.5" thickBot="1" x14ac:dyDescent="0.25">
      <c r="A15" s="269"/>
      <c r="B15" s="269"/>
      <c r="C15" s="271"/>
      <c r="D15" s="271"/>
      <c r="E15" s="271"/>
      <c r="F15" s="271"/>
      <c r="G15" s="271"/>
    </row>
    <row r="16" spans="1:10" ht="13.5" thickBot="1" x14ac:dyDescent="0.25">
      <c r="A16" s="260"/>
      <c r="B16" s="260"/>
      <c r="G16" s="252"/>
    </row>
    <row r="17" spans="1:7" x14ac:dyDescent="0.2">
      <c r="A17" s="261" t="s">
        <v>190</v>
      </c>
      <c r="B17" s="261"/>
      <c r="C17" s="264"/>
      <c r="D17" s="264"/>
      <c r="E17" s="264"/>
      <c r="F17" s="264"/>
      <c r="G17" s="264"/>
    </row>
    <row r="18" spans="1:7" x14ac:dyDescent="0.2">
      <c r="A18" s="265"/>
      <c r="B18" s="265"/>
      <c r="C18" s="268"/>
      <c r="D18" s="268"/>
      <c r="E18" s="268"/>
      <c r="F18" s="268"/>
      <c r="G18" s="268"/>
    </row>
    <row r="19" spans="1:7" x14ac:dyDescent="0.2">
      <c r="A19" s="265"/>
      <c r="B19" s="265"/>
      <c r="C19" s="268"/>
      <c r="D19" s="268"/>
      <c r="E19" s="268"/>
      <c r="F19" s="268"/>
      <c r="G19" s="268"/>
    </row>
    <row r="20" spans="1:7" x14ac:dyDescent="0.2">
      <c r="A20" s="265"/>
      <c r="B20" s="265"/>
      <c r="C20" s="268"/>
      <c r="D20" s="268"/>
      <c r="E20" s="268"/>
      <c r="F20" s="268"/>
      <c r="G20" s="268"/>
    </row>
    <row r="21" spans="1:7" x14ac:dyDescent="0.2">
      <c r="A21" s="265"/>
      <c r="B21" s="265"/>
      <c r="C21" s="268"/>
      <c r="D21" s="268"/>
      <c r="E21" s="268"/>
      <c r="F21" s="268"/>
      <c r="G21" s="268"/>
    </row>
    <row r="22" spans="1:7" ht="13.5" thickBot="1" x14ac:dyDescent="0.25">
      <c r="A22" s="269"/>
      <c r="B22" s="269"/>
      <c r="C22" s="271"/>
      <c r="D22" s="271"/>
      <c r="E22" s="271"/>
      <c r="F22" s="271"/>
      <c r="G22" s="271"/>
    </row>
    <row r="24" spans="1:7" ht="13.5" thickBot="1" x14ac:dyDescent="0.25"/>
    <row r="25" spans="1:7" ht="13.5" thickBot="1" x14ac:dyDescent="0.25">
      <c r="A25" s="521" t="s">
        <v>50</v>
      </c>
      <c r="B25" s="522"/>
      <c r="C25" s="360" t="str">
        <f>+C7</f>
        <v>promedio 2017</v>
      </c>
      <c r="D25" s="360" t="str">
        <f>+D7</f>
        <v>promedio 2018</v>
      </c>
      <c r="E25" s="360" t="str">
        <f>+E7</f>
        <v>promedio 2019</v>
      </c>
      <c r="F25" s="360" t="str">
        <f>+F7</f>
        <v>promedio xxx-xxx2012</v>
      </c>
    </row>
    <row r="26" spans="1:7" ht="13.5" thickBot="1" x14ac:dyDescent="0.25">
      <c r="A26" s="515" t="s">
        <v>104</v>
      </c>
      <c r="B26" s="516"/>
    </row>
    <row r="27" spans="1:7" x14ac:dyDescent="0.2">
      <c r="A27" s="361" t="s">
        <v>191</v>
      </c>
      <c r="B27" s="362"/>
      <c r="C27" s="363"/>
      <c r="D27" s="364"/>
      <c r="E27" s="363"/>
      <c r="F27" s="364"/>
    </row>
    <row r="28" spans="1:7" x14ac:dyDescent="0.2">
      <c r="A28" s="365" t="s">
        <v>192</v>
      </c>
      <c r="B28" s="366"/>
      <c r="C28" s="367"/>
      <c r="D28" s="368"/>
      <c r="E28" s="367"/>
      <c r="F28" s="368"/>
    </row>
    <row r="29" spans="1:7" x14ac:dyDescent="0.2">
      <c r="A29" s="365" t="s">
        <v>193</v>
      </c>
      <c r="B29" s="366"/>
      <c r="C29" s="367"/>
      <c r="D29" s="368"/>
      <c r="E29" s="367"/>
      <c r="F29" s="368"/>
    </row>
    <row r="30" spans="1:7" ht="13.5" thickBot="1" x14ac:dyDescent="0.25">
      <c r="A30" s="369" t="s">
        <v>194</v>
      </c>
      <c r="B30" s="370"/>
      <c r="C30" s="371"/>
      <c r="D30" s="372"/>
      <c r="E30" s="371"/>
      <c r="F30" s="372"/>
    </row>
    <row r="31" spans="1:7" ht="13.5" thickBot="1" x14ac:dyDescent="0.25">
      <c r="A31" s="515" t="s">
        <v>195</v>
      </c>
      <c r="B31" s="516"/>
      <c r="C31" s="373"/>
      <c r="D31" s="373"/>
      <c r="E31" s="373"/>
      <c r="F31" s="373"/>
    </row>
    <row r="32" spans="1:7" x14ac:dyDescent="0.2">
      <c r="A32" s="361" t="s">
        <v>191</v>
      </c>
      <c r="B32" s="362"/>
      <c r="C32" s="363"/>
      <c r="D32" s="364"/>
      <c r="E32" s="363"/>
      <c r="F32" s="364"/>
    </row>
    <row r="33" spans="1:6" x14ac:dyDescent="0.2">
      <c r="A33" s="365" t="s">
        <v>192</v>
      </c>
      <c r="B33" s="366"/>
      <c r="C33" s="367"/>
      <c r="D33" s="368"/>
      <c r="E33" s="367"/>
      <c r="F33" s="368"/>
    </row>
    <row r="34" spans="1:6" x14ac:dyDescent="0.2">
      <c r="A34" s="365" t="s">
        <v>193</v>
      </c>
      <c r="B34" s="366"/>
      <c r="C34" s="367"/>
      <c r="D34" s="368"/>
      <c r="E34" s="367"/>
      <c r="F34" s="368"/>
    </row>
    <row r="35" spans="1:6" ht="13.5" thickBot="1" x14ac:dyDescent="0.25">
      <c r="A35" s="369" t="s">
        <v>194</v>
      </c>
      <c r="B35" s="370"/>
      <c r="C35" s="371"/>
      <c r="D35" s="372"/>
      <c r="E35" s="371"/>
      <c r="F35" s="372"/>
    </row>
    <row r="36" spans="1:6" ht="13.5" thickBot="1" x14ac:dyDescent="0.25">
      <c r="A36" s="515" t="s">
        <v>196</v>
      </c>
      <c r="B36" s="516"/>
      <c r="C36" s="373"/>
      <c r="D36" s="373"/>
      <c r="E36" s="373"/>
      <c r="F36" s="373"/>
    </row>
    <row r="37" spans="1:6" x14ac:dyDescent="0.2">
      <c r="A37" s="361" t="s">
        <v>191</v>
      </c>
      <c r="B37" s="362"/>
      <c r="C37" s="363"/>
      <c r="D37" s="364"/>
      <c r="E37" s="363"/>
      <c r="F37" s="364"/>
    </row>
    <row r="38" spans="1:6" x14ac:dyDescent="0.2">
      <c r="A38" s="365" t="s">
        <v>192</v>
      </c>
      <c r="B38" s="366"/>
      <c r="C38" s="367"/>
      <c r="D38" s="368"/>
      <c r="E38" s="367"/>
      <c r="F38" s="368"/>
    </row>
    <row r="39" spans="1:6" x14ac:dyDescent="0.2">
      <c r="A39" s="365" t="s">
        <v>193</v>
      </c>
      <c r="B39" s="366"/>
      <c r="C39" s="367"/>
      <c r="D39" s="368"/>
      <c r="E39" s="367"/>
      <c r="F39" s="368"/>
    </row>
    <row r="40" spans="1:6" ht="13.5" thickBot="1" x14ac:dyDescent="0.25">
      <c r="A40" s="369" t="s">
        <v>194</v>
      </c>
      <c r="B40" s="370"/>
      <c r="C40" s="371"/>
      <c r="D40" s="372"/>
      <c r="E40" s="371"/>
      <c r="F40" s="372"/>
    </row>
    <row r="41" spans="1:6" ht="13.5" thickBot="1" x14ac:dyDescent="0.25">
      <c r="A41" s="515" t="s">
        <v>196</v>
      </c>
      <c r="B41" s="516"/>
      <c r="C41" s="373"/>
      <c r="D41" s="373"/>
      <c r="E41" s="373"/>
      <c r="F41" s="373"/>
    </row>
    <row r="42" spans="1:6" x14ac:dyDescent="0.2">
      <c r="A42" s="361" t="s">
        <v>191</v>
      </c>
      <c r="B42" s="362"/>
      <c r="C42" s="363"/>
      <c r="D42" s="364"/>
      <c r="E42" s="363"/>
      <c r="F42" s="364"/>
    </row>
    <row r="43" spans="1:6" x14ac:dyDescent="0.2">
      <c r="A43" s="365" t="s">
        <v>192</v>
      </c>
      <c r="B43" s="366"/>
      <c r="C43" s="367"/>
      <c r="D43" s="368"/>
      <c r="E43" s="367"/>
      <c r="F43" s="368"/>
    </row>
    <row r="44" spans="1:6" x14ac:dyDescent="0.2">
      <c r="A44" s="365" t="s">
        <v>193</v>
      </c>
      <c r="B44" s="366"/>
      <c r="C44" s="367"/>
      <c r="D44" s="368"/>
      <c r="E44" s="367"/>
      <c r="F44" s="368"/>
    </row>
    <row r="45" spans="1:6" ht="13.5" thickBot="1" x14ac:dyDescent="0.25">
      <c r="A45" s="369" t="s">
        <v>194</v>
      </c>
      <c r="B45" s="370"/>
      <c r="C45" s="371"/>
      <c r="D45" s="372"/>
      <c r="E45" s="371"/>
      <c r="F45" s="372"/>
    </row>
  </sheetData>
  <mergeCells count="7">
    <mergeCell ref="A41:B41"/>
    <mergeCell ref="B7:B8"/>
    <mergeCell ref="G7:G8"/>
    <mergeCell ref="A25:B25"/>
    <mergeCell ref="A26:B26"/>
    <mergeCell ref="A31:B31"/>
    <mergeCell ref="A36:B36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81" orientation="landscape" verticalDpi="0" r:id="rId1"/>
  <headerFooter alignWithMargins="0">
    <oddHeader>&amp;R2020 - Año del General Manuel Belgrano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T7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49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2" customFormat="1" x14ac:dyDescent="0.2">
      <c r="B1" s="159" t="s">
        <v>271</v>
      </c>
      <c r="C1" s="159"/>
      <c r="D1" s="159"/>
      <c r="E1" s="159"/>
    </row>
    <row r="2" spans="2:7" s="182" customFormat="1" x14ac:dyDescent="0.2">
      <c r="B2" s="159" t="s">
        <v>73</v>
      </c>
      <c r="C2" s="159"/>
      <c r="D2" s="159"/>
      <c r="E2" s="159"/>
    </row>
    <row r="3" spans="2:7" s="182" customFormat="1" x14ac:dyDescent="0.2">
      <c r="B3" s="447" t="s">
        <v>268</v>
      </c>
      <c r="C3" s="447"/>
      <c r="D3" s="447"/>
      <c r="E3" s="447"/>
      <c r="F3" s="448"/>
    </row>
    <row r="4" spans="2:7" s="182" customFormat="1" x14ac:dyDescent="0.2">
      <c r="B4" s="447" t="s">
        <v>269</v>
      </c>
      <c r="C4" s="447"/>
      <c r="D4" s="447"/>
      <c r="E4" s="447"/>
      <c r="F4" s="448"/>
    </row>
    <row r="5" spans="2:7" x14ac:dyDescent="0.2">
      <c r="B5" s="479" t="s">
        <v>270</v>
      </c>
      <c r="C5" s="479"/>
      <c r="D5" s="479"/>
      <c r="E5" s="479"/>
      <c r="F5" s="380"/>
      <c r="G5" s="205"/>
    </row>
    <row r="6" spans="2:7" ht="12.75" customHeight="1" thickBot="1" x14ac:dyDescent="0.25">
      <c r="C6" s="227"/>
      <c r="D6" s="227"/>
      <c r="E6" s="227"/>
      <c r="F6" s="205"/>
    </row>
    <row r="7" spans="2:7" ht="26.25" customHeight="1" x14ac:dyDescent="0.2">
      <c r="B7" s="245" t="s">
        <v>7</v>
      </c>
      <c r="C7" s="246" t="s">
        <v>74</v>
      </c>
      <c r="D7" s="175" t="s">
        <v>11</v>
      </c>
      <c r="E7" s="247" t="s">
        <v>75</v>
      </c>
      <c r="F7" s="59"/>
    </row>
    <row r="8" spans="2:7" ht="13.5" thickBot="1" x14ac:dyDescent="0.25">
      <c r="B8" s="231" t="s">
        <v>8</v>
      </c>
      <c r="C8" s="248" t="s">
        <v>76</v>
      </c>
      <c r="D8" s="189" t="s">
        <v>77</v>
      </c>
      <c r="E8" s="232" t="s">
        <v>78</v>
      </c>
      <c r="F8" s="59"/>
    </row>
    <row r="9" spans="2:7" x14ac:dyDescent="0.2">
      <c r="B9" s="190">
        <f>+'3.1.vol.'!C7</f>
        <v>42736</v>
      </c>
      <c r="C9" s="191"/>
      <c r="D9" s="192"/>
      <c r="E9" s="193"/>
    </row>
    <row r="10" spans="2:7" x14ac:dyDescent="0.2">
      <c r="B10" s="194">
        <f>+'3.1.vol.'!C8</f>
        <v>42767</v>
      </c>
      <c r="C10" s="195"/>
      <c r="D10" s="171"/>
      <c r="E10" s="172"/>
    </row>
    <row r="11" spans="2:7" x14ac:dyDescent="0.2">
      <c r="B11" s="194">
        <f>+'3.1.vol.'!C9</f>
        <v>42795</v>
      </c>
      <c r="C11" s="195"/>
      <c r="D11" s="171"/>
      <c r="E11" s="172"/>
    </row>
    <row r="12" spans="2:7" x14ac:dyDescent="0.2">
      <c r="B12" s="194">
        <f>+'3.1.vol.'!C10</f>
        <v>42826</v>
      </c>
      <c r="C12" s="195"/>
      <c r="D12" s="171"/>
      <c r="E12" s="172"/>
    </row>
    <row r="13" spans="2:7" x14ac:dyDescent="0.2">
      <c r="B13" s="194">
        <f>+'3.1.vol.'!C11</f>
        <v>42856</v>
      </c>
      <c r="C13" s="171"/>
      <c r="D13" s="171"/>
      <c r="E13" s="172"/>
    </row>
    <row r="14" spans="2:7" x14ac:dyDescent="0.2">
      <c r="B14" s="194">
        <f>+'3.1.vol.'!C12</f>
        <v>42887</v>
      </c>
      <c r="C14" s="195"/>
      <c r="D14" s="171"/>
      <c r="E14" s="172"/>
    </row>
    <row r="15" spans="2:7" x14ac:dyDescent="0.2">
      <c r="B15" s="194">
        <f>+'3.1.vol.'!C13</f>
        <v>42917</v>
      </c>
      <c r="C15" s="171"/>
      <c r="D15" s="171"/>
      <c r="E15" s="172"/>
    </row>
    <row r="16" spans="2:7" x14ac:dyDescent="0.2">
      <c r="B16" s="194">
        <f>+'3.1.vol.'!C14</f>
        <v>42948</v>
      </c>
      <c r="C16" s="171"/>
      <c r="D16" s="171"/>
      <c r="E16" s="172"/>
    </row>
    <row r="17" spans="2:5" x14ac:dyDescent="0.2">
      <c r="B17" s="194">
        <f>+'3.1.vol.'!C15</f>
        <v>42979</v>
      </c>
      <c r="C17" s="171"/>
      <c r="D17" s="171"/>
      <c r="E17" s="172"/>
    </row>
    <row r="18" spans="2:5" x14ac:dyDescent="0.2">
      <c r="B18" s="194">
        <f>+'3.1.vol.'!C16</f>
        <v>43009</v>
      </c>
      <c r="C18" s="171"/>
      <c r="D18" s="171"/>
      <c r="E18" s="172"/>
    </row>
    <row r="19" spans="2:5" x14ac:dyDescent="0.2">
      <c r="B19" s="194">
        <f>+'3.1.vol.'!C17</f>
        <v>43040</v>
      </c>
      <c r="C19" s="171"/>
      <c r="D19" s="171"/>
      <c r="E19" s="172"/>
    </row>
    <row r="20" spans="2:5" ht="13.5" thickBot="1" x14ac:dyDescent="0.25">
      <c r="B20" s="196">
        <f>+'3.1.vol.'!C18</f>
        <v>43070</v>
      </c>
      <c r="C20" s="197"/>
      <c r="D20" s="197"/>
      <c r="E20" s="198"/>
    </row>
    <row r="21" spans="2:5" x14ac:dyDescent="0.2">
      <c r="B21" s="190">
        <f>+'3.1.vol.'!C19</f>
        <v>43101</v>
      </c>
      <c r="C21" s="192"/>
      <c r="D21" s="192"/>
      <c r="E21" s="172"/>
    </row>
    <row r="22" spans="2:5" x14ac:dyDescent="0.2">
      <c r="B22" s="194">
        <f>+'3.1.vol.'!C20</f>
        <v>43132</v>
      </c>
      <c r="C22" s="171"/>
      <c r="D22" s="171"/>
      <c r="E22" s="199"/>
    </row>
    <row r="23" spans="2:5" x14ac:dyDescent="0.2">
      <c r="B23" s="194">
        <f>+'3.1.vol.'!C21</f>
        <v>43160</v>
      </c>
      <c r="C23" s="171"/>
      <c r="D23" s="171"/>
      <c r="E23" s="172"/>
    </row>
    <row r="24" spans="2:5" x14ac:dyDescent="0.2">
      <c r="B24" s="194">
        <f>+'3.1.vol.'!C22</f>
        <v>43191</v>
      </c>
      <c r="C24" s="171"/>
      <c r="D24" s="171"/>
      <c r="E24" s="172"/>
    </row>
    <row r="25" spans="2:5" x14ac:dyDescent="0.2">
      <c r="B25" s="194">
        <f>+'3.1.vol.'!C23</f>
        <v>43221</v>
      </c>
      <c r="C25" s="171"/>
      <c r="D25" s="171"/>
      <c r="E25" s="172"/>
    </row>
    <row r="26" spans="2:5" x14ac:dyDescent="0.2">
      <c r="B26" s="194">
        <f>+'3.1.vol.'!C24</f>
        <v>43252</v>
      </c>
      <c r="C26" s="171"/>
      <c r="D26" s="171"/>
      <c r="E26" s="172"/>
    </row>
    <row r="27" spans="2:5" x14ac:dyDescent="0.2">
      <c r="B27" s="194">
        <f>+'3.1.vol.'!C25</f>
        <v>43282</v>
      </c>
      <c r="C27" s="171"/>
      <c r="D27" s="171"/>
      <c r="E27" s="172"/>
    </row>
    <row r="28" spans="2:5" x14ac:dyDescent="0.2">
      <c r="B28" s="194">
        <f>+'3.1.vol.'!C26</f>
        <v>43313</v>
      </c>
      <c r="C28" s="171"/>
      <c r="D28" s="171"/>
      <c r="E28" s="172"/>
    </row>
    <row r="29" spans="2:5" x14ac:dyDescent="0.2">
      <c r="B29" s="194">
        <f>+'3.1.vol.'!C27</f>
        <v>43344</v>
      </c>
      <c r="C29" s="171"/>
      <c r="D29" s="171"/>
      <c r="E29" s="172"/>
    </row>
    <row r="30" spans="2:5" x14ac:dyDescent="0.2">
      <c r="B30" s="194">
        <f>+'3.1.vol.'!C28</f>
        <v>43374</v>
      </c>
      <c r="C30" s="171"/>
      <c r="D30" s="171"/>
      <c r="E30" s="172"/>
    </row>
    <row r="31" spans="2:5" x14ac:dyDescent="0.2">
      <c r="B31" s="194">
        <f>+'3.1.vol.'!C29</f>
        <v>43405</v>
      </c>
      <c r="C31" s="171"/>
      <c r="D31" s="171"/>
      <c r="E31" s="172"/>
    </row>
    <row r="32" spans="2:5" ht="13.5" thickBot="1" x14ac:dyDescent="0.25">
      <c r="B32" s="196">
        <f>+'3.1.vol.'!C30</f>
        <v>43435</v>
      </c>
      <c r="C32" s="197"/>
      <c r="D32" s="197"/>
      <c r="E32" s="200"/>
    </row>
    <row r="33" spans="2:5" x14ac:dyDescent="0.2">
      <c r="B33" s="190">
        <f>+'3.1.vol.'!C31</f>
        <v>43466</v>
      </c>
      <c r="C33" s="192"/>
      <c r="D33" s="201"/>
      <c r="E33" s="191"/>
    </row>
    <row r="34" spans="2:5" x14ac:dyDescent="0.2">
      <c r="B34" s="194">
        <f>+'3.1.vol.'!C32</f>
        <v>43497</v>
      </c>
      <c r="C34" s="171"/>
      <c r="D34" s="147"/>
      <c r="E34" s="195"/>
    </row>
    <row r="35" spans="2:5" x14ac:dyDescent="0.2">
      <c r="B35" s="194">
        <f>+'3.1.vol.'!C33</f>
        <v>43525</v>
      </c>
      <c r="C35" s="171"/>
      <c r="D35" s="147"/>
      <c r="E35" s="195"/>
    </row>
    <row r="36" spans="2:5" x14ac:dyDescent="0.2">
      <c r="B36" s="194">
        <f>+'3.1.vol.'!C34</f>
        <v>43556</v>
      </c>
      <c r="C36" s="171"/>
      <c r="D36" s="147"/>
      <c r="E36" s="195"/>
    </row>
    <row r="37" spans="2:5" x14ac:dyDescent="0.2">
      <c r="B37" s="194">
        <f>+'3.1.vol.'!C35</f>
        <v>43586</v>
      </c>
      <c r="C37" s="171"/>
      <c r="D37" s="147"/>
      <c r="E37" s="195"/>
    </row>
    <row r="38" spans="2:5" x14ac:dyDescent="0.2">
      <c r="B38" s="194">
        <f>+'3.1.vol.'!C36</f>
        <v>43617</v>
      </c>
      <c r="C38" s="171"/>
      <c r="D38" s="147"/>
      <c r="E38" s="195"/>
    </row>
    <row r="39" spans="2:5" x14ac:dyDescent="0.2">
      <c r="B39" s="194">
        <f>+'3.1.vol.'!C37</f>
        <v>43647</v>
      </c>
      <c r="C39" s="171"/>
      <c r="D39" s="147"/>
      <c r="E39" s="195"/>
    </row>
    <row r="40" spans="2:5" x14ac:dyDescent="0.2">
      <c r="B40" s="194">
        <f>+'3.1.vol.'!C38</f>
        <v>43678</v>
      </c>
      <c r="C40" s="171"/>
      <c r="D40" s="147"/>
      <c r="E40" s="195"/>
    </row>
    <row r="41" spans="2:5" x14ac:dyDescent="0.2">
      <c r="B41" s="194">
        <f>+'3.1.vol.'!C39</f>
        <v>43709</v>
      </c>
      <c r="C41" s="171"/>
      <c r="D41" s="147"/>
      <c r="E41" s="195"/>
    </row>
    <row r="42" spans="2:5" x14ac:dyDescent="0.2">
      <c r="B42" s="194">
        <f>+'3.1.vol.'!C40</f>
        <v>43739</v>
      </c>
      <c r="C42" s="171"/>
      <c r="D42" s="147"/>
      <c r="E42" s="195"/>
    </row>
    <row r="43" spans="2:5" x14ac:dyDescent="0.2">
      <c r="B43" s="194">
        <f>+'3.1.vol.'!C41</f>
        <v>43770</v>
      </c>
      <c r="C43" s="171"/>
      <c r="D43" s="147"/>
      <c r="E43" s="195"/>
    </row>
    <row r="44" spans="2:5" ht="13.5" thickBot="1" x14ac:dyDescent="0.25">
      <c r="B44" s="196">
        <f>+'3.1.vol.'!C42</f>
        <v>43800</v>
      </c>
      <c r="C44" s="197"/>
      <c r="D44" s="202"/>
      <c r="E44" s="203"/>
    </row>
    <row r="45" spans="2:5" hidden="1" x14ac:dyDescent="0.2">
      <c r="B45" s="190">
        <f>+'3.1.vol.'!C43</f>
        <v>43831</v>
      </c>
      <c r="C45" s="192"/>
      <c r="D45" s="192"/>
      <c r="E45" s="191"/>
    </row>
    <row r="46" spans="2:5" hidden="1" x14ac:dyDescent="0.2">
      <c r="B46" s="194">
        <f>+'3.1.vol.'!C44</f>
        <v>43862</v>
      </c>
      <c r="C46" s="171"/>
      <c r="D46" s="171"/>
      <c r="E46" s="195"/>
    </row>
    <row r="47" spans="2:5" hidden="1" x14ac:dyDescent="0.2">
      <c r="B47" s="194">
        <f>+'3.1.vol.'!C45</f>
        <v>43891</v>
      </c>
      <c r="C47" s="171"/>
      <c r="D47" s="171"/>
      <c r="E47" s="195"/>
    </row>
    <row r="48" spans="2:5" hidden="1" x14ac:dyDescent="0.2">
      <c r="B48" s="194">
        <f>+'3.1.vol.'!C46</f>
        <v>43922</v>
      </c>
      <c r="C48" s="171"/>
      <c r="D48" s="171"/>
      <c r="E48" s="195"/>
    </row>
    <row r="49" spans="2:46" hidden="1" x14ac:dyDescent="0.2">
      <c r="B49" s="194">
        <f>+'3.1.vol.'!C47</f>
        <v>43952</v>
      </c>
      <c r="C49" s="171"/>
      <c r="D49" s="171"/>
      <c r="E49" s="195"/>
    </row>
    <row r="50" spans="2:46" hidden="1" x14ac:dyDescent="0.2">
      <c r="B50" s="194">
        <f>+'3.1.vol.'!C48</f>
        <v>43983</v>
      </c>
      <c r="C50" s="171"/>
      <c r="D50" s="171"/>
      <c r="E50" s="195"/>
    </row>
    <row r="51" spans="2:46" hidden="1" x14ac:dyDescent="0.2">
      <c r="B51" s="194">
        <f>+'3.1.vol.'!C49</f>
        <v>44013</v>
      </c>
      <c r="C51" s="171"/>
      <c r="D51" s="171"/>
      <c r="E51" s="195"/>
    </row>
    <row r="52" spans="2:46" hidden="1" x14ac:dyDescent="0.2">
      <c r="B52" s="194">
        <f>+'3.1.vol.'!C50</f>
        <v>44044</v>
      </c>
      <c r="C52" s="171"/>
      <c r="D52" s="171"/>
      <c r="E52" s="195"/>
    </row>
    <row r="53" spans="2:46" hidden="1" x14ac:dyDescent="0.2">
      <c r="B53" s="194">
        <f>+'3.1.vol.'!C51</f>
        <v>44075</v>
      </c>
      <c r="C53" s="171"/>
      <c r="D53" s="171"/>
      <c r="E53" s="195"/>
    </row>
    <row r="54" spans="2:46" hidden="1" x14ac:dyDescent="0.2">
      <c r="B54" s="194">
        <f>+'3.1.vol.'!C52</f>
        <v>44105</v>
      </c>
      <c r="C54" s="171"/>
      <c r="D54" s="171"/>
      <c r="E54" s="195"/>
    </row>
    <row r="55" spans="2:46" hidden="1" x14ac:dyDescent="0.2">
      <c r="B55" s="194">
        <f>+'3.1.vol.'!C53</f>
        <v>44136</v>
      </c>
      <c r="C55" s="171"/>
      <c r="D55" s="171"/>
      <c r="E55" s="195"/>
    </row>
    <row r="56" spans="2:46" ht="13.5" hidden="1" thickBot="1" x14ac:dyDescent="0.25">
      <c r="B56" s="196">
        <f>+'3.1.vol.'!C54</f>
        <v>44166</v>
      </c>
      <c r="C56" s="197"/>
      <c r="D56" s="197"/>
      <c r="E56" s="203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</row>
    <row r="57" spans="2:46" ht="13.5" thickBot="1" x14ac:dyDescent="0.25">
      <c r="B57" s="210"/>
      <c r="C57" s="205"/>
      <c r="D57" s="205"/>
      <c r="E57" s="206"/>
    </row>
    <row r="58" spans="2:46" x14ac:dyDescent="0.2">
      <c r="B58" s="207">
        <v>2014</v>
      </c>
      <c r="C58" s="300"/>
      <c r="D58" s="352"/>
      <c r="E58" s="301"/>
    </row>
    <row r="59" spans="2:46" x14ac:dyDescent="0.2">
      <c r="B59" s="208">
        <v>2015</v>
      </c>
      <c r="C59" s="302"/>
      <c r="D59" s="353"/>
      <c r="E59" s="166"/>
    </row>
    <row r="60" spans="2:46" x14ac:dyDescent="0.2">
      <c r="B60" s="208">
        <v>2016</v>
      </c>
      <c r="C60" s="302"/>
      <c r="D60" s="353"/>
      <c r="E60" s="166"/>
    </row>
    <row r="61" spans="2:46" x14ac:dyDescent="0.2">
      <c r="B61" s="208">
        <f>+'4.1.b RES PUB'!A60</f>
        <v>2017</v>
      </c>
      <c r="C61" s="302"/>
      <c r="D61" s="353"/>
      <c r="E61" s="166"/>
      <c r="F61" s="205"/>
    </row>
    <row r="62" spans="2:46" x14ac:dyDescent="0.2">
      <c r="B62" s="208">
        <f>+'4.1.b RES PUB'!A61</f>
        <v>2018</v>
      </c>
      <c r="C62" s="302"/>
      <c r="D62" s="353"/>
      <c r="E62" s="166"/>
      <c r="F62" s="205"/>
    </row>
    <row r="63" spans="2:46" ht="13.5" thickBot="1" x14ac:dyDescent="0.25">
      <c r="B63" s="209">
        <f>+'4.1.b RES PUB'!A62</f>
        <v>2019</v>
      </c>
      <c r="C63" s="303"/>
      <c r="D63" s="354"/>
      <c r="E63" s="167"/>
    </row>
    <row r="64" spans="2:46" ht="28.5" customHeight="1" x14ac:dyDescent="0.2">
      <c r="B64" s="523" t="s">
        <v>303</v>
      </c>
      <c r="C64" s="523"/>
      <c r="D64" s="523"/>
      <c r="E64" s="523"/>
    </row>
    <row r="65" spans="2:5" hidden="1" x14ac:dyDescent="0.2">
      <c r="B65" s="407" t="str">
        <f>+'4.1.b RES PUB'!A63</f>
        <v>ene-dic 2018</v>
      </c>
      <c r="C65" s="458"/>
      <c r="D65" s="458"/>
      <c r="E65" s="458"/>
    </row>
    <row r="66" spans="2:5" ht="13.5" hidden="1" thickBot="1" x14ac:dyDescent="0.25">
      <c r="B66" s="244">
        <f>+'4.1.b RES PUB'!A64</f>
        <v>2019</v>
      </c>
      <c r="C66" s="197"/>
      <c r="D66" s="197"/>
      <c r="E66" s="197"/>
    </row>
    <row r="67" spans="2:5" x14ac:dyDescent="0.2">
      <c r="B67" s="51" t="s">
        <v>304</v>
      </c>
      <c r="C67" s="51"/>
      <c r="D67" s="51"/>
    </row>
    <row r="68" spans="2:5" x14ac:dyDescent="0.2">
      <c r="B68" s="250"/>
      <c r="C68" s="51"/>
      <c r="D68" s="51"/>
    </row>
    <row r="69" spans="2:5" x14ac:dyDescent="0.2">
      <c r="B69" s="86" t="s">
        <v>150</v>
      </c>
      <c r="C69" s="87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1" t="s">
        <v>8</v>
      </c>
      <c r="C71" s="93" t="s">
        <v>141</v>
      </c>
      <c r="D71" s="108" t="s">
        <v>142</v>
      </c>
    </row>
    <row r="72" spans="2:5" x14ac:dyDescent="0.2">
      <c r="B72" s="99">
        <f>+B61</f>
        <v>2017</v>
      </c>
      <c r="C72" s="115">
        <f>+C61-SUM(C9:C20)</f>
        <v>0</v>
      </c>
      <c r="D72" s="118">
        <f>+D61-SUM(D9:D20)</f>
        <v>0</v>
      </c>
    </row>
    <row r="73" spans="2:5" x14ac:dyDescent="0.2">
      <c r="B73" s="101">
        <f>+B62</f>
        <v>2018</v>
      </c>
      <c r="C73" s="119">
        <f>+C62-SUM(C21:C32)</f>
        <v>0</v>
      </c>
      <c r="D73" s="122">
        <f>+D62-SUM(D21:D32)</f>
        <v>0</v>
      </c>
    </row>
    <row r="74" spans="2:5" ht="13.5" thickBot="1" x14ac:dyDescent="0.25">
      <c r="B74" s="102">
        <f>+B63</f>
        <v>2019</v>
      </c>
      <c r="C74" s="123">
        <f>+C63-SUM(C33:C44)</f>
        <v>0</v>
      </c>
      <c r="D74" s="126">
        <f>+D63-SUM(D33:D44)</f>
        <v>0</v>
      </c>
    </row>
    <row r="75" spans="2:5" x14ac:dyDescent="0.2">
      <c r="B75" s="99" t="str">
        <f>+B65</f>
        <v>ene-dic 2018</v>
      </c>
      <c r="C75" s="132">
        <f>+C65-(SUM(C33:INDEX(C33:C44,'parámetros e instrucciones'!$E$3)))</f>
        <v>0</v>
      </c>
      <c r="D75" s="132">
        <f>+D65-(SUM(D33:INDEX(D33:D44,'parámetros e instrucciones'!$E$3)))</f>
        <v>0</v>
      </c>
    </row>
    <row r="76" spans="2:5" ht="13.5" thickBot="1" x14ac:dyDescent="0.25">
      <c r="B76" s="102">
        <f>+B66</f>
        <v>2019</v>
      </c>
      <c r="C76" s="136">
        <f>+C66-(SUM(C45:INDEX(C45:C56,'parámetros e instrucciones'!$E$3)))</f>
        <v>0</v>
      </c>
      <c r="D76" s="136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64:E64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B1:AT7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49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2" customFormat="1" x14ac:dyDescent="0.2">
      <c r="B1" s="159" t="s">
        <v>272</v>
      </c>
      <c r="C1" s="159"/>
      <c r="D1" s="159"/>
      <c r="E1" s="159"/>
    </row>
    <row r="2" spans="2:7" s="182" customFormat="1" x14ac:dyDescent="0.2">
      <c r="B2" s="159" t="s">
        <v>73</v>
      </c>
      <c r="C2" s="159"/>
      <c r="D2" s="159"/>
      <c r="E2" s="159"/>
    </row>
    <row r="3" spans="2:7" s="182" customFormat="1" x14ac:dyDescent="0.2">
      <c r="B3" s="447" t="s">
        <v>268</v>
      </c>
      <c r="C3" s="447"/>
      <c r="D3" s="447"/>
      <c r="E3" s="447"/>
      <c r="F3" s="448"/>
    </row>
    <row r="4" spans="2:7" s="182" customFormat="1" x14ac:dyDescent="0.2">
      <c r="B4" s="447" t="s">
        <v>273</v>
      </c>
      <c r="C4" s="447"/>
      <c r="D4" s="447"/>
      <c r="E4" s="447"/>
      <c r="F4" s="448"/>
    </row>
    <row r="5" spans="2:7" x14ac:dyDescent="0.2">
      <c r="B5" s="479" t="s">
        <v>270</v>
      </c>
      <c r="C5" s="479"/>
      <c r="D5" s="479"/>
      <c r="E5" s="479"/>
      <c r="F5" s="380"/>
      <c r="G5" s="205"/>
    </row>
    <row r="6" spans="2:7" ht="12.75" customHeight="1" thickBot="1" x14ac:dyDescent="0.25">
      <c r="C6" s="227"/>
      <c r="D6" s="227"/>
      <c r="E6" s="227"/>
      <c r="F6" s="205"/>
    </row>
    <row r="7" spans="2:7" ht="26.25" customHeight="1" x14ac:dyDescent="0.2">
      <c r="B7" s="245" t="s">
        <v>7</v>
      </c>
      <c r="C7" s="246" t="s">
        <v>74</v>
      </c>
      <c r="D7" s="175" t="s">
        <v>11</v>
      </c>
      <c r="E7" s="247" t="s">
        <v>75</v>
      </c>
      <c r="F7" s="59"/>
    </row>
    <row r="8" spans="2:7" ht="13.5" thickBot="1" x14ac:dyDescent="0.25">
      <c r="B8" s="231" t="s">
        <v>8</v>
      </c>
      <c r="C8" s="248" t="s">
        <v>76</v>
      </c>
      <c r="D8" s="189" t="s">
        <v>77</v>
      </c>
      <c r="E8" s="232" t="s">
        <v>78</v>
      </c>
      <c r="F8" s="59"/>
    </row>
    <row r="9" spans="2:7" x14ac:dyDescent="0.2">
      <c r="B9" s="190">
        <f>+'3.1.vol.'!C7</f>
        <v>42736</v>
      </c>
      <c r="C9" s="191"/>
      <c r="D9" s="192"/>
      <c r="E9" s="193"/>
    </row>
    <row r="10" spans="2:7" x14ac:dyDescent="0.2">
      <c r="B10" s="194">
        <f>+'3.1.vol.'!C8</f>
        <v>42767</v>
      </c>
      <c r="C10" s="195"/>
      <c r="D10" s="171"/>
      <c r="E10" s="172"/>
    </row>
    <row r="11" spans="2:7" x14ac:dyDescent="0.2">
      <c r="B11" s="194">
        <f>+'3.1.vol.'!C9</f>
        <v>42795</v>
      </c>
      <c r="C11" s="195"/>
      <c r="D11" s="171"/>
      <c r="E11" s="172"/>
    </row>
    <row r="12" spans="2:7" x14ac:dyDescent="0.2">
      <c r="B12" s="194">
        <f>+'3.1.vol.'!C10</f>
        <v>42826</v>
      </c>
      <c r="C12" s="195"/>
      <c r="D12" s="171"/>
      <c r="E12" s="172"/>
    </row>
    <row r="13" spans="2:7" x14ac:dyDescent="0.2">
      <c r="B13" s="194">
        <f>+'3.1.vol.'!C11</f>
        <v>42856</v>
      </c>
      <c r="C13" s="171"/>
      <c r="D13" s="171"/>
      <c r="E13" s="172"/>
    </row>
    <row r="14" spans="2:7" x14ac:dyDescent="0.2">
      <c r="B14" s="194">
        <f>+'3.1.vol.'!C12</f>
        <v>42887</v>
      </c>
      <c r="C14" s="195"/>
      <c r="D14" s="171"/>
      <c r="E14" s="172"/>
    </row>
    <row r="15" spans="2:7" x14ac:dyDescent="0.2">
      <c r="B15" s="194">
        <f>+'3.1.vol.'!C13</f>
        <v>42917</v>
      </c>
      <c r="C15" s="171"/>
      <c r="D15" s="171"/>
      <c r="E15" s="172"/>
    </row>
    <row r="16" spans="2:7" x14ac:dyDescent="0.2">
      <c r="B16" s="194">
        <f>+'3.1.vol.'!C14</f>
        <v>42948</v>
      </c>
      <c r="C16" s="171"/>
      <c r="D16" s="171"/>
      <c r="E16" s="172"/>
    </row>
    <row r="17" spans="2:5" x14ac:dyDescent="0.2">
      <c r="B17" s="194">
        <f>+'3.1.vol.'!C15</f>
        <v>42979</v>
      </c>
      <c r="C17" s="171"/>
      <c r="D17" s="171"/>
      <c r="E17" s="172"/>
    </row>
    <row r="18" spans="2:5" x14ac:dyDescent="0.2">
      <c r="B18" s="194">
        <f>+'3.1.vol.'!C16</f>
        <v>43009</v>
      </c>
      <c r="C18" s="171"/>
      <c r="D18" s="171"/>
      <c r="E18" s="172"/>
    </row>
    <row r="19" spans="2:5" x14ac:dyDescent="0.2">
      <c r="B19" s="194">
        <f>+'3.1.vol.'!C17</f>
        <v>43040</v>
      </c>
      <c r="C19" s="171"/>
      <c r="D19" s="171"/>
      <c r="E19" s="172"/>
    </row>
    <row r="20" spans="2:5" ht="13.5" thickBot="1" x14ac:dyDescent="0.25">
      <c r="B20" s="196">
        <f>+'3.1.vol.'!C18</f>
        <v>43070</v>
      </c>
      <c r="C20" s="197"/>
      <c r="D20" s="197"/>
      <c r="E20" s="198"/>
    </row>
    <row r="21" spans="2:5" x14ac:dyDescent="0.2">
      <c r="B21" s="190">
        <f>+'3.1.vol.'!C19</f>
        <v>43101</v>
      </c>
      <c r="C21" s="192"/>
      <c r="D21" s="192"/>
      <c r="E21" s="172"/>
    </row>
    <row r="22" spans="2:5" x14ac:dyDescent="0.2">
      <c r="B22" s="194">
        <f>+'3.1.vol.'!C20</f>
        <v>43132</v>
      </c>
      <c r="C22" s="171"/>
      <c r="D22" s="171"/>
      <c r="E22" s="199"/>
    </row>
    <row r="23" spans="2:5" x14ac:dyDescent="0.2">
      <c r="B23" s="194">
        <f>+'3.1.vol.'!C21</f>
        <v>43160</v>
      </c>
      <c r="C23" s="171"/>
      <c r="D23" s="171"/>
      <c r="E23" s="172"/>
    </row>
    <row r="24" spans="2:5" x14ac:dyDescent="0.2">
      <c r="B24" s="194">
        <f>+'3.1.vol.'!C22</f>
        <v>43191</v>
      </c>
      <c r="C24" s="171"/>
      <c r="D24" s="171"/>
      <c r="E24" s="172"/>
    </row>
    <row r="25" spans="2:5" x14ac:dyDescent="0.2">
      <c r="B25" s="194">
        <f>+'3.1.vol.'!C23</f>
        <v>43221</v>
      </c>
      <c r="C25" s="171"/>
      <c r="D25" s="171"/>
      <c r="E25" s="172"/>
    </row>
    <row r="26" spans="2:5" x14ac:dyDescent="0.2">
      <c r="B26" s="194">
        <f>+'3.1.vol.'!C24</f>
        <v>43252</v>
      </c>
      <c r="C26" s="171"/>
      <c r="D26" s="171"/>
      <c r="E26" s="172"/>
    </row>
    <row r="27" spans="2:5" x14ac:dyDescent="0.2">
      <c r="B27" s="194">
        <f>+'3.1.vol.'!C25</f>
        <v>43282</v>
      </c>
      <c r="C27" s="171"/>
      <c r="D27" s="171"/>
      <c r="E27" s="172"/>
    </row>
    <row r="28" spans="2:5" x14ac:dyDescent="0.2">
      <c r="B28" s="194">
        <f>+'3.1.vol.'!C26</f>
        <v>43313</v>
      </c>
      <c r="C28" s="171"/>
      <c r="D28" s="171"/>
      <c r="E28" s="172"/>
    </row>
    <row r="29" spans="2:5" x14ac:dyDescent="0.2">
      <c r="B29" s="194">
        <f>+'3.1.vol.'!C27</f>
        <v>43344</v>
      </c>
      <c r="C29" s="171"/>
      <c r="D29" s="171"/>
      <c r="E29" s="172"/>
    </row>
    <row r="30" spans="2:5" x14ac:dyDescent="0.2">
      <c r="B30" s="194">
        <f>+'3.1.vol.'!C28</f>
        <v>43374</v>
      </c>
      <c r="C30" s="171"/>
      <c r="D30" s="171"/>
      <c r="E30" s="172"/>
    </row>
    <row r="31" spans="2:5" x14ac:dyDescent="0.2">
      <c r="B31" s="194">
        <f>+'3.1.vol.'!C29</f>
        <v>43405</v>
      </c>
      <c r="C31" s="171"/>
      <c r="D31" s="171"/>
      <c r="E31" s="172"/>
    </row>
    <row r="32" spans="2:5" ht="13.5" thickBot="1" x14ac:dyDescent="0.25">
      <c r="B32" s="196">
        <f>+'3.1.vol.'!C30</f>
        <v>43435</v>
      </c>
      <c r="C32" s="197"/>
      <c r="D32" s="197"/>
      <c r="E32" s="200"/>
    </row>
    <row r="33" spans="2:5" x14ac:dyDescent="0.2">
      <c r="B33" s="190">
        <f>+'3.1.vol.'!C31</f>
        <v>43466</v>
      </c>
      <c r="C33" s="192"/>
      <c r="D33" s="201"/>
      <c r="E33" s="191"/>
    </row>
    <row r="34" spans="2:5" x14ac:dyDescent="0.2">
      <c r="B34" s="194">
        <f>+'3.1.vol.'!C32</f>
        <v>43497</v>
      </c>
      <c r="C34" s="171"/>
      <c r="D34" s="147"/>
      <c r="E34" s="195"/>
    </row>
    <row r="35" spans="2:5" x14ac:dyDescent="0.2">
      <c r="B35" s="194">
        <f>+'3.1.vol.'!C33</f>
        <v>43525</v>
      </c>
      <c r="C35" s="171"/>
      <c r="D35" s="147"/>
      <c r="E35" s="195"/>
    </row>
    <row r="36" spans="2:5" x14ac:dyDescent="0.2">
      <c r="B36" s="194">
        <f>+'3.1.vol.'!C34</f>
        <v>43556</v>
      </c>
      <c r="C36" s="171"/>
      <c r="D36" s="147"/>
      <c r="E36" s="195"/>
    </row>
    <row r="37" spans="2:5" x14ac:dyDescent="0.2">
      <c r="B37" s="194">
        <f>+'3.1.vol.'!C35</f>
        <v>43586</v>
      </c>
      <c r="C37" s="171"/>
      <c r="D37" s="147"/>
      <c r="E37" s="195"/>
    </row>
    <row r="38" spans="2:5" x14ac:dyDescent="0.2">
      <c r="B38" s="194">
        <f>+'3.1.vol.'!C36</f>
        <v>43617</v>
      </c>
      <c r="C38" s="171"/>
      <c r="D38" s="147"/>
      <c r="E38" s="195"/>
    </row>
    <row r="39" spans="2:5" x14ac:dyDescent="0.2">
      <c r="B39" s="194">
        <f>+'3.1.vol.'!C37</f>
        <v>43647</v>
      </c>
      <c r="C39" s="171"/>
      <c r="D39" s="147"/>
      <c r="E39" s="195"/>
    </row>
    <row r="40" spans="2:5" x14ac:dyDescent="0.2">
      <c r="B40" s="194">
        <f>+'3.1.vol.'!C38</f>
        <v>43678</v>
      </c>
      <c r="C40" s="171"/>
      <c r="D40" s="147"/>
      <c r="E40" s="195"/>
    </row>
    <row r="41" spans="2:5" x14ac:dyDescent="0.2">
      <c r="B41" s="194">
        <f>+'3.1.vol.'!C39</f>
        <v>43709</v>
      </c>
      <c r="C41" s="171"/>
      <c r="D41" s="147"/>
      <c r="E41" s="195"/>
    </row>
    <row r="42" spans="2:5" x14ac:dyDescent="0.2">
      <c r="B42" s="194">
        <f>+'3.1.vol.'!C40</f>
        <v>43739</v>
      </c>
      <c r="C42" s="171"/>
      <c r="D42" s="147"/>
      <c r="E42" s="195"/>
    </row>
    <row r="43" spans="2:5" x14ac:dyDescent="0.2">
      <c r="B43" s="194">
        <f>+'3.1.vol.'!C41</f>
        <v>43770</v>
      </c>
      <c r="C43" s="171"/>
      <c r="D43" s="147"/>
      <c r="E43" s="195"/>
    </row>
    <row r="44" spans="2:5" ht="13.5" thickBot="1" x14ac:dyDescent="0.25">
      <c r="B44" s="196">
        <f>+'3.1.vol.'!C42</f>
        <v>43800</v>
      </c>
      <c r="C44" s="197"/>
      <c r="D44" s="202"/>
      <c r="E44" s="203"/>
    </row>
    <row r="45" spans="2:5" hidden="1" x14ac:dyDescent="0.2">
      <c r="B45" s="190">
        <f>+'3.1.vol.'!C43</f>
        <v>43831</v>
      </c>
      <c r="C45" s="192"/>
      <c r="D45" s="192"/>
      <c r="E45" s="191"/>
    </row>
    <row r="46" spans="2:5" hidden="1" x14ac:dyDescent="0.2">
      <c r="B46" s="194">
        <f>+'3.1.vol.'!C44</f>
        <v>43862</v>
      </c>
      <c r="C46" s="171"/>
      <c r="D46" s="171"/>
      <c r="E46" s="195"/>
    </row>
    <row r="47" spans="2:5" hidden="1" x14ac:dyDescent="0.2">
      <c r="B47" s="194">
        <f>+'3.1.vol.'!C45</f>
        <v>43891</v>
      </c>
      <c r="C47" s="171"/>
      <c r="D47" s="171"/>
      <c r="E47" s="195"/>
    </row>
    <row r="48" spans="2:5" hidden="1" x14ac:dyDescent="0.2">
      <c r="B48" s="194">
        <f>+'3.1.vol.'!C46</f>
        <v>43922</v>
      </c>
      <c r="C48" s="171"/>
      <c r="D48" s="171"/>
      <c r="E48" s="195"/>
    </row>
    <row r="49" spans="2:46" hidden="1" x14ac:dyDescent="0.2">
      <c r="B49" s="194">
        <f>+'3.1.vol.'!C47</f>
        <v>43952</v>
      </c>
      <c r="C49" s="171"/>
      <c r="D49" s="171"/>
      <c r="E49" s="195"/>
    </row>
    <row r="50" spans="2:46" hidden="1" x14ac:dyDescent="0.2">
      <c r="B50" s="194">
        <f>+'3.1.vol.'!C48</f>
        <v>43983</v>
      </c>
      <c r="C50" s="171"/>
      <c r="D50" s="171"/>
      <c r="E50" s="195"/>
    </row>
    <row r="51" spans="2:46" hidden="1" x14ac:dyDescent="0.2">
      <c r="B51" s="194">
        <f>+'3.1.vol.'!C49</f>
        <v>44013</v>
      </c>
      <c r="C51" s="171"/>
      <c r="D51" s="171"/>
      <c r="E51" s="195"/>
    </row>
    <row r="52" spans="2:46" hidden="1" x14ac:dyDescent="0.2">
      <c r="B52" s="194">
        <f>+'3.1.vol.'!C50</f>
        <v>44044</v>
      </c>
      <c r="C52" s="171"/>
      <c r="D52" s="171"/>
      <c r="E52" s="195"/>
    </row>
    <row r="53" spans="2:46" hidden="1" x14ac:dyDescent="0.2">
      <c r="B53" s="194">
        <f>+'3.1.vol.'!C51</f>
        <v>44075</v>
      </c>
      <c r="C53" s="171"/>
      <c r="D53" s="171"/>
      <c r="E53" s="195"/>
    </row>
    <row r="54" spans="2:46" hidden="1" x14ac:dyDescent="0.2">
      <c r="B54" s="194">
        <f>+'3.1.vol.'!C52</f>
        <v>44105</v>
      </c>
      <c r="C54" s="171"/>
      <c r="D54" s="171"/>
      <c r="E54" s="195"/>
    </row>
    <row r="55" spans="2:46" hidden="1" x14ac:dyDescent="0.2">
      <c r="B55" s="194">
        <f>+'3.1.vol.'!C53</f>
        <v>44136</v>
      </c>
      <c r="C55" s="171"/>
      <c r="D55" s="171"/>
      <c r="E55" s="195"/>
    </row>
    <row r="56" spans="2:46" ht="13.5" hidden="1" thickBot="1" x14ac:dyDescent="0.25">
      <c r="B56" s="196">
        <f>+'3.1.vol.'!C54</f>
        <v>44166</v>
      </c>
      <c r="C56" s="197"/>
      <c r="D56" s="197"/>
      <c r="E56" s="203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</row>
    <row r="57" spans="2:46" ht="13.5" thickBot="1" x14ac:dyDescent="0.25">
      <c r="B57" s="210"/>
      <c r="C57" s="205"/>
      <c r="D57" s="205"/>
      <c r="E57" s="206"/>
    </row>
    <row r="58" spans="2:46" x14ac:dyDescent="0.2">
      <c r="B58" s="207">
        <v>2014</v>
      </c>
      <c r="C58" s="300"/>
      <c r="D58" s="352"/>
      <c r="E58" s="301"/>
    </row>
    <row r="59" spans="2:46" x14ac:dyDescent="0.2">
      <c r="B59" s="208">
        <v>2015</v>
      </c>
      <c r="C59" s="302"/>
      <c r="D59" s="353"/>
      <c r="E59" s="166"/>
    </row>
    <row r="60" spans="2:46" x14ac:dyDescent="0.2">
      <c r="B60" s="208">
        <v>2016</v>
      </c>
      <c r="C60" s="302"/>
      <c r="D60" s="353"/>
      <c r="E60" s="166"/>
    </row>
    <row r="61" spans="2:46" x14ac:dyDescent="0.2">
      <c r="B61" s="208">
        <f>+'4.1.b RES PUB'!A60</f>
        <v>2017</v>
      </c>
      <c r="C61" s="302"/>
      <c r="D61" s="353"/>
      <c r="E61" s="166"/>
      <c r="F61" s="205"/>
    </row>
    <row r="62" spans="2:46" x14ac:dyDescent="0.2">
      <c r="B62" s="208">
        <f>+'4.1.b RES PUB'!A61</f>
        <v>2018</v>
      </c>
      <c r="C62" s="302"/>
      <c r="D62" s="353"/>
      <c r="E62" s="166"/>
      <c r="F62" s="205"/>
    </row>
    <row r="63" spans="2:46" ht="13.5" thickBot="1" x14ac:dyDescent="0.25">
      <c r="B63" s="209">
        <f>+'4.1.b RES PUB'!A62</f>
        <v>2019</v>
      </c>
      <c r="C63" s="303"/>
      <c r="D63" s="354"/>
      <c r="E63" s="167"/>
    </row>
    <row r="64" spans="2:46" ht="24" customHeight="1" x14ac:dyDescent="0.2">
      <c r="B64" s="523" t="s">
        <v>303</v>
      </c>
      <c r="C64" s="523"/>
      <c r="D64" s="523"/>
      <c r="E64" s="523"/>
    </row>
    <row r="65" spans="2:5" hidden="1" x14ac:dyDescent="0.2">
      <c r="B65" s="407" t="str">
        <f>+'4.1.b RES PUB'!A63</f>
        <v>ene-dic 2018</v>
      </c>
      <c r="C65" s="458"/>
      <c r="D65" s="458"/>
      <c r="E65" s="458"/>
    </row>
    <row r="66" spans="2:5" ht="13.5" hidden="1" thickBot="1" x14ac:dyDescent="0.25">
      <c r="B66" s="244">
        <f>+'4.1.b RES PUB'!A64</f>
        <v>2019</v>
      </c>
      <c r="C66" s="197"/>
      <c r="D66" s="197"/>
      <c r="E66" s="197"/>
    </row>
    <row r="67" spans="2:5" x14ac:dyDescent="0.2">
      <c r="B67" s="51" t="s">
        <v>304</v>
      </c>
      <c r="C67" s="51"/>
      <c r="D67" s="51"/>
    </row>
    <row r="68" spans="2:5" x14ac:dyDescent="0.2">
      <c r="B68" s="250"/>
      <c r="C68" s="51"/>
      <c r="D68" s="51"/>
    </row>
    <row r="69" spans="2:5" x14ac:dyDescent="0.2">
      <c r="B69" s="86" t="s">
        <v>150</v>
      </c>
      <c r="C69" s="87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1" t="s">
        <v>8</v>
      </c>
      <c r="C71" s="93" t="s">
        <v>141</v>
      </c>
      <c r="D71" s="108" t="s">
        <v>142</v>
      </c>
    </row>
    <row r="72" spans="2:5" x14ac:dyDescent="0.2">
      <c r="B72" s="99">
        <f>+B61</f>
        <v>2017</v>
      </c>
      <c r="C72" s="115">
        <f>+C61-SUM(C9:C20)</f>
        <v>0</v>
      </c>
      <c r="D72" s="118">
        <f>+D61-SUM(D9:D20)</f>
        <v>0</v>
      </c>
    </row>
    <row r="73" spans="2:5" x14ac:dyDescent="0.2">
      <c r="B73" s="101">
        <f>+B62</f>
        <v>2018</v>
      </c>
      <c r="C73" s="119">
        <f>+C62-SUM(C21:C32)</f>
        <v>0</v>
      </c>
      <c r="D73" s="122">
        <f>+D62-SUM(D21:D32)</f>
        <v>0</v>
      </c>
    </row>
    <row r="74" spans="2:5" ht="13.5" thickBot="1" x14ac:dyDescent="0.25">
      <c r="B74" s="102">
        <f>+B63</f>
        <v>2019</v>
      </c>
      <c r="C74" s="123">
        <f>+C63-SUM(C33:C44)</f>
        <v>0</v>
      </c>
      <c r="D74" s="126">
        <f>+D63-SUM(D33:D44)</f>
        <v>0</v>
      </c>
    </row>
    <row r="75" spans="2:5" x14ac:dyDescent="0.2">
      <c r="B75" s="99" t="str">
        <f>+B65</f>
        <v>ene-dic 2018</v>
      </c>
      <c r="C75" s="132">
        <f>+C65-(SUM(C33:INDEX(C33:C44,'parámetros e instrucciones'!$E$3)))</f>
        <v>0</v>
      </c>
      <c r="D75" s="132">
        <f>+D65-(SUM(D33:INDEX(D33:D44,'parámetros e instrucciones'!$E$3)))</f>
        <v>0</v>
      </c>
    </row>
    <row r="76" spans="2:5" ht="13.5" thickBot="1" x14ac:dyDescent="0.25">
      <c r="B76" s="102">
        <f>+B66</f>
        <v>2019</v>
      </c>
      <c r="C76" s="136">
        <f>+C66-(SUM(C45:INDEX(C45:C56,'parámetros e instrucciones'!$E$3)))</f>
        <v>0</v>
      </c>
      <c r="D76" s="136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64:E6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B1:AT7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49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2" customFormat="1" x14ac:dyDescent="0.2">
      <c r="B1" s="159" t="s">
        <v>274</v>
      </c>
      <c r="C1" s="159"/>
      <c r="D1" s="159"/>
      <c r="E1" s="159"/>
    </row>
    <row r="2" spans="2:7" s="182" customFormat="1" x14ac:dyDescent="0.2">
      <c r="B2" s="159" t="s">
        <v>73</v>
      </c>
      <c r="C2" s="159"/>
      <c r="D2" s="159"/>
      <c r="E2" s="159"/>
    </row>
    <row r="3" spans="2:7" s="182" customFormat="1" x14ac:dyDescent="0.2">
      <c r="B3" s="447" t="s">
        <v>268</v>
      </c>
      <c r="C3" s="447"/>
      <c r="D3" s="447"/>
      <c r="E3" s="447"/>
      <c r="F3" s="448"/>
    </row>
    <row r="4" spans="2:7" s="182" customFormat="1" x14ac:dyDescent="0.2">
      <c r="B4" s="447" t="s">
        <v>275</v>
      </c>
      <c r="C4" s="447"/>
      <c r="D4" s="447"/>
      <c r="E4" s="447"/>
      <c r="F4" s="448"/>
    </row>
    <row r="5" spans="2:7" x14ac:dyDescent="0.2">
      <c r="B5" s="479" t="s">
        <v>270</v>
      </c>
      <c r="C5" s="479"/>
      <c r="D5" s="479"/>
      <c r="E5" s="479"/>
      <c r="F5" s="380"/>
      <c r="G5" s="205"/>
    </row>
    <row r="6" spans="2:7" ht="12.75" customHeight="1" thickBot="1" x14ac:dyDescent="0.25">
      <c r="C6" s="227"/>
      <c r="D6" s="227"/>
      <c r="E6" s="227"/>
      <c r="F6" s="205"/>
    </row>
    <row r="7" spans="2:7" ht="26.25" customHeight="1" x14ac:dyDescent="0.2">
      <c r="B7" s="245" t="s">
        <v>7</v>
      </c>
      <c r="C7" s="246" t="s">
        <v>74</v>
      </c>
      <c r="D7" s="175" t="s">
        <v>11</v>
      </c>
      <c r="E7" s="247" t="s">
        <v>75</v>
      </c>
      <c r="F7" s="59"/>
    </row>
    <row r="8" spans="2:7" ht="13.5" thickBot="1" x14ac:dyDescent="0.25">
      <c r="B8" s="231" t="s">
        <v>8</v>
      </c>
      <c r="C8" s="248" t="s">
        <v>76</v>
      </c>
      <c r="D8" s="189" t="s">
        <v>77</v>
      </c>
      <c r="E8" s="232" t="s">
        <v>78</v>
      </c>
      <c r="F8" s="59"/>
    </row>
    <row r="9" spans="2:7" x14ac:dyDescent="0.2">
      <c r="B9" s="190">
        <f>+'3.1.vol.'!C7</f>
        <v>42736</v>
      </c>
      <c r="C9" s="191"/>
      <c r="D9" s="192"/>
      <c r="E9" s="193"/>
    </row>
    <row r="10" spans="2:7" x14ac:dyDescent="0.2">
      <c r="B10" s="194">
        <f>+'3.1.vol.'!C8</f>
        <v>42767</v>
      </c>
      <c r="C10" s="195"/>
      <c r="D10" s="171"/>
      <c r="E10" s="172"/>
    </row>
    <row r="11" spans="2:7" x14ac:dyDescent="0.2">
      <c r="B11" s="194">
        <f>+'3.1.vol.'!C9</f>
        <v>42795</v>
      </c>
      <c r="C11" s="195"/>
      <c r="D11" s="171"/>
      <c r="E11" s="172"/>
    </row>
    <row r="12" spans="2:7" x14ac:dyDescent="0.2">
      <c r="B12" s="194">
        <f>+'3.1.vol.'!C10</f>
        <v>42826</v>
      </c>
      <c r="C12" s="195"/>
      <c r="D12" s="171"/>
      <c r="E12" s="172"/>
    </row>
    <row r="13" spans="2:7" x14ac:dyDescent="0.2">
      <c r="B13" s="194">
        <f>+'3.1.vol.'!C11</f>
        <v>42856</v>
      </c>
      <c r="C13" s="171"/>
      <c r="D13" s="171"/>
      <c r="E13" s="172"/>
    </row>
    <row r="14" spans="2:7" x14ac:dyDescent="0.2">
      <c r="B14" s="194">
        <f>+'3.1.vol.'!C12</f>
        <v>42887</v>
      </c>
      <c r="C14" s="195"/>
      <c r="D14" s="171"/>
      <c r="E14" s="172"/>
    </row>
    <row r="15" spans="2:7" x14ac:dyDescent="0.2">
      <c r="B15" s="194">
        <f>+'3.1.vol.'!C13</f>
        <v>42917</v>
      </c>
      <c r="C15" s="171"/>
      <c r="D15" s="171"/>
      <c r="E15" s="172"/>
    </row>
    <row r="16" spans="2:7" x14ac:dyDescent="0.2">
      <c r="B16" s="194">
        <f>+'3.1.vol.'!C14</f>
        <v>42948</v>
      </c>
      <c r="C16" s="171"/>
      <c r="D16" s="171"/>
      <c r="E16" s="172"/>
    </row>
    <row r="17" spans="2:5" x14ac:dyDescent="0.2">
      <c r="B17" s="194">
        <f>+'3.1.vol.'!C15</f>
        <v>42979</v>
      </c>
      <c r="C17" s="171"/>
      <c r="D17" s="171"/>
      <c r="E17" s="172"/>
    </row>
    <row r="18" spans="2:5" x14ac:dyDescent="0.2">
      <c r="B18" s="194">
        <f>+'3.1.vol.'!C16</f>
        <v>43009</v>
      </c>
      <c r="C18" s="171"/>
      <c r="D18" s="171"/>
      <c r="E18" s="172"/>
    </row>
    <row r="19" spans="2:5" x14ac:dyDescent="0.2">
      <c r="B19" s="194">
        <f>+'3.1.vol.'!C17</f>
        <v>43040</v>
      </c>
      <c r="C19" s="171"/>
      <c r="D19" s="171"/>
      <c r="E19" s="172"/>
    </row>
    <row r="20" spans="2:5" ht="13.5" thickBot="1" x14ac:dyDescent="0.25">
      <c r="B20" s="196">
        <f>+'3.1.vol.'!C18</f>
        <v>43070</v>
      </c>
      <c r="C20" s="197"/>
      <c r="D20" s="197"/>
      <c r="E20" s="198"/>
    </row>
    <row r="21" spans="2:5" x14ac:dyDescent="0.2">
      <c r="B21" s="190">
        <f>+'3.1.vol.'!C19</f>
        <v>43101</v>
      </c>
      <c r="C21" s="192"/>
      <c r="D21" s="192"/>
      <c r="E21" s="172"/>
    </row>
    <row r="22" spans="2:5" x14ac:dyDescent="0.2">
      <c r="B22" s="194">
        <f>+'3.1.vol.'!C20</f>
        <v>43132</v>
      </c>
      <c r="C22" s="171"/>
      <c r="D22" s="171"/>
      <c r="E22" s="199"/>
    </row>
    <row r="23" spans="2:5" x14ac:dyDescent="0.2">
      <c r="B23" s="194">
        <f>+'3.1.vol.'!C21</f>
        <v>43160</v>
      </c>
      <c r="C23" s="171"/>
      <c r="D23" s="171"/>
      <c r="E23" s="172"/>
    </row>
    <row r="24" spans="2:5" x14ac:dyDescent="0.2">
      <c r="B24" s="194">
        <f>+'3.1.vol.'!C22</f>
        <v>43191</v>
      </c>
      <c r="C24" s="171"/>
      <c r="D24" s="171"/>
      <c r="E24" s="172"/>
    </row>
    <row r="25" spans="2:5" x14ac:dyDescent="0.2">
      <c r="B25" s="194">
        <f>+'3.1.vol.'!C23</f>
        <v>43221</v>
      </c>
      <c r="C25" s="171"/>
      <c r="D25" s="171"/>
      <c r="E25" s="172"/>
    </row>
    <row r="26" spans="2:5" x14ac:dyDescent="0.2">
      <c r="B26" s="194">
        <f>+'3.1.vol.'!C24</f>
        <v>43252</v>
      </c>
      <c r="C26" s="171"/>
      <c r="D26" s="171"/>
      <c r="E26" s="172"/>
    </row>
    <row r="27" spans="2:5" x14ac:dyDescent="0.2">
      <c r="B27" s="194">
        <f>+'3.1.vol.'!C25</f>
        <v>43282</v>
      </c>
      <c r="C27" s="171"/>
      <c r="D27" s="171"/>
      <c r="E27" s="172"/>
    </row>
    <row r="28" spans="2:5" x14ac:dyDescent="0.2">
      <c r="B28" s="194">
        <f>+'3.1.vol.'!C26</f>
        <v>43313</v>
      </c>
      <c r="C28" s="171"/>
      <c r="D28" s="171"/>
      <c r="E28" s="172"/>
    </row>
    <row r="29" spans="2:5" x14ac:dyDescent="0.2">
      <c r="B29" s="194">
        <f>+'3.1.vol.'!C27</f>
        <v>43344</v>
      </c>
      <c r="C29" s="171"/>
      <c r="D29" s="171"/>
      <c r="E29" s="172"/>
    </row>
    <row r="30" spans="2:5" x14ac:dyDescent="0.2">
      <c r="B30" s="194">
        <f>+'3.1.vol.'!C28</f>
        <v>43374</v>
      </c>
      <c r="C30" s="171"/>
      <c r="D30" s="171"/>
      <c r="E30" s="172"/>
    </row>
    <row r="31" spans="2:5" x14ac:dyDescent="0.2">
      <c r="B31" s="194">
        <f>+'3.1.vol.'!C29</f>
        <v>43405</v>
      </c>
      <c r="C31" s="171"/>
      <c r="D31" s="171"/>
      <c r="E31" s="172"/>
    </row>
    <row r="32" spans="2:5" ht="13.5" thickBot="1" x14ac:dyDescent="0.25">
      <c r="B32" s="196">
        <f>+'3.1.vol.'!C30</f>
        <v>43435</v>
      </c>
      <c r="C32" s="197"/>
      <c r="D32" s="197"/>
      <c r="E32" s="200"/>
    </row>
    <row r="33" spans="2:5" x14ac:dyDescent="0.2">
      <c r="B33" s="190">
        <f>+'3.1.vol.'!C31</f>
        <v>43466</v>
      </c>
      <c r="C33" s="192"/>
      <c r="D33" s="201"/>
      <c r="E33" s="191"/>
    </row>
    <row r="34" spans="2:5" x14ac:dyDescent="0.2">
      <c r="B34" s="194">
        <f>+'3.1.vol.'!C32</f>
        <v>43497</v>
      </c>
      <c r="C34" s="171"/>
      <c r="D34" s="147"/>
      <c r="E34" s="195"/>
    </row>
    <row r="35" spans="2:5" x14ac:dyDescent="0.2">
      <c r="B35" s="194">
        <f>+'3.1.vol.'!C33</f>
        <v>43525</v>
      </c>
      <c r="C35" s="171"/>
      <c r="D35" s="147"/>
      <c r="E35" s="195"/>
    </row>
    <row r="36" spans="2:5" x14ac:dyDescent="0.2">
      <c r="B36" s="194">
        <f>+'3.1.vol.'!C34</f>
        <v>43556</v>
      </c>
      <c r="C36" s="171"/>
      <c r="D36" s="147"/>
      <c r="E36" s="195"/>
    </row>
    <row r="37" spans="2:5" x14ac:dyDescent="0.2">
      <c r="B37" s="194">
        <f>+'3.1.vol.'!C35</f>
        <v>43586</v>
      </c>
      <c r="C37" s="171"/>
      <c r="D37" s="147"/>
      <c r="E37" s="195"/>
    </row>
    <row r="38" spans="2:5" x14ac:dyDescent="0.2">
      <c r="B38" s="194">
        <f>+'3.1.vol.'!C36</f>
        <v>43617</v>
      </c>
      <c r="C38" s="171"/>
      <c r="D38" s="147"/>
      <c r="E38" s="195"/>
    </row>
    <row r="39" spans="2:5" x14ac:dyDescent="0.2">
      <c r="B39" s="194">
        <f>+'3.1.vol.'!C37</f>
        <v>43647</v>
      </c>
      <c r="C39" s="171"/>
      <c r="D39" s="147"/>
      <c r="E39" s="195"/>
    </row>
    <row r="40" spans="2:5" x14ac:dyDescent="0.2">
      <c r="B40" s="194">
        <f>+'3.1.vol.'!C38</f>
        <v>43678</v>
      </c>
      <c r="C40" s="171"/>
      <c r="D40" s="147"/>
      <c r="E40" s="195"/>
    </row>
    <row r="41" spans="2:5" x14ac:dyDescent="0.2">
      <c r="B41" s="194">
        <f>+'3.1.vol.'!C39</f>
        <v>43709</v>
      </c>
      <c r="C41" s="171"/>
      <c r="D41" s="147"/>
      <c r="E41" s="195"/>
    </row>
    <row r="42" spans="2:5" x14ac:dyDescent="0.2">
      <c r="B42" s="194">
        <f>+'3.1.vol.'!C40</f>
        <v>43739</v>
      </c>
      <c r="C42" s="171"/>
      <c r="D42" s="147"/>
      <c r="E42" s="195"/>
    </row>
    <row r="43" spans="2:5" x14ac:dyDescent="0.2">
      <c r="B43" s="194">
        <f>+'3.1.vol.'!C41</f>
        <v>43770</v>
      </c>
      <c r="C43" s="171"/>
      <c r="D43" s="147"/>
      <c r="E43" s="195"/>
    </row>
    <row r="44" spans="2:5" ht="13.5" thickBot="1" x14ac:dyDescent="0.25">
      <c r="B44" s="196">
        <f>+'3.1.vol.'!C42</f>
        <v>43800</v>
      </c>
      <c r="C44" s="197"/>
      <c r="D44" s="202"/>
      <c r="E44" s="203"/>
    </row>
    <row r="45" spans="2:5" hidden="1" x14ac:dyDescent="0.2">
      <c r="B45" s="190">
        <f>+'3.1.vol.'!C43</f>
        <v>43831</v>
      </c>
      <c r="C45" s="192"/>
      <c r="D45" s="192"/>
      <c r="E45" s="191"/>
    </row>
    <row r="46" spans="2:5" hidden="1" x14ac:dyDescent="0.2">
      <c r="B46" s="194">
        <f>+'3.1.vol.'!C44</f>
        <v>43862</v>
      </c>
      <c r="C46" s="171"/>
      <c r="D46" s="171"/>
      <c r="E46" s="195"/>
    </row>
    <row r="47" spans="2:5" hidden="1" x14ac:dyDescent="0.2">
      <c r="B47" s="194">
        <f>+'3.1.vol.'!C45</f>
        <v>43891</v>
      </c>
      <c r="C47" s="171"/>
      <c r="D47" s="171"/>
      <c r="E47" s="195"/>
    </row>
    <row r="48" spans="2:5" hidden="1" x14ac:dyDescent="0.2">
      <c r="B48" s="194">
        <f>+'3.1.vol.'!C46</f>
        <v>43922</v>
      </c>
      <c r="C48" s="171"/>
      <c r="D48" s="171"/>
      <c r="E48" s="195"/>
    </row>
    <row r="49" spans="2:46" hidden="1" x14ac:dyDescent="0.2">
      <c r="B49" s="194">
        <f>+'3.1.vol.'!C47</f>
        <v>43952</v>
      </c>
      <c r="C49" s="171"/>
      <c r="D49" s="171"/>
      <c r="E49" s="195"/>
    </row>
    <row r="50" spans="2:46" hidden="1" x14ac:dyDescent="0.2">
      <c r="B50" s="194">
        <f>+'3.1.vol.'!C48</f>
        <v>43983</v>
      </c>
      <c r="C50" s="171"/>
      <c r="D50" s="171"/>
      <c r="E50" s="195"/>
    </row>
    <row r="51" spans="2:46" hidden="1" x14ac:dyDescent="0.2">
      <c r="B51" s="194">
        <f>+'3.1.vol.'!C49</f>
        <v>44013</v>
      </c>
      <c r="C51" s="171"/>
      <c r="D51" s="171"/>
      <c r="E51" s="195"/>
    </row>
    <row r="52" spans="2:46" hidden="1" x14ac:dyDescent="0.2">
      <c r="B52" s="194">
        <f>+'3.1.vol.'!C50</f>
        <v>44044</v>
      </c>
      <c r="C52" s="171"/>
      <c r="D52" s="171"/>
      <c r="E52" s="195"/>
    </row>
    <row r="53" spans="2:46" hidden="1" x14ac:dyDescent="0.2">
      <c r="B53" s="194">
        <f>+'3.1.vol.'!C51</f>
        <v>44075</v>
      </c>
      <c r="C53" s="171"/>
      <c r="D53" s="171"/>
      <c r="E53" s="195"/>
    </row>
    <row r="54" spans="2:46" hidden="1" x14ac:dyDescent="0.2">
      <c r="B54" s="194">
        <f>+'3.1.vol.'!C52</f>
        <v>44105</v>
      </c>
      <c r="C54" s="171"/>
      <c r="D54" s="171"/>
      <c r="E54" s="195"/>
    </row>
    <row r="55" spans="2:46" hidden="1" x14ac:dyDescent="0.2">
      <c r="B55" s="194">
        <f>+'3.1.vol.'!C53</f>
        <v>44136</v>
      </c>
      <c r="C55" s="171"/>
      <c r="D55" s="171"/>
      <c r="E55" s="195"/>
    </row>
    <row r="56" spans="2:46" ht="13.5" hidden="1" thickBot="1" x14ac:dyDescent="0.25">
      <c r="B56" s="196">
        <f>+'3.1.vol.'!C54</f>
        <v>44166</v>
      </c>
      <c r="C56" s="197"/>
      <c r="D56" s="197"/>
      <c r="E56" s="203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</row>
    <row r="57" spans="2:46" ht="13.5" thickBot="1" x14ac:dyDescent="0.25">
      <c r="B57" s="210"/>
      <c r="C57" s="205"/>
      <c r="D57" s="205"/>
      <c r="E57" s="206"/>
    </row>
    <row r="58" spans="2:46" x14ac:dyDescent="0.2">
      <c r="B58" s="207">
        <v>2014</v>
      </c>
      <c r="C58" s="300"/>
      <c r="D58" s="352"/>
      <c r="E58" s="301"/>
    </row>
    <row r="59" spans="2:46" x14ac:dyDescent="0.2">
      <c r="B59" s="208">
        <v>2015</v>
      </c>
      <c r="C59" s="302"/>
      <c r="D59" s="353"/>
      <c r="E59" s="166"/>
    </row>
    <row r="60" spans="2:46" x14ac:dyDescent="0.2">
      <c r="B60" s="208">
        <v>2016</v>
      </c>
      <c r="C60" s="302"/>
      <c r="D60" s="353"/>
      <c r="E60" s="166"/>
    </row>
    <row r="61" spans="2:46" x14ac:dyDescent="0.2">
      <c r="B61" s="208">
        <f>+'4.1.b RES PUB'!A60</f>
        <v>2017</v>
      </c>
      <c r="C61" s="302"/>
      <c r="D61" s="353"/>
      <c r="E61" s="166"/>
      <c r="F61" s="205"/>
    </row>
    <row r="62" spans="2:46" x14ac:dyDescent="0.2">
      <c r="B62" s="208">
        <f>+'4.1.b RES PUB'!A61</f>
        <v>2018</v>
      </c>
      <c r="C62" s="302"/>
      <c r="D62" s="353"/>
      <c r="E62" s="166"/>
      <c r="F62" s="205"/>
    </row>
    <row r="63" spans="2:46" ht="13.5" thickBot="1" x14ac:dyDescent="0.25">
      <c r="B63" s="209">
        <f>+'4.1.b RES PUB'!A62</f>
        <v>2019</v>
      </c>
      <c r="C63" s="303"/>
      <c r="D63" s="354"/>
      <c r="E63" s="167"/>
    </row>
    <row r="64" spans="2:46" ht="25.5" customHeight="1" x14ac:dyDescent="0.2">
      <c r="B64" s="523" t="s">
        <v>303</v>
      </c>
      <c r="C64" s="523"/>
      <c r="D64" s="523"/>
      <c r="E64" s="523"/>
    </row>
    <row r="65" spans="2:5" hidden="1" x14ac:dyDescent="0.2">
      <c r="B65" s="407" t="str">
        <f>+'4.1.b RES PUB'!A63</f>
        <v>ene-dic 2018</v>
      </c>
      <c r="C65" s="458"/>
      <c r="D65" s="458"/>
      <c r="E65" s="458"/>
    </row>
    <row r="66" spans="2:5" ht="13.5" hidden="1" thickBot="1" x14ac:dyDescent="0.25">
      <c r="B66" s="244">
        <f>+'4.1.b RES PUB'!A64</f>
        <v>2019</v>
      </c>
      <c r="C66" s="197"/>
      <c r="D66" s="197"/>
      <c r="E66" s="197"/>
    </row>
    <row r="67" spans="2:5" x14ac:dyDescent="0.2">
      <c r="B67" s="51" t="s">
        <v>304</v>
      </c>
      <c r="C67" s="51"/>
      <c r="D67" s="51"/>
    </row>
    <row r="68" spans="2:5" x14ac:dyDescent="0.2">
      <c r="B68" s="250"/>
      <c r="C68" s="51"/>
      <c r="D68" s="51"/>
    </row>
    <row r="69" spans="2:5" x14ac:dyDescent="0.2">
      <c r="B69" s="86" t="s">
        <v>150</v>
      </c>
      <c r="C69" s="87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1" t="s">
        <v>8</v>
      </c>
      <c r="C71" s="93" t="s">
        <v>141</v>
      </c>
      <c r="D71" s="108" t="s">
        <v>142</v>
      </c>
    </row>
    <row r="72" spans="2:5" x14ac:dyDescent="0.2">
      <c r="B72" s="99">
        <f>+B61</f>
        <v>2017</v>
      </c>
      <c r="C72" s="115">
        <f>+C61-SUM(C9:C20)</f>
        <v>0</v>
      </c>
      <c r="D72" s="118">
        <f>+D61-SUM(D9:D20)</f>
        <v>0</v>
      </c>
    </row>
    <row r="73" spans="2:5" x14ac:dyDescent="0.2">
      <c r="B73" s="101">
        <f>+B62</f>
        <v>2018</v>
      </c>
      <c r="C73" s="119">
        <f>+C62-SUM(C21:C32)</f>
        <v>0</v>
      </c>
      <c r="D73" s="122">
        <f>+D62-SUM(D21:D32)</f>
        <v>0</v>
      </c>
    </row>
    <row r="74" spans="2:5" ht="13.5" thickBot="1" x14ac:dyDescent="0.25">
      <c r="B74" s="102">
        <f>+B63</f>
        <v>2019</v>
      </c>
      <c r="C74" s="123">
        <f>+C63-SUM(C33:C44)</f>
        <v>0</v>
      </c>
      <c r="D74" s="126">
        <f>+D63-SUM(D33:D44)</f>
        <v>0</v>
      </c>
    </row>
    <row r="75" spans="2:5" x14ac:dyDescent="0.2">
      <c r="B75" s="99" t="str">
        <f>+B65</f>
        <v>ene-dic 2018</v>
      </c>
      <c r="C75" s="132">
        <f>+C65-(SUM(C33:INDEX(C33:C44,'parámetros e instrucciones'!$E$3)))</f>
        <v>0</v>
      </c>
      <c r="D75" s="132">
        <f>+D65-(SUM(D33:INDEX(D33:D44,'parámetros e instrucciones'!$E$3)))</f>
        <v>0</v>
      </c>
    </row>
    <row r="76" spans="2:5" ht="13.5" thickBot="1" x14ac:dyDescent="0.25">
      <c r="B76" s="102">
        <f>+B66</f>
        <v>2019</v>
      </c>
      <c r="C76" s="136">
        <f>+C66-(SUM(C45:INDEX(C45:C56,'parámetros e instrucciones'!$E$3)))</f>
        <v>0</v>
      </c>
      <c r="D76" s="136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64:E6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B1:AT7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49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2" customFormat="1" x14ac:dyDescent="0.2">
      <c r="B1" s="159" t="s">
        <v>276</v>
      </c>
      <c r="C1" s="159"/>
      <c r="D1" s="159"/>
      <c r="E1" s="159"/>
    </row>
    <row r="2" spans="2:7" s="182" customFormat="1" x14ac:dyDescent="0.2">
      <c r="B2" s="159" t="s">
        <v>73</v>
      </c>
      <c r="C2" s="159"/>
      <c r="D2" s="159"/>
      <c r="E2" s="159"/>
    </row>
    <row r="3" spans="2:7" s="182" customFormat="1" x14ac:dyDescent="0.2">
      <c r="B3" s="447" t="s">
        <v>277</v>
      </c>
      <c r="C3" s="447"/>
      <c r="D3" s="447"/>
      <c r="E3" s="447"/>
      <c r="F3" s="448"/>
    </row>
    <row r="4" spans="2:7" s="182" customFormat="1" x14ac:dyDescent="0.2">
      <c r="B4" s="447" t="s">
        <v>278</v>
      </c>
      <c r="C4" s="447"/>
      <c r="D4" s="447"/>
      <c r="E4" s="447"/>
      <c r="F4" s="448"/>
    </row>
    <row r="5" spans="2:7" x14ac:dyDescent="0.2">
      <c r="B5" s="479" t="s">
        <v>270</v>
      </c>
      <c r="C5" s="479"/>
      <c r="D5" s="479"/>
      <c r="E5" s="479"/>
      <c r="F5" s="380"/>
      <c r="G5" s="205"/>
    </row>
    <row r="6" spans="2:7" ht="12.75" customHeight="1" thickBot="1" x14ac:dyDescent="0.25">
      <c r="C6" s="227"/>
      <c r="D6" s="227"/>
      <c r="E6" s="227"/>
      <c r="F6" s="205"/>
    </row>
    <row r="7" spans="2:7" ht="26.25" customHeight="1" x14ac:dyDescent="0.2">
      <c r="B7" s="245" t="s">
        <v>7</v>
      </c>
      <c r="C7" s="246" t="s">
        <v>74</v>
      </c>
      <c r="D7" s="175" t="s">
        <v>11</v>
      </c>
      <c r="E7" s="247" t="s">
        <v>75</v>
      </c>
      <c r="F7" s="59"/>
    </row>
    <row r="8" spans="2:7" ht="13.5" thickBot="1" x14ac:dyDescent="0.25">
      <c r="B8" s="231" t="s">
        <v>8</v>
      </c>
      <c r="C8" s="248" t="s">
        <v>76</v>
      </c>
      <c r="D8" s="189" t="s">
        <v>77</v>
      </c>
      <c r="E8" s="232" t="s">
        <v>78</v>
      </c>
      <c r="F8" s="59"/>
    </row>
    <row r="9" spans="2:7" x14ac:dyDescent="0.2">
      <c r="B9" s="190">
        <f>+'3.1.vol.'!C7</f>
        <v>42736</v>
      </c>
      <c r="C9" s="191"/>
      <c r="D9" s="192"/>
      <c r="E9" s="193"/>
    </row>
    <row r="10" spans="2:7" x14ac:dyDescent="0.2">
      <c r="B10" s="194">
        <f>+'3.1.vol.'!C8</f>
        <v>42767</v>
      </c>
      <c r="C10" s="195"/>
      <c r="D10" s="171"/>
      <c r="E10" s="172"/>
    </row>
    <row r="11" spans="2:7" x14ac:dyDescent="0.2">
      <c r="B11" s="194">
        <f>+'3.1.vol.'!C9</f>
        <v>42795</v>
      </c>
      <c r="C11" s="195"/>
      <c r="D11" s="171"/>
      <c r="E11" s="172"/>
    </row>
    <row r="12" spans="2:7" x14ac:dyDescent="0.2">
      <c r="B12" s="194">
        <f>+'3.1.vol.'!C10</f>
        <v>42826</v>
      </c>
      <c r="C12" s="195"/>
      <c r="D12" s="171"/>
      <c r="E12" s="172"/>
    </row>
    <row r="13" spans="2:7" x14ac:dyDescent="0.2">
      <c r="B13" s="194">
        <f>+'3.1.vol.'!C11</f>
        <v>42856</v>
      </c>
      <c r="C13" s="171"/>
      <c r="D13" s="171"/>
      <c r="E13" s="172"/>
    </row>
    <row r="14" spans="2:7" x14ac:dyDescent="0.2">
      <c r="B14" s="194">
        <f>+'3.1.vol.'!C12</f>
        <v>42887</v>
      </c>
      <c r="C14" s="195"/>
      <c r="D14" s="171"/>
      <c r="E14" s="172"/>
    </row>
    <row r="15" spans="2:7" x14ac:dyDescent="0.2">
      <c r="B15" s="194">
        <f>+'3.1.vol.'!C13</f>
        <v>42917</v>
      </c>
      <c r="C15" s="171"/>
      <c r="D15" s="171"/>
      <c r="E15" s="172"/>
    </row>
    <row r="16" spans="2:7" x14ac:dyDescent="0.2">
      <c r="B16" s="194">
        <f>+'3.1.vol.'!C14</f>
        <v>42948</v>
      </c>
      <c r="C16" s="171"/>
      <c r="D16" s="171"/>
      <c r="E16" s="172"/>
    </row>
    <row r="17" spans="2:5" x14ac:dyDescent="0.2">
      <c r="B17" s="194">
        <f>+'3.1.vol.'!C15</f>
        <v>42979</v>
      </c>
      <c r="C17" s="171"/>
      <c r="D17" s="171"/>
      <c r="E17" s="172"/>
    </row>
    <row r="18" spans="2:5" x14ac:dyDescent="0.2">
      <c r="B18" s="194">
        <f>+'3.1.vol.'!C16</f>
        <v>43009</v>
      </c>
      <c r="C18" s="171"/>
      <c r="D18" s="171"/>
      <c r="E18" s="172"/>
    </row>
    <row r="19" spans="2:5" x14ac:dyDescent="0.2">
      <c r="B19" s="194">
        <f>+'3.1.vol.'!C17</f>
        <v>43040</v>
      </c>
      <c r="C19" s="171"/>
      <c r="D19" s="171"/>
      <c r="E19" s="172"/>
    </row>
    <row r="20" spans="2:5" ht="13.5" thickBot="1" x14ac:dyDescent="0.25">
      <c r="B20" s="196">
        <f>+'3.1.vol.'!C18</f>
        <v>43070</v>
      </c>
      <c r="C20" s="197"/>
      <c r="D20" s="197"/>
      <c r="E20" s="198"/>
    </row>
    <row r="21" spans="2:5" x14ac:dyDescent="0.2">
      <c r="B21" s="190">
        <f>+'3.1.vol.'!C19</f>
        <v>43101</v>
      </c>
      <c r="C21" s="192"/>
      <c r="D21" s="192"/>
      <c r="E21" s="172"/>
    </row>
    <row r="22" spans="2:5" x14ac:dyDescent="0.2">
      <c r="B22" s="194">
        <f>+'3.1.vol.'!C20</f>
        <v>43132</v>
      </c>
      <c r="C22" s="171"/>
      <c r="D22" s="171"/>
      <c r="E22" s="199"/>
    </row>
    <row r="23" spans="2:5" x14ac:dyDescent="0.2">
      <c r="B23" s="194">
        <f>+'3.1.vol.'!C21</f>
        <v>43160</v>
      </c>
      <c r="C23" s="171"/>
      <c r="D23" s="171"/>
      <c r="E23" s="172"/>
    </row>
    <row r="24" spans="2:5" x14ac:dyDescent="0.2">
      <c r="B24" s="194">
        <f>+'3.1.vol.'!C22</f>
        <v>43191</v>
      </c>
      <c r="C24" s="171"/>
      <c r="D24" s="171"/>
      <c r="E24" s="172"/>
    </row>
    <row r="25" spans="2:5" x14ac:dyDescent="0.2">
      <c r="B25" s="194">
        <f>+'3.1.vol.'!C23</f>
        <v>43221</v>
      </c>
      <c r="C25" s="171"/>
      <c r="D25" s="171"/>
      <c r="E25" s="172"/>
    </row>
    <row r="26" spans="2:5" x14ac:dyDescent="0.2">
      <c r="B26" s="194">
        <f>+'3.1.vol.'!C24</f>
        <v>43252</v>
      </c>
      <c r="C26" s="171"/>
      <c r="D26" s="171"/>
      <c r="E26" s="172"/>
    </row>
    <row r="27" spans="2:5" x14ac:dyDescent="0.2">
      <c r="B27" s="194">
        <f>+'3.1.vol.'!C25</f>
        <v>43282</v>
      </c>
      <c r="C27" s="171"/>
      <c r="D27" s="171"/>
      <c r="E27" s="172"/>
    </row>
    <row r="28" spans="2:5" x14ac:dyDescent="0.2">
      <c r="B28" s="194">
        <f>+'3.1.vol.'!C26</f>
        <v>43313</v>
      </c>
      <c r="C28" s="171"/>
      <c r="D28" s="171"/>
      <c r="E28" s="172"/>
    </row>
    <row r="29" spans="2:5" x14ac:dyDescent="0.2">
      <c r="B29" s="194">
        <f>+'3.1.vol.'!C27</f>
        <v>43344</v>
      </c>
      <c r="C29" s="171"/>
      <c r="D29" s="171"/>
      <c r="E29" s="172"/>
    </row>
    <row r="30" spans="2:5" x14ac:dyDescent="0.2">
      <c r="B30" s="194">
        <f>+'3.1.vol.'!C28</f>
        <v>43374</v>
      </c>
      <c r="C30" s="171"/>
      <c r="D30" s="171"/>
      <c r="E30" s="172"/>
    </row>
    <row r="31" spans="2:5" x14ac:dyDescent="0.2">
      <c r="B31" s="194">
        <f>+'3.1.vol.'!C29</f>
        <v>43405</v>
      </c>
      <c r="C31" s="171"/>
      <c r="D31" s="171"/>
      <c r="E31" s="172"/>
    </row>
    <row r="32" spans="2:5" ht="13.5" thickBot="1" x14ac:dyDescent="0.25">
      <c r="B32" s="196">
        <f>+'3.1.vol.'!C30</f>
        <v>43435</v>
      </c>
      <c r="C32" s="197"/>
      <c r="D32" s="197"/>
      <c r="E32" s="200"/>
    </row>
    <row r="33" spans="2:5" x14ac:dyDescent="0.2">
      <c r="B33" s="190">
        <f>+'3.1.vol.'!C31</f>
        <v>43466</v>
      </c>
      <c r="C33" s="192"/>
      <c r="D33" s="201"/>
      <c r="E33" s="191"/>
    </row>
    <row r="34" spans="2:5" x14ac:dyDescent="0.2">
      <c r="B34" s="194">
        <f>+'3.1.vol.'!C32</f>
        <v>43497</v>
      </c>
      <c r="C34" s="171"/>
      <c r="D34" s="147"/>
      <c r="E34" s="195"/>
    </row>
    <row r="35" spans="2:5" x14ac:dyDescent="0.2">
      <c r="B35" s="194">
        <f>+'3.1.vol.'!C33</f>
        <v>43525</v>
      </c>
      <c r="C35" s="171"/>
      <c r="D35" s="147"/>
      <c r="E35" s="195"/>
    </row>
    <row r="36" spans="2:5" x14ac:dyDescent="0.2">
      <c r="B36" s="194">
        <f>+'3.1.vol.'!C34</f>
        <v>43556</v>
      </c>
      <c r="C36" s="171"/>
      <c r="D36" s="147"/>
      <c r="E36" s="195"/>
    </row>
    <row r="37" spans="2:5" x14ac:dyDescent="0.2">
      <c r="B37" s="194">
        <f>+'3.1.vol.'!C35</f>
        <v>43586</v>
      </c>
      <c r="C37" s="171"/>
      <c r="D37" s="147"/>
      <c r="E37" s="195"/>
    </row>
    <row r="38" spans="2:5" x14ac:dyDescent="0.2">
      <c r="B38" s="194">
        <f>+'3.1.vol.'!C36</f>
        <v>43617</v>
      </c>
      <c r="C38" s="171"/>
      <c r="D38" s="147"/>
      <c r="E38" s="195"/>
    </row>
    <row r="39" spans="2:5" x14ac:dyDescent="0.2">
      <c r="B39" s="194">
        <f>+'3.1.vol.'!C37</f>
        <v>43647</v>
      </c>
      <c r="C39" s="171"/>
      <c r="D39" s="147"/>
      <c r="E39" s="195"/>
    </row>
    <row r="40" spans="2:5" x14ac:dyDescent="0.2">
      <c r="B40" s="194">
        <f>+'3.1.vol.'!C38</f>
        <v>43678</v>
      </c>
      <c r="C40" s="171"/>
      <c r="D40" s="147"/>
      <c r="E40" s="195"/>
    </row>
    <row r="41" spans="2:5" x14ac:dyDescent="0.2">
      <c r="B41" s="194">
        <f>+'3.1.vol.'!C39</f>
        <v>43709</v>
      </c>
      <c r="C41" s="171"/>
      <c r="D41" s="147"/>
      <c r="E41" s="195"/>
    </row>
    <row r="42" spans="2:5" x14ac:dyDescent="0.2">
      <c r="B42" s="194">
        <f>+'3.1.vol.'!C40</f>
        <v>43739</v>
      </c>
      <c r="C42" s="171"/>
      <c r="D42" s="147"/>
      <c r="E42" s="195"/>
    </row>
    <row r="43" spans="2:5" x14ac:dyDescent="0.2">
      <c r="B43" s="194">
        <f>+'3.1.vol.'!C41</f>
        <v>43770</v>
      </c>
      <c r="C43" s="171"/>
      <c r="D43" s="147"/>
      <c r="E43" s="195"/>
    </row>
    <row r="44" spans="2:5" ht="13.5" thickBot="1" x14ac:dyDescent="0.25">
      <c r="B44" s="196">
        <f>+'3.1.vol.'!C42</f>
        <v>43800</v>
      </c>
      <c r="C44" s="197"/>
      <c r="D44" s="202"/>
      <c r="E44" s="203"/>
    </row>
    <row r="45" spans="2:5" hidden="1" x14ac:dyDescent="0.2">
      <c r="B45" s="190">
        <f>+'3.1.vol.'!C43</f>
        <v>43831</v>
      </c>
      <c r="C45" s="192"/>
      <c r="D45" s="192"/>
      <c r="E45" s="191"/>
    </row>
    <row r="46" spans="2:5" hidden="1" x14ac:dyDescent="0.2">
      <c r="B46" s="194">
        <f>+'3.1.vol.'!C44</f>
        <v>43862</v>
      </c>
      <c r="C46" s="171"/>
      <c r="D46" s="171"/>
      <c r="E46" s="195"/>
    </row>
    <row r="47" spans="2:5" hidden="1" x14ac:dyDescent="0.2">
      <c r="B47" s="194">
        <f>+'3.1.vol.'!C45</f>
        <v>43891</v>
      </c>
      <c r="C47" s="171"/>
      <c r="D47" s="171"/>
      <c r="E47" s="195"/>
    </row>
    <row r="48" spans="2:5" hidden="1" x14ac:dyDescent="0.2">
      <c r="B48" s="194">
        <f>+'3.1.vol.'!C46</f>
        <v>43922</v>
      </c>
      <c r="C48" s="171"/>
      <c r="D48" s="171"/>
      <c r="E48" s="195"/>
    </row>
    <row r="49" spans="2:46" hidden="1" x14ac:dyDescent="0.2">
      <c r="B49" s="194">
        <f>+'3.1.vol.'!C47</f>
        <v>43952</v>
      </c>
      <c r="C49" s="171"/>
      <c r="D49" s="171"/>
      <c r="E49" s="195"/>
    </row>
    <row r="50" spans="2:46" hidden="1" x14ac:dyDescent="0.2">
      <c r="B50" s="194">
        <f>+'3.1.vol.'!C48</f>
        <v>43983</v>
      </c>
      <c r="C50" s="171"/>
      <c r="D50" s="171"/>
      <c r="E50" s="195"/>
    </row>
    <row r="51" spans="2:46" hidden="1" x14ac:dyDescent="0.2">
      <c r="B51" s="194">
        <f>+'3.1.vol.'!C49</f>
        <v>44013</v>
      </c>
      <c r="C51" s="171"/>
      <c r="D51" s="171"/>
      <c r="E51" s="195"/>
    </row>
    <row r="52" spans="2:46" hidden="1" x14ac:dyDescent="0.2">
      <c r="B52" s="194">
        <f>+'3.1.vol.'!C50</f>
        <v>44044</v>
      </c>
      <c r="C52" s="171"/>
      <c r="D52" s="171"/>
      <c r="E52" s="195"/>
    </row>
    <row r="53" spans="2:46" hidden="1" x14ac:dyDescent="0.2">
      <c r="B53" s="194">
        <f>+'3.1.vol.'!C51</f>
        <v>44075</v>
      </c>
      <c r="C53" s="171"/>
      <c r="D53" s="171"/>
      <c r="E53" s="195"/>
    </row>
    <row r="54" spans="2:46" hidden="1" x14ac:dyDescent="0.2">
      <c r="B54" s="194">
        <f>+'3.1.vol.'!C52</f>
        <v>44105</v>
      </c>
      <c r="C54" s="171"/>
      <c r="D54" s="171"/>
      <c r="E54" s="195"/>
    </row>
    <row r="55" spans="2:46" hidden="1" x14ac:dyDescent="0.2">
      <c r="B55" s="194">
        <f>+'3.1.vol.'!C53</f>
        <v>44136</v>
      </c>
      <c r="C55" s="171"/>
      <c r="D55" s="171"/>
      <c r="E55" s="195"/>
    </row>
    <row r="56" spans="2:46" ht="13.5" hidden="1" thickBot="1" x14ac:dyDescent="0.25">
      <c r="B56" s="196">
        <f>+'3.1.vol.'!C54</f>
        <v>44166</v>
      </c>
      <c r="C56" s="197"/>
      <c r="D56" s="197"/>
      <c r="E56" s="203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</row>
    <row r="57" spans="2:46" ht="13.5" thickBot="1" x14ac:dyDescent="0.25">
      <c r="B57" s="210"/>
      <c r="C57" s="205"/>
      <c r="D57" s="205"/>
      <c r="E57" s="206"/>
    </row>
    <row r="58" spans="2:46" x14ac:dyDescent="0.2">
      <c r="B58" s="207">
        <v>2014</v>
      </c>
      <c r="C58" s="300"/>
      <c r="D58" s="352"/>
      <c r="E58" s="301"/>
    </row>
    <row r="59" spans="2:46" x14ac:dyDescent="0.2">
      <c r="B59" s="208">
        <v>2015</v>
      </c>
      <c r="C59" s="302"/>
      <c r="D59" s="353"/>
      <c r="E59" s="166"/>
    </row>
    <row r="60" spans="2:46" x14ac:dyDescent="0.2">
      <c r="B60" s="208">
        <v>2016</v>
      </c>
      <c r="C60" s="302"/>
      <c r="D60" s="353"/>
      <c r="E60" s="166"/>
    </row>
    <row r="61" spans="2:46" x14ac:dyDescent="0.2">
      <c r="B61" s="208">
        <f>+'4.1.b RES PUB'!A60</f>
        <v>2017</v>
      </c>
      <c r="C61" s="302"/>
      <c r="D61" s="353"/>
      <c r="E61" s="166"/>
      <c r="F61" s="205"/>
    </row>
    <row r="62" spans="2:46" x14ac:dyDescent="0.2">
      <c r="B62" s="208">
        <f>+'4.1.b RES PUB'!A61</f>
        <v>2018</v>
      </c>
      <c r="C62" s="302"/>
      <c r="D62" s="353"/>
      <c r="E62" s="166"/>
      <c r="F62" s="205"/>
    </row>
    <row r="63" spans="2:46" ht="13.5" thickBot="1" x14ac:dyDescent="0.25">
      <c r="B63" s="209">
        <f>+'4.1.b RES PUB'!A62</f>
        <v>2019</v>
      </c>
      <c r="C63" s="303"/>
      <c r="D63" s="354"/>
      <c r="E63" s="167"/>
    </row>
    <row r="64" spans="2:46" ht="22.5" customHeight="1" x14ac:dyDescent="0.2">
      <c r="B64" s="523" t="s">
        <v>303</v>
      </c>
      <c r="C64" s="523"/>
      <c r="D64" s="523"/>
      <c r="E64" s="523"/>
    </row>
    <row r="65" spans="2:5" hidden="1" x14ac:dyDescent="0.2">
      <c r="B65" s="407" t="str">
        <f>+'4.1.b RES PUB'!A63</f>
        <v>ene-dic 2018</v>
      </c>
      <c r="C65" s="458"/>
      <c r="D65" s="458"/>
      <c r="E65" s="458"/>
    </row>
    <row r="66" spans="2:5" ht="13.5" hidden="1" thickBot="1" x14ac:dyDescent="0.25">
      <c r="B66" s="244">
        <f>+'4.1.b RES PUB'!A64</f>
        <v>2019</v>
      </c>
      <c r="C66" s="197"/>
      <c r="D66" s="197"/>
      <c r="E66" s="197"/>
    </row>
    <row r="67" spans="2:5" x14ac:dyDescent="0.2">
      <c r="B67" s="51" t="s">
        <v>304</v>
      </c>
      <c r="C67" s="51"/>
      <c r="D67" s="51"/>
    </row>
    <row r="68" spans="2:5" x14ac:dyDescent="0.2">
      <c r="B68" s="250"/>
      <c r="C68" s="51"/>
      <c r="D68" s="51"/>
    </row>
    <row r="69" spans="2:5" x14ac:dyDescent="0.2">
      <c r="B69" s="86" t="s">
        <v>150</v>
      </c>
      <c r="C69" s="87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1" t="s">
        <v>8</v>
      </c>
      <c r="C71" s="93" t="s">
        <v>141</v>
      </c>
      <c r="D71" s="108" t="s">
        <v>142</v>
      </c>
    </row>
    <row r="72" spans="2:5" x14ac:dyDescent="0.2">
      <c r="B72" s="99">
        <f>+B61</f>
        <v>2017</v>
      </c>
      <c r="C72" s="115">
        <f>+C61-SUM(C9:C20)</f>
        <v>0</v>
      </c>
      <c r="D72" s="118">
        <f>+D61-SUM(D9:D20)</f>
        <v>0</v>
      </c>
    </row>
    <row r="73" spans="2:5" x14ac:dyDescent="0.2">
      <c r="B73" s="101">
        <f>+B62</f>
        <v>2018</v>
      </c>
      <c r="C73" s="119">
        <f>+C62-SUM(C21:C32)</f>
        <v>0</v>
      </c>
      <c r="D73" s="122">
        <f>+D62-SUM(D21:D32)</f>
        <v>0</v>
      </c>
    </row>
    <row r="74" spans="2:5" ht="13.5" thickBot="1" x14ac:dyDescent="0.25">
      <c r="B74" s="102">
        <f>+B63</f>
        <v>2019</v>
      </c>
      <c r="C74" s="123">
        <f>+C63-SUM(C33:C44)</f>
        <v>0</v>
      </c>
      <c r="D74" s="126">
        <f>+D63-SUM(D33:D44)</f>
        <v>0</v>
      </c>
    </row>
    <row r="75" spans="2:5" x14ac:dyDescent="0.2">
      <c r="B75" s="99" t="str">
        <f>+B65</f>
        <v>ene-dic 2018</v>
      </c>
      <c r="C75" s="132">
        <f>+C65-(SUM(C33:INDEX(C33:C44,'parámetros e instrucciones'!$E$3)))</f>
        <v>0</v>
      </c>
      <c r="D75" s="132">
        <f>+D65-(SUM(D33:INDEX(D33:D44,'parámetros e instrucciones'!$E$3)))</f>
        <v>0</v>
      </c>
    </row>
    <row r="76" spans="2:5" ht="13.5" thickBot="1" x14ac:dyDescent="0.25">
      <c r="B76" s="102">
        <f>+B66</f>
        <v>2019</v>
      </c>
      <c r="C76" s="136">
        <f>+C66-(SUM(C45:INDEX(C45:C56,'parámetros e instrucciones'!$E$3)))</f>
        <v>0</v>
      </c>
      <c r="D76" s="136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64:E6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E42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5" width="11.28515625" style="51" customWidth="1"/>
    <col min="6" max="16384" width="11.42578125" style="51"/>
  </cols>
  <sheetData>
    <row r="1" spans="1:5" x14ac:dyDescent="0.2">
      <c r="A1" s="159" t="s">
        <v>225</v>
      </c>
      <c r="B1" s="160"/>
      <c r="C1" s="160"/>
      <c r="D1" s="160"/>
      <c r="E1" s="160"/>
    </row>
    <row r="2" spans="1:5" x14ac:dyDescent="0.2">
      <c r="A2" s="159" t="s">
        <v>222</v>
      </c>
      <c r="B2" s="160"/>
      <c r="C2" s="160"/>
      <c r="D2" s="160"/>
      <c r="E2" s="160"/>
    </row>
    <row r="3" spans="1:5" x14ac:dyDescent="0.2">
      <c r="A3" s="159" t="s">
        <v>226</v>
      </c>
      <c r="B3" s="160"/>
      <c r="C3" s="160"/>
      <c r="D3" s="160"/>
      <c r="E3" s="160"/>
    </row>
    <row r="4" spans="1:5" hidden="1" x14ac:dyDescent="0.2">
      <c r="A4" s="159"/>
      <c r="B4" s="160"/>
      <c r="C4" s="160"/>
      <c r="D4" s="160"/>
      <c r="E4" s="160"/>
    </row>
    <row r="5" spans="1:5" hidden="1" x14ac:dyDescent="0.2">
      <c r="A5" s="159"/>
      <c r="B5" s="160"/>
      <c r="C5" s="160"/>
      <c r="D5" s="160"/>
      <c r="E5" s="160"/>
    </row>
    <row r="6" spans="1:5" x14ac:dyDescent="0.2">
      <c r="A6" s="159"/>
      <c r="B6" s="160"/>
      <c r="C6" s="160"/>
      <c r="D6" s="160"/>
      <c r="E6" s="160"/>
    </row>
    <row r="7" spans="1:5" x14ac:dyDescent="0.2">
      <c r="A7" s="159"/>
      <c r="B7" s="160"/>
      <c r="C7" s="160"/>
      <c r="D7" s="160"/>
      <c r="E7" s="160"/>
    </row>
    <row r="8" spans="1:5" ht="13.5" thickBot="1" x14ac:dyDescent="0.25">
      <c r="A8" s="160"/>
      <c r="B8" s="159"/>
      <c r="C8" s="160"/>
      <c r="D8" s="160"/>
      <c r="E8" s="160"/>
    </row>
    <row r="9" spans="1:5" ht="28.5" customHeight="1" thickBot="1" x14ac:dyDescent="0.25">
      <c r="A9" s="161" t="s">
        <v>2</v>
      </c>
      <c r="B9" s="162" t="s">
        <v>3</v>
      </c>
      <c r="C9" s="389">
        <v>2017</v>
      </c>
      <c r="D9" s="389">
        <v>2018</v>
      </c>
      <c r="E9" s="389">
        <v>2019</v>
      </c>
    </row>
    <row r="10" spans="1:5" x14ac:dyDescent="0.2">
      <c r="A10" s="163" t="s">
        <v>4</v>
      </c>
      <c r="B10" s="463"/>
      <c r="C10" s="468" t="s">
        <v>112</v>
      </c>
      <c r="D10" s="468" t="s">
        <v>112</v>
      </c>
      <c r="E10" s="465" t="s">
        <v>112</v>
      </c>
    </row>
    <row r="11" spans="1:5" x14ac:dyDescent="0.2">
      <c r="A11" s="164"/>
      <c r="B11" s="464"/>
      <c r="C11" s="469"/>
      <c r="D11" s="469"/>
      <c r="E11" s="462"/>
    </row>
    <row r="12" spans="1:5" x14ac:dyDescent="0.2">
      <c r="A12" s="164"/>
      <c r="B12" s="466"/>
      <c r="C12" s="469" t="s">
        <v>112</v>
      </c>
      <c r="D12" s="469" t="s">
        <v>112</v>
      </c>
      <c r="E12" s="462" t="s">
        <v>112</v>
      </c>
    </row>
    <row r="13" spans="1:5" x14ac:dyDescent="0.2">
      <c r="A13" s="164"/>
      <c r="B13" s="464"/>
      <c r="C13" s="469"/>
      <c r="D13" s="469"/>
      <c r="E13" s="462"/>
    </row>
    <row r="14" spans="1:5" x14ac:dyDescent="0.2">
      <c r="A14" s="164"/>
      <c r="B14" s="466"/>
      <c r="C14" s="469" t="s">
        <v>112</v>
      </c>
      <c r="D14" s="469" t="s">
        <v>112</v>
      </c>
      <c r="E14" s="462" t="s">
        <v>112</v>
      </c>
    </row>
    <row r="15" spans="1:5" ht="13.5" thickBot="1" x14ac:dyDescent="0.25">
      <c r="A15" s="165"/>
      <c r="B15" s="467"/>
      <c r="C15" s="471"/>
      <c r="D15" s="471"/>
      <c r="E15" s="470"/>
    </row>
    <row r="16" spans="1:5" x14ac:dyDescent="0.2">
      <c r="A16" s="163" t="s">
        <v>5</v>
      </c>
      <c r="B16" s="463"/>
      <c r="C16" s="468" t="s">
        <v>112</v>
      </c>
      <c r="D16" s="468" t="s">
        <v>112</v>
      </c>
      <c r="E16" s="465" t="s">
        <v>112</v>
      </c>
    </row>
    <row r="17" spans="1:5" x14ac:dyDescent="0.2">
      <c r="A17" s="164"/>
      <c r="B17" s="464"/>
      <c r="C17" s="469"/>
      <c r="D17" s="469"/>
      <c r="E17" s="462"/>
    </row>
    <row r="18" spans="1:5" x14ac:dyDescent="0.2">
      <c r="A18" s="164"/>
      <c r="B18" s="466"/>
      <c r="C18" s="469" t="s">
        <v>112</v>
      </c>
      <c r="D18" s="469" t="s">
        <v>112</v>
      </c>
      <c r="E18" s="462" t="s">
        <v>112</v>
      </c>
    </row>
    <row r="19" spans="1:5" x14ac:dyDescent="0.2">
      <c r="A19" s="164"/>
      <c r="B19" s="464"/>
      <c r="C19" s="469"/>
      <c r="D19" s="469"/>
      <c r="E19" s="462"/>
    </row>
    <row r="20" spans="1:5" x14ac:dyDescent="0.2">
      <c r="A20" s="164"/>
      <c r="B20" s="466"/>
      <c r="C20" s="469" t="s">
        <v>112</v>
      </c>
      <c r="D20" s="469" t="s">
        <v>112</v>
      </c>
      <c r="E20" s="462" t="s">
        <v>112</v>
      </c>
    </row>
    <row r="21" spans="1:5" ht="13.5" thickBot="1" x14ac:dyDescent="0.25">
      <c r="A21" s="165"/>
      <c r="B21" s="467"/>
      <c r="C21" s="471"/>
      <c r="D21" s="471"/>
      <c r="E21" s="470"/>
    </row>
    <row r="22" spans="1:5" x14ac:dyDescent="0.2">
      <c r="A22" s="163" t="s">
        <v>6</v>
      </c>
      <c r="B22" s="463"/>
      <c r="C22" s="468" t="s">
        <v>112</v>
      </c>
      <c r="D22" s="468" t="s">
        <v>112</v>
      </c>
      <c r="E22" s="465" t="s">
        <v>112</v>
      </c>
    </row>
    <row r="23" spans="1:5" x14ac:dyDescent="0.2">
      <c r="A23" s="164"/>
      <c r="B23" s="464"/>
      <c r="C23" s="469"/>
      <c r="D23" s="469"/>
      <c r="E23" s="462"/>
    </row>
    <row r="24" spans="1:5" x14ac:dyDescent="0.2">
      <c r="A24" s="164"/>
      <c r="B24" s="466"/>
      <c r="C24" s="469" t="s">
        <v>112</v>
      </c>
      <c r="D24" s="469" t="s">
        <v>112</v>
      </c>
      <c r="E24" s="462" t="s">
        <v>112</v>
      </c>
    </row>
    <row r="25" spans="1:5" x14ac:dyDescent="0.2">
      <c r="A25" s="164"/>
      <c r="B25" s="464"/>
      <c r="C25" s="469"/>
      <c r="D25" s="469"/>
      <c r="E25" s="462"/>
    </row>
    <row r="26" spans="1:5" x14ac:dyDescent="0.2">
      <c r="A26" s="164"/>
      <c r="B26" s="466"/>
      <c r="C26" s="469" t="s">
        <v>112</v>
      </c>
      <c r="D26" s="469" t="s">
        <v>112</v>
      </c>
      <c r="E26" s="462" t="s">
        <v>112</v>
      </c>
    </row>
    <row r="27" spans="1:5" ht="13.5" thickBot="1" x14ac:dyDescent="0.25">
      <c r="A27" s="165"/>
      <c r="B27" s="467"/>
      <c r="C27" s="471"/>
      <c r="D27" s="471"/>
      <c r="E27" s="470"/>
    </row>
    <row r="28" spans="1:5" x14ac:dyDescent="0.2">
      <c r="A28" s="163" t="s">
        <v>198</v>
      </c>
      <c r="B28" s="463"/>
      <c r="C28" s="468" t="s">
        <v>112</v>
      </c>
      <c r="D28" s="468" t="s">
        <v>112</v>
      </c>
      <c r="E28" s="465" t="s">
        <v>112</v>
      </c>
    </row>
    <row r="29" spans="1:5" x14ac:dyDescent="0.2">
      <c r="A29" s="164"/>
      <c r="B29" s="464"/>
      <c r="C29" s="469"/>
      <c r="D29" s="469"/>
      <c r="E29" s="462"/>
    </row>
    <row r="30" spans="1:5" x14ac:dyDescent="0.2">
      <c r="A30" s="164"/>
      <c r="B30" s="466"/>
      <c r="C30" s="469" t="s">
        <v>112</v>
      </c>
      <c r="D30" s="469" t="s">
        <v>112</v>
      </c>
      <c r="E30" s="462" t="s">
        <v>112</v>
      </c>
    </row>
    <row r="31" spans="1:5" x14ac:dyDescent="0.2">
      <c r="A31" s="164"/>
      <c r="B31" s="464"/>
      <c r="C31" s="469"/>
      <c r="D31" s="469"/>
      <c r="E31" s="462"/>
    </row>
    <row r="32" spans="1:5" x14ac:dyDescent="0.2">
      <c r="A32" s="164"/>
      <c r="B32" s="466"/>
      <c r="C32" s="469" t="s">
        <v>112</v>
      </c>
      <c r="D32" s="469" t="s">
        <v>112</v>
      </c>
      <c r="E32" s="462" t="s">
        <v>112</v>
      </c>
    </row>
    <row r="33" spans="1:5" ht="13.5" thickBot="1" x14ac:dyDescent="0.25">
      <c r="A33" s="165"/>
      <c r="B33" s="467"/>
      <c r="C33" s="471"/>
      <c r="D33" s="471"/>
      <c r="E33" s="470"/>
    </row>
    <row r="34" spans="1:5" x14ac:dyDescent="0.2">
      <c r="A34" s="163" t="s">
        <v>199</v>
      </c>
      <c r="B34" s="463"/>
      <c r="C34" s="468" t="s">
        <v>112</v>
      </c>
      <c r="D34" s="468" t="s">
        <v>112</v>
      </c>
      <c r="E34" s="465" t="s">
        <v>112</v>
      </c>
    </row>
    <row r="35" spans="1:5" x14ac:dyDescent="0.2">
      <c r="A35" s="164"/>
      <c r="B35" s="464"/>
      <c r="C35" s="469"/>
      <c r="D35" s="469"/>
      <c r="E35" s="462"/>
    </row>
    <row r="36" spans="1:5" x14ac:dyDescent="0.2">
      <c r="A36" s="164"/>
      <c r="B36" s="466"/>
      <c r="C36" s="469" t="s">
        <v>112</v>
      </c>
      <c r="D36" s="469" t="s">
        <v>112</v>
      </c>
      <c r="E36" s="462" t="s">
        <v>112</v>
      </c>
    </row>
    <row r="37" spans="1:5" x14ac:dyDescent="0.2">
      <c r="A37" s="164"/>
      <c r="B37" s="464"/>
      <c r="C37" s="469"/>
      <c r="D37" s="469"/>
      <c r="E37" s="462"/>
    </row>
    <row r="38" spans="1:5" x14ac:dyDescent="0.2">
      <c r="A38" s="164"/>
      <c r="B38" s="466"/>
      <c r="C38" s="469" t="s">
        <v>112</v>
      </c>
      <c r="D38" s="469" t="s">
        <v>112</v>
      </c>
      <c r="E38" s="462" t="s">
        <v>112</v>
      </c>
    </row>
    <row r="39" spans="1:5" ht="13.5" thickBot="1" x14ac:dyDescent="0.25">
      <c r="A39" s="168"/>
      <c r="B39" s="467"/>
      <c r="C39" s="471"/>
      <c r="D39" s="471"/>
      <c r="E39" s="470"/>
    </row>
    <row r="40" spans="1:5" ht="13.5" thickBot="1" x14ac:dyDescent="0.25">
      <c r="B40" s="169" t="s">
        <v>113</v>
      </c>
      <c r="C40" s="170">
        <v>1</v>
      </c>
      <c r="D40" s="170">
        <v>1</v>
      </c>
      <c r="E40" s="170">
        <v>1</v>
      </c>
    </row>
    <row r="42" spans="1:5" x14ac:dyDescent="0.2">
      <c r="A42" s="51" t="s">
        <v>175</v>
      </c>
    </row>
  </sheetData>
  <mergeCells count="60">
    <mergeCell ref="B36:B37"/>
    <mergeCell ref="C36:C37"/>
    <mergeCell ref="D36:D37"/>
    <mergeCell ref="E36:E37"/>
    <mergeCell ref="B34:B35"/>
    <mergeCell ref="C34:C35"/>
    <mergeCell ref="D34:D35"/>
    <mergeCell ref="E30:E31"/>
    <mergeCell ref="B32:B33"/>
    <mergeCell ref="C32:C33"/>
    <mergeCell ref="E38:E39"/>
    <mergeCell ref="B38:B39"/>
    <mergeCell ref="C38:C39"/>
    <mergeCell ref="D38:D39"/>
    <mergeCell ref="E34:E35"/>
    <mergeCell ref="B28:B29"/>
    <mergeCell ref="C28:C29"/>
    <mergeCell ref="D28:D29"/>
    <mergeCell ref="E28:E29"/>
    <mergeCell ref="B26:B27"/>
    <mergeCell ref="D32:D33"/>
    <mergeCell ref="E32:E33"/>
    <mergeCell ref="B30:B31"/>
    <mergeCell ref="C30:C31"/>
    <mergeCell ref="D30:D31"/>
    <mergeCell ref="C26:C27"/>
    <mergeCell ref="D26:D27"/>
    <mergeCell ref="E22:E23"/>
    <mergeCell ref="B24:B25"/>
    <mergeCell ref="C24:C25"/>
    <mergeCell ref="E26:E27"/>
    <mergeCell ref="D16:D17"/>
    <mergeCell ref="E16:E17"/>
    <mergeCell ref="D24:D25"/>
    <mergeCell ref="E24:E25"/>
    <mergeCell ref="B22:B23"/>
    <mergeCell ref="C22:C23"/>
    <mergeCell ref="D22:D23"/>
    <mergeCell ref="E18:E19"/>
    <mergeCell ref="B20:B21"/>
    <mergeCell ref="C20:C21"/>
    <mergeCell ref="D20:D21"/>
    <mergeCell ref="E20:E21"/>
    <mergeCell ref="B18:B19"/>
    <mergeCell ref="B14:B15"/>
    <mergeCell ref="C18:C19"/>
    <mergeCell ref="D18:D19"/>
    <mergeCell ref="D12:D13"/>
    <mergeCell ref="E12:E13"/>
    <mergeCell ref="E14:E15"/>
    <mergeCell ref="B16:B17"/>
    <mergeCell ref="C16:C17"/>
    <mergeCell ref="C14:C15"/>
    <mergeCell ref="D14:D15"/>
    <mergeCell ref="C10:C11"/>
    <mergeCell ref="D10:D11"/>
    <mergeCell ref="E10:E11"/>
    <mergeCell ref="B12:B13"/>
    <mergeCell ref="C12:C13"/>
    <mergeCell ref="B10:B11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2" orientation="landscape" r:id="rId1"/>
  <headerFooter alignWithMargins="0">
    <oddHeader>&amp;R2020 - Año del General Manuel Belgrano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B1:AT76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4.140625" style="51" customWidth="1"/>
    <col min="2" max="2" width="16" style="51" customWidth="1"/>
    <col min="3" max="5" width="17.28515625" style="249" customWidth="1"/>
    <col min="6" max="6" width="7.5703125" style="51" customWidth="1"/>
    <col min="7" max="7" width="17.5703125" style="51" customWidth="1"/>
    <col min="8" max="16384" width="11.42578125" style="51"/>
  </cols>
  <sheetData>
    <row r="1" spans="2:7" s="182" customFormat="1" x14ac:dyDescent="0.2">
      <c r="B1" s="159" t="s">
        <v>279</v>
      </c>
      <c r="C1" s="159"/>
      <c r="D1" s="159"/>
      <c r="E1" s="159"/>
    </row>
    <row r="2" spans="2:7" s="182" customFormat="1" x14ac:dyDescent="0.2">
      <c r="B2" s="159" t="s">
        <v>73</v>
      </c>
      <c r="C2" s="159"/>
      <c r="D2" s="159"/>
      <c r="E2" s="159"/>
    </row>
    <row r="3" spans="2:7" s="182" customFormat="1" x14ac:dyDescent="0.2">
      <c r="B3" s="447" t="s">
        <v>280</v>
      </c>
      <c r="C3" s="447"/>
      <c r="D3" s="447"/>
      <c r="E3" s="447"/>
      <c r="F3" s="448"/>
    </row>
    <row r="4" spans="2:7" s="182" customFormat="1" x14ac:dyDescent="0.2">
      <c r="B4" s="447" t="s">
        <v>281</v>
      </c>
      <c r="C4" s="447"/>
      <c r="D4" s="447"/>
      <c r="E4" s="447"/>
      <c r="F4" s="448"/>
    </row>
    <row r="5" spans="2:7" x14ac:dyDescent="0.2">
      <c r="B5" s="479" t="s">
        <v>270</v>
      </c>
      <c r="C5" s="479"/>
      <c r="D5" s="479"/>
      <c r="E5" s="479"/>
      <c r="F5" s="380"/>
      <c r="G5" s="205"/>
    </row>
    <row r="6" spans="2:7" ht="12.75" customHeight="1" thickBot="1" x14ac:dyDescent="0.25">
      <c r="C6" s="227"/>
      <c r="D6" s="227"/>
      <c r="E6" s="227"/>
      <c r="F6" s="205"/>
    </row>
    <row r="7" spans="2:7" ht="26.25" customHeight="1" x14ac:dyDescent="0.2">
      <c r="B7" s="245" t="s">
        <v>7</v>
      </c>
      <c r="C7" s="246" t="s">
        <v>74</v>
      </c>
      <c r="D7" s="175" t="s">
        <v>11</v>
      </c>
      <c r="E7" s="247" t="s">
        <v>75</v>
      </c>
      <c r="F7" s="59"/>
    </row>
    <row r="8" spans="2:7" ht="13.5" thickBot="1" x14ac:dyDescent="0.25">
      <c r="B8" s="231" t="s">
        <v>8</v>
      </c>
      <c r="C8" s="248" t="s">
        <v>76</v>
      </c>
      <c r="D8" s="189" t="s">
        <v>77</v>
      </c>
      <c r="E8" s="232" t="s">
        <v>78</v>
      </c>
      <c r="F8" s="59"/>
    </row>
    <row r="9" spans="2:7" x14ac:dyDescent="0.2">
      <c r="B9" s="190">
        <f>+'3.1.vol.'!C7</f>
        <v>42736</v>
      </c>
      <c r="C9" s="191"/>
      <c r="D9" s="192"/>
      <c r="E9" s="193"/>
    </row>
    <row r="10" spans="2:7" x14ac:dyDescent="0.2">
      <c r="B10" s="194">
        <f>+'3.1.vol.'!C8</f>
        <v>42767</v>
      </c>
      <c r="C10" s="195"/>
      <c r="D10" s="171"/>
      <c r="E10" s="172"/>
    </row>
    <row r="11" spans="2:7" x14ac:dyDescent="0.2">
      <c r="B11" s="194">
        <f>+'3.1.vol.'!C9</f>
        <v>42795</v>
      </c>
      <c r="C11" s="195"/>
      <c r="D11" s="171"/>
      <c r="E11" s="172"/>
    </row>
    <row r="12" spans="2:7" x14ac:dyDescent="0.2">
      <c r="B12" s="194">
        <f>+'3.1.vol.'!C10</f>
        <v>42826</v>
      </c>
      <c r="C12" s="195"/>
      <c r="D12" s="171"/>
      <c r="E12" s="172"/>
    </row>
    <row r="13" spans="2:7" x14ac:dyDescent="0.2">
      <c r="B13" s="194">
        <f>+'3.1.vol.'!C11</f>
        <v>42856</v>
      </c>
      <c r="C13" s="171"/>
      <c r="D13" s="171"/>
      <c r="E13" s="172"/>
    </row>
    <row r="14" spans="2:7" x14ac:dyDescent="0.2">
      <c r="B14" s="194">
        <f>+'3.1.vol.'!C12</f>
        <v>42887</v>
      </c>
      <c r="C14" s="195"/>
      <c r="D14" s="171"/>
      <c r="E14" s="172"/>
    </row>
    <row r="15" spans="2:7" x14ac:dyDescent="0.2">
      <c r="B15" s="194">
        <f>+'3.1.vol.'!C13</f>
        <v>42917</v>
      </c>
      <c r="C15" s="171"/>
      <c r="D15" s="171"/>
      <c r="E15" s="172"/>
    </row>
    <row r="16" spans="2:7" x14ac:dyDescent="0.2">
      <c r="B16" s="194">
        <f>+'3.1.vol.'!C14</f>
        <v>42948</v>
      </c>
      <c r="C16" s="171"/>
      <c r="D16" s="171"/>
      <c r="E16" s="172"/>
    </row>
    <row r="17" spans="2:5" x14ac:dyDescent="0.2">
      <c r="B17" s="194">
        <f>+'3.1.vol.'!C15</f>
        <v>42979</v>
      </c>
      <c r="C17" s="171"/>
      <c r="D17" s="171"/>
      <c r="E17" s="172"/>
    </row>
    <row r="18" spans="2:5" x14ac:dyDescent="0.2">
      <c r="B18" s="194">
        <f>+'3.1.vol.'!C16</f>
        <v>43009</v>
      </c>
      <c r="C18" s="171"/>
      <c r="D18" s="171"/>
      <c r="E18" s="172"/>
    </row>
    <row r="19" spans="2:5" x14ac:dyDescent="0.2">
      <c r="B19" s="194">
        <f>+'3.1.vol.'!C17</f>
        <v>43040</v>
      </c>
      <c r="C19" s="171"/>
      <c r="D19" s="171"/>
      <c r="E19" s="172"/>
    </row>
    <row r="20" spans="2:5" ht="13.5" thickBot="1" x14ac:dyDescent="0.25">
      <c r="B20" s="196">
        <f>+'3.1.vol.'!C18</f>
        <v>43070</v>
      </c>
      <c r="C20" s="197"/>
      <c r="D20" s="197"/>
      <c r="E20" s="198"/>
    </row>
    <row r="21" spans="2:5" x14ac:dyDescent="0.2">
      <c r="B21" s="190">
        <f>+'3.1.vol.'!C19</f>
        <v>43101</v>
      </c>
      <c r="C21" s="192"/>
      <c r="D21" s="192"/>
      <c r="E21" s="172"/>
    </row>
    <row r="22" spans="2:5" x14ac:dyDescent="0.2">
      <c r="B22" s="194">
        <f>+'3.1.vol.'!C20</f>
        <v>43132</v>
      </c>
      <c r="C22" s="171"/>
      <c r="D22" s="171"/>
      <c r="E22" s="199"/>
    </row>
    <row r="23" spans="2:5" x14ac:dyDescent="0.2">
      <c r="B23" s="194">
        <f>+'3.1.vol.'!C21</f>
        <v>43160</v>
      </c>
      <c r="C23" s="171"/>
      <c r="D23" s="171"/>
      <c r="E23" s="172"/>
    </row>
    <row r="24" spans="2:5" x14ac:dyDescent="0.2">
      <c r="B24" s="194">
        <f>+'3.1.vol.'!C22</f>
        <v>43191</v>
      </c>
      <c r="C24" s="171"/>
      <c r="D24" s="171"/>
      <c r="E24" s="172"/>
    </row>
    <row r="25" spans="2:5" x14ac:dyDescent="0.2">
      <c r="B25" s="194">
        <f>+'3.1.vol.'!C23</f>
        <v>43221</v>
      </c>
      <c r="C25" s="171"/>
      <c r="D25" s="171"/>
      <c r="E25" s="172"/>
    </row>
    <row r="26" spans="2:5" x14ac:dyDescent="0.2">
      <c r="B26" s="194">
        <f>+'3.1.vol.'!C24</f>
        <v>43252</v>
      </c>
      <c r="C26" s="171"/>
      <c r="D26" s="171"/>
      <c r="E26" s="172"/>
    </row>
    <row r="27" spans="2:5" x14ac:dyDescent="0.2">
      <c r="B27" s="194">
        <f>+'3.1.vol.'!C25</f>
        <v>43282</v>
      </c>
      <c r="C27" s="171"/>
      <c r="D27" s="171"/>
      <c r="E27" s="172"/>
    </row>
    <row r="28" spans="2:5" x14ac:dyDescent="0.2">
      <c r="B28" s="194">
        <f>+'3.1.vol.'!C26</f>
        <v>43313</v>
      </c>
      <c r="C28" s="171"/>
      <c r="D28" s="171"/>
      <c r="E28" s="172"/>
    </row>
    <row r="29" spans="2:5" x14ac:dyDescent="0.2">
      <c r="B29" s="194">
        <f>+'3.1.vol.'!C27</f>
        <v>43344</v>
      </c>
      <c r="C29" s="171"/>
      <c r="D29" s="171"/>
      <c r="E29" s="172"/>
    </row>
    <row r="30" spans="2:5" x14ac:dyDescent="0.2">
      <c r="B30" s="194">
        <f>+'3.1.vol.'!C28</f>
        <v>43374</v>
      </c>
      <c r="C30" s="171"/>
      <c r="D30" s="171"/>
      <c r="E30" s="172"/>
    </row>
    <row r="31" spans="2:5" x14ac:dyDescent="0.2">
      <c r="B31" s="194">
        <f>+'3.1.vol.'!C29</f>
        <v>43405</v>
      </c>
      <c r="C31" s="171"/>
      <c r="D31" s="171"/>
      <c r="E31" s="172"/>
    </row>
    <row r="32" spans="2:5" ht="13.5" thickBot="1" x14ac:dyDescent="0.25">
      <c r="B32" s="196">
        <f>+'3.1.vol.'!C30</f>
        <v>43435</v>
      </c>
      <c r="C32" s="197"/>
      <c r="D32" s="197"/>
      <c r="E32" s="200"/>
    </row>
    <row r="33" spans="2:5" x14ac:dyDescent="0.2">
      <c r="B33" s="190">
        <f>+'3.1.vol.'!C31</f>
        <v>43466</v>
      </c>
      <c r="C33" s="192"/>
      <c r="D33" s="201"/>
      <c r="E33" s="191"/>
    </row>
    <row r="34" spans="2:5" x14ac:dyDescent="0.2">
      <c r="B34" s="194">
        <f>+'3.1.vol.'!C32</f>
        <v>43497</v>
      </c>
      <c r="C34" s="171"/>
      <c r="D34" s="147"/>
      <c r="E34" s="195"/>
    </row>
    <row r="35" spans="2:5" x14ac:dyDescent="0.2">
      <c r="B35" s="194">
        <f>+'3.1.vol.'!C33</f>
        <v>43525</v>
      </c>
      <c r="C35" s="171"/>
      <c r="D35" s="147"/>
      <c r="E35" s="195"/>
    </row>
    <row r="36" spans="2:5" x14ac:dyDescent="0.2">
      <c r="B36" s="194">
        <f>+'3.1.vol.'!C34</f>
        <v>43556</v>
      </c>
      <c r="C36" s="171"/>
      <c r="D36" s="147"/>
      <c r="E36" s="195"/>
    </row>
    <row r="37" spans="2:5" x14ac:dyDescent="0.2">
      <c r="B37" s="194">
        <f>+'3.1.vol.'!C35</f>
        <v>43586</v>
      </c>
      <c r="C37" s="171"/>
      <c r="D37" s="147"/>
      <c r="E37" s="195"/>
    </row>
    <row r="38" spans="2:5" x14ac:dyDescent="0.2">
      <c r="B38" s="194">
        <f>+'3.1.vol.'!C36</f>
        <v>43617</v>
      </c>
      <c r="C38" s="171"/>
      <c r="D38" s="147"/>
      <c r="E38" s="195"/>
    </row>
    <row r="39" spans="2:5" x14ac:dyDescent="0.2">
      <c r="B39" s="194">
        <f>+'3.1.vol.'!C37</f>
        <v>43647</v>
      </c>
      <c r="C39" s="171"/>
      <c r="D39" s="147"/>
      <c r="E39" s="195"/>
    </row>
    <row r="40" spans="2:5" x14ac:dyDescent="0.2">
      <c r="B40" s="194">
        <f>+'3.1.vol.'!C38</f>
        <v>43678</v>
      </c>
      <c r="C40" s="171"/>
      <c r="D40" s="147"/>
      <c r="E40" s="195"/>
    </row>
    <row r="41" spans="2:5" x14ac:dyDescent="0.2">
      <c r="B41" s="194">
        <f>+'3.1.vol.'!C39</f>
        <v>43709</v>
      </c>
      <c r="C41" s="171"/>
      <c r="D41" s="147"/>
      <c r="E41" s="195"/>
    </row>
    <row r="42" spans="2:5" x14ac:dyDescent="0.2">
      <c r="B42" s="194">
        <f>+'3.1.vol.'!C40</f>
        <v>43739</v>
      </c>
      <c r="C42" s="171"/>
      <c r="D42" s="147"/>
      <c r="E42" s="195"/>
    </row>
    <row r="43" spans="2:5" x14ac:dyDescent="0.2">
      <c r="B43" s="194">
        <f>+'3.1.vol.'!C41</f>
        <v>43770</v>
      </c>
      <c r="C43" s="171"/>
      <c r="D43" s="147"/>
      <c r="E43" s="195"/>
    </row>
    <row r="44" spans="2:5" ht="13.5" thickBot="1" x14ac:dyDescent="0.25">
      <c r="B44" s="196">
        <f>+'3.1.vol.'!C42</f>
        <v>43800</v>
      </c>
      <c r="C44" s="197"/>
      <c r="D44" s="202"/>
      <c r="E44" s="203"/>
    </row>
    <row r="45" spans="2:5" hidden="1" x14ac:dyDescent="0.2">
      <c r="B45" s="190">
        <f>+'3.1.vol.'!C43</f>
        <v>43831</v>
      </c>
      <c r="C45" s="192"/>
      <c r="D45" s="192"/>
      <c r="E45" s="191"/>
    </row>
    <row r="46" spans="2:5" hidden="1" x14ac:dyDescent="0.2">
      <c r="B46" s="194">
        <f>+'3.1.vol.'!C44</f>
        <v>43862</v>
      </c>
      <c r="C46" s="171"/>
      <c r="D46" s="171"/>
      <c r="E46" s="195"/>
    </row>
    <row r="47" spans="2:5" hidden="1" x14ac:dyDescent="0.2">
      <c r="B47" s="194">
        <f>+'3.1.vol.'!C45</f>
        <v>43891</v>
      </c>
      <c r="C47" s="171"/>
      <c r="D47" s="171"/>
      <c r="E47" s="195"/>
    </row>
    <row r="48" spans="2:5" hidden="1" x14ac:dyDescent="0.2">
      <c r="B48" s="194">
        <f>+'3.1.vol.'!C46</f>
        <v>43922</v>
      </c>
      <c r="C48" s="171"/>
      <c r="D48" s="171"/>
      <c r="E48" s="195"/>
    </row>
    <row r="49" spans="2:46" hidden="1" x14ac:dyDescent="0.2">
      <c r="B49" s="194">
        <f>+'3.1.vol.'!C47</f>
        <v>43952</v>
      </c>
      <c r="C49" s="171"/>
      <c r="D49" s="171"/>
      <c r="E49" s="195"/>
    </row>
    <row r="50" spans="2:46" hidden="1" x14ac:dyDescent="0.2">
      <c r="B50" s="194">
        <f>+'3.1.vol.'!C48</f>
        <v>43983</v>
      </c>
      <c r="C50" s="171"/>
      <c r="D50" s="171"/>
      <c r="E50" s="195"/>
    </row>
    <row r="51" spans="2:46" hidden="1" x14ac:dyDescent="0.2">
      <c r="B51" s="194">
        <f>+'3.1.vol.'!C49</f>
        <v>44013</v>
      </c>
      <c r="C51" s="171"/>
      <c r="D51" s="171"/>
      <c r="E51" s="195"/>
    </row>
    <row r="52" spans="2:46" hidden="1" x14ac:dyDescent="0.2">
      <c r="B52" s="194">
        <f>+'3.1.vol.'!C50</f>
        <v>44044</v>
      </c>
      <c r="C52" s="171"/>
      <c r="D52" s="171"/>
      <c r="E52" s="195"/>
    </row>
    <row r="53" spans="2:46" hidden="1" x14ac:dyDescent="0.2">
      <c r="B53" s="194">
        <f>+'3.1.vol.'!C51</f>
        <v>44075</v>
      </c>
      <c r="C53" s="171"/>
      <c r="D53" s="171"/>
      <c r="E53" s="195"/>
    </row>
    <row r="54" spans="2:46" hidden="1" x14ac:dyDescent="0.2">
      <c r="B54" s="194">
        <f>+'3.1.vol.'!C52</f>
        <v>44105</v>
      </c>
      <c r="C54" s="171"/>
      <c r="D54" s="171"/>
      <c r="E54" s="195"/>
    </row>
    <row r="55" spans="2:46" hidden="1" x14ac:dyDescent="0.2">
      <c r="B55" s="194">
        <f>+'3.1.vol.'!C53</f>
        <v>44136</v>
      </c>
      <c r="C55" s="171"/>
      <c r="D55" s="171"/>
      <c r="E55" s="195"/>
    </row>
    <row r="56" spans="2:46" ht="13.5" hidden="1" thickBot="1" x14ac:dyDescent="0.25">
      <c r="B56" s="196">
        <f>+'3.1.vol.'!C54</f>
        <v>44166</v>
      </c>
      <c r="C56" s="197"/>
      <c r="D56" s="197"/>
      <c r="E56" s="203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</row>
    <row r="57" spans="2:46" ht="13.5" thickBot="1" x14ac:dyDescent="0.25">
      <c r="B57" s="210"/>
      <c r="C57" s="205"/>
      <c r="D57" s="205"/>
      <c r="E57" s="206"/>
    </row>
    <row r="58" spans="2:46" x14ac:dyDescent="0.2">
      <c r="B58" s="207">
        <v>2014</v>
      </c>
      <c r="C58" s="300"/>
      <c r="D58" s="352"/>
      <c r="E58" s="301"/>
    </row>
    <row r="59" spans="2:46" x14ac:dyDescent="0.2">
      <c r="B59" s="208">
        <v>2015</v>
      </c>
      <c r="C59" s="302"/>
      <c r="D59" s="353"/>
      <c r="E59" s="166"/>
    </row>
    <row r="60" spans="2:46" x14ac:dyDescent="0.2">
      <c r="B60" s="208">
        <v>2016</v>
      </c>
      <c r="C60" s="302"/>
      <c r="D60" s="353"/>
      <c r="E60" s="166"/>
    </row>
    <row r="61" spans="2:46" x14ac:dyDescent="0.2">
      <c r="B61" s="208">
        <f>+'4.1.b RES PUB'!A60</f>
        <v>2017</v>
      </c>
      <c r="C61" s="302"/>
      <c r="D61" s="353"/>
      <c r="E61" s="166"/>
      <c r="F61" s="205"/>
    </row>
    <row r="62" spans="2:46" x14ac:dyDescent="0.2">
      <c r="B62" s="208">
        <f>+'4.1.b RES PUB'!A61</f>
        <v>2018</v>
      </c>
      <c r="C62" s="302"/>
      <c r="D62" s="353"/>
      <c r="E62" s="166"/>
      <c r="F62" s="205"/>
    </row>
    <row r="63" spans="2:46" ht="13.5" thickBot="1" x14ac:dyDescent="0.25">
      <c r="B63" s="209">
        <f>+'4.1.b RES PUB'!A62</f>
        <v>2019</v>
      </c>
      <c r="C63" s="303"/>
      <c r="D63" s="354"/>
      <c r="E63" s="167"/>
    </row>
    <row r="64" spans="2:46" ht="30.75" customHeight="1" x14ac:dyDescent="0.2">
      <c r="B64" s="523" t="s">
        <v>303</v>
      </c>
      <c r="C64" s="523"/>
      <c r="D64" s="523"/>
      <c r="E64" s="523"/>
    </row>
    <row r="65" spans="2:5" hidden="1" x14ac:dyDescent="0.2">
      <c r="B65" s="407" t="str">
        <f>+'4.1.b RES PUB'!A63</f>
        <v>ene-dic 2018</v>
      </c>
      <c r="C65" s="458"/>
      <c r="D65" s="458"/>
      <c r="E65" s="458"/>
    </row>
    <row r="66" spans="2:5" ht="13.5" hidden="1" thickBot="1" x14ac:dyDescent="0.25">
      <c r="B66" s="244">
        <f>+'4.1.b RES PUB'!A64</f>
        <v>2019</v>
      </c>
      <c r="C66" s="197"/>
      <c r="D66" s="197"/>
      <c r="E66" s="197"/>
    </row>
    <row r="67" spans="2:5" x14ac:dyDescent="0.2">
      <c r="B67" s="51" t="s">
        <v>304</v>
      </c>
      <c r="C67" s="51"/>
      <c r="D67" s="51"/>
    </row>
    <row r="68" spans="2:5" x14ac:dyDescent="0.2">
      <c r="B68" s="250"/>
      <c r="C68" s="51"/>
      <c r="D68" s="51"/>
    </row>
    <row r="69" spans="2:5" x14ac:dyDescent="0.2">
      <c r="B69" s="86" t="s">
        <v>150</v>
      </c>
      <c r="C69" s="87"/>
      <c r="D69" s="56"/>
      <c r="E69" s="56"/>
    </row>
    <row r="70" spans="2:5" ht="13.5" thickBot="1" x14ac:dyDescent="0.25">
      <c r="B70" s="56"/>
      <c r="C70" s="56"/>
      <c r="D70" s="56"/>
      <c r="E70" s="56"/>
    </row>
    <row r="71" spans="2:5" ht="13.5" thickBot="1" x14ac:dyDescent="0.25">
      <c r="B71" s="91" t="s">
        <v>8</v>
      </c>
      <c r="C71" s="93" t="s">
        <v>141</v>
      </c>
      <c r="D71" s="108" t="s">
        <v>142</v>
      </c>
    </row>
    <row r="72" spans="2:5" x14ac:dyDescent="0.2">
      <c r="B72" s="99">
        <f>+B61</f>
        <v>2017</v>
      </c>
      <c r="C72" s="115">
        <f>+C61-SUM(C9:C20)</f>
        <v>0</v>
      </c>
      <c r="D72" s="118">
        <f>+D61-SUM(D9:D20)</f>
        <v>0</v>
      </c>
    </row>
    <row r="73" spans="2:5" x14ac:dyDescent="0.2">
      <c r="B73" s="101">
        <f>+B62</f>
        <v>2018</v>
      </c>
      <c r="C73" s="119">
        <f>+C62-SUM(C21:C32)</f>
        <v>0</v>
      </c>
      <c r="D73" s="122">
        <f>+D62-SUM(D21:D32)</f>
        <v>0</v>
      </c>
    </row>
    <row r="74" spans="2:5" ht="13.5" thickBot="1" x14ac:dyDescent="0.25">
      <c r="B74" s="102">
        <f>+B63</f>
        <v>2019</v>
      </c>
      <c r="C74" s="123">
        <f>+C63-SUM(C33:C44)</f>
        <v>0</v>
      </c>
      <c r="D74" s="126">
        <f>+D63-SUM(D33:D44)</f>
        <v>0</v>
      </c>
    </row>
    <row r="75" spans="2:5" x14ac:dyDescent="0.2">
      <c r="B75" s="99" t="str">
        <f>+B65</f>
        <v>ene-dic 2018</v>
      </c>
      <c r="C75" s="132">
        <f>+C65-(SUM(C33:INDEX(C33:C44,'parámetros e instrucciones'!$E$3)))</f>
        <v>0</v>
      </c>
      <c r="D75" s="132">
        <f>+D65-(SUM(D33:INDEX(D33:D44,'parámetros e instrucciones'!$E$3)))</f>
        <v>0</v>
      </c>
    </row>
    <row r="76" spans="2:5" ht="13.5" thickBot="1" x14ac:dyDescent="0.25">
      <c r="B76" s="102">
        <f>+B66</f>
        <v>2019</v>
      </c>
      <c r="C76" s="136">
        <f>+C66-(SUM(C45:INDEX(C45:C56,'parámetros e instrucciones'!$E$3)))</f>
        <v>0</v>
      </c>
      <c r="D76" s="136">
        <f>+D66-(SUM(D45:INDEX(D45:D56,'parámetros e instrucciones'!$E$3)))</f>
        <v>0</v>
      </c>
    </row>
  </sheetData>
  <sheetProtection formatCells="0" formatColumns="0" formatRows="0"/>
  <mergeCells count="2">
    <mergeCell ref="B5:E5"/>
    <mergeCell ref="B64:E64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orientation="portrait" horizontalDpi="4294967292" verticalDpi="300" r:id="rId1"/>
  <headerFooter alignWithMargins="0">
    <oddHeader>&amp;R2020 - Año del General Manuel Belgrano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5703125" style="51" customWidth="1"/>
    <col min="3" max="3" width="22.85546875" style="51" customWidth="1"/>
    <col min="4" max="4" width="19.42578125" style="51" customWidth="1"/>
    <col min="5" max="5" width="20" style="51" customWidth="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482" t="s">
        <v>282</v>
      </c>
      <c r="B1" s="482"/>
      <c r="C1" s="482"/>
      <c r="D1" s="482"/>
      <c r="E1" s="482"/>
      <c r="F1" s="482"/>
      <c r="G1" s="243"/>
      <c r="H1" s="243"/>
    </row>
    <row r="2" spans="1:8" x14ac:dyDescent="0.2">
      <c r="A2" s="159" t="s">
        <v>79</v>
      </c>
      <c r="B2" s="160"/>
      <c r="C2" s="160"/>
      <c r="D2" s="160"/>
      <c r="E2" s="160"/>
      <c r="F2" s="160"/>
    </row>
    <row r="3" spans="1:8" x14ac:dyDescent="0.2">
      <c r="A3" s="414" t="str">
        <f>+'1.1 modelos'!A3</f>
        <v>BROCAS DIN 338</v>
      </c>
      <c r="B3" s="450"/>
      <c r="C3" s="450"/>
      <c r="D3" s="450"/>
      <c r="E3" s="450"/>
      <c r="F3" s="450"/>
      <c r="G3" s="54"/>
    </row>
    <row r="4" spans="1:8" x14ac:dyDescent="0.2">
      <c r="A4" s="159" t="s">
        <v>80</v>
      </c>
      <c r="B4" s="160"/>
      <c r="C4" s="160"/>
      <c r="D4" s="160"/>
      <c r="E4" s="160"/>
      <c r="F4" s="160"/>
    </row>
    <row r="5" spans="1:8" ht="13.5" thickBot="1" x14ac:dyDescent="0.25">
      <c r="A5" s="159" t="s">
        <v>81</v>
      </c>
      <c r="B5" s="160"/>
      <c r="C5" s="160"/>
      <c r="D5" s="160"/>
      <c r="E5" s="160"/>
      <c r="F5" s="160"/>
    </row>
    <row r="6" spans="1:8" ht="12.75" customHeight="1" x14ac:dyDescent="0.2">
      <c r="A6" s="175" t="s">
        <v>7</v>
      </c>
      <c r="B6" s="175" t="s">
        <v>82</v>
      </c>
      <c r="C6" s="175" t="s">
        <v>83</v>
      </c>
      <c r="D6" s="175" t="s">
        <v>16</v>
      </c>
      <c r="E6" s="175" t="s">
        <v>98</v>
      </c>
      <c r="F6"/>
    </row>
    <row r="7" spans="1:8" ht="13.5" thickBot="1" x14ac:dyDescent="0.25">
      <c r="A7" s="189" t="s">
        <v>8</v>
      </c>
      <c r="B7" s="189" t="s">
        <v>84</v>
      </c>
      <c r="C7" s="189" t="s">
        <v>85</v>
      </c>
      <c r="D7" s="189" t="s">
        <v>86</v>
      </c>
      <c r="E7" s="189" t="s">
        <v>86</v>
      </c>
      <c r="F7"/>
    </row>
    <row r="8" spans="1:8" x14ac:dyDescent="0.2">
      <c r="A8" s="190">
        <f>+'-10.1.a'!B9</f>
        <v>42736</v>
      </c>
      <c r="B8" s="191"/>
      <c r="C8" s="192"/>
      <c r="D8" s="193"/>
      <c r="E8" s="192"/>
      <c r="F8"/>
    </row>
    <row r="9" spans="1:8" x14ac:dyDescent="0.2">
      <c r="A9" s="194">
        <f>+'-10.1.a'!B10</f>
        <v>42767</v>
      </c>
      <c r="B9" s="195"/>
      <c r="C9" s="171"/>
      <c r="D9" s="172"/>
      <c r="E9" s="171"/>
      <c r="F9"/>
    </row>
    <row r="10" spans="1:8" x14ac:dyDescent="0.2">
      <c r="A10" s="194">
        <f>+'-10.1.a'!B11</f>
        <v>42795</v>
      </c>
      <c r="B10" s="195"/>
      <c r="C10" s="171"/>
      <c r="D10" s="172"/>
      <c r="E10" s="171"/>
      <c r="F10"/>
    </row>
    <row r="11" spans="1:8" x14ac:dyDescent="0.2">
      <c r="A11" s="194">
        <f>+'-10.1.a'!B12</f>
        <v>42826</v>
      </c>
      <c r="B11" s="195"/>
      <c r="C11" s="171"/>
      <c r="D11" s="172"/>
      <c r="E11" s="171"/>
      <c r="F11"/>
    </row>
    <row r="12" spans="1:8" x14ac:dyDescent="0.2">
      <c r="A12" s="194">
        <f>+'-10.1.a'!B13</f>
        <v>42856</v>
      </c>
      <c r="B12" s="171"/>
      <c r="C12" s="171"/>
      <c r="D12" s="172"/>
      <c r="E12" s="171"/>
      <c r="F12"/>
    </row>
    <row r="13" spans="1:8" x14ac:dyDescent="0.2">
      <c r="A13" s="194">
        <f>+'-10.1.a'!B14</f>
        <v>42887</v>
      </c>
      <c r="B13" s="195"/>
      <c r="C13" s="171"/>
      <c r="D13" s="172"/>
      <c r="E13" s="171"/>
      <c r="F13"/>
    </row>
    <row r="14" spans="1:8" x14ac:dyDescent="0.2">
      <c r="A14" s="194">
        <f>+'-10.1.a'!B15</f>
        <v>42917</v>
      </c>
      <c r="B14" s="171"/>
      <c r="C14" s="171"/>
      <c r="D14" s="172"/>
      <c r="E14" s="171"/>
      <c r="F14"/>
    </row>
    <row r="15" spans="1:8" x14ac:dyDescent="0.2">
      <c r="A15" s="194">
        <f>+'-10.1.a'!B16</f>
        <v>42948</v>
      </c>
      <c r="B15" s="171"/>
      <c r="C15" s="171"/>
      <c r="D15" s="172"/>
      <c r="E15" s="171"/>
      <c r="F15"/>
    </row>
    <row r="16" spans="1:8" x14ac:dyDescent="0.2">
      <c r="A16" s="194">
        <f>+'-10.1.a'!B17</f>
        <v>42979</v>
      </c>
      <c r="B16" s="171"/>
      <c r="C16" s="171"/>
      <c r="D16" s="172"/>
      <c r="E16" s="171"/>
      <c r="F16"/>
    </row>
    <row r="17" spans="1:6" x14ac:dyDescent="0.2">
      <c r="A17" s="194">
        <f>+'-10.1.a'!B18</f>
        <v>43009</v>
      </c>
      <c r="B17" s="171"/>
      <c r="C17" s="171"/>
      <c r="D17" s="172"/>
      <c r="E17" s="171"/>
      <c r="F17"/>
    </row>
    <row r="18" spans="1:6" x14ac:dyDescent="0.2">
      <c r="A18" s="194">
        <f>+'-10.1.a'!B19</f>
        <v>43040</v>
      </c>
      <c r="B18" s="171"/>
      <c r="C18" s="171"/>
      <c r="D18" s="172"/>
      <c r="E18" s="171"/>
      <c r="F18"/>
    </row>
    <row r="19" spans="1:6" ht="13.5" thickBot="1" x14ac:dyDescent="0.25">
      <c r="A19" s="196">
        <f>+'-10.1.a'!B20</f>
        <v>43070</v>
      </c>
      <c r="B19" s="197"/>
      <c r="C19" s="197"/>
      <c r="D19" s="198"/>
      <c r="E19" s="197"/>
      <c r="F19"/>
    </row>
    <row r="20" spans="1:6" x14ac:dyDescent="0.2">
      <c r="A20" s="190">
        <f>+'-10.1.a'!B21</f>
        <v>43101</v>
      </c>
      <c r="B20" s="192"/>
      <c r="C20" s="192"/>
      <c r="D20" s="172"/>
      <c r="E20" s="192"/>
      <c r="F20"/>
    </row>
    <row r="21" spans="1:6" x14ac:dyDescent="0.2">
      <c r="A21" s="194">
        <f>+'-10.1.a'!B22</f>
        <v>43132</v>
      </c>
      <c r="B21" s="171"/>
      <c r="C21" s="171"/>
      <c r="D21" s="199"/>
      <c r="E21" s="171"/>
      <c r="F21"/>
    </row>
    <row r="22" spans="1:6" x14ac:dyDescent="0.2">
      <c r="A22" s="194">
        <f>+'-10.1.a'!B23</f>
        <v>43160</v>
      </c>
      <c r="B22" s="171"/>
      <c r="C22" s="171"/>
      <c r="D22" s="172"/>
      <c r="E22" s="171"/>
      <c r="F22"/>
    </row>
    <row r="23" spans="1:6" x14ac:dyDescent="0.2">
      <c r="A23" s="194">
        <f>+'-10.1.a'!B24</f>
        <v>43191</v>
      </c>
      <c r="B23" s="171"/>
      <c r="C23" s="171"/>
      <c r="D23" s="172"/>
      <c r="E23" s="171"/>
      <c r="F23"/>
    </row>
    <row r="24" spans="1:6" x14ac:dyDescent="0.2">
      <c r="A24" s="194">
        <f>+'-10.1.a'!B25</f>
        <v>43221</v>
      </c>
      <c r="B24" s="171"/>
      <c r="C24" s="171"/>
      <c r="D24" s="172"/>
      <c r="E24" s="171"/>
      <c r="F24"/>
    </row>
    <row r="25" spans="1:6" x14ac:dyDescent="0.2">
      <c r="A25" s="194">
        <f>+'-10.1.a'!B26</f>
        <v>43252</v>
      </c>
      <c r="B25" s="171"/>
      <c r="C25" s="171"/>
      <c r="D25" s="172"/>
      <c r="E25" s="171"/>
      <c r="F25"/>
    </row>
    <row r="26" spans="1:6" x14ac:dyDescent="0.2">
      <c r="A26" s="194">
        <f>+'-10.1.a'!B27</f>
        <v>43282</v>
      </c>
      <c r="B26" s="171"/>
      <c r="C26" s="171"/>
      <c r="D26" s="172"/>
      <c r="E26" s="171"/>
      <c r="F26"/>
    </row>
    <row r="27" spans="1:6" x14ac:dyDescent="0.2">
      <c r="A27" s="194">
        <f>+'-10.1.a'!B28</f>
        <v>43313</v>
      </c>
      <c r="B27" s="171"/>
      <c r="C27" s="171"/>
      <c r="D27" s="172"/>
      <c r="E27" s="171"/>
      <c r="F27"/>
    </row>
    <row r="28" spans="1:6" x14ac:dyDescent="0.2">
      <c r="A28" s="194">
        <f>+'-10.1.a'!B29</f>
        <v>43344</v>
      </c>
      <c r="B28" s="171"/>
      <c r="C28" s="171"/>
      <c r="D28" s="172"/>
      <c r="E28" s="171"/>
      <c r="F28"/>
    </row>
    <row r="29" spans="1:6" x14ac:dyDescent="0.2">
      <c r="A29" s="194">
        <f>+'-10.1.a'!B30</f>
        <v>43374</v>
      </c>
      <c r="B29" s="171"/>
      <c r="C29" s="171"/>
      <c r="D29" s="172"/>
      <c r="E29" s="171"/>
      <c r="F29"/>
    </row>
    <row r="30" spans="1:6" x14ac:dyDescent="0.2">
      <c r="A30" s="194">
        <f>+'-10.1.a'!B31</f>
        <v>43405</v>
      </c>
      <c r="B30" s="171"/>
      <c r="C30" s="171"/>
      <c r="D30" s="172"/>
      <c r="E30" s="171"/>
      <c r="F30"/>
    </row>
    <row r="31" spans="1:6" ht="13.5" thickBot="1" x14ac:dyDescent="0.25">
      <c r="A31" s="196">
        <f>+'-10.1.a'!B32</f>
        <v>43435</v>
      </c>
      <c r="B31" s="197"/>
      <c r="C31" s="197"/>
      <c r="D31" s="200"/>
      <c r="E31" s="197"/>
      <c r="F31"/>
    </row>
    <row r="32" spans="1:6" x14ac:dyDescent="0.2">
      <c r="A32" s="190">
        <f>+'-10.1.a'!B33</f>
        <v>43466</v>
      </c>
      <c r="B32" s="192"/>
      <c r="C32" s="201"/>
      <c r="D32" s="191"/>
      <c r="E32" s="192"/>
      <c r="F32"/>
    </row>
    <row r="33" spans="1:6" x14ac:dyDescent="0.2">
      <c r="A33" s="194">
        <f>+'-10.1.a'!B34</f>
        <v>43497</v>
      </c>
      <c r="B33" s="171"/>
      <c r="C33" s="147"/>
      <c r="D33" s="195"/>
      <c r="E33" s="171"/>
      <c r="F33"/>
    </row>
    <row r="34" spans="1:6" x14ac:dyDescent="0.2">
      <c r="A34" s="194">
        <f>+'-10.1.a'!B35</f>
        <v>43525</v>
      </c>
      <c r="B34" s="171"/>
      <c r="C34" s="147"/>
      <c r="D34" s="195"/>
      <c r="E34" s="171"/>
      <c r="F34"/>
    </row>
    <row r="35" spans="1:6" x14ac:dyDescent="0.2">
      <c r="A35" s="194">
        <f>+'-10.1.a'!B36</f>
        <v>43556</v>
      </c>
      <c r="B35" s="171"/>
      <c r="C35" s="147"/>
      <c r="D35" s="195"/>
      <c r="E35" s="171"/>
      <c r="F35"/>
    </row>
    <row r="36" spans="1:6" x14ac:dyDescent="0.2">
      <c r="A36" s="194">
        <f>+'-10.1.a'!B37</f>
        <v>43586</v>
      </c>
      <c r="B36" s="171"/>
      <c r="C36" s="147"/>
      <c r="D36" s="195"/>
      <c r="E36" s="171"/>
      <c r="F36"/>
    </row>
    <row r="37" spans="1:6" x14ac:dyDescent="0.2">
      <c r="A37" s="194">
        <f>+'-10.1.a'!B38</f>
        <v>43617</v>
      </c>
      <c r="B37" s="171"/>
      <c r="C37" s="147"/>
      <c r="D37" s="195"/>
      <c r="E37" s="171"/>
      <c r="F37"/>
    </row>
    <row r="38" spans="1:6" x14ac:dyDescent="0.2">
      <c r="A38" s="194">
        <f>+'-10.1.a'!B39</f>
        <v>43647</v>
      </c>
      <c r="B38" s="171"/>
      <c r="C38" s="147"/>
      <c r="D38" s="195"/>
      <c r="E38" s="171"/>
      <c r="F38"/>
    </row>
    <row r="39" spans="1:6" x14ac:dyDescent="0.2">
      <c r="A39" s="194">
        <f>+'-10.1.a'!B40</f>
        <v>43678</v>
      </c>
      <c r="B39" s="171"/>
      <c r="C39" s="147"/>
      <c r="D39" s="195"/>
      <c r="E39" s="171"/>
      <c r="F39"/>
    </row>
    <row r="40" spans="1:6" x14ac:dyDescent="0.2">
      <c r="A40" s="194">
        <f>+'-10.1.a'!B41</f>
        <v>43709</v>
      </c>
      <c r="B40" s="171"/>
      <c r="C40" s="147"/>
      <c r="D40" s="195"/>
      <c r="E40" s="171"/>
      <c r="F40"/>
    </row>
    <row r="41" spans="1:6" x14ac:dyDescent="0.2">
      <c r="A41" s="194">
        <f>+'-10.1.a'!B42</f>
        <v>43739</v>
      </c>
      <c r="B41" s="171"/>
      <c r="C41" s="147"/>
      <c r="D41" s="195"/>
      <c r="E41" s="171"/>
      <c r="F41"/>
    </row>
    <row r="42" spans="1:6" x14ac:dyDescent="0.2">
      <c r="A42" s="194">
        <f>+'-10.1.a'!B43</f>
        <v>43770</v>
      </c>
      <c r="B42" s="171"/>
      <c r="C42" s="147"/>
      <c r="D42" s="195"/>
      <c r="E42" s="171"/>
      <c r="F42"/>
    </row>
    <row r="43" spans="1:6" ht="13.5" thickBot="1" x14ac:dyDescent="0.25">
      <c r="A43" s="196">
        <f>+'-10.1.a'!B44</f>
        <v>43800</v>
      </c>
      <c r="B43" s="197"/>
      <c r="C43" s="202"/>
      <c r="D43" s="203"/>
      <c r="E43" s="197"/>
      <c r="F43"/>
    </row>
    <row r="44" spans="1:6" hidden="1" x14ac:dyDescent="0.2">
      <c r="A44" s="190">
        <f>+'-10.1.a'!B45</f>
        <v>43831</v>
      </c>
      <c r="B44" s="192"/>
      <c r="C44" s="201"/>
      <c r="D44" s="191"/>
      <c r="E44" s="192"/>
      <c r="F44"/>
    </row>
    <row r="45" spans="1:6" hidden="1" x14ac:dyDescent="0.2">
      <c r="A45" s="194">
        <f>+'-10.1.a'!B46</f>
        <v>43862</v>
      </c>
      <c r="B45" s="171"/>
      <c r="C45" s="147"/>
      <c r="D45" s="195"/>
      <c r="E45" s="171"/>
      <c r="F45"/>
    </row>
    <row r="46" spans="1:6" hidden="1" x14ac:dyDescent="0.2">
      <c r="A46" s="194">
        <f>+'-10.1.a'!B47</f>
        <v>43891</v>
      </c>
      <c r="B46" s="171"/>
      <c r="C46" s="147"/>
      <c r="D46" s="195"/>
      <c r="E46" s="171"/>
      <c r="F46"/>
    </row>
    <row r="47" spans="1:6" hidden="1" x14ac:dyDescent="0.2">
      <c r="A47" s="194">
        <f>+'-10.1.a'!B48</f>
        <v>43922</v>
      </c>
      <c r="B47" s="171"/>
      <c r="C47" s="147"/>
      <c r="D47" s="195"/>
      <c r="E47" s="171"/>
      <c r="F47"/>
    </row>
    <row r="48" spans="1:6" hidden="1" x14ac:dyDescent="0.2">
      <c r="A48" s="194">
        <f>+'-10.1.a'!B49</f>
        <v>43952</v>
      </c>
      <c r="B48" s="171"/>
      <c r="C48" s="147"/>
      <c r="D48" s="195"/>
      <c r="E48" s="171"/>
      <c r="F48"/>
    </row>
    <row r="49" spans="1:6" hidden="1" x14ac:dyDescent="0.2">
      <c r="A49" s="194">
        <f>+'-10.1.a'!B50</f>
        <v>43983</v>
      </c>
      <c r="B49" s="171"/>
      <c r="C49" s="147"/>
      <c r="D49" s="195"/>
      <c r="E49" s="171"/>
      <c r="F49"/>
    </row>
    <row r="50" spans="1:6" hidden="1" x14ac:dyDescent="0.2">
      <c r="A50" s="194">
        <f>+'-10.1.a'!B51</f>
        <v>44013</v>
      </c>
      <c r="B50" s="171"/>
      <c r="C50" s="147"/>
      <c r="D50" s="195"/>
      <c r="E50" s="171"/>
      <c r="F50"/>
    </row>
    <row r="51" spans="1:6" hidden="1" x14ac:dyDescent="0.2">
      <c r="A51" s="194">
        <f>+'-10.1.a'!B52</f>
        <v>44044</v>
      </c>
      <c r="B51" s="171"/>
      <c r="C51" s="147"/>
      <c r="D51" s="195"/>
      <c r="E51" s="171"/>
      <c r="F51"/>
    </row>
    <row r="52" spans="1:6" hidden="1" x14ac:dyDescent="0.2">
      <c r="A52" s="194">
        <f>+'-10.1.a'!B53</f>
        <v>44075</v>
      </c>
      <c r="B52" s="171"/>
      <c r="C52" s="147"/>
      <c r="D52" s="195"/>
      <c r="E52" s="171"/>
      <c r="F52"/>
    </row>
    <row r="53" spans="1:6" hidden="1" x14ac:dyDescent="0.2">
      <c r="A53" s="194">
        <f>+'-10.1.a'!B54</f>
        <v>44105</v>
      </c>
      <c r="B53" s="171"/>
      <c r="C53" s="147"/>
      <c r="D53" s="195"/>
      <c r="E53" s="171"/>
      <c r="F53"/>
    </row>
    <row r="54" spans="1:6" hidden="1" x14ac:dyDescent="0.2">
      <c r="A54" s="194">
        <f>+'-10.1.a'!B55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+'-10.1.a'!B56</f>
        <v>44166</v>
      </c>
      <c r="B55" s="197"/>
      <c r="C55" s="202"/>
      <c r="D55" s="203"/>
      <c r="E55" s="197"/>
      <c r="F55"/>
    </row>
    <row r="56" spans="1:6" ht="14.25" customHeight="1" thickBot="1" x14ac:dyDescent="0.25">
      <c r="A56" s="210"/>
      <c r="B56" s="205"/>
      <c r="C56" s="205"/>
      <c r="D56" s="206"/>
      <c r="E56" s="205"/>
      <c r="F56"/>
    </row>
    <row r="57" spans="1:6" ht="14.25" customHeight="1" x14ac:dyDescent="0.2">
      <c r="A57" s="207">
        <v>2014</v>
      </c>
      <c r="B57" s="300"/>
      <c r="C57" s="352"/>
      <c r="D57" s="352"/>
      <c r="E57" s="301"/>
      <c r="F57"/>
    </row>
    <row r="58" spans="1:6" ht="14.25" customHeight="1" x14ac:dyDescent="0.2">
      <c r="A58" s="208">
        <v>2015</v>
      </c>
      <c r="B58" s="302"/>
      <c r="C58" s="353"/>
      <c r="D58" s="353"/>
      <c r="E58" s="166"/>
      <c r="F58"/>
    </row>
    <row r="59" spans="1:6" ht="14.25" customHeight="1" x14ac:dyDescent="0.2">
      <c r="A59" s="208">
        <v>2016</v>
      </c>
      <c r="B59" s="302"/>
      <c r="C59" s="353"/>
      <c r="D59" s="353"/>
      <c r="E59" s="166"/>
      <c r="F59"/>
    </row>
    <row r="60" spans="1:6" x14ac:dyDescent="0.2">
      <c r="A60" s="208">
        <f>+'-10.1.a'!B61</f>
        <v>2017</v>
      </c>
      <c r="B60" s="302"/>
      <c r="C60" s="353"/>
      <c r="D60" s="353"/>
      <c r="E60" s="166"/>
      <c r="F60"/>
    </row>
    <row r="61" spans="1:6" x14ac:dyDescent="0.2">
      <c r="A61" s="208">
        <f>+'-10.1.a'!B62</f>
        <v>2018</v>
      </c>
      <c r="B61" s="302"/>
      <c r="C61" s="353"/>
      <c r="D61" s="353"/>
      <c r="E61" s="166"/>
      <c r="F61"/>
    </row>
    <row r="62" spans="1:6" ht="13.5" thickBot="1" x14ac:dyDescent="0.25">
      <c r="A62" s="209">
        <f>+'-10.1.a'!B63</f>
        <v>2019</v>
      </c>
      <c r="B62" s="303"/>
      <c r="C62" s="354"/>
      <c r="D62" s="354"/>
      <c r="E62" s="167"/>
      <c r="F62"/>
    </row>
    <row r="63" spans="1:6" ht="13.5" hidden="1" thickBot="1" x14ac:dyDescent="0.25">
      <c r="A63" s="210"/>
      <c r="B63" s="205"/>
      <c r="C63" s="205"/>
      <c r="D63" s="205"/>
      <c r="E63" s="205"/>
      <c r="F63"/>
    </row>
    <row r="64" spans="1:6" hidden="1" x14ac:dyDescent="0.2">
      <c r="A64" s="107" t="str">
        <f>+'-10.1.a'!B65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244">
        <f>+'-10.1.a'!B66</f>
        <v>2019</v>
      </c>
      <c r="B65" s="197"/>
      <c r="C65" s="197"/>
      <c r="D65" s="197"/>
      <c r="E65" s="197"/>
      <c r="F65"/>
    </row>
    <row r="66" spans="1:6" x14ac:dyDescent="0.2">
      <c r="A66" s="51" t="s">
        <v>221</v>
      </c>
      <c r="B66" s="205"/>
      <c r="C66" s="205"/>
      <c r="D66" s="205"/>
      <c r="E66" s="205"/>
      <c r="F66" s="205"/>
    </row>
    <row r="67" spans="1:6" x14ac:dyDescent="0.2">
      <c r="A67" s="250"/>
      <c r="B67" s="205"/>
      <c r="C67" s="205"/>
      <c r="D67" s="205"/>
      <c r="E67" s="205"/>
      <c r="F67" s="205"/>
    </row>
    <row r="68" spans="1:6" x14ac:dyDescent="0.2">
      <c r="A68" s="86" t="s">
        <v>150</v>
      </c>
      <c r="B68" s="205"/>
      <c r="C68" s="205"/>
      <c r="D68" s="205"/>
      <c r="E68" s="205"/>
      <c r="F68" s="205"/>
    </row>
    <row r="69" spans="1:6" x14ac:dyDescent="0.2">
      <c r="A69" s="56"/>
      <c r="B69" s="205"/>
      <c r="C69" s="205"/>
      <c r="D69" s="205"/>
      <c r="E69" s="205"/>
      <c r="F69" s="205"/>
    </row>
    <row r="70" spans="1:6" x14ac:dyDescent="0.2">
      <c r="B70" s="87"/>
      <c r="C70" s="56"/>
    </row>
    <row r="71" spans="1:6" ht="13.5" thickBot="1" x14ac:dyDescent="0.25"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landscape" horizontalDpi="300" verticalDpi="300" r:id="rId1"/>
  <headerFooter alignWithMargins="0">
    <oddHeader>&amp;R2020 - Año del General Manuel Belgrano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pageSetUpPr fitToPage="1"/>
  </sheetPr>
  <dimension ref="A1:H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5703125" style="51" customWidth="1"/>
    <col min="3" max="3" width="22.85546875" style="51" customWidth="1"/>
    <col min="4" max="4" width="19.42578125" style="51" customWidth="1"/>
    <col min="5" max="5" width="20" style="51" customWidth="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482" t="s">
        <v>283</v>
      </c>
      <c r="B1" s="482"/>
      <c r="C1" s="482"/>
      <c r="D1" s="482"/>
      <c r="E1" s="482"/>
      <c r="F1" s="482"/>
      <c r="G1" s="243"/>
      <c r="H1" s="243"/>
    </row>
    <row r="2" spans="1:8" x14ac:dyDescent="0.2">
      <c r="A2" s="159" t="s">
        <v>79</v>
      </c>
      <c r="B2" s="160"/>
      <c r="C2" s="160"/>
      <c r="D2" s="160"/>
      <c r="E2" s="160"/>
      <c r="F2" s="160"/>
    </row>
    <row r="3" spans="1:8" x14ac:dyDescent="0.2">
      <c r="A3" s="447" t="s">
        <v>226</v>
      </c>
      <c r="B3" s="450"/>
      <c r="C3" s="450"/>
      <c r="D3" s="450"/>
      <c r="E3" s="450"/>
      <c r="F3" s="450"/>
      <c r="G3" s="54"/>
    </row>
    <row r="4" spans="1:8" x14ac:dyDescent="0.2">
      <c r="A4" s="159" t="s">
        <v>80</v>
      </c>
      <c r="B4" s="160"/>
      <c r="C4" s="160"/>
      <c r="D4" s="160"/>
      <c r="E4" s="160"/>
      <c r="F4" s="160"/>
    </row>
    <row r="5" spans="1:8" ht="13.5" thickBot="1" x14ac:dyDescent="0.25">
      <c r="A5" s="159" t="s">
        <v>81</v>
      </c>
      <c r="B5" s="160"/>
      <c r="C5" s="160"/>
      <c r="D5" s="160"/>
      <c r="E5" s="160"/>
      <c r="F5" s="160"/>
    </row>
    <row r="6" spans="1:8" ht="12.75" customHeight="1" x14ac:dyDescent="0.2">
      <c r="A6" s="175" t="s">
        <v>7</v>
      </c>
      <c r="B6" s="175" t="s">
        <v>82</v>
      </c>
      <c r="C6" s="175" t="s">
        <v>83</v>
      </c>
      <c r="D6" s="175" t="s">
        <v>16</v>
      </c>
      <c r="E6" s="175" t="s">
        <v>98</v>
      </c>
      <c r="F6"/>
    </row>
    <row r="7" spans="1:8" ht="13.5" thickBot="1" x14ac:dyDescent="0.25">
      <c r="A7" s="189" t="s">
        <v>8</v>
      </c>
      <c r="B7" s="189" t="s">
        <v>84</v>
      </c>
      <c r="C7" s="189" t="s">
        <v>85</v>
      </c>
      <c r="D7" s="189" t="s">
        <v>86</v>
      </c>
      <c r="E7" s="189" t="s">
        <v>86</v>
      </c>
      <c r="F7"/>
    </row>
    <row r="8" spans="1:8" x14ac:dyDescent="0.2">
      <c r="A8" s="190">
        <f>+'-10.1.a'!B9</f>
        <v>42736</v>
      </c>
      <c r="B8" s="191"/>
      <c r="C8" s="192"/>
      <c r="D8" s="193"/>
      <c r="E8" s="192"/>
      <c r="F8"/>
    </row>
    <row r="9" spans="1:8" x14ac:dyDescent="0.2">
      <c r="A9" s="194">
        <f>+'-10.1.a'!B10</f>
        <v>42767</v>
      </c>
      <c r="B9" s="195"/>
      <c r="C9" s="171"/>
      <c r="D9" s="172"/>
      <c r="E9" s="171"/>
      <c r="F9"/>
    </row>
    <row r="10" spans="1:8" x14ac:dyDescent="0.2">
      <c r="A10" s="194">
        <f>+'-10.1.a'!B11</f>
        <v>42795</v>
      </c>
      <c r="B10" s="195"/>
      <c r="C10" s="171"/>
      <c r="D10" s="172"/>
      <c r="E10" s="171"/>
      <c r="F10"/>
    </row>
    <row r="11" spans="1:8" x14ac:dyDescent="0.2">
      <c r="A11" s="194">
        <f>+'-10.1.a'!B12</f>
        <v>42826</v>
      </c>
      <c r="B11" s="195"/>
      <c r="C11" s="171"/>
      <c r="D11" s="172"/>
      <c r="E11" s="171"/>
      <c r="F11"/>
    </row>
    <row r="12" spans="1:8" x14ac:dyDescent="0.2">
      <c r="A12" s="194">
        <f>+'-10.1.a'!B13</f>
        <v>42856</v>
      </c>
      <c r="B12" s="171"/>
      <c r="C12" s="171"/>
      <c r="D12" s="172"/>
      <c r="E12" s="171"/>
      <c r="F12"/>
    </row>
    <row r="13" spans="1:8" x14ac:dyDescent="0.2">
      <c r="A13" s="194">
        <f>+'-10.1.a'!B14</f>
        <v>42887</v>
      </c>
      <c r="B13" s="195"/>
      <c r="C13" s="171"/>
      <c r="D13" s="172"/>
      <c r="E13" s="171"/>
      <c r="F13"/>
    </row>
    <row r="14" spans="1:8" x14ac:dyDescent="0.2">
      <c r="A14" s="194">
        <f>+'-10.1.a'!B15</f>
        <v>42917</v>
      </c>
      <c r="B14" s="171"/>
      <c r="C14" s="171"/>
      <c r="D14" s="172"/>
      <c r="E14" s="171"/>
      <c r="F14"/>
    </row>
    <row r="15" spans="1:8" x14ac:dyDescent="0.2">
      <c r="A15" s="194">
        <f>+'-10.1.a'!B16</f>
        <v>42948</v>
      </c>
      <c r="B15" s="171"/>
      <c r="C15" s="171"/>
      <c r="D15" s="172"/>
      <c r="E15" s="171"/>
      <c r="F15"/>
    </row>
    <row r="16" spans="1:8" x14ac:dyDescent="0.2">
      <c r="A16" s="194">
        <f>+'-10.1.a'!B17</f>
        <v>42979</v>
      </c>
      <c r="B16" s="171"/>
      <c r="C16" s="171"/>
      <c r="D16" s="172"/>
      <c r="E16" s="171"/>
      <c r="F16"/>
    </row>
    <row r="17" spans="1:6" x14ac:dyDescent="0.2">
      <c r="A17" s="194">
        <f>+'-10.1.a'!B18</f>
        <v>43009</v>
      </c>
      <c r="B17" s="171"/>
      <c r="C17" s="171"/>
      <c r="D17" s="172"/>
      <c r="E17" s="171"/>
      <c r="F17"/>
    </row>
    <row r="18" spans="1:6" x14ac:dyDescent="0.2">
      <c r="A18" s="194">
        <f>+'-10.1.a'!B19</f>
        <v>43040</v>
      </c>
      <c r="B18" s="171"/>
      <c r="C18" s="171"/>
      <c r="D18" s="172"/>
      <c r="E18" s="171"/>
      <c r="F18"/>
    </row>
    <row r="19" spans="1:6" ht="13.5" thickBot="1" x14ac:dyDescent="0.25">
      <c r="A19" s="196">
        <f>+'-10.1.a'!B20</f>
        <v>43070</v>
      </c>
      <c r="B19" s="197"/>
      <c r="C19" s="197"/>
      <c r="D19" s="198"/>
      <c r="E19" s="197"/>
      <c r="F19"/>
    </row>
    <row r="20" spans="1:6" x14ac:dyDescent="0.2">
      <c r="A20" s="190">
        <f>+'-10.1.a'!B21</f>
        <v>43101</v>
      </c>
      <c r="B20" s="192"/>
      <c r="C20" s="192"/>
      <c r="D20" s="172"/>
      <c r="E20" s="192"/>
      <c r="F20"/>
    </row>
    <row r="21" spans="1:6" x14ac:dyDescent="0.2">
      <c r="A21" s="194">
        <f>+'-10.1.a'!B22</f>
        <v>43132</v>
      </c>
      <c r="B21" s="171"/>
      <c r="C21" s="171"/>
      <c r="D21" s="199"/>
      <c r="E21" s="171"/>
      <c r="F21"/>
    </row>
    <row r="22" spans="1:6" x14ac:dyDescent="0.2">
      <c r="A22" s="194">
        <f>+'-10.1.a'!B23</f>
        <v>43160</v>
      </c>
      <c r="B22" s="171"/>
      <c r="C22" s="171"/>
      <c r="D22" s="172"/>
      <c r="E22" s="171"/>
      <c r="F22"/>
    </row>
    <row r="23" spans="1:6" x14ac:dyDescent="0.2">
      <c r="A23" s="194">
        <f>+'-10.1.a'!B24</f>
        <v>43191</v>
      </c>
      <c r="B23" s="171"/>
      <c r="C23" s="171"/>
      <c r="D23" s="172"/>
      <c r="E23" s="171"/>
      <c r="F23"/>
    </row>
    <row r="24" spans="1:6" x14ac:dyDescent="0.2">
      <c r="A24" s="194">
        <f>+'-10.1.a'!B25</f>
        <v>43221</v>
      </c>
      <c r="B24" s="171"/>
      <c r="C24" s="171"/>
      <c r="D24" s="172"/>
      <c r="E24" s="171"/>
      <c r="F24"/>
    </row>
    <row r="25" spans="1:6" x14ac:dyDescent="0.2">
      <c r="A25" s="194">
        <f>+'-10.1.a'!B26</f>
        <v>43252</v>
      </c>
      <c r="B25" s="171"/>
      <c r="C25" s="171"/>
      <c r="D25" s="172"/>
      <c r="E25" s="171"/>
      <c r="F25"/>
    </row>
    <row r="26" spans="1:6" x14ac:dyDescent="0.2">
      <c r="A26" s="194">
        <f>+'-10.1.a'!B27</f>
        <v>43282</v>
      </c>
      <c r="B26" s="171"/>
      <c r="C26" s="171"/>
      <c r="D26" s="172"/>
      <c r="E26" s="171"/>
      <c r="F26"/>
    </row>
    <row r="27" spans="1:6" x14ac:dyDescent="0.2">
      <c r="A27" s="194">
        <f>+'-10.1.a'!B28</f>
        <v>43313</v>
      </c>
      <c r="B27" s="171"/>
      <c r="C27" s="171"/>
      <c r="D27" s="172"/>
      <c r="E27" s="171"/>
      <c r="F27"/>
    </row>
    <row r="28" spans="1:6" x14ac:dyDescent="0.2">
      <c r="A28" s="194">
        <f>+'-10.1.a'!B29</f>
        <v>43344</v>
      </c>
      <c r="B28" s="171"/>
      <c r="C28" s="171"/>
      <c r="D28" s="172"/>
      <c r="E28" s="171"/>
      <c r="F28"/>
    </row>
    <row r="29" spans="1:6" x14ac:dyDescent="0.2">
      <c r="A29" s="194">
        <f>+'-10.1.a'!B30</f>
        <v>43374</v>
      </c>
      <c r="B29" s="171"/>
      <c r="C29" s="171"/>
      <c r="D29" s="172"/>
      <c r="E29" s="171"/>
      <c r="F29"/>
    </row>
    <row r="30" spans="1:6" x14ac:dyDescent="0.2">
      <c r="A30" s="194">
        <f>+'-10.1.a'!B31</f>
        <v>43405</v>
      </c>
      <c r="B30" s="171"/>
      <c r="C30" s="171"/>
      <c r="D30" s="172"/>
      <c r="E30" s="171"/>
      <c r="F30"/>
    </row>
    <row r="31" spans="1:6" ht="13.5" thickBot="1" x14ac:dyDescent="0.25">
      <c r="A31" s="196">
        <f>+'-10.1.a'!B32</f>
        <v>43435</v>
      </c>
      <c r="B31" s="197"/>
      <c r="C31" s="197"/>
      <c r="D31" s="200"/>
      <c r="E31" s="197"/>
      <c r="F31"/>
    </row>
    <row r="32" spans="1:6" x14ac:dyDescent="0.2">
      <c r="A32" s="190">
        <f>+'-10.1.a'!B33</f>
        <v>43466</v>
      </c>
      <c r="B32" s="192"/>
      <c r="C32" s="201"/>
      <c r="D32" s="191"/>
      <c r="E32" s="192"/>
      <c r="F32"/>
    </row>
    <row r="33" spans="1:6" x14ac:dyDescent="0.2">
      <c r="A33" s="194">
        <f>+'-10.1.a'!B34</f>
        <v>43497</v>
      </c>
      <c r="B33" s="171"/>
      <c r="C33" s="147"/>
      <c r="D33" s="195"/>
      <c r="E33" s="171"/>
      <c r="F33"/>
    </row>
    <row r="34" spans="1:6" x14ac:dyDescent="0.2">
      <c r="A34" s="194">
        <f>+'-10.1.a'!B35</f>
        <v>43525</v>
      </c>
      <c r="B34" s="171"/>
      <c r="C34" s="147"/>
      <c r="D34" s="195"/>
      <c r="E34" s="171"/>
      <c r="F34"/>
    </row>
    <row r="35" spans="1:6" x14ac:dyDescent="0.2">
      <c r="A35" s="194">
        <f>+'-10.1.a'!B36</f>
        <v>43556</v>
      </c>
      <c r="B35" s="171"/>
      <c r="C35" s="147"/>
      <c r="D35" s="195"/>
      <c r="E35" s="171"/>
      <c r="F35"/>
    </row>
    <row r="36" spans="1:6" x14ac:dyDescent="0.2">
      <c r="A36" s="194">
        <f>+'-10.1.a'!B37</f>
        <v>43586</v>
      </c>
      <c r="B36" s="171"/>
      <c r="C36" s="147"/>
      <c r="D36" s="195"/>
      <c r="E36" s="171"/>
      <c r="F36"/>
    </row>
    <row r="37" spans="1:6" x14ac:dyDescent="0.2">
      <c r="A37" s="194">
        <f>+'-10.1.a'!B38</f>
        <v>43617</v>
      </c>
      <c r="B37" s="171"/>
      <c r="C37" s="147"/>
      <c r="D37" s="195"/>
      <c r="E37" s="171"/>
      <c r="F37"/>
    </row>
    <row r="38" spans="1:6" x14ac:dyDescent="0.2">
      <c r="A38" s="194">
        <f>+'-10.1.a'!B39</f>
        <v>43647</v>
      </c>
      <c r="B38" s="171"/>
      <c r="C38" s="147"/>
      <c r="D38" s="195"/>
      <c r="E38" s="171"/>
      <c r="F38"/>
    </row>
    <row r="39" spans="1:6" x14ac:dyDescent="0.2">
      <c r="A39" s="194">
        <f>+'-10.1.a'!B40</f>
        <v>43678</v>
      </c>
      <c r="B39" s="171"/>
      <c r="C39" s="147"/>
      <c r="D39" s="195"/>
      <c r="E39" s="171"/>
      <c r="F39"/>
    </row>
    <row r="40" spans="1:6" x14ac:dyDescent="0.2">
      <c r="A40" s="194">
        <f>+'-10.1.a'!B41</f>
        <v>43709</v>
      </c>
      <c r="B40" s="171"/>
      <c r="C40" s="147"/>
      <c r="D40" s="195"/>
      <c r="E40" s="171"/>
      <c r="F40"/>
    </row>
    <row r="41" spans="1:6" x14ac:dyDescent="0.2">
      <c r="A41" s="194">
        <f>+'-10.1.a'!B42</f>
        <v>43739</v>
      </c>
      <c r="B41" s="171"/>
      <c r="C41" s="147"/>
      <c r="D41" s="195"/>
      <c r="E41" s="171"/>
      <c r="F41"/>
    </row>
    <row r="42" spans="1:6" x14ac:dyDescent="0.2">
      <c r="A42" s="194">
        <f>+'-10.1.a'!B43</f>
        <v>43770</v>
      </c>
      <c r="B42" s="171"/>
      <c r="C42" s="147"/>
      <c r="D42" s="195"/>
      <c r="E42" s="171"/>
      <c r="F42"/>
    </row>
    <row r="43" spans="1:6" ht="13.5" thickBot="1" x14ac:dyDescent="0.25">
      <c r="A43" s="196">
        <f>+'-10.1.a'!B44</f>
        <v>43800</v>
      </c>
      <c r="B43" s="197"/>
      <c r="C43" s="202"/>
      <c r="D43" s="203"/>
      <c r="E43" s="197"/>
      <c r="F43"/>
    </row>
    <row r="44" spans="1:6" hidden="1" x14ac:dyDescent="0.2">
      <c r="A44" s="190">
        <f>+'-10.1.a'!B45</f>
        <v>43831</v>
      </c>
      <c r="B44" s="192"/>
      <c r="C44" s="201"/>
      <c r="D44" s="191"/>
      <c r="E44" s="192"/>
      <c r="F44"/>
    </row>
    <row r="45" spans="1:6" hidden="1" x14ac:dyDescent="0.2">
      <c r="A45" s="194">
        <f>+'-10.1.a'!B46</f>
        <v>43862</v>
      </c>
      <c r="B45" s="171"/>
      <c r="C45" s="147"/>
      <c r="D45" s="195"/>
      <c r="E45" s="171"/>
      <c r="F45"/>
    </row>
    <row r="46" spans="1:6" hidden="1" x14ac:dyDescent="0.2">
      <c r="A46" s="194">
        <f>+'-10.1.a'!B47</f>
        <v>43891</v>
      </c>
      <c r="B46" s="171"/>
      <c r="C46" s="147"/>
      <c r="D46" s="195"/>
      <c r="E46" s="171"/>
      <c r="F46"/>
    </row>
    <row r="47" spans="1:6" hidden="1" x14ac:dyDescent="0.2">
      <c r="A47" s="194">
        <f>+'-10.1.a'!B48</f>
        <v>43922</v>
      </c>
      <c r="B47" s="171"/>
      <c r="C47" s="147"/>
      <c r="D47" s="195"/>
      <c r="E47" s="171"/>
      <c r="F47"/>
    </row>
    <row r="48" spans="1:6" hidden="1" x14ac:dyDescent="0.2">
      <c r="A48" s="194">
        <f>+'-10.1.a'!B49</f>
        <v>43952</v>
      </c>
      <c r="B48" s="171"/>
      <c r="C48" s="147"/>
      <c r="D48" s="195"/>
      <c r="E48" s="171"/>
      <c r="F48"/>
    </row>
    <row r="49" spans="1:6" hidden="1" x14ac:dyDescent="0.2">
      <c r="A49" s="194">
        <f>+'-10.1.a'!B50</f>
        <v>43983</v>
      </c>
      <c r="B49" s="171"/>
      <c r="C49" s="147"/>
      <c r="D49" s="195"/>
      <c r="E49" s="171"/>
      <c r="F49"/>
    </row>
    <row r="50" spans="1:6" hidden="1" x14ac:dyDescent="0.2">
      <c r="A50" s="194">
        <f>+'-10.1.a'!B51</f>
        <v>44013</v>
      </c>
      <c r="B50" s="171"/>
      <c r="C50" s="147"/>
      <c r="D50" s="195"/>
      <c r="E50" s="171"/>
      <c r="F50"/>
    </row>
    <row r="51" spans="1:6" hidden="1" x14ac:dyDescent="0.2">
      <c r="A51" s="194">
        <f>+'-10.1.a'!B52</f>
        <v>44044</v>
      </c>
      <c r="B51" s="171"/>
      <c r="C51" s="147"/>
      <c r="D51" s="195"/>
      <c r="E51" s="171"/>
      <c r="F51"/>
    </row>
    <row r="52" spans="1:6" hidden="1" x14ac:dyDescent="0.2">
      <c r="A52" s="194">
        <f>+'-10.1.a'!B53</f>
        <v>44075</v>
      </c>
      <c r="B52" s="171"/>
      <c r="C52" s="147"/>
      <c r="D52" s="195"/>
      <c r="E52" s="171"/>
      <c r="F52"/>
    </row>
    <row r="53" spans="1:6" hidden="1" x14ac:dyDescent="0.2">
      <c r="A53" s="194">
        <f>+'-10.1.a'!B54</f>
        <v>44105</v>
      </c>
      <c r="B53" s="171"/>
      <c r="C53" s="147"/>
      <c r="D53" s="195"/>
      <c r="E53" s="171"/>
      <c r="F53"/>
    </row>
    <row r="54" spans="1:6" hidden="1" x14ac:dyDescent="0.2">
      <c r="A54" s="194">
        <f>+'-10.1.a'!B55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+'-10.1.a'!B56</f>
        <v>44166</v>
      </c>
      <c r="B55" s="197"/>
      <c r="C55" s="202"/>
      <c r="D55" s="203"/>
      <c r="E55" s="197"/>
      <c r="F55"/>
    </row>
    <row r="56" spans="1:6" ht="14.25" customHeight="1" thickBot="1" x14ac:dyDescent="0.25">
      <c r="A56" s="210"/>
      <c r="B56" s="205"/>
      <c r="C56" s="205"/>
      <c r="D56" s="206"/>
      <c r="E56" s="205"/>
      <c r="F56"/>
    </row>
    <row r="57" spans="1:6" ht="14.25" customHeight="1" x14ac:dyDescent="0.2">
      <c r="A57" s="207">
        <v>2014</v>
      </c>
      <c r="B57" s="300"/>
      <c r="C57" s="352"/>
      <c r="D57" s="352"/>
      <c r="E57" s="301"/>
      <c r="F57"/>
    </row>
    <row r="58" spans="1:6" ht="14.25" customHeight="1" x14ac:dyDescent="0.2">
      <c r="A58" s="208">
        <v>2015</v>
      </c>
      <c r="B58" s="302"/>
      <c r="C58" s="353"/>
      <c r="D58" s="353"/>
      <c r="E58" s="166"/>
      <c r="F58"/>
    </row>
    <row r="59" spans="1:6" ht="14.25" customHeight="1" x14ac:dyDescent="0.2">
      <c r="A59" s="208">
        <v>2016</v>
      </c>
      <c r="B59" s="302"/>
      <c r="C59" s="353"/>
      <c r="D59" s="353"/>
      <c r="E59" s="166"/>
      <c r="F59"/>
    </row>
    <row r="60" spans="1:6" x14ac:dyDescent="0.2">
      <c r="A60" s="208">
        <f>+'-10.1.a'!B61</f>
        <v>2017</v>
      </c>
      <c r="B60" s="302"/>
      <c r="C60" s="353"/>
      <c r="D60" s="353"/>
      <c r="E60" s="166"/>
      <c r="F60"/>
    </row>
    <row r="61" spans="1:6" x14ac:dyDescent="0.2">
      <c r="A61" s="208">
        <f>+'-10.1.a'!B62</f>
        <v>2018</v>
      </c>
      <c r="B61" s="302"/>
      <c r="C61" s="353"/>
      <c r="D61" s="353"/>
      <c r="E61" s="166"/>
      <c r="F61"/>
    </row>
    <row r="62" spans="1:6" ht="13.5" thickBot="1" x14ac:dyDescent="0.25">
      <c r="A62" s="209">
        <f>+'-10.1.a'!B63</f>
        <v>2019</v>
      </c>
      <c r="B62" s="303"/>
      <c r="C62" s="354"/>
      <c r="D62" s="354"/>
      <c r="E62" s="167"/>
      <c r="F62"/>
    </row>
    <row r="63" spans="1:6" hidden="1" x14ac:dyDescent="0.2">
      <c r="A63" s="210"/>
      <c r="B63" s="205"/>
      <c r="C63" s="205"/>
      <c r="D63" s="205"/>
      <c r="E63" s="205"/>
      <c r="F63"/>
    </row>
    <row r="64" spans="1:6" hidden="1" x14ac:dyDescent="0.2">
      <c r="A64" s="107" t="str">
        <f>+'-10.1.a'!B65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244">
        <f>+'-10.1.a'!B66</f>
        <v>2019</v>
      </c>
      <c r="B65" s="197"/>
      <c r="C65" s="197"/>
      <c r="D65" s="197"/>
      <c r="E65" s="197"/>
      <c r="F65"/>
    </row>
    <row r="66" spans="1:6" x14ac:dyDescent="0.2">
      <c r="A66" s="51" t="s">
        <v>221</v>
      </c>
      <c r="B66" s="205"/>
      <c r="C66" s="205"/>
      <c r="D66" s="205"/>
      <c r="E66" s="205"/>
      <c r="F66" s="205"/>
    </row>
    <row r="67" spans="1:6" x14ac:dyDescent="0.2">
      <c r="A67" s="250"/>
      <c r="B67" s="205"/>
      <c r="C67" s="205"/>
      <c r="D67" s="205"/>
      <c r="E67" s="205"/>
      <c r="F67" s="205"/>
    </row>
    <row r="68" spans="1:6" x14ac:dyDescent="0.2">
      <c r="A68" s="86" t="s">
        <v>150</v>
      </c>
      <c r="B68" s="205"/>
      <c r="C68" s="205"/>
      <c r="D68" s="205"/>
      <c r="E68" s="205"/>
      <c r="F68" s="205"/>
    </row>
    <row r="69" spans="1:6" x14ac:dyDescent="0.2">
      <c r="A69" s="56"/>
      <c r="B69" s="205"/>
      <c r="C69" s="205"/>
      <c r="D69" s="205"/>
      <c r="E69" s="205"/>
      <c r="F69" s="205"/>
    </row>
    <row r="70" spans="1:6" x14ac:dyDescent="0.2">
      <c r="B70" s="87"/>
      <c r="C70" s="56"/>
    </row>
    <row r="71" spans="1:6" ht="13.5" thickBot="1" x14ac:dyDescent="0.25"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landscape" horizontalDpi="300" verticalDpi="300" r:id="rId1"/>
  <headerFooter alignWithMargins="0">
    <oddHeader>&amp;R2020 - Año del General Manuel Belgrano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H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5703125" style="51" customWidth="1"/>
    <col min="3" max="3" width="22.85546875" style="51" customWidth="1"/>
    <col min="4" max="4" width="19.42578125" style="51" customWidth="1"/>
    <col min="5" max="5" width="20" style="51" customWidth="1"/>
    <col min="6" max="6" width="14.140625" style="51" customWidth="1"/>
    <col min="7" max="9" width="2.85546875" style="51" customWidth="1"/>
    <col min="10" max="16384" width="11.42578125" style="51"/>
  </cols>
  <sheetData>
    <row r="1" spans="1:8" x14ac:dyDescent="0.2">
      <c r="A1" s="482" t="s">
        <v>284</v>
      </c>
      <c r="B1" s="482"/>
      <c r="C1" s="482"/>
      <c r="D1" s="482"/>
      <c r="E1" s="482"/>
      <c r="F1" s="482"/>
      <c r="G1" s="243"/>
      <c r="H1" s="243"/>
    </row>
    <row r="2" spans="1:8" x14ac:dyDescent="0.2">
      <c r="A2" s="159" t="s">
        <v>79</v>
      </c>
      <c r="B2" s="160"/>
      <c r="C2" s="160"/>
      <c r="D2" s="160"/>
      <c r="E2" s="160"/>
      <c r="F2" s="160"/>
    </row>
    <row r="3" spans="1:8" x14ac:dyDescent="0.2">
      <c r="A3" s="447" t="s">
        <v>228</v>
      </c>
      <c r="B3" s="450"/>
      <c r="C3" s="450"/>
      <c r="D3" s="450"/>
      <c r="E3" s="450"/>
      <c r="F3" s="450"/>
      <c r="G3" s="54"/>
    </row>
    <row r="4" spans="1:8" x14ac:dyDescent="0.2">
      <c r="A4" s="159" t="s">
        <v>80</v>
      </c>
      <c r="B4" s="160"/>
      <c r="C4" s="160"/>
      <c r="D4" s="160"/>
      <c r="E4" s="160"/>
      <c r="F4" s="160"/>
    </row>
    <row r="5" spans="1:8" ht="13.5" thickBot="1" x14ac:dyDescent="0.25">
      <c r="A5" s="159" t="s">
        <v>81</v>
      </c>
      <c r="B5" s="160"/>
      <c r="C5" s="160"/>
      <c r="D5" s="160"/>
      <c r="E5" s="160"/>
      <c r="F5" s="160"/>
    </row>
    <row r="6" spans="1:8" ht="12.75" customHeight="1" x14ac:dyDescent="0.2">
      <c r="A6" s="175" t="s">
        <v>7</v>
      </c>
      <c r="B6" s="175" t="s">
        <v>82</v>
      </c>
      <c r="C6" s="175" t="s">
        <v>83</v>
      </c>
      <c r="D6" s="175" t="s">
        <v>16</v>
      </c>
      <c r="E6" s="175" t="s">
        <v>98</v>
      </c>
      <c r="F6"/>
    </row>
    <row r="7" spans="1:8" ht="13.5" thickBot="1" x14ac:dyDescent="0.25">
      <c r="A7" s="189" t="s">
        <v>8</v>
      </c>
      <c r="B7" s="189" t="s">
        <v>84</v>
      </c>
      <c r="C7" s="189" t="s">
        <v>85</v>
      </c>
      <c r="D7" s="189" t="s">
        <v>86</v>
      </c>
      <c r="E7" s="189" t="s">
        <v>86</v>
      </c>
      <c r="F7"/>
    </row>
    <row r="8" spans="1:8" x14ac:dyDescent="0.2">
      <c r="A8" s="190">
        <f>+'-10.1.a'!B9</f>
        <v>42736</v>
      </c>
      <c r="B8" s="191"/>
      <c r="C8" s="192"/>
      <c r="D8" s="193"/>
      <c r="E8" s="192"/>
      <c r="F8"/>
    </row>
    <row r="9" spans="1:8" x14ac:dyDescent="0.2">
      <c r="A9" s="194">
        <f>+'-10.1.a'!B10</f>
        <v>42767</v>
      </c>
      <c r="B9" s="195"/>
      <c r="C9" s="171"/>
      <c r="D9" s="172"/>
      <c r="E9" s="171"/>
      <c r="F9"/>
    </row>
    <row r="10" spans="1:8" x14ac:dyDescent="0.2">
      <c r="A10" s="194">
        <f>+'-10.1.a'!B11</f>
        <v>42795</v>
      </c>
      <c r="B10" s="195"/>
      <c r="C10" s="171"/>
      <c r="D10" s="172"/>
      <c r="E10" s="171"/>
      <c r="F10"/>
    </row>
    <row r="11" spans="1:8" x14ac:dyDescent="0.2">
      <c r="A11" s="194">
        <f>+'-10.1.a'!B12</f>
        <v>42826</v>
      </c>
      <c r="B11" s="195"/>
      <c r="C11" s="171"/>
      <c r="D11" s="172"/>
      <c r="E11" s="171"/>
      <c r="F11"/>
    </row>
    <row r="12" spans="1:8" x14ac:dyDescent="0.2">
      <c r="A12" s="194">
        <f>+'-10.1.a'!B13</f>
        <v>42856</v>
      </c>
      <c r="B12" s="171"/>
      <c r="C12" s="171"/>
      <c r="D12" s="172"/>
      <c r="E12" s="171"/>
      <c r="F12"/>
    </row>
    <row r="13" spans="1:8" x14ac:dyDescent="0.2">
      <c r="A13" s="194">
        <f>+'-10.1.a'!B14</f>
        <v>42887</v>
      </c>
      <c r="B13" s="195"/>
      <c r="C13" s="171"/>
      <c r="D13" s="172"/>
      <c r="E13" s="171"/>
      <c r="F13"/>
    </row>
    <row r="14" spans="1:8" x14ac:dyDescent="0.2">
      <c r="A14" s="194">
        <f>+'-10.1.a'!B15</f>
        <v>42917</v>
      </c>
      <c r="B14" s="171"/>
      <c r="C14" s="171"/>
      <c r="D14" s="172"/>
      <c r="E14" s="171"/>
      <c r="F14"/>
    </row>
    <row r="15" spans="1:8" x14ac:dyDescent="0.2">
      <c r="A15" s="194">
        <f>+'-10.1.a'!B16</f>
        <v>42948</v>
      </c>
      <c r="B15" s="171"/>
      <c r="C15" s="171"/>
      <c r="D15" s="172"/>
      <c r="E15" s="171"/>
      <c r="F15"/>
    </row>
    <row r="16" spans="1:8" x14ac:dyDescent="0.2">
      <c r="A16" s="194">
        <f>+'-10.1.a'!B17</f>
        <v>42979</v>
      </c>
      <c r="B16" s="171"/>
      <c r="C16" s="171"/>
      <c r="D16" s="172"/>
      <c r="E16" s="171"/>
      <c r="F16"/>
    </row>
    <row r="17" spans="1:6" x14ac:dyDescent="0.2">
      <c r="A17" s="194">
        <f>+'-10.1.a'!B18</f>
        <v>43009</v>
      </c>
      <c r="B17" s="171"/>
      <c r="C17" s="171"/>
      <c r="D17" s="172"/>
      <c r="E17" s="171"/>
      <c r="F17"/>
    </row>
    <row r="18" spans="1:6" x14ac:dyDescent="0.2">
      <c r="A18" s="194">
        <f>+'-10.1.a'!B19</f>
        <v>43040</v>
      </c>
      <c r="B18" s="171"/>
      <c r="C18" s="171"/>
      <c r="D18" s="172"/>
      <c r="E18" s="171"/>
      <c r="F18"/>
    </row>
    <row r="19" spans="1:6" ht="13.5" thickBot="1" x14ac:dyDescent="0.25">
      <c r="A19" s="196">
        <f>+'-10.1.a'!B20</f>
        <v>43070</v>
      </c>
      <c r="B19" s="197"/>
      <c r="C19" s="197"/>
      <c r="D19" s="198"/>
      <c r="E19" s="197"/>
      <c r="F19"/>
    </row>
    <row r="20" spans="1:6" x14ac:dyDescent="0.2">
      <c r="A20" s="190">
        <f>+'-10.1.a'!B21</f>
        <v>43101</v>
      </c>
      <c r="B20" s="192"/>
      <c r="C20" s="192"/>
      <c r="D20" s="172"/>
      <c r="E20" s="192"/>
      <c r="F20"/>
    </row>
    <row r="21" spans="1:6" x14ac:dyDescent="0.2">
      <c r="A21" s="194">
        <f>+'-10.1.a'!B22</f>
        <v>43132</v>
      </c>
      <c r="B21" s="171"/>
      <c r="C21" s="171"/>
      <c r="D21" s="199"/>
      <c r="E21" s="171"/>
      <c r="F21"/>
    </row>
    <row r="22" spans="1:6" x14ac:dyDescent="0.2">
      <c r="A22" s="194">
        <f>+'-10.1.a'!B23</f>
        <v>43160</v>
      </c>
      <c r="B22" s="171"/>
      <c r="C22" s="171"/>
      <c r="D22" s="172"/>
      <c r="E22" s="171"/>
      <c r="F22"/>
    </row>
    <row r="23" spans="1:6" x14ac:dyDescent="0.2">
      <c r="A23" s="194">
        <f>+'-10.1.a'!B24</f>
        <v>43191</v>
      </c>
      <c r="B23" s="171"/>
      <c r="C23" s="171"/>
      <c r="D23" s="172"/>
      <c r="E23" s="171"/>
      <c r="F23"/>
    </row>
    <row r="24" spans="1:6" x14ac:dyDescent="0.2">
      <c r="A24" s="194">
        <f>+'-10.1.a'!B25</f>
        <v>43221</v>
      </c>
      <c r="B24" s="171"/>
      <c r="C24" s="171"/>
      <c r="D24" s="172"/>
      <c r="E24" s="171"/>
      <c r="F24"/>
    </row>
    <row r="25" spans="1:6" x14ac:dyDescent="0.2">
      <c r="A25" s="194">
        <f>+'-10.1.a'!B26</f>
        <v>43252</v>
      </c>
      <c r="B25" s="171"/>
      <c r="C25" s="171"/>
      <c r="D25" s="172"/>
      <c r="E25" s="171"/>
      <c r="F25"/>
    </row>
    <row r="26" spans="1:6" x14ac:dyDescent="0.2">
      <c r="A26" s="194">
        <f>+'-10.1.a'!B27</f>
        <v>43282</v>
      </c>
      <c r="B26" s="171"/>
      <c r="C26" s="171"/>
      <c r="D26" s="172"/>
      <c r="E26" s="171"/>
      <c r="F26"/>
    </row>
    <row r="27" spans="1:6" x14ac:dyDescent="0.2">
      <c r="A27" s="194">
        <f>+'-10.1.a'!B28</f>
        <v>43313</v>
      </c>
      <c r="B27" s="171"/>
      <c r="C27" s="171"/>
      <c r="D27" s="172"/>
      <c r="E27" s="171"/>
      <c r="F27"/>
    </row>
    <row r="28" spans="1:6" x14ac:dyDescent="0.2">
      <c r="A28" s="194">
        <f>+'-10.1.a'!B29</f>
        <v>43344</v>
      </c>
      <c r="B28" s="171"/>
      <c r="C28" s="171"/>
      <c r="D28" s="172"/>
      <c r="E28" s="171"/>
      <c r="F28"/>
    </row>
    <row r="29" spans="1:6" x14ac:dyDescent="0.2">
      <c r="A29" s="194">
        <f>+'-10.1.a'!B30</f>
        <v>43374</v>
      </c>
      <c r="B29" s="171"/>
      <c r="C29" s="171"/>
      <c r="D29" s="172"/>
      <c r="E29" s="171"/>
      <c r="F29"/>
    </row>
    <row r="30" spans="1:6" x14ac:dyDescent="0.2">
      <c r="A30" s="194">
        <f>+'-10.1.a'!B31</f>
        <v>43405</v>
      </c>
      <c r="B30" s="171"/>
      <c r="C30" s="171"/>
      <c r="D30" s="172"/>
      <c r="E30" s="171"/>
      <c r="F30"/>
    </row>
    <row r="31" spans="1:6" ht="13.5" thickBot="1" x14ac:dyDescent="0.25">
      <c r="A31" s="196">
        <f>+'-10.1.a'!B32</f>
        <v>43435</v>
      </c>
      <c r="B31" s="197"/>
      <c r="C31" s="197"/>
      <c r="D31" s="200"/>
      <c r="E31" s="197"/>
      <c r="F31"/>
    </row>
    <row r="32" spans="1:6" x14ac:dyDescent="0.2">
      <c r="A32" s="190">
        <f>+'-10.1.a'!B33</f>
        <v>43466</v>
      </c>
      <c r="B32" s="192"/>
      <c r="C32" s="201"/>
      <c r="D32" s="191"/>
      <c r="E32" s="192"/>
      <c r="F32"/>
    </row>
    <row r="33" spans="1:6" x14ac:dyDescent="0.2">
      <c r="A33" s="194">
        <f>+'-10.1.a'!B34</f>
        <v>43497</v>
      </c>
      <c r="B33" s="171"/>
      <c r="C33" s="147"/>
      <c r="D33" s="195"/>
      <c r="E33" s="171"/>
      <c r="F33"/>
    </row>
    <row r="34" spans="1:6" x14ac:dyDescent="0.2">
      <c r="A34" s="194">
        <f>+'-10.1.a'!B35</f>
        <v>43525</v>
      </c>
      <c r="B34" s="171"/>
      <c r="C34" s="147"/>
      <c r="D34" s="195"/>
      <c r="E34" s="171"/>
      <c r="F34"/>
    </row>
    <row r="35" spans="1:6" x14ac:dyDescent="0.2">
      <c r="A35" s="194">
        <f>+'-10.1.a'!B36</f>
        <v>43556</v>
      </c>
      <c r="B35" s="171"/>
      <c r="C35" s="147"/>
      <c r="D35" s="195"/>
      <c r="E35" s="171"/>
      <c r="F35"/>
    </row>
    <row r="36" spans="1:6" x14ac:dyDescent="0.2">
      <c r="A36" s="194">
        <f>+'-10.1.a'!B37</f>
        <v>43586</v>
      </c>
      <c r="B36" s="171"/>
      <c r="C36" s="147"/>
      <c r="D36" s="195"/>
      <c r="E36" s="171"/>
      <c r="F36"/>
    </row>
    <row r="37" spans="1:6" x14ac:dyDescent="0.2">
      <c r="A37" s="194">
        <f>+'-10.1.a'!B38</f>
        <v>43617</v>
      </c>
      <c r="B37" s="171"/>
      <c r="C37" s="147"/>
      <c r="D37" s="195"/>
      <c r="E37" s="171"/>
      <c r="F37"/>
    </row>
    <row r="38" spans="1:6" x14ac:dyDescent="0.2">
      <c r="A38" s="194">
        <f>+'-10.1.a'!B39</f>
        <v>43647</v>
      </c>
      <c r="B38" s="171"/>
      <c r="C38" s="147"/>
      <c r="D38" s="195"/>
      <c r="E38" s="171"/>
      <c r="F38"/>
    </row>
    <row r="39" spans="1:6" x14ac:dyDescent="0.2">
      <c r="A39" s="194">
        <f>+'-10.1.a'!B40</f>
        <v>43678</v>
      </c>
      <c r="B39" s="171"/>
      <c r="C39" s="147"/>
      <c r="D39" s="195"/>
      <c r="E39" s="171"/>
      <c r="F39"/>
    </row>
    <row r="40" spans="1:6" x14ac:dyDescent="0.2">
      <c r="A40" s="194">
        <f>+'-10.1.a'!B41</f>
        <v>43709</v>
      </c>
      <c r="B40" s="171"/>
      <c r="C40" s="147"/>
      <c r="D40" s="195"/>
      <c r="E40" s="171"/>
      <c r="F40"/>
    </row>
    <row r="41" spans="1:6" x14ac:dyDescent="0.2">
      <c r="A41" s="194">
        <f>+'-10.1.a'!B42</f>
        <v>43739</v>
      </c>
      <c r="B41" s="171"/>
      <c r="C41" s="147"/>
      <c r="D41" s="195"/>
      <c r="E41" s="171"/>
      <c r="F41"/>
    </row>
    <row r="42" spans="1:6" x14ac:dyDescent="0.2">
      <c r="A42" s="194">
        <f>+'-10.1.a'!B43</f>
        <v>43770</v>
      </c>
      <c r="B42" s="171"/>
      <c r="C42" s="147"/>
      <c r="D42" s="195"/>
      <c r="E42" s="171"/>
      <c r="F42"/>
    </row>
    <row r="43" spans="1:6" ht="13.5" thickBot="1" x14ac:dyDescent="0.25">
      <c r="A43" s="196">
        <f>+'-10.1.a'!B44</f>
        <v>43800</v>
      </c>
      <c r="B43" s="197"/>
      <c r="C43" s="202"/>
      <c r="D43" s="203"/>
      <c r="E43" s="197"/>
      <c r="F43"/>
    </row>
    <row r="44" spans="1:6" hidden="1" x14ac:dyDescent="0.2">
      <c r="A44" s="190">
        <f>+'-10.1.a'!B45</f>
        <v>43831</v>
      </c>
      <c r="B44" s="192"/>
      <c r="C44" s="201"/>
      <c r="D44" s="191"/>
      <c r="E44" s="192"/>
      <c r="F44"/>
    </row>
    <row r="45" spans="1:6" hidden="1" x14ac:dyDescent="0.2">
      <c r="A45" s="194">
        <f>+'-10.1.a'!B46</f>
        <v>43862</v>
      </c>
      <c r="B45" s="171"/>
      <c r="C45" s="147"/>
      <c r="D45" s="195"/>
      <c r="E45" s="171"/>
      <c r="F45"/>
    </row>
    <row r="46" spans="1:6" hidden="1" x14ac:dyDescent="0.2">
      <c r="A46" s="194">
        <f>+'-10.1.a'!B47</f>
        <v>43891</v>
      </c>
      <c r="B46" s="171"/>
      <c r="C46" s="147"/>
      <c r="D46" s="195"/>
      <c r="E46" s="171"/>
      <c r="F46"/>
    </row>
    <row r="47" spans="1:6" hidden="1" x14ac:dyDescent="0.2">
      <c r="A47" s="194">
        <f>+'-10.1.a'!B48</f>
        <v>43922</v>
      </c>
      <c r="B47" s="171"/>
      <c r="C47" s="147"/>
      <c r="D47" s="195"/>
      <c r="E47" s="171"/>
      <c r="F47"/>
    </row>
    <row r="48" spans="1:6" hidden="1" x14ac:dyDescent="0.2">
      <c r="A48" s="194">
        <f>+'-10.1.a'!B49</f>
        <v>43952</v>
      </c>
      <c r="B48" s="171"/>
      <c r="C48" s="147"/>
      <c r="D48" s="195"/>
      <c r="E48" s="171"/>
      <c r="F48"/>
    </row>
    <row r="49" spans="1:6" hidden="1" x14ac:dyDescent="0.2">
      <c r="A49" s="194">
        <f>+'-10.1.a'!B50</f>
        <v>43983</v>
      </c>
      <c r="B49" s="171"/>
      <c r="C49" s="147"/>
      <c r="D49" s="195"/>
      <c r="E49" s="171"/>
      <c r="F49"/>
    </row>
    <row r="50" spans="1:6" hidden="1" x14ac:dyDescent="0.2">
      <c r="A50" s="194">
        <f>+'-10.1.a'!B51</f>
        <v>44013</v>
      </c>
      <c r="B50" s="171"/>
      <c r="C50" s="147"/>
      <c r="D50" s="195"/>
      <c r="E50" s="171"/>
      <c r="F50"/>
    </row>
    <row r="51" spans="1:6" hidden="1" x14ac:dyDescent="0.2">
      <c r="A51" s="194">
        <f>+'-10.1.a'!B52</f>
        <v>44044</v>
      </c>
      <c r="B51" s="171"/>
      <c r="C51" s="147"/>
      <c r="D51" s="195"/>
      <c r="E51" s="171"/>
      <c r="F51"/>
    </row>
    <row r="52" spans="1:6" hidden="1" x14ac:dyDescent="0.2">
      <c r="A52" s="194">
        <f>+'-10.1.a'!B53</f>
        <v>44075</v>
      </c>
      <c r="B52" s="171"/>
      <c r="C52" s="147"/>
      <c r="D52" s="195"/>
      <c r="E52" s="171"/>
      <c r="F52"/>
    </row>
    <row r="53" spans="1:6" hidden="1" x14ac:dyDescent="0.2">
      <c r="A53" s="194">
        <f>+'-10.1.a'!B54</f>
        <v>44105</v>
      </c>
      <c r="B53" s="171"/>
      <c r="C53" s="147"/>
      <c r="D53" s="195"/>
      <c r="E53" s="171"/>
      <c r="F53"/>
    </row>
    <row r="54" spans="1:6" hidden="1" x14ac:dyDescent="0.2">
      <c r="A54" s="194">
        <f>+'-10.1.a'!B55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+'-10.1.a'!B56</f>
        <v>44166</v>
      </c>
      <c r="B55" s="197"/>
      <c r="C55" s="202"/>
      <c r="D55" s="203"/>
      <c r="E55" s="197"/>
      <c r="F55"/>
    </row>
    <row r="56" spans="1:6" ht="14.25" customHeight="1" thickBot="1" x14ac:dyDescent="0.25">
      <c r="A56" s="210"/>
      <c r="B56" s="205"/>
      <c r="C56" s="205"/>
      <c r="D56" s="206"/>
      <c r="E56" s="205"/>
      <c r="F56"/>
    </row>
    <row r="57" spans="1:6" ht="14.25" customHeight="1" x14ac:dyDescent="0.2">
      <c r="A57" s="207">
        <v>2014</v>
      </c>
      <c r="B57" s="300"/>
      <c r="C57" s="352"/>
      <c r="D57" s="352"/>
      <c r="E57" s="301"/>
      <c r="F57"/>
    </row>
    <row r="58" spans="1:6" ht="14.25" customHeight="1" x14ac:dyDescent="0.2">
      <c r="A58" s="208">
        <v>2015</v>
      </c>
      <c r="B58" s="302"/>
      <c r="C58" s="353"/>
      <c r="D58" s="353"/>
      <c r="E58" s="166"/>
      <c r="F58"/>
    </row>
    <row r="59" spans="1:6" ht="14.25" customHeight="1" x14ac:dyDescent="0.2">
      <c r="A59" s="208">
        <v>2016</v>
      </c>
      <c r="B59" s="302"/>
      <c r="C59" s="353"/>
      <c r="D59" s="353"/>
      <c r="E59" s="166"/>
      <c r="F59"/>
    </row>
    <row r="60" spans="1:6" x14ac:dyDescent="0.2">
      <c r="A60" s="208">
        <f>+'-10.1.a'!B61</f>
        <v>2017</v>
      </c>
      <c r="B60" s="302"/>
      <c r="C60" s="353"/>
      <c r="D60" s="353"/>
      <c r="E60" s="166"/>
      <c r="F60"/>
    </row>
    <row r="61" spans="1:6" x14ac:dyDescent="0.2">
      <c r="A61" s="208">
        <f>+'-10.1.a'!B62</f>
        <v>2018</v>
      </c>
      <c r="B61" s="302"/>
      <c r="C61" s="353"/>
      <c r="D61" s="353"/>
      <c r="E61" s="166"/>
      <c r="F61"/>
    </row>
    <row r="62" spans="1:6" ht="13.5" thickBot="1" x14ac:dyDescent="0.25">
      <c r="A62" s="209">
        <f>+'-10.1.a'!B63</f>
        <v>2019</v>
      </c>
      <c r="B62" s="303"/>
      <c r="C62" s="354"/>
      <c r="D62" s="354"/>
      <c r="E62" s="167"/>
      <c r="F62"/>
    </row>
    <row r="63" spans="1:6" hidden="1" x14ac:dyDescent="0.2">
      <c r="A63" s="210"/>
      <c r="B63" s="205"/>
      <c r="C63" s="205"/>
      <c r="D63" s="205"/>
      <c r="E63" s="205"/>
      <c r="F63"/>
    </row>
    <row r="64" spans="1:6" hidden="1" x14ac:dyDescent="0.2">
      <c r="A64" s="107" t="str">
        <f>+'-10.1.a'!B65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244">
        <f>+'-10.1.a'!B66</f>
        <v>2019</v>
      </c>
      <c r="B65" s="197"/>
      <c r="C65" s="197"/>
      <c r="D65" s="197"/>
      <c r="E65" s="197"/>
      <c r="F65"/>
    </row>
    <row r="66" spans="1:6" x14ac:dyDescent="0.2">
      <c r="A66" s="51" t="s">
        <v>221</v>
      </c>
      <c r="B66" s="205"/>
      <c r="C66" s="205"/>
      <c r="D66" s="205"/>
      <c r="E66" s="205"/>
      <c r="F66" s="205"/>
    </row>
    <row r="67" spans="1:6" x14ac:dyDescent="0.2">
      <c r="A67" s="250"/>
      <c r="B67" s="205"/>
      <c r="C67" s="205"/>
      <c r="D67" s="205"/>
      <c r="E67" s="205"/>
      <c r="F67" s="205"/>
    </row>
    <row r="68" spans="1:6" x14ac:dyDescent="0.2">
      <c r="A68" s="86" t="s">
        <v>150</v>
      </c>
      <c r="B68" s="205"/>
      <c r="C68" s="205"/>
      <c r="D68" s="205"/>
      <c r="E68" s="205"/>
      <c r="F68" s="205"/>
    </row>
    <row r="69" spans="1:6" x14ac:dyDescent="0.2">
      <c r="A69" s="56"/>
      <c r="B69" s="205"/>
      <c r="C69" s="205"/>
      <c r="D69" s="205"/>
      <c r="E69" s="205"/>
      <c r="F69" s="205"/>
    </row>
    <row r="70" spans="1:6" x14ac:dyDescent="0.2">
      <c r="B70" s="87"/>
      <c r="C70" s="56"/>
    </row>
    <row r="71" spans="1:6" ht="13.5" thickBot="1" x14ac:dyDescent="0.25"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mergeCells count="1">
    <mergeCell ref="A1:F1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landscape" horizontalDpi="300" verticalDpi="300" r:id="rId1"/>
  <headerFooter alignWithMargins="0">
    <oddHeader>&amp;R2020 - Año del General Manuel Belgrano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J78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10" x14ac:dyDescent="0.2">
      <c r="A1" s="482" t="s">
        <v>287</v>
      </c>
      <c r="B1" s="482"/>
      <c r="C1" s="482"/>
      <c r="D1" s="482"/>
      <c r="E1" s="482"/>
      <c r="F1" s="482"/>
      <c r="G1" s="482"/>
      <c r="H1" s="482"/>
      <c r="I1" s="482"/>
    </row>
    <row r="2" spans="1:10" x14ac:dyDescent="0.2">
      <c r="A2" s="482" t="s">
        <v>12</v>
      </c>
      <c r="B2" s="482"/>
      <c r="C2" s="482"/>
      <c r="D2" s="482"/>
      <c r="E2" s="482"/>
      <c r="F2" s="482"/>
      <c r="G2" s="482"/>
      <c r="H2" s="482"/>
      <c r="I2" s="482"/>
    </row>
    <row r="3" spans="1:10" x14ac:dyDescent="0.2">
      <c r="A3" s="482" t="str">
        <f>+'1.1 modelos'!A3</f>
        <v>BROCAS DIN 338</v>
      </c>
      <c r="B3" s="482"/>
      <c r="C3" s="482"/>
      <c r="D3" s="482"/>
      <c r="E3" s="482"/>
      <c r="F3" s="482"/>
      <c r="G3" s="482"/>
      <c r="H3" s="482"/>
      <c r="I3" s="482"/>
      <c r="J3" s="159"/>
    </row>
    <row r="4" spans="1:10" x14ac:dyDescent="0.2">
      <c r="A4" s="482" t="s">
        <v>13</v>
      </c>
      <c r="B4" s="482"/>
      <c r="C4" s="482"/>
      <c r="D4" s="482"/>
      <c r="E4" s="482"/>
      <c r="F4" s="482"/>
      <c r="G4" s="482"/>
      <c r="H4" s="482"/>
      <c r="I4" s="482"/>
      <c r="J4" s="159"/>
    </row>
    <row r="5" spans="1:10" x14ac:dyDescent="0.2">
      <c r="A5" s="472" t="s">
        <v>288</v>
      </c>
      <c r="B5" s="472"/>
      <c r="C5" s="472"/>
      <c r="D5" s="472"/>
      <c r="E5" s="472"/>
      <c r="F5" s="472"/>
      <c r="G5" s="472"/>
      <c r="H5" s="472"/>
      <c r="I5" s="472"/>
      <c r="J5" s="159"/>
    </row>
    <row r="6" spans="1:10" ht="13.5" thickBot="1" x14ac:dyDescent="0.25">
      <c r="D6" s="206"/>
      <c r="E6" s="227"/>
      <c r="F6" s="227"/>
      <c r="G6" s="227"/>
      <c r="H6" s="227"/>
      <c r="I6" s="227"/>
    </row>
    <row r="7" spans="1:10" x14ac:dyDescent="0.2">
      <c r="A7" s="175" t="s">
        <v>7</v>
      </c>
      <c r="B7" s="524" t="s">
        <v>285</v>
      </c>
      <c r="C7" s="525"/>
      <c r="D7" s="228" t="s">
        <v>14</v>
      </c>
      <c r="E7" s="229"/>
      <c r="F7" s="228" t="s">
        <v>14</v>
      </c>
      <c r="G7" s="229"/>
      <c r="H7" s="228" t="s">
        <v>286</v>
      </c>
      <c r="I7" s="229"/>
    </row>
    <row r="8" spans="1:10" ht="13.5" thickBot="1" x14ac:dyDescent="0.25">
      <c r="A8" s="230" t="s">
        <v>8</v>
      </c>
      <c r="B8" s="231" t="s">
        <v>85</v>
      </c>
      <c r="C8" s="232" t="s">
        <v>15</v>
      </c>
      <c r="D8" s="231" t="s">
        <v>85</v>
      </c>
      <c r="E8" s="233" t="s">
        <v>15</v>
      </c>
      <c r="F8" s="231" t="s">
        <v>85</v>
      </c>
      <c r="G8" s="233" t="s">
        <v>15</v>
      </c>
      <c r="H8" s="231" t="s">
        <v>85</v>
      </c>
      <c r="I8" s="233" t="s">
        <v>15</v>
      </c>
    </row>
    <row r="9" spans="1:10" x14ac:dyDescent="0.2">
      <c r="A9" s="190">
        <f>+'11.1- impo '!A8</f>
        <v>42736</v>
      </c>
      <c r="B9" s="190"/>
      <c r="C9" s="190"/>
      <c r="D9" s="191"/>
      <c r="E9" s="192"/>
      <c r="F9" s="191"/>
      <c r="G9" s="192"/>
      <c r="H9" s="191"/>
      <c r="I9" s="192"/>
    </row>
    <row r="10" spans="1:10" x14ac:dyDescent="0.2">
      <c r="A10" s="194">
        <f>+'11.1- impo '!A9</f>
        <v>42767</v>
      </c>
      <c r="B10" s="194"/>
      <c r="C10" s="194"/>
      <c r="D10" s="195"/>
      <c r="E10" s="171"/>
      <c r="F10" s="195"/>
      <c r="G10" s="171"/>
      <c r="H10" s="195"/>
      <c r="I10" s="171"/>
    </row>
    <row r="11" spans="1:10" x14ac:dyDescent="0.2">
      <c r="A11" s="194">
        <f>+'11.1- impo '!A10</f>
        <v>42795</v>
      </c>
      <c r="B11" s="194"/>
      <c r="C11" s="194"/>
      <c r="D11" s="195"/>
      <c r="E11" s="171"/>
      <c r="F11" s="195"/>
      <c r="G11" s="171"/>
      <c r="H11" s="195"/>
      <c r="I11" s="171"/>
    </row>
    <row r="12" spans="1:10" x14ac:dyDescent="0.2">
      <c r="A12" s="194">
        <f>+'11.1- impo '!A11</f>
        <v>42826</v>
      </c>
      <c r="B12" s="194"/>
      <c r="C12" s="194"/>
      <c r="D12" s="195"/>
      <c r="E12" s="171"/>
      <c r="F12" s="195"/>
      <c r="G12" s="171"/>
      <c r="H12" s="195"/>
      <c r="I12" s="171"/>
    </row>
    <row r="13" spans="1:10" x14ac:dyDescent="0.2">
      <c r="A13" s="194">
        <f>+'11.1- impo '!A12</f>
        <v>42856</v>
      </c>
      <c r="B13" s="194"/>
      <c r="C13" s="194"/>
      <c r="D13" s="171"/>
      <c r="E13" s="171"/>
      <c r="F13" s="171"/>
      <c r="G13" s="171"/>
      <c r="H13" s="171"/>
      <c r="I13" s="171"/>
    </row>
    <row r="14" spans="1:10" x14ac:dyDescent="0.2">
      <c r="A14" s="194">
        <f>+'11.1- impo '!A13</f>
        <v>42887</v>
      </c>
      <c r="B14" s="194"/>
      <c r="C14" s="194"/>
      <c r="D14" s="195"/>
      <c r="E14" s="171"/>
      <c r="F14" s="195"/>
      <c r="G14" s="171"/>
      <c r="H14" s="195"/>
      <c r="I14" s="171"/>
    </row>
    <row r="15" spans="1:10" x14ac:dyDescent="0.2">
      <c r="A15" s="194">
        <f>+'11.1- impo '!A14</f>
        <v>42917</v>
      </c>
      <c r="B15" s="194"/>
      <c r="C15" s="194"/>
      <c r="D15" s="171"/>
      <c r="E15" s="171"/>
      <c r="F15" s="171"/>
      <c r="G15" s="171"/>
      <c r="H15" s="171"/>
      <c r="I15" s="171"/>
    </row>
    <row r="16" spans="1:10" x14ac:dyDescent="0.2">
      <c r="A16" s="194">
        <f>+'11.1- impo '!A15</f>
        <v>42948</v>
      </c>
      <c r="B16" s="194"/>
      <c r="C16" s="194"/>
      <c r="D16" s="171"/>
      <c r="E16" s="171"/>
      <c r="F16" s="171"/>
      <c r="G16" s="171"/>
      <c r="H16" s="171"/>
      <c r="I16" s="171"/>
    </row>
    <row r="17" spans="1:9" x14ac:dyDescent="0.2">
      <c r="A17" s="194">
        <f>+'11.1- impo '!A16</f>
        <v>42979</v>
      </c>
      <c r="B17" s="194"/>
      <c r="C17" s="194"/>
      <c r="D17" s="171"/>
      <c r="E17" s="171"/>
      <c r="F17" s="171"/>
      <c r="G17" s="171"/>
      <c r="H17" s="171"/>
      <c r="I17" s="171"/>
    </row>
    <row r="18" spans="1:9" x14ac:dyDescent="0.2">
      <c r="A18" s="194">
        <f>+'11.1- impo '!A17</f>
        <v>43009</v>
      </c>
      <c r="B18" s="194"/>
      <c r="C18" s="194"/>
      <c r="D18" s="171"/>
      <c r="E18" s="171"/>
      <c r="F18" s="171"/>
      <c r="G18" s="171"/>
      <c r="H18" s="171"/>
      <c r="I18" s="171"/>
    </row>
    <row r="19" spans="1:9" x14ac:dyDescent="0.2">
      <c r="A19" s="194">
        <f>+'11.1- impo '!A18</f>
        <v>43040</v>
      </c>
      <c r="B19" s="194"/>
      <c r="C19" s="194"/>
      <c r="D19" s="171"/>
      <c r="E19" s="171"/>
      <c r="F19" s="171"/>
      <c r="G19" s="171"/>
      <c r="H19" s="171"/>
      <c r="I19" s="171"/>
    </row>
    <row r="20" spans="1:9" ht="13.5" thickBot="1" x14ac:dyDescent="0.25">
      <c r="A20" s="196">
        <f>+'11.1- impo '!A19</f>
        <v>43070</v>
      </c>
      <c r="B20" s="196"/>
      <c r="C20" s="196"/>
      <c r="D20" s="197"/>
      <c r="E20" s="197"/>
      <c r="F20" s="197"/>
      <c r="G20" s="197"/>
      <c r="H20" s="197"/>
      <c r="I20" s="197"/>
    </row>
    <row r="21" spans="1:9" x14ac:dyDescent="0.2">
      <c r="A21" s="190">
        <f>+'11.1- impo '!A20</f>
        <v>43101</v>
      </c>
      <c r="B21" s="190"/>
      <c r="C21" s="190"/>
      <c r="D21" s="192"/>
      <c r="E21" s="192"/>
      <c r="F21" s="192"/>
      <c r="G21" s="192"/>
      <c r="H21" s="192"/>
      <c r="I21" s="192"/>
    </row>
    <row r="22" spans="1:9" x14ac:dyDescent="0.2">
      <c r="A22" s="194">
        <f>+'11.1- impo '!A21</f>
        <v>43132</v>
      </c>
      <c r="B22" s="194"/>
      <c r="C22" s="194"/>
      <c r="D22" s="171"/>
      <c r="E22" s="171"/>
      <c r="F22" s="171"/>
      <c r="G22" s="171"/>
      <c r="H22" s="171"/>
      <c r="I22" s="171"/>
    </row>
    <row r="23" spans="1:9" x14ac:dyDescent="0.2">
      <c r="A23" s="194">
        <f>+'11.1- impo '!A22</f>
        <v>43160</v>
      </c>
      <c r="B23" s="194"/>
      <c r="C23" s="194"/>
      <c r="D23" s="171"/>
      <c r="E23" s="171"/>
      <c r="F23" s="171"/>
      <c r="G23" s="171"/>
      <c r="H23" s="171"/>
      <c r="I23" s="171"/>
    </row>
    <row r="24" spans="1:9" x14ac:dyDescent="0.2">
      <c r="A24" s="194">
        <f>+'11.1- impo '!A23</f>
        <v>43191</v>
      </c>
      <c r="B24" s="194"/>
      <c r="C24" s="194"/>
      <c r="D24" s="171"/>
      <c r="E24" s="171"/>
      <c r="F24" s="171"/>
      <c r="G24" s="171"/>
      <c r="H24" s="171"/>
      <c r="I24" s="171"/>
    </row>
    <row r="25" spans="1:9" x14ac:dyDescent="0.2">
      <c r="A25" s="194">
        <f>+'11.1- impo '!A24</f>
        <v>43221</v>
      </c>
      <c r="B25" s="194"/>
      <c r="C25" s="194"/>
      <c r="D25" s="171"/>
      <c r="E25" s="171"/>
      <c r="F25" s="171"/>
      <c r="G25" s="171"/>
      <c r="H25" s="171"/>
      <c r="I25" s="171"/>
    </row>
    <row r="26" spans="1:9" x14ac:dyDescent="0.2">
      <c r="A26" s="194">
        <f>+'11.1- impo '!A25</f>
        <v>43252</v>
      </c>
      <c r="B26" s="194"/>
      <c r="C26" s="194"/>
      <c r="D26" s="171"/>
      <c r="E26" s="171"/>
      <c r="F26" s="171"/>
      <c r="G26" s="171"/>
      <c r="H26" s="171"/>
      <c r="I26" s="171"/>
    </row>
    <row r="27" spans="1:9" x14ac:dyDescent="0.2">
      <c r="A27" s="194">
        <f>+'11.1- impo '!A26</f>
        <v>43282</v>
      </c>
      <c r="B27" s="194"/>
      <c r="C27" s="194"/>
      <c r="D27" s="171"/>
      <c r="E27" s="171"/>
      <c r="F27" s="171"/>
      <c r="G27" s="171"/>
      <c r="H27" s="171"/>
      <c r="I27" s="171"/>
    </row>
    <row r="28" spans="1:9" x14ac:dyDescent="0.2">
      <c r="A28" s="194">
        <f>+'11.1- impo '!A27</f>
        <v>43313</v>
      </c>
      <c r="B28" s="194"/>
      <c r="C28" s="194"/>
      <c r="D28" s="171"/>
      <c r="E28" s="171"/>
      <c r="F28" s="171"/>
      <c r="G28" s="171"/>
      <c r="H28" s="171"/>
      <c r="I28" s="171"/>
    </row>
    <row r="29" spans="1:9" x14ac:dyDescent="0.2">
      <c r="A29" s="194">
        <f>+'11.1- impo '!A28</f>
        <v>43344</v>
      </c>
      <c r="B29" s="194"/>
      <c r="C29" s="194"/>
      <c r="D29" s="171"/>
      <c r="E29" s="171"/>
      <c r="F29" s="171"/>
      <c r="G29" s="171"/>
      <c r="H29" s="171"/>
      <c r="I29" s="171"/>
    </row>
    <row r="30" spans="1:9" x14ac:dyDescent="0.2">
      <c r="A30" s="194">
        <f>+'11.1- impo '!A29</f>
        <v>43374</v>
      </c>
      <c r="B30" s="194"/>
      <c r="C30" s="194"/>
      <c r="D30" s="171"/>
      <c r="E30" s="171"/>
      <c r="F30" s="171"/>
      <c r="G30" s="171"/>
      <c r="H30" s="171"/>
      <c r="I30" s="171"/>
    </row>
    <row r="31" spans="1:9" x14ac:dyDescent="0.2">
      <c r="A31" s="194">
        <f>+'11.1- impo '!A30</f>
        <v>43405</v>
      </c>
      <c r="B31" s="194"/>
      <c r="C31" s="194"/>
      <c r="D31" s="171"/>
      <c r="E31" s="171"/>
      <c r="F31" s="171"/>
      <c r="G31" s="171"/>
      <c r="H31" s="171"/>
      <c r="I31" s="171"/>
    </row>
    <row r="32" spans="1:9" ht="13.5" thickBot="1" x14ac:dyDescent="0.25">
      <c r="A32" s="196">
        <f>+'11.1- impo '!A31</f>
        <v>43435</v>
      </c>
      <c r="B32" s="196"/>
      <c r="C32" s="196"/>
      <c r="D32" s="197"/>
      <c r="E32" s="197"/>
      <c r="F32" s="197"/>
      <c r="G32" s="197"/>
      <c r="H32" s="197"/>
      <c r="I32" s="197"/>
    </row>
    <row r="33" spans="1:9" x14ac:dyDescent="0.2">
      <c r="A33" s="190">
        <f>+'11.1- impo '!A32</f>
        <v>43466</v>
      </c>
      <c r="B33" s="190"/>
      <c r="C33" s="190"/>
      <c r="D33" s="192"/>
      <c r="E33" s="192"/>
      <c r="F33" s="192"/>
      <c r="G33" s="192"/>
      <c r="H33" s="192"/>
      <c r="I33" s="192"/>
    </row>
    <row r="34" spans="1:9" x14ac:dyDescent="0.2">
      <c r="A34" s="194">
        <f>+'11.1- impo '!A33</f>
        <v>43497</v>
      </c>
      <c r="B34" s="194"/>
      <c r="C34" s="194"/>
      <c r="D34" s="171"/>
      <c r="E34" s="171"/>
      <c r="F34" s="171"/>
      <c r="G34" s="171"/>
      <c r="H34" s="171"/>
      <c r="I34" s="171"/>
    </row>
    <row r="35" spans="1:9" x14ac:dyDescent="0.2">
      <c r="A35" s="194">
        <f>+'11.1- impo '!A34</f>
        <v>43525</v>
      </c>
      <c r="B35" s="194"/>
      <c r="C35" s="194"/>
      <c r="D35" s="171"/>
      <c r="E35" s="171"/>
      <c r="F35" s="171"/>
      <c r="G35" s="171"/>
      <c r="H35" s="171"/>
      <c r="I35" s="171"/>
    </row>
    <row r="36" spans="1:9" x14ac:dyDescent="0.2">
      <c r="A36" s="194">
        <f>+'11.1- impo '!A35</f>
        <v>43556</v>
      </c>
      <c r="B36" s="194"/>
      <c r="C36" s="194"/>
      <c r="D36" s="171"/>
      <c r="E36" s="171"/>
      <c r="F36" s="171"/>
      <c r="G36" s="171"/>
      <c r="H36" s="171"/>
      <c r="I36" s="171"/>
    </row>
    <row r="37" spans="1:9" x14ac:dyDescent="0.2">
      <c r="A37" s="194">
        <f>+'11.1- impo '!A36</f>
        <v>43586</v>
      </c>
      <c r="B37" s="194"/>
      <c r="C37" s="194"/>
      <c r="D37" s="171"/>
      <c r="E37" s="171"/>
      <c r="F37" s="171"/>
      <c r="G37" s="171"/>
      <c r="H37" s="171"/>
      <c r="I37" s="171"/>
    </row>
    <row r="38" spans="1:9" x14ac:dyDescent="0.2">
      <c r="A38" s="194">
        <f>+'11.1- impo '!A37</f>
        <v>43617</v>
      </c>
      <c r="B38" s="194"/>
      <c r="C38" s="194"/>
      <c r="D38" s="171"/>
      <c r="E38" s="171"/>
      <c r="F38" s="171"/>
      <c r="G38" s="171"/>
      <c r="H38" s="171"/>
      <c r="I38" s="171"/>
    </row>
    <row r="39" spans="1:9" x14ac:dyDescent="0.2">
      <c r="A39" s="194">
        <f>+'11.1- impo '!A38</f>
        <v>43647</v>
      </c>
      <c r="B39" s="194"/>
      <c r="C39" s="194"/>
      <c r="D39" s="171"/>
      <c r="E39" s="171"/>
      <c r="F39" s="171"/>
      <c r="G39" s="171"/>
      <c r="H39" s="171"/>
      <c r="I39" s="171"/>
    </row>
    <row r="40" spans="1:9" x14ac:dyDescent="0.2">
      <c r="A40" s="194">
        <f>+'11.1- impo '!A39</f>
        <v>43678</v>
      </c>
      <c r="B40" s="194"/>
      <c r="C40" s="194"/>
      <c r="D40" s="171"/>
      <c r="E40" s="171"/>
      <c r="F40" s="171"/>
      <c r="G40" s="171"/>
      <c r="H40" s="171"/>
      <c r="I40" s="171"/>
    </row>
    <row r="41" spans="1:9" x14ac:dyDescent="0.2">
      <c r="A41" s="194">
        <f>+'11.1- impo '!A40</f>
        <v>43709</v>
      </c>
      <c r="B41" s="194"/>
      <c r="C41" s="194"/>
      <c r="D41" s="171"/>
      <c r="E41" s="171"/>
      <c r="F41" s="171"/>
      <c r="G41" s="171"/>
      <c r="H41" s="171"/>
      <c r="I41" s="171"/>
    </row>
    <row r="42" spans="1:9" x14ac:dyDescent="0.2">
      <c r="A42" s="194">
        <f>+'11.1- impo '!A41</f>
        <v>43739</v>
      </c>
      <c r="B42" s="194"/>
      <c r="C42" s="194"/>
      <c r="D42" s="171"/>
      <c r="E42" s="171"/>
      <c r="F42" s="171"/>
      <c r="G42" s="171"/>
      <c r="H42" s="171"/>
      <c r="I42" s="171"/>
    </row>
    <row r="43" spans="1:9" x14ac:dyDescent="0.2">
      <c r="A43" s="194">
        <f>+'11.1- impo '!A42</f>
        <v>43770</v>
      </c>
      <c r="B43" s="194"/>
      <c r="C43" s="194"/>
      <c r="D43" s="171"/>
      <c r="E43" s="171"/>
      <c r="F43" s="171"/>
      <c r="G43" s="171"/>
      <c r="H43" s="171"/>
      <c r="I43" s="171"/>
    </row>
    <row r="44" spans="1:9" ht="13.5" thickBot="1" x14ac:dyDescent="0.25">
      <c r="A44" s="196">
        <f>+'11.1- impo '!A43</f>
        <v>43800</v>
      </c>
      <c r="B44" s="196"/>
      <c r="C44" s="196"/>
      <c r="D44" s="197"/>
      <c r="E44" s="197"/>
      <c r="F44" s="197"/>
      <c r="G44" s="197"/>
      <c r="H44" s="197"/>
      <c r="I44" s="197"/>
    </row>
    <row r="45" spans="1:9" hidden="1" x14ac:dyDescent="0.2">
      <c r="A45" s="190">
        <f>+'11.1- impo '!A44</f>
        <v>43831</v>
      </c>
      <c r="B45" s="190"/>
      <c r="C45" s="190"/>
      <c r="D45" s="192"/>
      <c r="E45" s="192"/>
      <c r="F45" s="192"/>
      <c r="G45" s="192"/>
      <c r="H45" s="192"/>
      <c r="I45" s="192"/>
    </row>
    <row r="46" spans="1:9" hidden="1" x14ac:dyDescent="0.2">
      <c r="A46" s="194">
        <f>+'11.1- impo '!A45</f>
        <v>43862</v>
      </c>
      <c r="B46" s="194"/>
      <c r="C46" s="194"/>
      <c r="D46" s="171"/>
      <c r="E46" s="171"/>
      <c r="F46" s="171"/>
      <c r="G46" s="171"/>
      <c r="H46" s="171"/>
      <c r="I46" s="171"/>
    </row>
    <row r="47" spans="1:9" hidden="1" x14ac:dyDescent="0.2">
      <c r="A47" s="194">
        <f>+'11.1- impo '!A46</f>
        <v>43891</v>
      </c>
      <c r="B47" s="194"/>
      <c r="C47" s="194"/>
      <c r="D47" s="171"/>
      <c r="E47" s="171"/>
      <c r="F47" s="171"/>
      <c r="G47" s="171"/>
      <c r="H47" s="171"/>
      <c r="I47" s="171"/>
    </row>
    <row r="48" spans="1:9" hidden="1" x14ac:dyDescent="0.2">
      <c r="A48" s="194">
        <f>+'11.1- impo '!A47</f>
        <v>43922</v>
      </c>
      <c r="B48" s="194"/>
      <c r="C48" s="194"/>
      <c r="D48" s="171"/>
      <c r="E48" s="171"/>
      <c r="F48" s="171"/>
      <c r="G48" s="171"/>
      <c r="H48" s="171"/>
      <c r="I48" s="171"/>
    </row>
    <row r="49" spans="1:9" hidden="1" x14ac:dyDescent="0.2">
      <c r="A49" s="194">
        <f>+'11.1- impo '!A48</f>
        <v>43952</v>
      </c>
      <c r="B49" s="194"/>
      <c r="C49" s="194"/>
      <c r="D49" s="171"/>
      <c r="E49" s="171"/>
      <c r="F49" s="171"/>
      <c r="G49" s="171"/>
      <c r="H49" s="171"/>
      <c r="I49" s="171"/>
    </row>
    <row r="50" spans="1:9" hidden="1" x14ac:dyDescent="0.2">
      <c r="A50" s="194">
        <f>+'11.1- impo '!A49</f>
        <v>43983</v>
      </c>
      <c r="B50" s="194"/>
      <c r="C50" s="194"/>
      <c r="D50" s="171"/>
      <c r="E50" s="171"/>
      <c r="F50" s="171"/>
      <c r="G50" s="171"/>
      <c r="H50" s="171"/>
      <c r="I50" s="171"/>
    </row>
    <row r="51" spans="1:9" hidden="1" x14ac:dyDescent="0.2">
      <c r="A51" s="194">
        <f>+'11.1- impo '!A50</f>
        <v>44013</v>
      </c>
      <c r="B51" s="194"/>
      <c r="C51" s="194"/>
      <c r="D51" s="171"/>
      <c r="E51" s="171"/>
      <c r="F51" s="171"/>
      <c r="G51" s="171"/>
      <c r="H51" s="171"/>
      <c r="I51" s="171"/>
    </row>
    <row r="52" spans="1:9" hidden="1" x14ac:dyDescent="0.2">
      <c r="A52" s="194">
        <f>+'11.1- impo '!A51</f>
        <v>44044</v>
      </c>
      <c r="B52" s="194"/>
      <c r="C52" s="194"/>
      <c r="D52" s="171"/>
      <c r="E52" s="171"/>
      <c r="F52" s="171"/>
      <c r="G52" s="171"/>
      <c r="H52" s="171"/>
      <c r="I52" s="171"/>
    </row>
    <row r="53" spans="1:9" hidden="1" x14ac:dyDescent="0.2">
      <c r="A53" s="194">
        <f>+'11.1- impo '!A52</f>
        <v>44075</v>
      </c>
      <c r="B53" s="194"/>
      <c r="C53" s="194"/>
      <c r="D53" s="171"/>
      <c r="E53" s="171"/>
      <c r="F53" s="171"/>
      <c r="G53" s="171"/>
      <c r="H53" s="171"/>
      <c r="I53" s="171"/>
    </row>
    <row r="54" spans="1:9" hidden="1" x14ac:dyDescent="0.2">
      <c r="A54" s="194">
        <f>+'11.1- impo '!A53</f>
        <v>44105</v>
      </c>
      <c r="B54" s="194"/>
      <c r="C54" s="194"/>
      <c r="D54" s="171"/>
      <c r="E54" s="171"/>
      <c r="F54" s="171"/>
      <c r="G54" s="171"/>
      <c r="H54" s="171"/>
      <c r="I54" s="171"/>
    </row>
    <row r="55" spans="1:9" hidden="1" x14ac:dyDescent="0.2">
      <c r="A55" s="194">
        <f>+'11.1- impo '!A54</f>
        <v>44136</v>
      </c>
      <c r="B55" s="194"/>
      <c r="C55" s="194"/>
      <c r="D55" s="171"/>
      <c r="E55" s="171"/>
      <c r="F55" s="171"/>
      <c r="G55" s="171"/>
      <c r="H55" s="171"/>
      <c r="I55" s="171"/>
    </row>
    <row r="56" spans="1:9" ht="13.5" hidden="1" thickBot="1" x14ac:dyDescent="0.25">
      <c r="A56" s="196">
        <f>+'11.1- impo '!A55</f>
        <v>44166</v>
      </c>
      <c r="B56" s="196"/>
      <c r="C56" s="196"/>
      <c r="D56" s="197"/>
      <c r="E56" s="197"/>
      <c r="F56" s="197"/>
      <c r="G56" s="197"/>
      <c r="H56" s="197"/>
      <c r="I56" s="197"/>
    </row>
    <row r="57" spans="1:9" ht="13.5" thickBot="1" x14ac:dyDescent="0.25">
      <c r="A57" s="210"/>
      <c r="B57" s="210"/>
      <c r="C57" s="210"/>
      <c r="D57" s="205"/>
      <c r="E57" s="205"/>
      <c r="F57" s="205"/>
      <c r="G57" s="205"/>
      <c r="H57" s="205"/>
      <c r="I57" s="205"/>
    </row>
    <row r="58" spans="1:9" x14ac:dyDescent="0.2">
      <c r="A58" s="207">
        <v>2014</v>
      </c>
      <c r="B58" s="234"/>
      <c r="C58" s="234"/>
      <c r="D58" s="235"/>
      <c r="E58" s="235"/>
      <c r="F58" s="235"/>
      <c r="G58" s="235"/>
      <c r="H58" s="235"/>
      <c r="I58" s="235"/>
    </row>
    <row r="59" spans="1:9" x14ac:dyDescent="0.2">
      <c r="A59" s="208">
        <v>2015</v>
      </c>
      <c r="B59" s="236"/>
      <c r="C59" s="236"/>
      <c r="D59" s="237"/>
      <c r="E59" s="237"/>
      <c r="F59" s="237"/>
      <c r="G59" s="237"/>
      <c r="H59" s="237"/>
      <c r="I59" s="237"/>
    </row>
    <row r="60" spans="1:9" x14ac:dyDescent="0.2">
      <c r="A60" s="208">
        <v>2016</v>
      </c>
      <c r="B60" s="236"/>
      <c r="C60" s="236"/>
      <c r="D60" s="237"/>
      <c r="E60" s="237"/>
      <c r="F60" s="237"/>
      <c r="G60" s="237"/>
      <c r="H60" s="237"/>
      <c r="I60" s="237"/>
    </row>
    <row r="61" spans="1:9" x14ac:dyDescent="0.2">
      <c r="A61" s="208">
        <f>+'11.1- impo '!A60</f>
        <v>2017</v>
      </c>
      <c r="B61" s="236"/>
      <c r="C61" s="236"/>
      <c r="D61" s="237"/>
      <c r="E61" s="237"/>
      <c r="F61" s="237"/>
      <c r="G61" s="237"/>
      <c r="H61" s="237"/>
      <c r="I61" s="237"/>
    </row>
    <row r="62" spans="1:9" x14ac:dyDescent="0.2">
      <c r="A62" s="208">
        <f>+'11.1- impo '!A61</f>
        <v>2018</v>
      </c>
      <c r="B62" s="236"/>
      <c r="C62" s="236"/>
      <c r="D62" s="237"/>
      <c r="E62" s="237"/>
      <c r="F62" s="237"/>
      <c r="G62" s="237"/>
      <c r="H62" s="237"/>
      <c r="I62" s="237"/>
    </row>
    <row r="63" spans="1:9" ht="13.5" thickBot="1" x14ac:dyDescent="0.25">
      <c r="A63" s="209">
        <f>+'11.1- impo '!A62</f>
        <v>2019</v>
      </c>
      <c r="B63" s="238"/>
      <c r="C63" s="238"/>
      <c r="D63" s="239"/>
      <c r="E63" s="239"/>
      <c r="F63" s="239"/>
      <c r="G63" s="239"/>
      <c r="H63" s="239"/>
      <c r="I63" s="239"/>
    </row>
    <row r="64" spans="1:9" ht="13.5" hidden="1" thickBot="1" x14ac:dyDescent="0.25">
      <c r="A64" s="210"/>
      <c r="B64" s="240"/>
      <c r="C64" s="240"/>
      <c r="D64" s="69"/>
      <c r="E64" s="69"/>
      <c r="F64" s="69"/>
      <c r="G64" s="69"/>
      <c r="H64" s="69"/>
      <c r="I64" s="69"/>
    </row>
    <row r="65" spans="1:9" hidden="1" x14ac:dyDescent="0.2">
      <c r="A65" s="190" t="str">
        <f>+'11.1- impo '!A64</f>
        <v>ene-dic 2018</v>
      </c>
      <c r="B65" s="241"/>
      <c r="C65" s="241"/>
      <c r="D65" s="235"/>
      <c r="E65" s="235"/>
      <c r="F65" s="235"/>
      <c r="G65" s="235"/>
      <c r="H65" s="235"/>
      <c r="I65" s="235"/>
    </row>
    <row r="66" spans="1:9" ht="13.5" hidden="1" thickBot="1" x14ac:dyDescent="0.25">
      <c r="A66" s="196">
        <f>+'11.1- impo '!A65</f>
        <v>2019</v>
      </c>
      <c r="B66" s="242"/>
      <c r="C66" s="242"/>
      <c r="D66" s="239"/>
      <c r="E66" s="239"/>
      <c r="F66" s="239"/>
      <c r="G66" s="239"/>
      <c r="H66" s="239"/>
      <c r="I66" s="239"/>
    </row>
    <row r="67" spans="1:9" x14ac:dyDescent="0.2">
      <c r="A67" s="204"/>
      <c r="B67" s="204"/>
      <c r="C67" s="204"/>
    </row>
    <row r="68" spans="1:9" x14ac:dyDescent="0.2">
      <c r="A68" s="204"/>
      <c r="B68" s="204"/>
      <c r="C68" s="204"/>
    </row>
    <row r="71" spans="1:9" x14ac:dyDescent="0.2">
      <c r="A71" s="86" t="s">
        <v>150</v>
      </c>
      <c r="B71" s="86"/>
      <c r="C71" s="86"/>
      <c r="D71" s="87"/>
      <c r="E71" s="56"/>
    </row>
    <row r="72" spans="1:9" ht="13.5" thickBot="1" x14ac:dyDescent="0.25">
      <c r="A72" s="56"/>
      <c r="B72" s="56"/>
      <c r="C72" s="56"/>
      <c r="D72" s="56"/>
      <c r="E72" s="56"/>
    </row>
    <row r="73" spans="1:9" ht="13.5" thickBot="1" x14ac:dyDescent="0.25">
      <c r="A73" s="91" t="s">
        <v>8</v>
      </c>
      <c r="B73" s="93" t="s">
        <v>141</v>
      </c>
      <c r="C73" s="108" t="s">
        <v>145</v>
      </c>
      <c r="D73" s="93" t="s">
        <v>141</v>
      </c>
      <c r="E73" s="108" t="s">
        <v>145</v>
      </c>
      <c r="F73" s="93" t="s">
        <v>141</v>
      </c>
      <c r="G73" s="108" t="s">
        <v>145</v>
      </c>
      <c r="H73" s="93" t="s">
        <v>141</v>
      </c>
      <c r="I73" s="108" t="s">
        <v>145</v>
      </c>
    </row>
    <row r="74" spans="1:9" x14ac:dyDescent="0.2">
      <c r="A74" s="99">
        <f>+A61</f>
        <v>2017</v>
      </c>
      <c r="B74" s="115">
        <f>+B61-SUM(B9:B20)</f>
        <v>0</v>
      </c>
      <c r="C74" s="115">
        <f t="shared" ref="C74:I74" si="0">+C61-SUM(C9:C20)</f>
        <v>0</v>
      </c>
      <c r="D74" s="115">
        <f t="shared" si="0"/>
        <v>0</v>
      </c>
      <c r="E74" s="115">
        <f t="shared" si="0"/>
        <v>0</v>
      </c>
      <c r="F74" s="115">
        <f t="shared" si="0"/>
        <v>0</v>
      </c>
      <c r="G74" s="115">
        <f t="shared" si="0"/>
        <v>0</v>
      </c>
      <c r="H74" s="115">
        <f t="shared" si="0"/>
        <v>0</v>
      </c>
      <c r="I74" s="118">
        <f t="shared" si="0"/>
        <v>0</v>
      </c>
    </row>
    <row r="75" spans="1:9" x14ac:dyDescent="0.2">
      <c r="A75" s="101">
        <f>+A62</f>
        <v>2018</v>
      </c>
      <c r="B75" s="119">
        <f>+B62-SUM(B21:B32)</f>
        <v>0</v>
      </c>
      <c r="C75" s="119">
        <f t="shared" ref="C75:I75" si="1">+C62-SUM(C21:C32)</f>
        <v>0</v>
      </c>
      <c r="D75" s="119">
        <f t="shared" si="1"/>
        <v>0</v>
      </c>
      <c r="E75" s="119">
        <f t="shared" si="1"/>
        <v>0</v>
      </c>
      <c r="F75" s="119">
        <f t="shared" si="1"/>
        <v>0</v>
      </c>
      <c r="G75" s="119">
        <f t="shared" si="1"/>
        <v>0</v>
      </c>
      <c r="H75" s="119">
        <f t="shared" si="1"/>
        <v>0</v>
      </c>
      <c r="I75" s="122">
        <f t="shared" si="1"/>
        <v>0</v>
      </c>
    </row>
    <row r="76" spans="1:9" ht="13.5" thickBot="1" x14ac:dyDescent="0.25">
      <c r="A76" s="102">
        <f>+A63</f>
        <v>2019</v>
      </c>
      <c r="B76" s="123">
        <f>+B63-SUM(B33:B44)</f>
        <v>0</v>
      </c>
      <c r="C76" s="123">
        <f t="shared" ref="C76:I76" si="2">+C63-SUM(C33:C44)</f>
        <v>0</v>
      </c>
      <c r="D76" s="123">
        <f t="shared" si="2"/>
        <v>0</v>
      </c>
      <c r="E76" s="123">
        <f t="shared" si="2"/>
        <v>0</v>
      </c>
      <c r="F76" s="123">
        <f t="shared" si="2"/>
        <v>0</v>
      </c>
      <c r="G76" s="123">
        <f t="shared" si="2"/>
        <v>0</v>
      </c>
      <c r="H76" s="123">
        <f t="shared" si="2"/>
        <v>0</v>
      </c>
      <c r="I76" s="126">
        <f t="shared" si="2"/>
        <v>0</v>
      </c>
    </row>
    <row r="77" spans="1:9" x14ac:dyDescent="0.2">
      <c r="A77" s="99" t="str">
        <f>+A65</f>
        <v>ene-dic 2018</v>
      </c>
      <c r="B77" s="132">
        <f>+B65-(SUM(B33:INDEX(B33:B44,'parámetros e instrucciones'!$E$3)))</f>
        <v>0</v>
      </c>
      <c r="C77" s="132">
        <f>+C65-(SUM(C33:INDEX(C33:C44,'parámetros e instrucciones'!$E$3)))</f>
        <v>0</v>
      </c>
      <c r="D77" s="132">
        <f>+D65-(SUM(D33:INDEX(D33:D44,'parámetros e instrucciones'!$E$3)))</f>
        <v>0</v>
      </c>
      <c r="E77" s="132">
        <f>+E65-(SUM(E33:INDEX(E33:E44,'parámetros e instrucciones'!$E$3)))</f>
        <v>0</v>
      </c>
      <c r="F77" s="132">
        <f>+F65-(SUM(F33:INDEX(F33:F44,'parámetros e instrucciones'!$E$3)))</f>
        <v>0</v>
      </c>
      <c r="G77" s="132">
        <f>+G65-(SUM(G33:INDEX(G33:G44,'parámetros e instrucciones'!$E$3)))</f>
        <v>0</v>
      </c>
      <c r="H77" s="132">
        <f>+H65-(SUM(H33:INDEX(H33:H44,'parámetros e instrucciones'!$E$3)))</f>
        <v>0</v>
      </c>
      <c r="I77" s="132">
        <f>+I65-(SUM(I33:INDEX(I33:I44,'parámetros e instrucciones'!$E$3)))</f>
        <v>0</v>
      </c>
    </row>
    <row r="78" spans="1:9" ht="13.5" thickBot="1" x14ac:dyDescent="0.25">
      <c r="A78" s="102">
        <f>+A66</f>
        <v>2019</v>
      </c>
      <c r="B78" s="136">
        <f>+B66-(SUM(B45:INDEX(B45:B56,'parámetros e instrucciones'!$E$3)))</f>
        <v>0</v>
      </c>
      <c r="C78" s="136">
        <f>+C66-(SUM(C45:INDEX(C45:C56,'parámetros e instrucciones'!$E$3)))</f>
        <v>0</v>
      </c>
      <c r="D78" s="136">
        <f>+D66-(SUM(D45:INDEX(D45:D56,'parámetros e instrucciones'!$E$3)))</f>
        <v>0</v>
      </c>
      <c r="E78" s="136">
        <f>+E66-(SUM(E45:INDEX(E45:E56,'parámetros e instrucciones'!$E$3)))</f>
        <v>0</v>
      </c>
      <c r="F78" s="136">
        <f>+F66-(SUM(F45:INDEX(F45:F56,'parámetros e instrucciones'!$E$3)))</f>
        <v>0</v>
      </c>
      <c r="G78" s="136">
        <f>+G66-(SUM(G45:INDEX(G45:G56,'parámetros e instrucciones'!$E$3)))</f>
        <v>0</v>
      </c>
      <c r="H78" s="136">
        <f>+H66-(SUM(H45:INDEX(H45:H56,'parámetros e instrucciones'!$E$3)))</f>
        <v>0</v>
      </c>
      <c r="I78" s="136">
        <f>+I66-(SUM(I45:INDEX(I45:I56,'parámetros e instrucciones'!$E$3)))</f>
        <v>0</v>
      </c>
    </row>
  </sheetData>
  <sheetProtection formatCells="0" formatColumns="0" formatRows="0"/>
  <mergeCells count="6">
    <mergeCell ref="B7:C7"/>
    <mergeCell ref="A2:I2"/>
    <mergeCell ref="A1:I1"/>
    <mergeCell ref="A3:I3"/>
    <mergeCell ref="A4:I4"/>
    <mergeCell ref="A5:I5"/>
  </mergeCells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75" orientation="landscape" horizontalDpi="4294967292" verticalDpi="300" r:id="rId1"/>
  <headerFooter alignWithMargins="0">
    <oddHeader>&amp;R2020 - Año del General Manuel Belgrano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A1:J78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10" x14ac:dyDescent="0.2">
      <c r="A1" s="482" t="s">
        <v>289</v>
      </c>
      <c r="B1" s="482"/>
      <c r="C1" s="482"/>
      <c r="D1" s="482"/>
      <c r="E1" s="482"/>
      <c r="F1" s="482"/>
      <c r="G1" s="482"/>
      <c r="H1" s="482"/>
      <c r="I1" s="482"/>
    </row>
    <row r="2" spans="1:10" x14ac:dyDescent="0.2">
      <c r="A2" s="482" t="s">
        <v>12</v>
      </c>
      <c r="B2" s="482"/>
      <c r="C2" s="482"/>
      <c r="D2" s="482"/>
      <c r="E2" s="482"/>
      <c r="F2" s="482"/>
      <c r="G2" s="482"/>
      <c r="H2" s="482"/>
      <c r="I2" s="482"/>
    </row>
    <row r="3" spans="1:10" x14ac:dyDescent="0.2">
      <c r="A3" s="482" t="s">
        <v>226</v>
      </c>
      <c r="B3" s="482"/>
      <c r="C3" s="482"/>
      <c r="D3" s="482"/>
      <c r="E3" s="482"/>
      <c r="F3" s="482"/>
      <c r="G3" s="482"/>
      <c r="H3" s="482"/>
      <c r="I3" s="482"/>
      <c r="J3" s="159"/>
    </row>
    <row r="4" spans="1:10" x14ac:dyDescent="0.2">
      <c r="A4" s="482" t="s">
        <v>13</v>
      </c>
      <c r="B4" s="482"/>
      <c r="C4" s="482"/>
      <c r="D4" s="482"/>
      <c r="E4" s="482"/>
      <c r="F4" s="482"/>
      <c r="G4" s="482"/>
      <c r="H4" s="482"/>
      <c r="I4" s="482"/>
      <c r="J4" s="159"/>
    </row>
    <row r="5" spans="1:10" x14ac:dyDescent="0.2">
      <c r="A5" s="472" t="s">
        <v>288</v>
      </c>
      <c r="B5" s="472"/>
      <c r="C5" s="472"/>
      <c r="D5" s="472"/>
      <c r="E5" s="472"/>
      <c r="F5" s="472"/>
      <c r="G5" s="472"/>
      <c r="H5" s="472"/>
      <c r="I5" s="472"/>
      <c r="J5" s="159"/>
    </row>
    <row r="6" spans="1:10" ht="13.5" thickBot="1" x14ac:dyDescent="0.25">
      <c r="D6" s="206"/>
      <c r="E6" s="227"/>
      <c r="F6" s="227"/>
      <c r="G6" s="227"/>
      <c r="H6" s="227"/>
      <c r="I6" s="227"/>
    </row>
    <row r="7" spans="1:10" x14ac:dyDescent="0.2">
      <c r="A7" s="175" t="s">
        <v>7</v>
      </c>
      <c r="B7" s="524" t="s">
        <v>285</v>
      </c>
      <c r="C7" s="525"/>
      <c r="D7" s="228" t="s">
        <v>14</v>
      </c>
      <c r="E7" s="229"/>
      <c r="F7" s="228" t="s">
        <v>14</v>
      </c>
      <c r="G7" s="229"/>
      <c r="H7" s="228" t="s">
        <v>286</v>
      </c>
      <c r="I7" s="229"/>
    </row>
    <row r="8" spans="1:10" ht="13.5" thickBot="1" x14ac:dyDescent="0.25">
      <c r="A8" s="230" t="s">
        <v>8</v>
      </c>
      <c r="B8" s="231" t="s">
        <v>85</v>
      </c>
      <c r="C8" s="232" t="s">
        <v>15</v>
      </c>
      <c r="D8" s="231" t="s">
        <v>85</v>
      </c>
      <c r="E8" s="233" t="s">
        <v>15</v>
      </c>
      <c r="F8" s="231" t="s">
        <v>85</v>
      </c>
      <c r="G8" s="233" t="s">
        <v>15</v>
      </c>
      <c r="H8" s="231" t="s">
        <v>85</v>
      </c>
      <c r="I8" s="233" t="s">
        <v>15</v>
      </c>
    </row>
    <row r="9" spans="1:10" x14ac:dyDescent="0.2">
      <c r="A9" s="190">
        <f>+'11.1- impo '!A8</f>
        <v>42736</v>
      </c>
      <c r="B9" s="190"/>
      <c r="C9" s="190"/>
      <c r="D9" s="191"/>
      <c r="E9" s="192"/>
      <c r="F9" s="191"/>
      <c r="G9" s="192"/>
      <c r="H9" s="191"/>
      <c r="I9" s="192"/>
    </row>
    <row r="10" spans="1:10" x14ac:dyDescent="0.2">
      <c r="A10" s="194">
        <f>+'11.1- impo '!A9</f>
        <v>42767</v>
      </c>
      <c r="B10" s="194"/>
      <c r="C10" s="194"/>
      <c r="D10" s="195"/>
      <c r="E10" s="171"/>
      <c r="F10" s="195"/>
      <c r="G10" s="171"/>
      <c r="H10" s="195"/>
      <c r="I10" s="171"/>
    </row>
    <row r="11" spans="1:10" x14ac:dyDescent="0.2">
      <c r="A11" s="194">
        <f>+'11.1- impo '!A10</f>
        <v>42795</v>
      </c>
      <c r="B11" s="194"/>
      <c r="C11" s="194"/>
      <c r="D11" s="195"/>
      <c r="E11" s="171"/>
      <c r="F11" s="195"/>
      <c r="G11" s="171"/>
      <c r="H11" s="195"/>
      <c r="I11" s="171"/>
    </row>
    <row r="12" spans="1:10" x14ac:dyDescent="0.2">
      <c r="A12" s="194">
        <f>+'11.1- impo '!A11</f>
        <v>42826</v>
      </c>
      <c r="B12" s="194"/>
      <c r="C12" s="194"/>
      <c r="D12" s="195"/>
      <c r="E12" s="171"/>
      <c r="F12" s="195"/>
      <c r="G12" s="171"/>
      <c r="H12" s="195"/>
      <c r="I12" s="171"/>
    </row>
    <row r="13" spans="1:10" x14ac:dyDescent="0.2">
      <c r="A13" s="194">
        <f>+'11.1- impo '!A12</f>
        <v>42856</v>
      </c>
      <c r="B13" s="194"/>
      <c r="C13" s="194"/>
      <c r="D13" s="171"/>
      <c r="E13" s="171"/>
      <c r="F13" s="171"/>
      <c r="G13" s="171"/>
      <c r="H13" s="171"/>
      <c r="I13" s="171"/>
    </row>
    <row r="14" spans="1:10" x14ac:dyDescent="0.2">
      <c r="A14" s="194">
        <f>+'11.1- impo '!A13</f>
        <v>42887</v>
      </c>
      <c r="B14" s="194"/>
      <c r="C14" s="194"/>
      <c r="D14" s="195"/>
      <c r="E14" s="171"/>
      <c r="F14" s="195"/>
      <c r="G14" s="171"/>
      <c r="H14" s="195"/>
      <c r="I14" s="171"/>
    </row>
    <row r="15" spans="1:10" x14ac:dyDescent="0.2">
      <c r="A15" s="194">
        <f>+'11.1- impo '!A14</f>
        <v>42917</v>
      </c>
      <c r="B15" s="194"/>
      <c r="C15" s="194"/>
      <c r="D15" s="171"/>
      <c r="E15" s="171"/>
      <c r="F15" s="171"/>
      <c r="G15" s="171"/>
      <c r="H15" s="171"/>
      <c r="I15" s="171"/>
    </row>
    <row r="16" spans="1:10" x14ac:dyDescent="0.2">
      <c r="A16" s="194">
        <f>+'11.1- impo '!A15</f>
        <v>42948</v>
      </c>
      <c r="B16" s="194"/>
      <c r="C16" s="194"/>
      <c r="D16" s="171"/>
      <c r="E16" s="171"/>
      <c r="F16" s="171"/>
      <c r="G16" s="171"/>
      <c r="H16" s="171"/>
      <c r="I16" s="171"/>
    </row>
    <row r="17" spans="1:9" x14ac:dyDescent="0.2">
      <c r="A17" s="194">
        <f>+'11.1- impo '!A16</f>
        <v>42979</v>
      </c>
      <c r="B17" s="194"/>
      <c r="C17" s="194"/>
      <c r="D17" s="171"/>
      <c r="E17" s="171"/>
      <c r="F17" s="171"/>
      <c r="G17" s="171"/>
      <c r="H17" s="171"/>
      <c r="I17" s="171"/>
    </row>
    <row r="18" spans="1:9" x14ac:dyDescent="0.2">
      <c r="A18" s="194">
        <f>+'11.1- impo '!A17</f>
        <v>43009</v>
      </c>
      <c r="B18" s="194"/>
      <c r="C18" s="194"/>
      <c r="D18" s="171"/>
      <c r="E18" s="171"/>
      <c r="F18" s="171"/>
      <c r="G18" s="171"/>
      <c r="H18" s="171"/>
      <c r="I18" s="171"/>
    </row>
    <row r="19" spans="1:9" x14ac:dyDescent="0.2">
      <c r="A19" s="194">
        <f>+'11.1- impo '!A18</f>
        <v>43040</v>
      </c>
      <c r="B19" s="194"/>
      <c r="C19" s="194"/>
      <c r="D19" s="171"/>
      <c r="E19" s="171"/>
      <c r="F19" s="171"/>
      <c r="G19" s="171"/>
      <c r="H19" s="171"/>
      <c r="I19" s="171"/>
    </row>
    <row r="20" spans="1:9" ht="13.5" thickBot="1" x14ac:dyDescent="0.25">
      <c r="A20" s="196">
        <f>+'11.1- impo '!A19</f>
        <v>43070</v>
      </c>
      <c r="B20" s="196"/>
      <c r="C20" s="196"/>
      <c r="D20" s="197"/>
      <c r="E20" s="197"/>
      <c r="F20" s="197"/>
      <c r="G20" s="197"/>
      <c r="H20" s="197"/>
      <c r="I20" s="197"/>
    </row>
    <row r="21" spans="1:9" x14ac:dyDescent="0.2">
      <c r="A21" s="190">
        <f>+'11.1- impo '!A20</f>
        <v>43101</v>
      </c>
      <c r="B21" s="190"/>
      <c r="C21" s="190"/>
      <c r="D21" s="192"/>
      <c r="E21" s="192"/>
      <c r="F21" s="192"/>
      <c r="G21" s="192"/>
      <c r="H21" s="192"/>
      <c r="I21" s="192"/>
    </row>
    <row r="22" spans="1:9" x14ac:dyDescent="0.2">
      <c r="A22" s="194">
        <f>+'11.1- impo '!A21</f>
        <v>43132</v>
      </c>
      <c r="B22" s="194"/>
      <c r="C22" s="194"/>
      <c r="D22" s="171"/>
      <c r="E22" s="171"/>
      <c r="F22" s="171"/>
      <c r="G22" s="171"/>
      <c r="H22" s="171"/>
      <c r="I22" s="171"/>
    </row>
    <row r="23" spans="1:9" x14ac:dyDescent="0.2">
      <c r="A23" s="194">
        <f>+'11.1- impo '!A22</f>
        <v>43160</v>
      </c>
      <c r="B23" s="194"/>
      <c r="C23" s="194"/>
      <c r="D23" s="171"/>
      <c r="E23" s="171"/>
      <c r="F23" s="171"/>
      <c r="G23" s="171"/>
      <c r="H23" s="171"/>
      <c r="I23" s="171"/>
    </row>
    <row r="24" spans="1:9" x14ac:dyDescent="0.2">
      <c r="A24" s="194">
        <f>+'11.1- impo '!A23</f>
        <v>43191</v>
      </c>
      <c r="B24" s="194"/>
      <c r="C24" s="194"/>
      <c r="D24" s="171"/>
      <c r="E24" s="171"/>
      <c r="F24" s="171"/>
      <c r="G24" s="171"/>
      <c r="H24" s="171"/>
      <c r="I24" s="171"/>
    </row>
    <row r="25" spans="1:9" x14ac:dyDescent="0.2">
      <c r="A25" s="194">
        <f>+'11.1- impo '!A24</f>
        <v>43221</v>
      </c>
      <c r="B25" s="194"/>
      <c r="C25" s="194"/>
      <c r="D25" s="171"/>
      <c r="E25" s="171"/>
      <c r="F25" s="171"/>
      <c r="G25" s="171"/>
      <c r="H25" s="171"/>
      <c r="I25" s="171"/>
    </row>
    <row r="26" spans="1:9" x14ac:dyDescent="0.2">
      <c r="A26" s="194">
        <f>+'11.1- impo '!A25</f>
        <v>43252</v>
      </c>
      <c r="B26" s="194"/>
      <c r="C26" s="194"/>
      <c r="D26" s="171"/>
      <c r="E26" s="171"/>
      <c r="F26" s="171"/>
      <c r="G26" s="171"/>
      <c r="H26" s="171"/>
      <c r="I26" s="171"/>
    </row>
    <row r="27" spans="1:9" x14ac:dyDescent="0.2">
      <c r="A27" s="194">
        <f>+'11.1- impo '!A26</f>
        <v>43282</v>
      </c>
      <c r="B27" s="194"/>
      <c r="C27" s="194"/>
      <c r="D27" s="171"/>
      <c r="E27" s="171"/>
      <c r="F27" s="171"/>
      <c r="G27" s="171"/>
      <c r="H27" s="171"/>
      <c r="I27" s="171"/>
    </row>
    <row r="28" spans="1:9" x14ac:dyDescent="0.2">
      <c r="A28" s="194">
        <f>+'11.1- impo '!A27</f>
        <v>43313</v>
      </c>
      <c r="B28" s="194"/>
      <c r="C28" s="194"/>
      <c r="D28" s="171"/>
      <c r="E28" s="171"/>
      <c r="F28" s="171"/>
      <c r="G28" s="171"/>
      <c r="H28" s="171"/>
      <c r="I28" s="171"/>
    </row>
    <row r="29" spans="1:9" x14ac:dyDescent="0.2">
      <c r="A29" s="194">
        <f>+'11.1- impo '!A28</f>
        <v>43344</v>
      </c>
      <c r="B29" s="194"/>
      <c r="C29" s="194"/>
      <c r="D29" s="171"/>
      <c r="E29" s="171"/>
      <c r="F29" s="171"/>
      <c r="G29" s="171"/>
      <c r="H29" s="171"/>
      <c r="I29" s="171"/>
    </row>
    <row r="30" spans="1:9" x14ac:dyDescent="0.2">
      <c r="A30" s="194">
        <f>+'11.1- impo '!A29</f>
        <v>43374</v>
      </c>
      <c r="B30" s="194"/>
      <c r="C30" s="194"/>
      <c r="D30" s="171"/>
      <c r="E30" s="171"/>
      <c r="F30" s="171"/>
      <c r="G30" s="171"/>
      <c r="H30" s="171"/>
      <c r="I30" s="171"/>
    </row>
    <row r="31" spans="1:9" x14ac:dyDescent="0.2">
      <c r="A31" s="194">
        <f>+'11.1- impo '!A30</f>
        <v>43405</v>
      </c>
      <c r="B31" s="194"/>
      <c r="C31" s="194"/>
      <c r="D31" s="171"/>
      <c r="E31" s="171"/>
      <c r="F31" s="171"/>
      <c r="G31" s="171"/>
      <c r="H31" s="171"/>
      <c r="I31" s="171"/>
    </row>
    <row r="32" spans="1:9" ht="13.5" thickBot="1" x14ac:dyDescent="0.25">
      <c r="A32" s="196">
        <f>+'11.1- impo '!A31</f>
        <v>43435</v>
      </c>
      <c r="B32" s="196"/>
      <c r="C32" s="196"/>
      <c r="D32" s="197"/>
      <c r="E32" s="197"/>
      <c r="F32" s="197"/>
      <c r="G32" s="197"/>
      <c r="H32" s="197"/>
      <c r="I32" s="197"/>
    </row>
    <row r="33" spans="1:9" x14ac:dyDescent="0.2">
      <c r="A33" s="190">
        <f>+'11.1- impo '!A32</f>
        <v>43466</v>
      </c>
      <c r="B33" s="190"/>
      <c r="C33" s="190"/>
      <c r="D33" s="192"/>
      <c r="E33" s="192"/>
      <c r="F33" s="192"/>
      <c r="G33" s="192"/>
      <c r="H33" s="192"/>
      <c r="I33" s="192"/>
    </row>
    <row r="34" spans="1:9" x14ac:dyDescent="0.2">
      <c r="A34" s="194">
        <f>+'11.1- impo '!A33</f>
        <v>43497</v>
      </c>
      <c r="B34" s="194"/>
      <c r="C34" s="194"/>
      <c r="D34" s="171"/>
      <c r="E34" s="171"/>
      <c r="F34" s="171"/>
      <c r="G34" s="171"/>
      <c r="H34" s="171"/>
      <c r="I34" s="171"/>
    </row>
    <row r="35" spans="1:9" x14ac:dyDescent="0.2">
      <c r="A35" s="194">
        <f>+'11.1- impo '!A34</f>
        <v>43525</v>
      </c>
      <c r="B35" s="194"/>
      <c r="C35" s="194"/>
      <c r="D35" s="171"/>
      <c r="E35" s="171"/>
      <c r="F35" s="171"/>
      <c r="G35" s="171"/>
      <c r="H35" s="171"/>
      <c r="I35" s="171"/>
    </row>
    <row r="36" spans="1:9" x14ac:dyDescent="0.2">
      <c r="A36" s="194">
        <f>+'11.1- impo '!A35</f>
        <v>43556</v>
      </c>
      <c r="B36" s="194"/>
      <c r="C36" s="194"/>
      <c r="D36" s="171"/>
      <c r="E36" s="171"/>
      <c r="F36" s="171"/>
      <c r="G36" s="171"/>
      <c r="H36" s="171"/>
      <c r="I36" s="171"/>
    </row>
    <row r="37" spans="1:9" x14ac:dyDescent="0.2">
      <c r="A37" s="194">
        <f>+'11.1- impo '!A36</f>
        <v>43586</v>
      </c>
      <c r="B37" s="194"/>
      <c r="C37" s="194"/>
      <c r="D37" s="171"/>
      <c r="E37" s="171"/>
      <c r="F37" s="171"/>
      <c r="G37" s="171"/>
      <c r="H37" s="171"/>
      <c r="I37" s="171"/>
    </row>
    <row r="38" spans="1:9" x14ac:dyDescent="0.2">
      <c r="A38" s="194">
        <f>+'11.1- impo '!A37</f>
        <v>43617</v>
      </c>
      <c r="B38" s="194"/>
      <c r="C38" s="194"/>
      <c r="D38" s="171"/>
      <c r="E38" s="171"/>
      <c r="F38" s="171"/>
      <c r="G38" s="171"/>
      <c r="H38" s="171"/>
      <c r="I38" s="171"/>
    </row>
    <row r="39" spans="1:9" x14ac:dyDescent="0.2">
      <c r="A39" s="194">
        <f>+'11.1- impo '!A38</f>
        <v>43647</v>
      </c>
      <c r="B39" s="194"/>
      <c r="C39" s="194"/>
      <c r="D39" s="171"/>
      <c r="E39" s="171"/>
      <c r="F39" s="171"/>
      <c r="G39" s="171"/>
      <c r="H39" s="171"/>
      <c r="I39" s="171"/>
    </row>
    <row r="40" spans="1:9" x14ac:dyDescent="0.2">
      <c r="A40" s="194">
        <f>+'11.1- impo '!A39</f>
        <v>43678</v>
      </c>
      <c r="B40" s="194"/>
      <c r="C40" s="194"/>
      <c r="D40" s="171"/>
      <c r="E40" s="171"/>
      <c r="F40" s="171"/>
      <c r="G40" s="171"/>
      <c r="H40" s="171"/>
      <c r="I40" s="171"/>
    </row>
    <row r="41" spans="1:9" x14ac:dyDescent="0.2">
      <c r="A41" s="194">
        <f>+'11.1- impo '!A40</f>
        <v>43709</v>
      </c>
      <c r="B41" s="194"/>
      <c r="C41" s="194"/>
      <c r="D41" s="171"/>
      <c r="E41" s="171"/>
      <c r="F41" s="171"/>
      <c r="G41" s="171"/>
      <c r="H41" s="171"/>
      <c r="I41" s="171"/>
    </row>
    <row r="42" spans="1:9" x14ac:dyDescent="0.2">
      <c r="A42" s="194">
        <f>+'11.1- impo '!A41</f>
        <v>43739</v>
      </c>
      <c r="B42" s="194"/>
      <c r="C42" s="194"/>
      <c r="D42" s="171"/>
      <c r="E42" s="171"/>
      <c r="F42" s="171"/>
      <c r="G42" s="171"/>
      <c r="H42" s="171"/>
      <c r="I42" s="171"/>
    </row>
    <row r="43" spans="1:9" x14ac:dyDescent="0.2">
      <c r="A43" s="194">
        <f>+'11.1- impo '!A42</f>
        <v>43770</v>
      </c>
      <c r="B43" s="194"/>
      <c r="C43" s="194"/>
      <c r="D43" s="171"/>
      <c r="E43" s="171"/>
      <c r="F43" s="171"/>
      <c r="G43" s="171"/>
      <c r="H43" s="171"/>
      <c r="I43" s="171"/>
    </row>
    <row r="44" spans="1:9" ht="13.5" thickBot="1" x14ac:dyDescent="0.25">
      <c r="A44" s="196">
        <f>+'11.1- impo '!A43</f>
        <v>43800</v>
      </c>
      <c r="B44" s="196"/>
      <c r="C44" s="196"/>
      <c r="D44" s="197"/>
      <c r="E44" s="197"/>
      <c r="F44" s="197"/>
      <c r="G44" s="197"/>
      <c r="H44" s="197"/>
      <c r="I44" s="197"/>
    </row>
    <row r="45" spans="1:9" hidden="1" x14ac:dyDescent="0.2">
      <c r="A45" s="190">
        <f>+'11.1- impo '!A44</f>
        <v>43831</v>
      </c>
      <c r="B45" s="190"/>
      <c r="C45" s="190"/>
      <c r="D45" s="192"/>
      <c r="E45" s="192"/>
      <c r="F45" s="192"/>
      <c r="G45" s="192"/>
      <c r="H45" s="192"/>
      <c r="I45" s="192"/>
    </row>
    <row r="46" spans="1:9" hidden="1" x14ac:dyDescent="0.2">
      <c r="A46" s="194">
        <f>+'11.1- impo '!A45</f>
        <v>43862</v>
      </c>
      <c r="B46" s="194"/>
      <c r="C46" s="194"/>
      <c r="D46" s="171"/>
      <c r="E46" s="171"/>
      <c r="F46" s="171"/>
      <c r="G46" s="171"/>
      <c r="H46" s="171"/>
      <c r="I46" s="171"/>
    </row>
    <row r="47" spans="1:9" hidden="1" x14ac:dyDescent="0.2">
      <c r="A47" s="194">
        <f>+'11.1- impo '!A46</f>
        <v>43891</v>
      </c>
      <c r="B47" s="194"/>
      <c r="C47" s="194"/>
      <c r="D47" s="171"/>
      <c r="E47" s="171"/>
      <c r="F47" s="171"/>
      <c r="G47" s="171"/>
      <c r="H47" s="171"/>
      <c r="I47" s="171"/>
    </row>
    <row r="48" spans="1:9" hidden="1" x14ac:dyDescent="0.2">
      <c r="A48" s="194">
        <f>+'11.1- impo '!A47</f>
        <v>43922</v>
      </c>
      <c r="B48" s="194"/>
      <c r="C48" s="194"/>
      <c r="D48" s="171"/>
      <c r="E48" s="171"/>
      <c r="F48" s="171"/>
      <c r="G48" s="171"/>
      <c r="H48" s="171"/>
      <c r="I48" s="171"/>
    </row>
    <row r="49" spans="1:9" hidden="1" x14ac:dyDescent="0.2">
      <c r="A49" s="194">
        <f>+'11.1- impo '!A48</f>
        <v>43952</v>
      </c>
      <c r="B49" s="194"/>
      <c r="C49" s="194"/>
      <c r="D49" s="171"/>
      <c r="E49" s="171"/>
      <c r="F49" s="171"/>
      <c r="G49" s="171"/>
      <c r="H49" s="171"/>
      <c r="I49" s="171"/>
    </row>
    <row r="50" spans="1:9" hidden="1" x14ac:dyDescent="0.2">
      <c r="A50" s="194">
        <f>+'11.1- impo '!A49</f>
        <v>43983</v>
      </c>
      <c r="B50" s="194"/>
      <c r="C50" s="194"/>
      <c r="D50" s="171"/>
      <c r="E50" s="171"/>
      <c r="F50" s="171"/>
      <c r="G50" s="171"/>
      <c r="H50" s="171"/>
      <c r="I50" s="171"/>
    </row>
    <row r="51" spans="1:9" hidden="1" x14ac:dyDescent="0.2">
      <c r="A51" s="194">
        <f>+'11.1- impo '!A50</f>
        <v>44013</v>
      </c>
      <c r="B51" s="194"/>
      <c r="C51" s="194"/>
      <c r="D51" s="171"/>
      <c r="E51" s="171"/>
      <c r="F51" s="171"/>
      <c r="G51" s="171"/>
      <c r="H51" s="171"/>
      <c r="I51" s="171"/>
    </row>
    <row r="52" spans="1:9" hidden="1" x14ac:dyDescent="0.2">
      <c r="A52" s="194">
        <f>+'11.1- impo '!A51</f>
        <v>44044</v>
      </c>
      <c r="B52" s="194"/>
      <c r="C52" s="194"/>
      <c r="D52" s="171"/>
      <c r="E52" s="171"/>
      <c r="F52" s="171"/>
      <c r="G52" s="171"/>
      <c r="H52" s="171"/>
      <c r="I52" s="171"/>
    </row>
    <row r="53" spans="1:9" hidden="1" x14ac:dyDescent="0.2">
      <c r="A53" s="194">
        <f>+'11.1- impo '!A52</f>
        <v>44075</v>
      </c>
      <c r="B53" s="194"/>
      <c r="C53" s="194"/>
      <c r="D53" s="171"/>
      <c r="E53" s="171"/>
      <c r="F53" s="171"/>
      <c r="G53" s="171"/>
      <c r="H53" s="171"/>
      <c r="I53" s="171"/>
    </row>
    <row r="54" spans="1:9" hidden="1" x14ac:dyDescent="0.2">
      <c r="A54" s="194">
        <f>+'11.1- impo '!A53</f>
        <v>44105</v>
      </c>
      <c r="B54" s="194"/>
      <c r="C54" s="194"/>
      <c r="D54" s="171"/>
      <c r="E54" s="171"/>
      <c r="F54" s="171"/>
      <c r="G54" s="171"/>
      <c r="H54" s="171"/>
      <c r="I54" s="171"/>
    </row>
    <row r="55" spans="1:9" hidden="1" x14ac:dyDescent="0.2">
      <c r="A55" s="194">
        <f>+'11.1- impo '!A54</f>
        <v>44136</v>
      </c>
      <c r="B55" s="194"/>
      <c r="C55" s="194"/>
      <c r="D55" s="171"/>
      <c r="E55" s="171"/>
      <c r="F55" s="171"/>
      <c r="G55" s="171"/>
      <c r="H55" s="171"/>
      <c r="I55" s="171"/>
    </row>
    <row r="56" spans="1:9" ht="13.5" hidden="1" thickBot="1" x14ac:dyDescent="0.25">
      <c r="A56" s="196">
        <f>+'11.1- impo '!A55</f>
        <v>44166</v>
      </c>
      <c r="B56" s="196"/>
      <c r="C56" s="196"/>
      <c r="D56" s="197"/>
      <c r="E56" s="197"/>
      <c r="F56" s="197"/>
      <c r="G56" s="197"/>
      <c r="H56" s="197"/>
      <c r="I56" s="197"/>
    </row>
    <row r="57" spans="1:9" ht="13.5" thickBot="1" x14ac:dyDescent="0.25">
      <c r="A57" s="210"/>
      <c r="B57" s="210"/>
      <c r="C57" s="210"/>
      <c r="D57" s="205"/>
      <c r="E57" s="205"/>
      <c r="F57" s="205"/>
      <c r="G57" s="205"/>
      <c r="H57" s="205"/>
      <c r="I57" s="205"/>
    </row>
    <row r="58" spans="1:9" x14ac:dyDescent="0.2">
      <c r="A58" s="207">
        <v>2014</v>
      </c>
      <c r="B58" s="234"/>
      <c r="C58" s="234"/>
      <c r="D58" s="235"/>
      <c r="E58" s="235"/>
      <c r="F58" s="235"/>
      <c r="G58" s="235"/>
      <c r="H58" s="235"/>
      <c r="I58" s="235"/>
    </row>
    <row r="59" spans="1:9" x14ac:dyDescent="0.2">
      <c r="A59" s="208">
        <v>2015</v>
      </c>
      <c r="B59" s="236"/>
      <c r="C59" s="236"/>
      <c r="D59" s="237"/>
      <c r="E59" s="237"/>
      <c r="F59" s="237"/>
      <c r="G59" s="237"/>
      <c r="H59" s="237"/>
      <c r="I59" s="237"/>
    </row>
    <row r="60" spans="1:9" x14ac:dyDescent="0.2">
      <c r="A60" s="208">
        <v>2016</v>
      </c>
      <c r="B60" s="236"/>
      <c r="C60" s="236"/>
      <c r="D60" s="237"/>
      <c r="E60" s="237"/>
      <c r="F60" s="237"/>
      <c r="G60" s="237"/>
      <c r="H60" s="237"/>
      <c r="I60" s="237"/>
    </row>
    <row r="61" spans="1:9" x14ac:dyDescent="0.2">
      <c r="A61" s="208">
        <f>+'11.1- impo '!A60</f>
        <v>2017</v>
      </c>
      <c r="B61" s="236"/>
      <c r="C61" s="236"/>
      <c r="D61" s="237"/>
      <c r="E61" s="237"/>
      <c r="F61" s="237"/>
      <c r="G61" s="237"/>
      <c r="H61" s="237"/>
      <c r="I61" s="237"/>
    </row>
    <row r="62" spans="1:9" x14ac:dyDescent="0.2">
      <c r="A62" s="208">
        <f>+'11.1- impo '!A61</f>
        <v>2018</v>
      </c>
      <c r="B62" s="236"/>
      <c r="C62" s="236"/>
      <c r="D62" s="237"/>
      <c r="E62" s="237"/>
      <c r="F62" s="237"/>
      <c r="G62" s="237"/>
      <c r="H62" s="237"/>
      <c r="I62" s="237"/>
    </row>
    <row r="63" spans="1:9" ht="13.5" thickBot="1" x14ac:dyDescent="0.25">
      <c r="A63" s="209">
        <f>+'11.1- impo '!A62</f>
        <v>2019</v>
      </c>
      <c r="B63" s="238"/>
      <c r="C63" s="238"/>
      <c r="D63" s="239"/>
      <c r="E63" s="239"/>
      <c r="F63" s="239"/>
      <c r="G63" s="239"/>
      <c r="H63" s="239"/>
      <c r="I63" s="239"/>
    </row>
    <row r="64" spans="1:9" hidden="1" x14ac:dyDescent="0.2">
      <c r="A64" s="210"/>
      <c r="B64" s="240"/>
      <c r="C64" s="240"/>
      <c r="D64" s="69"/>
      <c r="E64" s="69"/>
      <c r="F64" s="69"/>
      <c r="G64" s="69"/>
      <c r="H64" s="69"/>
      <c r="I64" s="69"/>
    </row>
    <row r="65" spans="1:9" hidden="1" x14ac:dyDescent="0.2">
      <c r="A65" s="190" t="str">
        <f>+'11.1- impo '!A64</f>
        <v>ene-dic 2018</v>
      </c>
      <c r="B65" s="241"/>
      <c r="C65" s="241"/>
      <c r="D65" s="235"/>
      <c r="E65" s="235"/>
      <c r="F65" s="235"/>
      <c r="G65" s="235"/>
      <c r="H65" s="235"/>
      <c r="I65" s="235"/>
    </row>
    <row r="66" spans="1:9" ht="13.5" hidden="1" thickBot="1" x14ac:dyDescent="0.25">
      <c r="A66" s="196">
        <f>+'11.1- impo '!A65</f>
        <v>2019</v>
      </c>
      <c r="B66" s="242"/>
      <c r="C66" s="242"/>
      <c r="D66" s="239"/>
      <c r="E66" s="239"/>
      <c r="F66" s="239"/>
      <c r="G66" s="239"/>
      <c r="H66" s="239"/>
      <c r="I66" s="239"/>
    </row>
    <row r="67" spans="1:9" x14ac:dyDescent="0.2">
      <c r="A67" s="204"/>
      <c r="B67" s="204"/>
      <c r="C67" s="204"/>
    </row>
    <row r="68" spans="1:9" x14ac:dyDescent="0.2">
      <c r="A68" s="204"/>
      <c r="B68" s="204"/>
      <c r="C68" s="204"/>
    </row>
    <row r="71" spans="1:9" x14ac:dyDescent="0.2">
      <c r="A71" s="86" t="s">
        <v>150</v>
      </c>
      <c r="B71" s="86"/>
      <c r="C71" s="86"/>
      <c r="D71" s="87"/>
      <c r="E71" s="56"/>
    </row>
    <row r="72" spans="1:9" ht="13.5" thickBot="1" x14ac:dyDescent="0.25">
      <c r="A72" s="56"/>
      <c r="B72" s="56"/>
      <c r="C72" s="56"/>
      <c r="D72" s="56"/>
      <c r="E72" s="56"/>
    </row>
    <row r="73" spans="1:9" ht="13.5" thickBot="1" x14ac:dyDescent="0.25">
      <c r="A73" s="91" t="s">
        <v>8</v>
      </c>
      <c r="B73" s="93" t="s">
        <v>141</v>
      </c>
      <c r="C73" s="108" t="s">
        <v>145</v>
      </c>
      <c r="D73" s="93" t="s">
        <v>141</v>
      </c>
      <c r="E73" s="108" t="s">
        <v>145</v>
      </c>
      <c r="F73" s="93" t="s">
        <v>141</v>
      </c>
      <c r="G73" s="108" t="s">
        <v>145</v>
      </c>
      <c r="H73" s="93" t="s">
        <v>141</v>
      </c>
      <c r="I73" s="108" t="s">
        <v>145</v>
      </c>
    </row>
    <row r="74" spans="1:9" x14ac:dyDescent="0.2">
      <c r="A74" s="99">
        <f>+A61</f>
        <v>2017</v>
      </c>
      <c r="B74" s="115">
        <f>+B61-SUM(B9:B20)</f>
        <v>0</v>
      </c>
      <c r="C74" s="115">
        <f t="shared" ref="C74:I74" si="0">+C61-SUM(C9:C20)</f>
        <v>0</v>
      </c>
      <c r="D74" s="115">
        <f t="shared" si="0"/>
        <v>0</v>
      </c>
      <c r="E74" s="115">
        <f t="shared" si="0"/>
        <v>0</v>
      </c>
      <c r="F74" s="115">
        <f t="shared" si="0"/>
        <v>0</v>
      </c>
      <c r="G74" s="115">
        <f t="shared" si="0"/>
        <v>0</v>
      </c>
      <c r="H74" s="115">
        <f t="shared" si="0"/>
        <v>0</v>
      </c>
      <c r="I74" s="118">
        <f t="shared" si="0"/>
        <v>0</v>
      </c>
    </row>
    <row r="75" spans="1:9" x14ac:dyDescent="0.2">
      <c r="A75" s="101">
        <f>+A62</f>
        <v>2018</v>
      </c>
      <c r="B75" s="119">
        <f>+B62-SUM(B21:B32)</f>
        <v>0</v>
      </c>
      <c r="C75" s="119">
        <f t="shared" ref="C75:I75" si="1">+C62-SUM(C21:C32)</f>
        <v>0</v>
      </c>
      <c r="D75" s="119">
        <f t="shared" si="1"/>
        <v>0</v>
      </c>
      <c r="E75" s="119">
        <f t="shared" si="1"/>
        <v>0</v>
      </c>
      <c r="F75" s="119">
        <f t="shared" si="1"/>
        <v>0</v>
      </c>
      <c r="G75" s="119">
        <f t="shared" si="1"/>
        <v>0</v>
      </c>
      <c r="H75" s="119">
        <f t="shared" si="1"/>
        <v>0</v>
      </c>
      <c r="I75" s="122">
        <f t="shared" si="1"/>
        <v>0</v>
      </c>
    </row>
    <row r="76" spans="1:9" ht="13.5" thickBot="1" x14ac:dyDescent="0.25">
      <c r="A76" s="102">
        <f>+A63</f>
        <v>2019</v>
      </c>
      <c r="B76" s="123">
        <f>+B63-SUM(B33:B44)</f>
        <v>0</v>
      </c>
      <c r="C76" s="123">
        <f t="shared" ref="C76:I76" si="2">+C63-SUM(C33:C44)</f>
        <v>0</v>
      </c>
      <c r="D76" s="123">
        <f t="shared" si="2"/>
        <v>0</v>
      </c>
      <c r="E76" s="123">
        <f t="shared" si="2"/>
        <v>0</v>
      </c>
      <c r="F76" s="123">
        <f t="shared" si="2"/>
        <v>0</v>
      </c>
      <c r="G76" s="123">
        <f t="shared" si="2"/>
        <v>0</v>
      </c>
      <c r="H76" s="123">
        <f t="shared" si="2"/>
        <v>0</v>
      </c>
      <c r="I76" s="126">
        <f t="shared" si="2"/>
        <v>0</v>
      </c>
    </row>
    <row r="77" spans="1:9" x14ac:dyDescent="0.2">
      <c r="A77" s="99" t="str">
        <f>+A65</f>
        <v>ene-dic 2018</v>
      </c>
      <c r="B77" s="132">
        <f>+B65-(SUM(B33:INDEX(B33:B44,'parámetros e instrucciones'!$E$3)))</f>
        <v>0</v>
      </c>
      <c r="C77" s="132">
        <f>+C65-(SUM(C33:INDEX(C33:C44,'parámetros e instrucciones'!$E$3)))</f>
        <v>0</v>
      </c>
      <c r="D77" s="132">
        <f>+D65-(SUM(D33:INDEX(D33:D44,'parámetros e instrucciones'!$E$3)))</f>
        <v>0</v>
      </c>
      <c r="E77" s="132">
        <f>+E65-(SUM(E33:INDEX(E33:E44,'parámetros e instrucciones'!$E$3)))</f>
        <v>0</v>
      </c>
      <c r="F77" s="132">
        <f>+F65-(SUM(F33:INDEX(F33:F44,'parámetros e instrucciones'!$E$3)))</f>
        <v>0</v>
      </c>
      <c r="G77" s="132">
        <f>+G65-(SUM(G33:INDEX(G33:G44,'parámetros e instrucciones'!$E$3)))</f>
        <v>0</v>
      </c>
      <c r="H77" s="132">
        <f>+H65-(SUM(H33:INDEX(H33:H44,'parámetros e instrucciones'!$E$3)))</f>
        <v>0</v>
      </c>
      <c r="I77" s="132">
        <f>+I65-(SUM(I33:INDEX(I33:I44,'parámetros e instrucciones'!$E$3)))</f>
        <v>0</v>
      </c>
    </row>
    <row r="78" spans="1:9" ht="13.5" thickBot="1" x14ac:dyDescent="0.25">
      <c r="A78" s="102">
        <f>+A66</f>
        <v>2019</v>
      </c>
      <c r="B78" s="136">
        <f>+B66-(SUM(B45:INDEX(B45:B56,'parámetros e instrucciones'!$E$3)))</f>
        <v>0</v>
      </c>
      <c r="C78" s="136">
        <f>+C66-(SUM(C45:INDEX(C45:C56,'parámetros e instrucciones'!$E$3)))</f>
        <v>0</v>
      </c>
      <c r="D78" s="136">
        <f>+D66-(SUM(D45:INDEX(D45:D56,'parámetros e instrucciones'!$E$3)))</f>
        <v>0</v>
      </c>
      <c r="E78" s="136">
        <f>+E66-(SUM(E45:INDEX(E45:E56,'parámetros e instrucciones'!$E$3)))</f>
        <v>0</v>
      </c>
      <c r="F78" s="136">
        <f>+F66-(SUM(F45:INDEX(F45:F56,'parámetros e instrucciones'!$E$3)))</f>
        <v>0</v>
      </c>
      <c r="G78" s="136">
        <f>+G66-(SUM(G45:INDEX(G45:G56,'parámetros e instrucciones'!$E$3)))</f>
        <v>0</v>
      </c>
      <c r="H78" s="136">
        <f>+H66-(SUM(H45:INDEX(H45:H56,'parámetros e instrucciones'!$E$3)))</f>
        <v>0</v>
      </c>
      <c r="I78" s="136">
        <f>+I66-(SUM(I45:INDEX(I45:I56,'parámetros e instrucciones'!$E$3)))</f>
        <v>0</v>
      </c>
    </row>
  </sheetData>
  <sheetProtection formatCells="0" formatColumns="0" formatRows="0"/>
  <mergeCells count="6">
    <mergeCell ref="A1:I1"/>
    <mergeCell ref="A2:I2"/>
    <mergeCell ref="A3:I3"/>
    <mergeCell ref="A4:I4"/>
    <mergeCell ref="A5:I5"/>
    <mergeCell ref="B7:C7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75" orientation="landscape" horizontalDpi="4294967292" verticalDpi="300" r:id="rId1"/>
  <headerFooter alignWithMargins="0">
    <oddHeader>&amp;R2020 - Año del General Manuel Belgrano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:J78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3" width="14.5703125" style="51" customWidth="1"/>
    <col min="4" max="9" width="13.85546875" style="51" customWidth="1"/>
    <col min="10" max="16384" width="11.42578125" style="51"/>
  </cols>
  <sheetData>
    <row r="1" spans="1:10" x14ac:dyDescent="0.2">
      <c r="A1" s="482" t="s">
        <v>290</v>
      </c>
      <c r="B1" s="482"/>
      <c r="C1" s="482"/>
      <c r="D1" s="482"/>
      <c r="E1" s="482"/>
      <c r="F1" s="482"/>
      <c r="G1" s="482"/>
      <c r="H1" s="482"/>
      <c r="I1" s="482"/>
    </row>
    <row r="2" spans="1:10" x14ac:dyDescent="0.2">
      <c r="A2" s="482" t="s">
        <v>12</v>
      </c>
      <c r="B2" s="482"/>
      <c r="C2" s="482"/>
      <c r="D2" s="482"/>
      <c r="E2" s="482"/>
      <c r="F2" s="482"/>
      <c r="G2" s="482"/>
      <c r="H2" s="482"/>
      <c r="I2" s="482"/>
    </row>
    <row r="3" spans="1:10" x14ac:dyDescent="0.2">
      <c r="A3" s="482" t="s">
        <v>228</v>
      </c>
      <c r="B3" s="482"/>
      <c r="C3" s="482"/>
      <c r="D3" s="482"/>
      <c r="E3" s="482"/>
      <c r="F3" s="482"/>
      <c r="G3" s="482"/>
      <c r="H3" s="482"/>
      <c r="I3" s="482"/>
      <c r="J3" s="159"/>
    </row>
    <row r="4" spans="1:10" x14ac:dyDescent="0.2">
      <c r="A4" s="482" t="s">
        <v>13</v>
      </c>
      <c r="B4" s="482"/>
      <c r="C4" s="482"/>
      <c r="D4" s="482"/>
      <c r="E4" s="482"/>
      <c r="F4" s="482"/>
      <c r="G4" s="482"/>
      <c r="H4" s="482"/>
      <c r="I4" s="482"/>
      <c r="J4" s="159"/>
    </row>
    <row r="5" spans="1:10" x14ac:dyDescent="0.2">
      <c r="A5" s="472" t="s">
        <v>288</v>
      </c>
      <c r="B5" s="472"/>
      <c r="C5" s="472"/>
      <c r="D5" s="472"/>
      <c r="E5" s="472"/>
      <c r="F5" s="472"/>
      <c r="G5" s="472"/>
      <c r="H5" s="472"/>
      <c r="I5" s="472"/>
      <c r="J5" s="159"/>
    </row>
    <row r="6" spans="1:10" ht="13.5" thickBot="1" x14ac:dyDescent="0.25">
      <c r="D6" s="206"/>
      <c r="E6" s="227"/>
      <c r="F6" s="227"/>
      <c r="G6" s="227"/>
      <c r="H6" s="227"/>
      <c r="I6" s="227"/>
    </row>
    <row r="7" spans="1:10" x14ac:dyDescent="0.2">
      <c r="A7" s="175" t="s">
        <v>7</v>
      </c>
      <c r="B7" s="524" t="s">
        <v>285</v>
      </c>
      <c r="C7" s="525"/>
      <c r="D7" s="228" t="s">
        <v>14</v>
      </c>
      <c r="E7" s="229"/>
      <c r="F7" s="228" t="s">
        <v>14</v>
      </c>
      <c r="G7" s="229"/>
      <c r="H7" s="228" t="s">
        <v>286</v>
      </c>
      <c r="I7" s="229"/>
    </row>
    <row r="8" spans="1:10" ht="13.5" thickBot="1" x14ac:dyDescent="0.25">
      <c r="A8" s="230" t="s">
        <v>8</v>
      </c>
      <c r="B8" s="231" t="s">
        <v>85</v>
      </c>
      <c r="C8" s="232" t="s">
        <v>15</v>
      </c>
      <c r="D8" s="231" t="s">
        <v>85</v>
      </c>
      <c r="E8" s="233" t="s">
        <v>15</v>
      </c>
      <c r="F8" s="231" t="s">
        <v>85</v>
      </c>
      <c r="G8" s="233" t="s">
        <v>15</v>
      </c>
      <c r="H8" s="231" t="s">
        <v>85</v>
      </c>
      <c r="I8" s="233" t="s">
        <v>15</v>
      </c>
    </row>
    <row r="9" spans="1:10" x14ac:dyDescent="0.2">
      <c r="A9" s="190">
        <f>+'11.1- impo '!A8</f>
        <v>42736</v>
      </c>
      <c r="B9" s="190"/>
      <c r="C9" s="190"/>
      <c r="D9" s="191"/>
      <c r="E9" s="192"/>
      <c r="F9" s="191"/>
      <c r="G9" s="192"/>
      <c r="H9" s="191"/>
      <c r="I9" s="192"/>
    </row>
    <row r="10" spans="1:10" x14ac:dyDescent="0.2">
      <c r="A10" s="194">
        <f>+'11.1- impo '!A9</f>
        <v>42767</v>
      </c>
      <c r="B10" s="194"/>
      <c r="C10" s="194"/>
      <c r="D10" s="195"/>
      <c r="E10" s="171"/>
      <c r="F10" s="195"/>
      <c r="G10" s="171"/>
      <c r="H10" s="195"/>
      <c r="I10" s="171"/>
    </row>
    <row r="11" spans="1:10" x14ac:dyDescent="0.2">
      <c r="A11" s="194">
        <f>+'11.1- impo '!A10</f>
        <v>42795</v>
      </c>
      <c r="B11" s="194"/>
      <c r="C11" s="194"/>
      <c r="D11" s="195"/>
      <c r="E11" s="171"/>
      <c r="F11" s="195"/>
      <c r="G11" s="171"/>
      <c r="H11" s="195"/>
      <c r="I11" s="171"/>
    </row>
    <row r="12" spans="1:10" x14ac:dyDescent="0.2">
      <c r="A12" s="194">
        <f>+'11.1- impo '!A11</f>
        <v>42826</v>
      </c>
      <c r="B12" s="194"/>
      <c r="C12" s="194"/>
      <c r="D12" s="195"/>
      <c r="E12" s="171"/>
      <c r="F12" s="195"/>
      <c r="G12" s="171"/>
      <c r="H12" s="195"/>
      <c r="I12" s="171"/>
    </row>
    <row r="13" spans="1:10" x14ac:dyDescent="0.2">
      <c r="A13" s="194">
        <f>+'11.1- impo '!A12</f>
        <v>42856</v>
      </c>
      <c r="B13" s="194"/>
      <c r="C13" s="194"/>
      <c r="D13" s="171"/>
      <c r="E13" s="171"/>
      <c r="F13" s="171"/>
      <c r="G13" s="171"/>
      <c r="H13" s="171"/>
      <c r="I13" s="171"/>
    </row>
    <row r="14" spans="1:10" x14ac:dyDescent="0.2">
      <c r="A14" s="194">
        <f>+'11.1- impo '!A13</f>
        <v>42887</v>
      </c>
      <c r="B14" s="194"/>
      <c r="C14" s="194"/>
      <c r="D14" s="195"/>
      <c r="E14" s="171"/>
      <c r="F14" s="195"/>
      <c r="G14" s="171"/>
      <c r="H14" s="195"/>
      <c r="I14" s="171"/>
    </row>
    <row r="15" spans="1:10" x14ac:dyDescent="0.2">
      <c r="A15" s="194">
        <f>+'11.1- impo '!A14</f>
        <v>42917</v>
      </c>
      <c r="B15" s="194"/>
      <c r="C15" s="194"/>
      <c r="D15" s="171"/>
      <c r="E15" s="171"/>
      <c r="F15" s="171"/>
      <c r="G15" s="171"/>
      <c r="H15" s="171"/>
      <c r="I15" s="171"/>
    </row>
    <row r="16" spans="1:10" x14ac:dyDescent="0.2">
      <c r="A16" s="194">
        <f>+'11.1- impo '!A15</f>
        <v>42948</v>
      </c>
      <c r="B16" s="194"/>
      <c r="C16" s="194"/>
      <c r="D16" s="171"/>
      <c r="E16" s="171"/>
      <c r="F16" s="171"/>
      <c r="G16" s="171"/>
      <c r="H16" s="171"/>
      <c r="I16" s="171"/>
    </row>
    <row r="17" spans="1:9" x14ac:dyDescent="0.2">
      <c r="A17" s="194">
        <f>+'11.1- impo '!A16</f>
        <v>42979</v>
      </c>
      <c r="B17" s="194"/>
      <c r="C17" s="194"/>
      <c r="D17" s="171"/>
      <c r="E17" s="171"/>
      <c r="F17" s="171"/>
      <c r="G17" s="171"/>
      <c r="H17" s="171"/>
      <c r="I17" s="171"/>
    </row>
    <row r="18" spans="1:9" x14ac:dyDescent="0.2">
      <c r="A18" s="194">
        <f>+'11.1- impo '!A17</f>
        <v>43009</v>
      </c>
      <c r="B18" s="194"/>
      <c r="C18" s="194"/>
      <c r="D18" s="171"/>
      <c r="E18" s="171"/>
      <c r="F18" s="171"/>
      <c r="G18" s="171"/>
      <c r="H18" s="171"/>
      <c r="I18" s="171"/>
    </row>
    <row r="19" spans="1:9" x14ac:dyDescent="0.2">
      <c r="A19" s="194">
        <f>+'11.1- impo '!A18</f>
        <v>43040</v>
      </c>
      <c r="B19" s="194"/>
      <c r="C19" s="194"/>
      <c r="D19" s="171"/>
      <c r="E19" s="171"/>
      <c r="F19" s="171"/>
      <c r="G19" s="171"/>
      <c r="H19" s="171"/>
      <c r="I19" s="171"/>
    </row>
    <row r="20" spans="1:9" ht="13.5" thickBot="1" x14ac:dyDescent="0.25">
      <c r="A20" s="196">
        <f>+'11.1- impo '!A19</f>
        <v>43070</v>
      </c>
      <c r="B20" s="196"/>
      <c r="C20" s="196"/>
      <c r="D20" s="197"/>
      <c r="E20" s="197"/>
      <c r="F20" s="197"/>
      <c r="G20" s="197"/>
      <c r="H20" s="197"/>
      <c r="I20" s="197"/>
    </row>
    <row r="21" spans="1:9" x14ac:dyDescent="0.2">
      <c r="A21" s="190">
        <f>+'11.1- impo '!A20</f>
        <v>43101</v>
      </c>
      <c r="B21" s="190"/>
      <c r="C21" s="190"/>
      <c r="D21" s="192"/>
      <c r="E21" s="192"/>
      <c r="F21" s="192"/>
      <c r="G21" s="192"/>
      <c r="H21" s="192"/>
      <c r="I21" s="192"/>
    </row>
    <row r="22" spans="1:9" x14ac:dyDescent="0.2">
      <c r="A22" s="194">
        <f>+'11.1- impo '!A21</f>
        <v>43132</v>
      </c>
      <c r="B22" s="194"/>
      <c r="C22" s="194"/>
      <c r="D22" s="171"/>
      <c r="E22" s="171"/>
      <c r="F22" s="171"/>
      <c r="G22" s="171"/>
      <c r="H22" s="171"/>
      <c r="I22" s="171"/>
    </row>
    <row r="23" spans="1:9" x14ac:dyDescent="0.2">
      <c r="A23" s="194">
        <f>+'11.1- impo '!A22</f>
        <v>43160</v>
      </c>
      <c r="B23" s="194"/>
      <c r="C23" s="194"/>
      <c r="D23" s="171"/>
      <c r="E23" s="171"/>
      <c r="F23" s="171"/>
      <c r="G23" s="171"/>
      <c r="H23" s="171"/>
      <c r="I23" s="171"/>
    </row>
    <row r="24" spans="1:9" x14ac:dyDescent="0.2">
      <c r="A24" s="194">
        <f>+'11.1- impo '!A23</f>
        <v>43191</v>
      </c>
      <c r="B24" s="194"/>
      <c r="C24" s="194"/>
      <c r="D24" s="171"/>
      <c r="E24" s="171"/>
      <c r="F24" s="171"/>
      <c r="G24" s="171"/>
      <c r="H24" s="171"/>
      <c r="I24" s="171"/>
    </row>
    <row r="25" spans="1:9" x14ac:dyDescent="0.2">
      <c r="A25" s="194">
        <f>+'11.1- impo '!A24</f>
        <v>43221</v>
      </c>
      <c r="B25" s="194"/>
      <c r="C25" s="194"/>
      <c r="D25" s="171"/>
      <c r="E25" s="171"/>
      <c r="F25" s="171"/>
      <c r="G25" s="171"/>
      <c r="H25" s="171"/>
      <c r="I25" s="171"/>
    </row>
    <row r="26" spans="1:9" x14ac:dyDescent="0.2">
      <c r="A26" s="194">
        <f>+'11.1- impo '!A25</f>
        <v>43252</v>
      </c>
      <c r="B26" s="194"/>
      <c r="C26" s="194"/>
      <c r="D26" s="171"/>
      <c r="E26" s="171"/>
      <c r="F26" s="171"/>
      <c r="G26" s="171"/>
      <c r="H26" s="171"/>
      <c r="I26" s="171"/>
    </row>
    <row r="27" spans="1:9" x14ac:dyDescent="0.2">
      <c r="A27" s="194">
        <f>+'11.1- impo '!A26</f>
        <v>43282</v>
      </c>
      <c r="B27" s="194"/>
      <c r="C27" s="194"/>
      <c r="D27" s="171"/>
      <c r="E27" s="171"/>
      <c r="F27" s="171"/>
      <c r="G27" s="171"/>
      <c r="H27" s="171"/>
      <c r="I27" s="171"/>
    </row>
    <row r="28" spans="1:9" x14ac:dyDescent="0.2">
      <c r="A28" s="194">
        <f>+'11.1- impo '!A27</f>
        <v>43313</v>
      </c>
      <c r="B28" s="194"/>
      <c r="C28" s="194"/>
      <c r="D28" s="171"/>
      <c r="E28" s="171"/>
      <c r="F28" s="171"/>
      <c r="G28" s="171"/>
      <c r="H28" s="171"/>
      <c r="I28" s="171"/>
    </row>
    <row r="29" spans="1:9" x14ac:dyDescent="0.2">
      <c r="A29" s="194">
        <f>+'11.1- impo '!A28</f>
        <v>43344</v>
      </c>
      <c r="B29" s="194"/>
      <c r="C29" s="194"/>
      <c r="D29" s="171"/>
      <c r="E29" s="171"/>
      <c r="F29" s="171"/>
      <c r="G29" s="171"/>
      <c r="H29" s="171"/>
      <c r="I29" s="171"/>
    </row>
    <row r="30" spans="1:9" x14ac:dyDescent="0.2">
      <c r="A30" s="194">
        <f>+'11.1- impo '!A29</f>
        <v>43374</v>
      </c>
      <c r="B30" s="194"/>
      <c r="C30" s="194"/>
      <c r="D30" s="171"/>
      <c r="E30" s="171"/>
      <c r="F30" s="171"/>
      <c r="G30" s="171"/>
      <c r="H30" s="171"/>
      <c r="I30" s="171"/>
    </row>
    <row r="31" spans="1:9" x14ac:dyDescent="0.2">
      <c r="A31" s="194">
        <f>+'11.1- impo '!A30</f>
        <v>43405</v>
      </c>
      <c r="B31" s="194"/>
      <c r="C31" s="194"/>
      <c r="D31" s="171"/>
      <c r="E31" s="171"/>
      <c r="F31" s="171"/>
      <c r="G31" s="171"/>
      <c r="H31" s="171"/>
      <c r="I31" s="171"/>
    </row>
    <row r="32" spans="1:9" ht="13.5" thickBot="1" x14ac:dyDescent="0.25">
      <c r="A32" s="196">
        <f>+'11.1- impo '!A31</f>
        <v>43435</v>
      </c>
      <c r="B32" s="196"/>
      <c r="C32" s="196"/>
      <c r="D32" s="197"/>
      <c r="E32" s="197"/>
      <c r="F32" s="197"/>
      <c r="G32" s="197"/>
      <c r="H32" s="197"/>
      <c r="I32" s="197"/>
    </row>
    <row r="33" spans="1:9" x14ac:dyDescent="0.2">
      <c r="A33" s="190">
        <f>+'11.1- impo '!A32</f>
        <v>43466</v>
      </c>
      <c r="B33" s="190"/>
      <c r="C33" s="190"/>
      <c r="D33" s="192"/>
      <c r="E33" s="192"/>
      <c r="F33" s="192"/>
      <c r="G33" s="192"/>
      <c r="H33" s="192"/>
      <c r="I33" s="192"/>
    </row>
    <row r="34" spans="1:9" x14ac:dyDescent="0.2">
      <c r="A34" s="194">
        <f>+'11.1- impo '!A33</f>
        <v>43497</v>
      </c>
      <c r="B34" s="194"/>
      <c r="C34" s="194"/>
      <c r="D34" s="171"/>
      <c r="E34" s="171"/>
      <c r="F34" s="171"/>
      <c r="G34" s="171"/>
      <c r="H34" s="171"/>
      <c r="I34" s="171"/>
    </row>
    <row r="35" spans="1:9" x14ac:dyDescent="0.2">
      <c r="A35" s="194">
        <f>+'11.1- impo '!A34</f>
        <v>43525</v>
      </c>
      <c r="B35" s="194"/>
      <c r="C35" s="194"/>
      <c r="D35" s="171"/>
      <c r="E35" s="171"/>
      <c r="F35" s="171"/>
      <c r="G35" s="171"/>
      <c r="H35" s="171"/>
      <c r="I35" s="171"/>
    </row>
    <row r="36" spans="1:9" x14ac:dyDescent="0.2">
      <c r="A36" s="194">
        <f>+'11.1- impo '!A35</f>
        <v>43556</v>
      </c>
      <c r="B36" s="194"/>
      <c r="C36" s="194"/>
      <c r="D36" s="171"/>
      <c r="E36" s="171"/>
      <c r="F36" s="171"/>
      <c r="G36" s="171"/>
      <c r="H36" s="171"/>
      <c r="I36" s="171"/>
    </row>
    <row r="37" spans="1:9" x14ac:dyDescent="0.2">
      <c r="A37" s="194">
        <f>+'11.1- impo '!A36</f>
        <v>43586</v>
      </c>
      <c r="B37" s="194"/>
      <c r="C37" s="194"/>
      <c r="D37" s="171"/>
      <c r="E37" s="171"/>
      <c r="F37" s="171"/>
      <c r="G37" s="171"/>
      <c r="H37" s="171"/>
      <c r="I37" s="171"/>
    </row>
    <row r="38" spans="1:9" x14ac:dyDescent="0.2">
      <c r="A38" s="194">
        <f>+'11.1- impo '!A37</f>
        <v>43617</v>
      </c>
      <c r="B38" s="194"/>
      <c r="C38" s="194"/>
      <c r="D38" s="171"/>
      <c r="E38" s="171"/>
      <c r="F38" s="171"/>
      <c r="G38" s="171"/>
      <c r="H38" s="171"/>
      <c r="I38" s="171"/>
    </row>
    <row r="39" spans="1:9" x14ac:dyDescent="0.2">
      <c r="A39" s="194">
        <f>+'11.1- impo '!A38</f>
        <v>43647</v>
      </c>
      <c r="B39" s="194"/>
      <c r="C39" s="194"/>
      <c r="D39" s="171"/>
      <c r="E39" s="171"/>
      <c r="F39" s="171"/>
      <c r="G39" s="171"/>
      <c r="H39" s="171"/>
      <c r="I39" s="171"/>
    </row>
    <row r="40" spans="1:9" x14ac:dyDescent="0.2">
      <c r="A40" s="194">
        <f>+'11.1- impo '!A39</f>
        <v>43678</v>
      </c>
      <c r="B40" s="194"/>
      <c r="C40" s="194"/>
      <c r="D40" s="171"/>
      <c r="E40" s="171"/>
      <c r="F40" s="171"/>
      <c r="G40" s="171"/>
      <c r="H40" s="171"/>
      <c r="I40" s="171"/>
    </row>
    <row r="41" spans="1:9" x14ac:dyDescent="0.2">
      <c r="A41" s="194">
        <f>+'11.1- impo '!A40</f>
        <v>43709</v>
      </c>
      <c r="B41" s="194"/>
      <c r="C41" s="194"/>
      <c r="D41" s="171"/>
      <c r="E41" s="171"/>
      <c r="F41" s="171"/>
      <c r="G41" s="171"/>
      <c r="H41" s="171"/>
      <c r="I41" s="171"/>
    </row>
    <row r="42" spans="1:9" x14ac:dyDescent="0.2">
      <c r="A42" s="194">
        <f>+'11.1- impo '!A41</f>
        <v>43739</v>
      </c>
      <c r="B42" s="194"/>
      <c r="C42" s="194"/>
      <c r="D42" s="171"/>
      <c r="E42" s="171"/>
      <c r="F42" s="171"/>
      <c r="G42" s="171"/>
      <c r="H42" s="171"/>
      <c r="I42" s="171"/>
    </row>
    <row r="43" spans="1:9" x14ac:dyDescent="0.2">
      <c r="A43" s="194">
        <f>+'11.1- impo '!A42</f>
        <v>43770</v>
      </c>
      <c r="B43" s="194"/>
      <c r="C43" s="194"/>
      <c r="D43" s="171"/>
      <c r="E43" s="171"/>
      <c r="F43" s="171"/>
      <c r="G43" s="171"/>
      <c r="H43" s="171"/>
      <c r="I43" s="171"/>
    </row>
    <row r="44" spans="1:9" ht="13.5" thickBot="1" x14ac:dyDescent="0.25">
      <c r="A44" s="196">
        <f>+'11.1- impo '!A43</f>
        <v>43800</v>
      </c>
      <c r="B44" s="196"/>
      <c r="C44" s="196"/>
      <c r="D44" s="197"/>
      <c r="E44" s="197"/>
      <c r="F44" s="197"/>
      <c r="G44" s="197"/>
      <c r="H44" s="197"/>
      <c r="I44" s="197"/>
    </row>
    <row r="45" spans="1:9" hidden="1" x14ac:dyDescent="0.2">
      <c r="A45" s="190">
        <f>+'11.1- impo '!A44</f>
        <v>43831</v>
      </c>
      <c r="B45" s="190"/>
      <c r="C45" s="190"/>
      <c r="D45" s="192"/>
      <c r="E45" s="192"/>
      <c r="F45" s="192"/>
      <c r="G45" s="192"/>
      <c r="H45" s="192"/>
      <c r="I45" s="192"/>
    </row>
    <row r="46" spans="1:9" hidden="1" x14ac:dyDescent="0.2">
      <c r="A46" s="194">
        <f>+'11.1- impo '!A45</f>
        <v>43862</v>
      </c>
      <c r="B46" s="194"/>
      <c r="C46" s="194"/>
      <c r="D46" s="171"/>
      <c r="E46" s="171"/>
      <c r="F46" s="171"/>
      <c r="G46" s="171"/>
      <c r="H46" s="171"/>
      <c r="I46" s="171"/>
    </row>
    <row r="47" spans="1:9" hidden="1" x14ac:dyDescent="0.2">
      <c r="A47" s="194">
        <f>+'11.1- impo '!A46</f>
        <v>43891</v>
      </c>
      <c r="B47" s="194"/>
      <c r="C47" s="194"/>
      <c r="D47" s="171"/>
      <c r="E47" s="171"/>
      <c r="F47" s="171"/>
      <c r="G47" s="171"/>
      <c r="H47" s="171"/>
      <c r="I47" s="171"/>
    </row>
    <row r="48" spans="1:9" hidden="1" x14ac:dyDescent="0.2">
      <c r="A48" s="194">
        <f>+'11.1- impo '!A47</f>
        <v>43922</v>
      </c>
      <c r="B48" s="194"/>
      <c r="C48" s="194"/>
      <c r="D48" s="171"/>
      <c r="E48" s="171"/>
      <c r="F48" s="171"/>
      <c r="G48" s="171"/>
      <c r="H48" s="171"/>
      <c r="I48" s="171"/>
    </row>
    <row r="49" spans="1:9" hidden="1" x14ac:dyDescent="0.2">
      <c r="A49" s="194">
        <f>+'11.1- impo '!A48</f>
        <v>43952</v>
      </c>
      <c r="B49" s="194"/>
      <c r="C49" s="194"/>
      <c r="D49" s="171"/>
      <c r="E49" s="171"/>
      <c r="F49" s="171"/>
      <c r="G49" s="171"/>
      <c r="H49" s="171"/>
      <c r="I49" s="171"/>
    </row>
    <row r="50" spans="1:9" hidden="1" x14ac:dyDescent="0.2">
      <c r="A50" s="194">
        <f>+'11.1- impo '!A49</f>
        <v>43983</v>
      </c>
      <c r="B50" s="194"/>
      <c r="C50" s="194"/>
      <c r="D50" s="171"/>
      <c r="E50" s="171"/>
      <c r="F50" s="171"/>
      <c r="G50" s="171"/>
      <c r="H50" s="171"/>
      <c r="I50" s="171"/>
    </row>
    <row r="51" spans="1:9" hidden="1" x14ac:dyDescent="0.2">
      <c r="A51" s="194">
        <f>+'11.1- impo '!A50</f>
        <v>44013</v>
      </c>
      <c r="B51" s="194"/>
      <c r="C51" s="194"/>
      <c r="D51" s="171"/>
      <c r="E51" s="171"/>
      <c r="F51" s="171"/>
      <c r="G51" s="171"/>
      <c r="H51" s="171"/>
      <c r="I51" s="171"/>
    </row>
    <row r="52" spans="1:9" hidden="1" x14ac:dyDescent="0.2">
      <c r="A52" s="194">
        <f>+'11.1- impo '!A51</f>
        <v>44044</v>
      </c>
      <c r="B52" s="194"/>
      <c r="C52" s="194"/>
      <c r="D52" s="171"/>
      <c r="E52" s="171"/>
      <c r="F52" s="171"/>
      <c r="G52" s="171"/>
      <c r="H52" s="171"/>
      <c r="I52" s="171"/>
    </row>
    <row r="53" spans="1:9" hidden="1" x14ac:dyDescent="0.2">
      <c r="A53" s="194">
        <f>+'11.1- impo '!A52</f>
        <v>44075</v>
      </c>
      <c r="B53" s="194"/>
      <c r="C53" s="194"/>
      <c r="D53" s="171"/>
      <c r="E53" s="171"/>
      <c r="F53" s="171"/>
      <c r="G53" s="171"/>
      <c r="H53" s="171"/>
      <c r="I53" s="171"/>
    </row>
    <row r="54" spans="1:9" hidden="1" x14ac:dyDescent="0.2">
      <c r="A54" s="194">
        <f>+'11.1- impo '!A53</f>
        <v>44105</v>
      </c>
      <c r="B54" s="194"/>
      <c r="C54" s="194"/>
      <c r="D54" s="171"/>
      <c r="E54" s="171"/>
      <c r="F54" s="171"/>
      <c r="G54" s="171"/>
      <c r="H54" s="171"/>
      <c r="I54" s="171"/>
    </row>
    <row r="55" spans="1:9" hidden="1" x14ac:dyDescent="0.2">
      <c r="A55" s="194">
        <f>+'11.1- impo '!A54</f>
        <v>44136</v>
      </c>
      <c r="B55" s="194"/>
      <c r="C55" s="194"/>
      <c r="D55" s="171"/>
      <c r="E55" s="171"/>
      <c r="F55" s="171"/>
      <c r="G55" s="171"/>
      <c r="H55" s="171"/>
      <c r="I55" s="171"/>
    </row>
    <row r="56" spans="1:9" ht="13.5" hidden="1" thickBot="1" x14ac:dyDescent="0.25">
      <c r="A56" s="196">
        <f>+'11.1- impo '!A55</f>
        <v>44166</v>
      </c>
      <c r="B56" s="196"/>
      <c r="C56" s="196"/>
      <c r="D56" s="197"/>
      <c r="E56" s="197"/>
      <c r="F56" s="197"/>
      <c r="G56" s="197"/>
      <c r="H56" s="197"/>
      <c r="I56" s="197"/>
    </row>
    <row r="57" spans="1:9" ht="13.5" thickBot="1" x14ac:dyDescent="0.25">
      <c r="A57" s="210"/>
      <c r="B57" s="210"/>
      <c r="C57" s="210"/>
      <c r="D57" s="205"/>
      <c r="E57" s="205"/>
      <c r="F57" s="205"/>
      <c r="G57" s="205"/>
      <c r="H57" s="205"/>
      <c r="I57" s="205"/>
    </row>
    <row r="58" spans="1:9" x14ac:dyDescent="0.2">
      <c r="A58" s="207">
        <v>2014</v>
      </c>
      <c r="B58" s="234"/>
      <c r="C58" s="234"/>
      <c r="D58" s="235"/>
      <c r="E58" s="235"/>
      <c r="F58" s="235"/>
      <c r="G58" s="235"/>
      <c r="H58" s="235"/>
      <c r="I58" s="235"/>
    </row>
    <row r="59" spans="1:9" x14ac:dyDescent="0.2">
      <c r="A59" s="208">
        <v>2015</v>
      </c>
      <c r="B59" s="236"/>
      <c r="C59" s="236"/>
      <c r="D59" s="237"/>
      <c r="E59" s="237"/>
      <c r="F59" s="237"/>
      <c r="G59" s="237"/>
      <c r="H59" s="237"/>
      <c r="I59" s="237"/>
    </row>
    <row r="60" spans="1:9" x14ac:dyDescent="0.2">
      <c r="A60" s="208">
        <v>2016</v>
      </c>
      <c r="B60" s="236"/>
      <c r="C60" s="236"/>
      <c r="D60" s="237"/>
      <c r="E60" s="237"/>
      <c r="F60" s="237"/>
      <c r="G60" s="237"/>
      <c r="H60" s="237"/>
      <c r="I60" s="237"/>
    </row>
    <row r="61" spans="1:9" x14ac:dyDescent="0.2">
      <c r="A61" s="208">
        <f>+'11.1- impo '!A60</f>
        <v>2017</v>
      </c>
      <c r="B61" s="236"/>
      <c r="C61" s="236"/>
      <c r="D61" s="237"/>
      <c r="E61" s="237"/>
      <c r="F61" s="237"/>
      <c r="G61" s="237"/>
      <c r="H61" s="237"/>
      <c r="I61" s="237"/>
    </row>
    <row r="62" spans="1:9" x14ac:dyDescent="0.2">
      <c r="A62" s="208">
        <f>+'11.1- impo '!A61</f>
        <v>2018</v>
      </c>
      <c r="B62" s="236"/>
      <c r="C62" s="236"/>
      <c r="D62" s="237"/>
      <c r="E62" s="237"/>
      <c r="F62" s="237"/>
      <c r="G62" s="237"/>
      <c r="H62" s="237"/>
      <c r="I62" s="237"/>
    </row>
    <row r="63" spans="1:9" ht="13.5" thickBot="1" x14ac:dyDescent="0.25">
      <c r="A63" s="209">
        <f>+'11.1- impo '!A62</f>
        <v>2019</v>
      </c>
      <c r="B63" s="238"/>
      <c r="C63" s="238"/>
      <c r="D63" s="239"/>
      <c r="E63" s="239"/>
      <c r="F63" s="239"/>
      <c r="G63" s="239"/>
      <c r="H63" s="239"/>
      <c r="I63" s="239"/>
    </row>
    <row r="64" spans="1:9" hidden="1" x14ac:dyDescent="0.2">
      <c r="A64" s="210"/>
      <c r="B64" s="240"/>
      <c r="C64" s="240"/>
      <c r="D64" s="69"/>
      <c r="E64" s="69"/>
      <c r="F64" s="69"/>
      <c r="G64" s="69"/>
      <c r="H64" s="69"/>
      <c r="I64" s="69"/>
    </row>
    <row r="65" spans="1:9" hidden="1" x14ac:dyDescent="0.2">
      <c r="A65" s="190" t="str">
        <f>+'11.1- impo '!A64</f>
        <v>ene-dic 2018</v>
      </c>
      <c r="B65" s="241"/>
      <c r="C65" s="241"/>
      <c r="D65" s="235"/>
      <c r="E65" s="235"/>
      <c r="F65" s="235"/>
      <c r="G65" s="235"/>
      <c r="H65" s="235"/>
      <c r="I65" s="235"/>
    </row>
    <row r="66" spans="1:9" ht="13.5" hidden="1" thickBot="1" x14ac:dyDescent="0.25">
      <c r="A66" s="196">
        <f>+'11.1- impo '!A65</f>
        <v>2019</v>
      </c>
      <c r="B66" s="242"/>
      <c r="C66" s="242"/>
      <c r="D66" s="239"/>
      <c r="E66" s="239"/>
      <c r="F66" s="239"/>
      <c r="G66" s="239"/>
      <c r="H66" s="239"/>
      <c r="I66" s="239"/>
    </row>
    <row r="67" spans="1:9" x14ac:dyDescent="0.2">
      <c r="A67" s="204"/>
      <c r="B67" s="204"/>
      <c r="C67" s="204"/>
    </row>
    <row r="68" spans="1:9" x14ac:dyDescent="0.2">
      <c r="A68" s="204"/>
      <c r="B68" s="204"/>
      <c r="C68" s="204"/>
    </row>
    <row r="71" spans="1:9" x14ac:dyDescent="0.2">
      <c r="A71" s="86" t="s">
        <v>150</v>
      </c>
      <c r="B71" s="86"/>
      <c r="C71" s="86"/>
      <c r="D71" s="87"/>
      <c r="E71" s="56"/>
    </row>
    <row r="72" spans="1:9" ht="13.5" thickBot="1" x14ac:dyDescent="0.25">
      <c r="A72" s="56"/>
      <c r="B72" s="56"/>
      <c r="C72" s="56"/>
      <c r="D72" s="56"/>
      <c r="E72" s="56"/>
    </row>
    <row r="73" spans="1:9" ht="13.5" thickBot="1" x14ac:dyDescent="0.25">
      <c r="A73" s="91" t="s">
        <v>8</v>
      </c>
      <c r="B73" s="93" t="s">
        <v>141</v>
      </c>
      <c r="C73" s="108" t="s">
        <v>145</v>
      </c>
      <c r="D73" s="93" t="s">
        <v>141</v>
      </c>
      <c r="E73" s="108" t="s">
        <v>145</v>
      </c>
      <c r="F73" s="93" t="s">
        <v>141</v>
      </c>
      <c r="G73" s="108" t="s">
        <v>145</v>
      </c>
      <c r="H73" s="93" t="s">
        <v>141</v>
      </c>
      <c r="I73" s="108" t="s">
        <v>145</v>
      </c>
    </row>
    <row r="74" spans="1:9" x14ac:dyDescent="0.2">
      <c r="A74" s="99">
        <f>+A61</f>
        <v>2017</v>
      </c>
      <c r="B74" s="115">
        <f>+B61-SUM(B9:B20)</f>
        <v>0</v>
      </c>
      <c r="C74" s="115">
        <f t="shared" ref="C74:I74" si="0">+C61-SUM(C9:C20)</f>
        <v>0</v>
      </c>
      <c r="D74" s="115">
        <f t="shared" si="0"/>
        <v>0</v>
      </c>
      <c r="E74" s="115">
        <f t="shared" si="0"/>
        <v>0</v>
      </c>
      <c r="F74" s="115">
        <f t="shared" si="0"/>
        <v>0</v>
      </c>
      <c r="G74" s="115">
        <f t="shared" si="0"/>
        <v>0</v>
      </c>
      <c r="H74" s="115">
        <f t="shared" si="0"/>
        <v>0</v>
      </c>
      <c r="I74" s="118">
        <f t="shared" si="0"/>
        <v>0</v>
      </c>
    </row>
    <row r="75" spans="1:9" x14ac:dyDescent="0.2">
      <c r="A75" s="101">
        <f>+A62</f>
        <v>2018</v>
      </c>
      <c r="B75" s="119">
        <f>+B62-SUM(B21:B32)</f>
        <v>0</v>
      </c>
      <c r="C75" s="119">
        <f t="shared" ref="C75:I75" si="1">+C62-SUM(C21:C32)</f>
        <v>0</v>
      </c>
      <c r="D75" s="119">
        <f t="shared" si="1"/>
        <v>0</v>
      </c>
      <c r="E75" s="119">
        <f t="shared" si="1"/>
        <v>0</v>
      </c>
      <c r="F75" s="119">
        <f t="shared" si="1"/>
        <v>0</v>
      </c>
      <c r="G75" s="119">
        <f t="shared" si="1"/>
        <v>0</v>
      </c>
      <c r="H75" s="119">
        <f t="shared" si="1"/>
        <v>0</v>
      </c>
      <c r="I75" s="122">
        <f t="shared" si="1"/>
        <v>0</v>
      </c>
    </row>
    <row r="76" spans="1:9" ht="13.5" thickBot="1" x14ac:dyDescent="0.25">
      <c r="A76" s="102">
        <f>+A63</f>
        <v>2019</v>
      </c>
      <c r="B76" s="123">
        <f>+B63-SUM(B33:B44)</f>
        <v>0</v>
      </c>
      <c r="C76" s="123">
        <f t="shared" ref="C76:I76" si="2">+C63-SUM(C33:C44)</f>
        <v>0</v>
      </c>
      <c r="D76" s="123">
        <f t="shared" si="2"/>
        <v>0</v>
      </c>
      <c r="E76" s="123">
        <f t="shared" si="2"/>
        <v>0</v>
      </c>
      <c r="F76" s="123">
        <f t="shared" si="2"/>
        <v>0</v>
      </c>
      <c r="G76" s="123">
        <f t="shared" si="2"/>
        <v>0</v>
      </c>
      <c r="H76" s="123">
        <f t="shared" si="2"/>
        <v>0</v>
      </c>
      <c r="I76" s="126">
        <f t="shared" si="2"/>
        <v>0</v>
      </c>
    </row>
    <row r="77" spans="1:9" x14ac:dyDescent="0.2">
      <c r="A77" s="99" t="str">
        <f>+A65</f>
        <v>ene-dic 2018</v>
      </c>
      <c r="B77" s="132">
        <f>+B65-(SUM(B33:INDEX(B33:B44,'parámetros e instrucciones'!$E$3)))</f>
        <v>0</v>
      </c>
      <c r="C77" s="132">
        <f>+C65-(SUM(C33:INDEX(C33:C44,'parámetros e instrucciones'!$E$3)))</f>
        <v>0</v>
      </c>
      <c r="D77" s="132">
        <f>+D65-(SUM(D33:INDEX(D33:D44,'parámetros e instrucciones'!$E$3)))</f>
        <v>0</v>
      </c>
      <c r="E77" s="132">
        <f>+E65-(SUM(E33:INDEX(E33:E44,'parámetros e instrucciones'!$E$3)))</f>
        <v>0</v>
      </c>
      <c r="F77" s="132">
        <f>+F65-(SUM(F33:INDEX(F33:F44,'parámetros e instrucciones'!$E$3)))</f>
        <v>0</v>
      </c>
      <c r="G77" s="132">
        <f>+G65-(SUM(G33:INDEX(G33:G44,'parámetros e instrucciones'!$E$3)))</f>
        <v>0</v>
      </c>
      <c r="H77" s="132">
        <f>+H65-(SUM(H33:INDEX(H33:H44,'parámetros e instrucciones'!$E$3)))</f>
        <v>0</v>
      </c>
      <c r="I77" s="132">
        <f>+I65-(SUM(I33:INDEX(I33:I44,'parámetros e instrucciones'!$E$3)))</f>
        <v>0</v>
      </c>
    </row>
    <row r="78" spans="1:9" ht="13.5" thickBot="1" x14ac:dyDescent="0.25">
      <c r="A78" s="102">
        <f>+A66</f>
        <v>2019</v>
      </c>
      <c r="B78" s="136">
        <f>+B66-(SUM(B45:INDEX(B45:B56,'parámetros e instrucciones'!$E$3)))</f>
        <v>0</v>
      </c>
      <c r="C78" s="136">
        <f>+C66-(SUM(C45:INDEX(C45:C56,'parámetros e instrucciones'!$E$3)))</f>
        <v>0</v>
      </c>
      <c r="D78" s="136">
        <f>+D66-(SUM(D45:INDEX(D45:D56,'parámetros e instrucciones'!$E$3)))</f>
        <v>0</v>
      </c>
      <c r="E78" s="136">
        <f>+E66-(SUM(E45:INDEX(E45:E56,'parámetros e instrucciones'!$E$3)))</f>
        <v>0</v>
      </c>
      <c r="F78" s="136">
        <f>+F66-(SUM(F45:INDEX(F45:F56,'parámetros e instrucciones'!$E$3)))</f>
        <v>0</v>
      </c>
      <c r="G78" s="136">
        <f>+G66-(SUM(G45:INDEX(G45:G56,'parámetros e instrucciones'!$E$3)))</f>
        <v>0</v>
      </c>
      <c r="H78" s="136">
        <f>+H66-(SUM(H45:INDEX(H45:H56,'parámetros e instrucciones'!$E$3)))</f>
        <v>0</v>
      </c>
      <c r="I78" s="136">
        <f>+I66-(SUM(I45:INDEX(I45:I56,'parámetros e instrucciones'!$E$3)))</f>
        <v>0</v>
      </c>
    </row>
  </sheetData>
  <sheetProtection formatCells="0" formatColumns="0" formatRows="0"/>
  <mergeCells count="6">
    <mergeCell ref="A1:I1"/>
    <mergeCell ref="A2:I2"/>
    <mergeCell ref="A3:I3"/>
    <mergeCell ref="A4:I4"/>
    <mergeCell ref="A5:I5"/>
    <mergeCell ref="B7:C7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75" orientation="landscape" horizontalDpi="4294967292" verticalDpi="300" r:id="rId1"/>
  <headerFooter alignWithMargins="0">
    <oddHeader>&amp;R2020 - Año del General Manuel Belgrano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F54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3.42578125" style="51" customWidth="1"/>
    <col min="2" max="4" width="22.7109375" style="51" customWidth="1"/>
    <col min="5" max="5" width="23.42578125" style="51" customWidth="1"/>
    <col min="6" max="16384" width="11.42578125" style="51"/>
  </cols>
  <sheetData>
    <row r="1" spans="1:5" x14ac:dyDescent="0.2">
      <c r="A1" s="451" t="s">
        <v>291</v>
      </c>
      <c r="B1" s="449"/>
      <c r="C1" s="449"/>
      <c r="D1" s="449"/>
      <c r="E1" s="449"/>
    </row>
    <row r="2" spans="1:5" x14ac:dyDescent="0.2">
      <c r="A2" s="451" t="s">
        <v>17</v>
      </c>
      <c r="B2" s="449"/>
      <c r="C2" s="449"/>
      <c r="D2" s="449"/>
      <c r="E2" s="449"/>
    </row>
    <row r="3" spans="1:5" x14ac:dyDescent="0.2">
      <c r="A3" s="414" t="s">
        <v>292</v>
      </c>
      <c r="B3" s="449"/>
      <c r="C3" s="449"/>
      <c r="D3" s="449"/>
      <c r="E3" s="449"/>
    </row>
    <row r="4" spans="1:5" x14ac:dyDescent="0.2">
      <c r="A4" s="414" t="s">
        <v>235</v>
      </c>
      <c r="B4" s="449"/>
      <c r="C4" s="449"/>
      <c r="D4" s="449"/>
      <c r="E4" s="449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74"/>
      <c r="B6" s="174"/>
      <c r="C6" s="384" t="s">
        <v>209</v>
      </c>
      <c r="D6" s="212"/>
      <c r="E6" s="213"/>
    </row>
    <row r="7" spans="1:5" ht="13.5" thickBot="1" x14ac:dyDescent="0.25">
      <c r="A7" s="175" t="s">
        <v>8</v>
      </c>
      <c r="B7" s="454" t="s">
        <v>293</v>
      </c>
      <c r="C7" s="455" t="s">
        <v>294</v>
      </c>
      <c r="D7" s="456" t="s">
        <v>294</v>
      </c>
      <c r="E7" s="457" t="s">
        <v>294</v>
      </c>
    </row>
    <row r="8" spans="1:5" x14ac:dyDescent="0.2">
      <c r="A8" s="214">
        <v>42004</v>
      </c>
      <c r="B8" s="215"/>
      <c r="C8" s="216"/>
      <c r="D8" s="217"/>
      <c r="E8" s="218"/>
    </row>
    <row r="9" spans="1:5" x14ac:dyDescent="0.2">
      <c r="A9" s="219">
        <v>42369</v>
      </c>
      <c r="B9" s="220"/>
      <c r="C9" s="221"/>
      <c r="D9" s="222"/>
      <c r="E9" s="172"/>
    </row>
    <row r="10" spans="1:5" x14ac:dyDescent="0.2">
      <c r="A10" s="219">
        <v>42735</v>
      </c>
      <c r="B10" s="220"/>
      <c r="C10" s="221"/>
      <c r="D10" s="222"/>
      <c r="E10" s="172"/>
    </row>
    <row r="11" spans="1:5" x14ac:dyDescent="0.2">
      <c r="A11" s="219">
        <v>43100</v>
      </c>
      <c r="B11" s="220"/>
      <c r="C11" s="221"/>
      <c r="D11" s="222"/>
      <c r="E11" s="172"/>
    </row>
    <row r="12" spans="1:5" x14ac:dyDescent="0.2">
      <c r="A12" s="219">
        <v>43465</v>
      </c>
      <c r="B12" s="220"/>
      <c r="C12" s="221"/>
      <c r="D12" s="222"/>
      <c r="E12" s="172"/>
    </row>
    <row r="13" spans="1:5" ht="13.5" thickBot="1" x14ac:dyDescent="0.25">
      <c r="A13" s="452">
        <v>43830</v>
      </c>
      <c r="B13" s="453"/>
      <c r="C13" s="223"/>
      <c r="D13" s="224"/>
      <c r="E13" s="198"/>
    </row>
    <row r="15" spans="1:5" x14ac:dyDescent="0.2">
      <c r="A15" s="451" t="s">
        <v>295</v>
      </c>
      <c r="B15" s="449"/>
      <c r="C15" s="449"/>
      <c r="D15" s="449"/>
      <c r="E15" s="449"/>
    </row>
    <row r="16" spans="1:5" x14ac:dyDescent="0.2">
      <c r="A16" s="451" t="s">
        <v>17</v>
      </c>
      <c r="B16" s="449"/>
      <c r="C16" s="449"/>
      <c r="D16" s="449"/>
      <c r="E16" s="449"/>
    </row>
    <row r="17" spans="1:5" x14ac:dyDescent="0.2">
      <c r="A17" s="414" t="s">
        <v>297</v>
      </c>
      <c r="B17" s="449"/>
      <c r="C17" s="449"/>
      <c r="D17" s="449"/>
      <c r="E17" s="449"/>
    </row>
    <row r="18" spans="1:5" x14ac:dyDescent="0.2">
      <c r="A18" s="414" t="s">
        <v>235</v>
      </c>
      <c r="B18" s="449"/>
      <c r="C18" s="449"/>
      <c r="D18" s="449"/>
      <c r="E18" s="449"/>
    </row>
    <row r="19" spans="1:5" ht="13.5" thickBot="1" x14ac:dyDescent="0.25">
      <c r="A19" s="59"/>
      <c r="B19" s="59"/>
      <c r="C19" s="59"/>
      <c r="D19" s="59"/>
      <c r="E19" s="59"/>
    </row>
    <row r="20" spans="1:5" ht="13.5" thickBot="1" x14ac:dyDescent="0.25">
      <c r="A20" s="174"/>
      <c r="B20" s="174"/>
      <c r="C20" s="384" t="s">
        <v>209</v>
      </c>
      <c r="D20" s="212"/>
      <c r="E20" s="213"/>
    </row>
    <row r="21" spans="1:5" ht="13.5" thickBot="1" x14ac:dyDescent="0.25">
      <c r="A21" s="175" t="s">
        <v>8</v>
      </c>
      <c r="B21" s="454" t="s">
        <v>293</v>
      </c>
      <c r="C21" s="455" t="s">
        <v>294</v>
      </c>
      <c r="D21" s="456" t="s">
        <v>294</v>
      </c>
      <c r="E21" s="457" t="s">
        <v>294</v>
      </c>
    </row>
    <row r="22" spans="1:5" x14ac:dyDescent="0.2">
      <c r="A22" s="214">
        <v>42004</v>
      </c>
      <c r="B22" s="215"/>
      <c r="C22" s="216"/>
      <c r="D22" s="217"/>
      <c r="E22" s="218"/>
    </row>
    <row r="23" spans="1:5" x14ac:dyDescent="0.2">
      <c r="A23" s="219">
        <v>42369</v>
      </c>
      <c r="B23" s="220"/>
      <c r="C23" s="221"/>
      <c r="D23" s="222"/>
      <c r="E23" s="172"/>
    </row>
    <row r="24" spans="1:5" x14ac:dyDescent="0.2">
      <c r="A24" s="219">
        <v>42735</v>
      </c>
      <c r="B24" s="220"/>
      <c r="C24" s="221"/>
      <c r="D24" s="222"/>
      <c r="E24" s="172"/>
    </row>
    <row r="25" spans="1:5" x14ac:dyDescent="0.2">
      <c r="A25" s="219">
        <v>43100</v>
      </c>
      <c r="B25" s="220"/>
      <c r="C25" s="221"/>
      <c r="D25" s="222"/>
      <c r="E25" s="172"/>
    </row>
    <row r="26" spans="1:5" x14ac:dyDescent="0.2">
      <c r="A26" s="219">
        <v>43465</v>
      </c>
      <c r="B26" s="220"/>
      <c r="C26" s="221"/>
      <c r="D26" s="222"/>
      <c r="E26" s="172"/>
    </row>
    <row r="27" spans="1:5" ht="13.5" thickBot="1" x14ac:dyDescent="0.25">
      <c r="A27" s="452">
        <v>43830</v>
      </c>
      <c r="B27" s="453"/>
      <c r="C27" s="223"/>
      <c r="D27" s="224"/>
      <c r="E27" s="198"/>
    </row>
    <row r="29" spans="1:5" x14ac:dyDescent="0.2">
      <c r="A29" s="451" t="s">
        <v>296</v>
      </c>
      <c r="B29" s="449"/>
      <c r="C29" s="449"/>
      <c r="D29" s="449"/>
      <c r="E29" s="449"/>
    </row>
    <row r="30" spans="1:5" x14ac:dyDescent="0.2">
      <c r="A30" s="451" t="s">
        <v>17</v>
      </c>
      <c r="B30" s="449"/>
      <c r="C30" s="449"/>
      <c r="D30" s="449"/>
      <c r="E30" s="449"/>
    </row>
    <row r="31" spans="1:5" x14ac:dyDescent="0.2">
      <c r="A31" s="414" t="s">
        <v>298</v>
      </c>
      <c r="B31" s="449"/>
      <c r="C31" s="449"/>
      <c r="D31" s="449"/>
      <c r="E31" s="449"/>
    </row>
    <row r="32" spans="1:5" x14ac:dyDescent="0.2">
      <c r="A32" s="414" t="s">
        <v>235</v>
      </c>
      <c r="B32" s="449"/>
      <c r="C32" s="449"/>
      <c r="D32" s="449"/>
      <c r="E32" s="449"/>
    </row>
    <row r="33" spans="1:6" ht="13.5" thickBot="1" x14ac:dyDescent="0.25">
      <c r="A33" s="59"/>
      <c r="B33" s="59"/>
      <c r="C33" s="59"/>
      <c r="D33" s="59"/>
      <c r="E33" s="59"/>
    </row>
    <row r="34" spans="1:6" ht="13.5" thickBot="1" x14ac:dyDescent="0.25">
      <c r="A34" s="174"/>
      <c r="B34" s="174"/>
      <c r="C34" s="384" t="s">
        <v>209</v>
      </c>
      <c r="D34" s="212"/>
      <c r="E34" s="213"/>
    </row>
    <row r="35" spans="1:6" ht="13.5" thickBot="1" x14ac:dyDescent="0.25">
      <c r="A35" s="175" t="s">
        <v>8</v>
      </c>
      <c r="B35" s="454" t="s">
        <v>293</v>
      </c>
      <c r="C35" s="455" t="s">
        <v>294</v>
      </c>
      <c r="D35" s="456" t="s">
        <v>294</v>
      </c>
      <c r="E35" s="457" t="s">
        <v>294</v>
      </c>
    </row>
    <row r="36" spans="1:6" x14ac:dyDescent="0.2">
      <c r="A36" s="214">
        <v>42004</v>
      </c>
      <c r="B36" s="215"/>
      <c r="C36" s="216"/>
      <c r="D36" s="217"/>
      <c r="E36" s="218"/>
    </row>
    <row r="37" spans="1:6" x14ac:dyDescent="0.2">
      <c r="A37" s="219">
        <v>42369</v>
      </c>
      <c r="B37" s="220"/>
      <c r="C37" s="221"/>
      <c r="D37" s="222"/>
      <c r="E37" s="172"/>
    </row>
    <row r="38" spans="1:6" x14ac:dyDescent="0.2">
      <c r="A38" s="219">
        <v>42735</v>
      </c>
      <c r="B38" s="220"/>
      <c r="C38" s="221"/>
      <c r="D38" s="222"/>
      <c r="E38" s="172"/>
    </row>
    <row r="39" spans="1:6" x14ac:dyDescent="0.2">
      <c r="A39" s="219">
        <v>43100</v>
      </c>
      <c r="B39" s="220"/>
      <c r="C39" s="221"/>
      <c r="D39" s="222"/>
      <c r="E39" s="172"/>
    </row>
    <row r="40" spans="1:6" x14ac:dyDescent="0.2">
      <c r="A40" s="219">
        <v>43465</v>
      </c>
      <c r="B40" s="220"/>
      <c r="C40" s="221"/>
      <c r="D40" s="222"/>
      <c r="E40" s="172"/>
    </row>
    <row r="41" spans="1:6" ht="13.5" thickBot="1" x14ac:dyDescent="0.25">
      <c r="A41" s="452">
        <v>43830</v>
      </c>
      <c r="B41" s="453"/>
      <c r="C41" s="223"/>
      <c r="D41" s="224"/>
      <c r="E41" s="198"/>
    </row>
    <row r="44" spans="1:6" x14ac:dyDescent="0.2">
      <c r="A44" s="92" t="s">
        <v>155</v>
      </c>
    </row>
    <row r="45" spans="1:6" ht="13.5" thickBot="1" x14ac:dyDescent="0.25"/>
    <row r="46" spans="1:6" ht="13.5" thickBot="1" x14ac:dyDescent="0.25">
      <c r="A46" s="91" t="s">
        <v>8</v>
      </c>
      <c r="B46" s="225" t="str">
        <f>+B7</f>
        <v>CHINA</v>
      </c>
      <c r="C46" s="88"/>
      <c r="D46" s="88"/>
      <c r="E46" s="88"/>
      <c r="F46" s="54"/>
    </row>
    <row r="47" spans="1:6" x14ac:dyDescent="0.2">
      <c r="A47" s="99">
        <v>2003</v>
      </c>
      <c r="B47" s="118">
        <f>+B9-(B8+'11.1- impo '!C60-'12.1 Reventa'!B61)</f>
        <v>0</v>
      </c>
      <c r="C47" s="226"/>
      <c r="D47" s="226"/>
      <c r="E47" s="226"/>
      <c r="F47" s="54"/>
    </row>
    <row r="48" spans="1:6" x14ac:dyDescent="0.2">
      <c r="A48" s="101">
        <v>2004</v>
      </c>
      <c r="B48" s="122">
        <f>+B10-(B9+'11.1- impo '!C61-'12.1 Reventa'!B62)</f>
        <v>0</v>
      </c>
    </row>
    <row r="49" spans="1:2" ht="13.5" thickBot="1" x14ac:dyDescent="0.25">
      <c r="A49" s="102">
        <v>2005</v>
      </c>
      <c r="B49" s="126">
        <f>+B11-(B10+'11.1- impo '!C62-'12.1 Reventa'!B63)</f>
        <v>0</v>
      </c>
    </row>
    <row r="50" spans="1:2" x14ac:dyDescent="0.2">
      <c r="A50" s="99">
        <f>+A12</f>
        <v>43465</v>
      </c>
      <c r="B50" s="132">
        <f>+B12-(B11+'11.1- impo '!C64-'12.1 Reventa'!B65)</f>
        <v>0</v>
      </c>
    </row>
    <row r="51" spans="1:2" ht="13.5" thickBot="1" x14ac:dyDescent="0.25">
      <c r="A51" s="102">
        <f>+A13</f>
        <v>43830</v>
      </c>
      <c r="B51" s="136">
        <f>+B13-(B12+'11.1- impo '!C65-'12.1 Reventa'!B66)</f>
        <v>0</v>
      </c>
    </row>
    <row r="52" spans="1:2" x14ac:dyDescent="0.2">
      <c r="A52" s="205"/>
      <c r="B52" s="205"/>
    </row>
    <row r="53" spans="1:2" x14ac:dyDescent="0.2">
      <c r="A53" s="205"/>
      <c r="B53" s="205"/>
    </row>
    <row r="54" spans="1:2" x14ac:dyDescent="0.2">
      <c r="A54" s="205"/>
      <c r="B54" s="205"/>
    </row>
  </sheetData>
  <sheetProtection formatCells="0" formatColumns="0" formatRows="0"/>
  <phoneticPr fontId="0" type="noConversion"/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0" orientation="landscape" horizontalDpi="4294967292" verticalDpi="300" r:id="rId1"/>
  <headerFooter alignWithMargins="0">
    <oddHeader>&amp;R2020 - Año del General Manuel Belgrano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1406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174" t="s">
        <v>299</v>
      </c>
      <c r="B1" s="174"/>
      <c r="C1" s="174"/>
      <c r="D1" s="174"/>
      <c r="E1" s="174"/>
      <c r="F1" s="174"/>
      <c r="G1" s="174"/>
    </row>
    <row r="2" spans="1:7" x14ac:dyDescent="0.2">
      <c r="A2" s="159" t="s">
        <v>79</v>
      </c>
      <c r="B2" s="160"/>
      <c r="C2" s="160"/>
      <c r="D2" s="160"/>
      <c r="E2" s="160"/>
      <c r="F2" s="160"/>
    </row>
    <row r="3" spans="1:7" x14ac:dyDescent="0.2">
      <c r="A3" s="159" t="str">
        <f>+'1.1 modelos'!A3</f>
        <v>BROCAS DIN 338</v>
      </c>
      <c r="B3" s="160"/>
      <c r="C3" s="160"/>
      <c r="D3" s="160"/>
      <c r="E3" s="160"/>
      <c r="F3" s="449"/>
      <c r="G3" s="188"/>
    </row>
    <row r="4" spans="1:7" x14ac:dyDescent="0.2">
      <c r="A4" s="159" t="s">
        <v>88</v>
      </c>
      <c r="B4" s="160"/>
      <c r="C4" s="160"/>
      <c r="D4" s="160"/>
      <c r="E4" s="160"/>
      <c r="F4" s="160"/>
    </row>
    <row r="5" spans="1:7" x14ac:dyDescent="0.2">
      <c r="A5" s="159" t="s">
        <v>80</v>
      </c>
      <c r="B5" s="160"/>
      <c r="C5" s="160"/>
      <c r="D5" s="160"/>
      <c r="E5" s="160"/>
      <c r="F5" s="160"/>
    </row>
    <row r="6" spans="1:7" ht="13.5" thickBot="1" x14ac:dyDescent="0.25">
      <c r="A6" s="159" t="s">
        <v>81</v>
      </c>
      <c r="B6" s="160"/>
      <c r="C6" s="160"/>
      <c r="D6" s="160"/>
      <c r="E6" s="160"/>
      <c r="F6" s="160"/>
    </row>
    <row r="7" spans="1:7" ht="12.75" customHeight="1" x14ac:dyDescent="0.2">
      <c r="A7" s="175" t="s">
        <v>7</v>
      </c>
      <c r="B7" s="175" t="s">
        <v>82</v>
      </c>
      <c r="C7" s="175" t="s">
        <v>83</v>
      </c>
      <c r="D7" s="175" t="s">
        <v>16</v>
      </c>
      <c r="E7" s="175" t="s">
        <v>98</v>
      </c>
      <c r="F7"/>
    </row>
    <row r="8" spans="1:7" ht="13.5" thickBot="1" x14ac:dyDescent="0.25">
      <c r="A8" s="189" t="s">
        <v>8</v>
      </c>
      <c r="B8" s="189" t="s">
        <v>84</v>
      </c>
      <c r="C8" s="189" t="s">
        <v>85</v>
      </c>
      <c r="D8" s="189" t="s">
        <v>86</v>
      </c>
      <c r="E8" s="189" t="s">
        <v>86</v>
      </c>
      <c r="F8"/>
    </row>
    <row r="9" spans="1:7" x14ac:dyDescent="0.2">
      <c r="A9" s="190">
        <f>+'12.1 Reventa'!A9</f>
        <v>42736</v>
      </c>
      <c r="B9" s="191"/>
      <c r="C9" s="192"/>
      <c r="D9" s="193"/>
      <c r="E9" s="192"/>
      <c r="F9"/>
    </row>
    <row r="10" spans="1:7" x14ac:dyDescent="0.2">
      <c r="A10" s="194">
        <f>+'12.1 Reventa'!A10</f>
        <v>42767</v>
      </c>
      <c r="B10" s="195"/>
      <c r="C10" s="171"/>
      <c r="D10" s="172"/>
      <c r="E10" s="171"/>
      <c r="F10"/>
    </row>
    <row r="11" spans="1:7" x14ac:dyDescent="0.2">
      <c r="A11" s="194">
        <f>+'12.1 Reventa'!A11</f>
        <v>42795</v>
      </c>
      <c r="B11" s="195"/>
      <c r="C11" s="171"/>
      <c r="D11" s="172"/>
      <c r="E11" s="171"/>
      <c r="F11"/>
    </row>
    <row r="12" spans="1:7" x14ac:dyDescent="0.2">
      <c r="A12" s="194">
        <f>+'12.1 Reventa'!A12</f>
        <v>42826</v>
      </c>
      <c r="B12" s="195"/>
      <c r="C12" s="171"/>
      <c r="D12" s="172"/>
      <c r="E12" s="171"/>
      <c r="F12"/>
    </row>
    <row r="13" spans="1:7" x14ac:dyDescent="0.2">
      <c r="A13" s="194">
        <f>+'12.1 Reventa'!A13</f>
        <v>42856</v>
      </c>
      <c r="B13" s="171"/>
      <c r="C13" s="171"/>
      <c r="D13" s="172"/>
      <c r="E13" s="171"/>
      <c r="F13"/>
    </row>
    <row r="14" spans="1:7" x14ac:dyDescent="0.2">
      <c r="A14" s="194">
        <f>+'12.1 Reventa'!A14</f>
        <v>42887</v>
      </c>
      <c r="B14" s="195"/>
      <c r="C14" s="171"/>
      <c r="D14" s="172"/>
      <c r="E14" s="171"/>
      <c r="F14"/>
    </row>
    <row r="15" spans="1:7" x14ac:dyDescent="0.2">
      <c r="A15" s="194">
        <f>+'12.1 Reventa'!A15</f>
        <v>42917</v>
      </c>
      <c r="B15" s="171"/>
      <c r="C15" s="171"/>
      <c r="D15" s="172"/>
      <c r="E15" s="171"/>
      <c r="F15"/>
    </row>
    <row r="16" spans="1:7" x14ac:dyDescent="0.2">
      <c r="A16" s="194">
        <f>+'12.1 Reventa'!A16</f>
        <v>42948</v>
      </c>
      <c r="B16" s="171"/>
      <c r="C16" s="171"/>
      <c r="D16" s="172"/>
      <c r="E16" s="171"/>
      <c r="F16"/>
    </row>
    <row r="17" spans="1:6" x14ac:dyDescent="0.2">
      <c r="A17" s="194">
        <f>+'12.1 Reventa'!A17</f>
        <v>42979</v>
      </c>
      <c r="B17" s="171"/>
      <c r="C17" s="171"/>
      <c r="D17" s="172"/>
      <c r="E17" s="171"/>
      <c r="F17"/>
    </row>
    <row r="18" spans="1:6" x14ac:dyDescent="0.2">
      <c r="A18" s="194">
        <f>+'12.1 Reventa'!A18</f>
        <v>43009</v>
      </c>
      <c r="B18" s="171"/>
      <c r="C18" s="171"/>
      <c r="D18" s="172"/>
      <c r="E18" s="171"/>
      <c r="F18"/>
    </row>
    <row r="19" spans="1:6" x14ac:dyDescent="0.2">
      <c r="A19" s="194">
        <f>+'12.1 Reventa'!A19</f>
        <v>43040</v>
      </c>
      <c r="B19" s="171"/>
      <c r="C19" s="171"/>
      <c r="D19" s="172"/>
      <c r="E19" s="171"/>
      <c r="F19"/>
    </row>
    <row r="20" spans="1:6" ht="13.5" thickBot="1" x14ac:dyDescent="0.25">
      <c r="A20" s="196">
        <f>+'12.1 Reventa'!A20</f>
        <v>43070</v>
      </c>
      <c r="B20" s="197"/>
      <c r="C20" s="197"/>
      <c r="D20" s="198"/>
      <c r="E20" s="197"/>
      <c r="F20"/>
    </row>
    <row r="21" spans="1:6" x14ac:dyDescent="0.2">
      <c r="A21" s="190">
        <f>+'12.1 Reventa'!A21</f>
        <v>43101</v>
      </c>
      <c r="B21" s="192"/>
      <c r="C21" s="192"/>
      <c r="D21" s="172"/>
      <c r="E21" s="192"/>
      <c r="F21"/>
    </row>
    <row r="22" spans="1:6" x14ac:dyDescent="0.2">
      <c r="A22" s="194">
        <f>+'12.1 Reventa'!A22</f>
        <v>43132</v>
      </c>
      <c r="B22" s="171"/>
      <c r="C22" s="171"/>
      <c r="D22" s="199"/>
      <c r="E22" s="171"/>
      <c r="F22"/>
    </row>
    <row r="23" spans="1:6" x14ac:dyDescent="0.2">
      <c r="A23" s="194">
        <f>+'12.1 Reventa'!A23</f>
        <v>43160</v>
      </c>
      <c r="B23" s="171"/>
      <c r="C23" s="171"/>
      <c r="D23" s="172"/>
      <c r="E23" s="171"/>
      <c r="F23"/>
    </row>
    <row r="24" spans="1:6" x14ac:dyDescent="0.2">
      <c r="A24" s="194">
        <f>+'12.1 Reventa'!A24</f>
        <v>43191</v>
      </c>
      <c r="B24" s="171"/>
      <c r="C24" s="171"/>
      <c r="D24" s="172"/>
      <c r="E24" s="171"/>
      <c r="F24"/>
    </row>
    <row r="25" spans="1:6" x14ac:dyDescent="0.2">
      <c r="A25" s="194">
        <f>+'12.1 Reventa'!A25</f>
        <v>43221</v>
      </c>
      <c r="B25" s="171"/>
      <c r="C25" s="171"/>
      <c r="D25" s="172"/>
      <c r="E25" s="171"/>
      <c r="F25"/>
    </row>
    <row r="26" spans="1:6" x14ac:dyDescent="0.2">
      <c r="A26" s="194">
        <f>+'12.1 Reventa'!A26</f>
        <v>43252</v>
      </c>
      <c r="B26" s="171"/>
      <c r="C26" s="171"/>
      <c r="D26" s="172"/>
      <c r="E26" s="171"/>
      <c r="F26"/>
    </row>
    <row r="27" spans="1:6" x14ac:dyDescent="0.2">
      <c r="A27" s="194">
        <f>+'12.1 Reventa'!A27</f>
        <v>43282</v>
      </c>
      <c r="B27" s="171"/>
      <c r="C27" s="171"/>
      <c r="D27" s="172"/>
      <c r="E27" s="171"/>
      <c r="F27"/>
    </row>
    <row r="28" spans="1:6" x14ac:dyDescent="0.2">
      <c r="A28" s="194">
        <f>+'12.1 Reventa'!A28</f>
        <v>43313</v>
      </c>
      <c r="B28" s="171"/>
      <c r="C28" s="171"/>
      <c r="D28" s="172"/>
      <c r="E28" s="171"/>
      <c r="F28"/>
    </row>
    <row r="29" spans="1:6" x14ac:dyDescent="0.2">
      <c r="A29" s="194">
        <f>+'12.1 Reventa'!A29</f>
        <v>43344</v>
      </c>
      <c r="B29" s="171"/>
      <c r="C29" s="171"/>
      <c r="D29" s="172"/>
      <c r="E29" s="171"/>
      <c r="F29"/>
    </row>
    <row r="30" spans="1:6" x14ac:dyDescent="0.2">
      <c r="A30" s="194">
        <f>+'12.1 Reventa'!A30</f>
        <v>43374</v>
      </c>
      <c r="B30" s="171"/>
      <c r="C30" s="171"/>
      <c r="D30" s="172"/>
      <c r="E30" s="171"/>
      <c r="F30"/>
    </row>
    <row r="31" spans="1:6" x14ac:dyDescent="0.2">
      <c r="A31" s="194">
        <f>+'12.1 Reventa'!A31</f>
        <v>43405</v>
      </c>
      <c r="B31" s="171"/>
      <c r="C31" s="171"/>
      <c r="D31" s="172"/>
      <c r="E31" s="171"/>
      <c r="F31"/>
    </row>
    <row r="32" spans="1:6" ht="13.5" thickBot="1" x14ac:dyDescent="0.25">
      <c r="A32" s="196">
        <f>+'12.1 Reventa'!A32</f>
        <v>43435</v>
      </c>
      <c r="B32" s="197"/>
      <c r="C32" s="197"/>
      <c r="D32" s="200"/>
      <c r="E32" s="197"/>
      <c r="F32"/>
    </row>
    <row r="33" spans="1:6" x14ac:dyDescent="0.2">
      <c r="A33" s="190">
        <f>+'12.1 Reventa'!A33</f>
        <v>43466</v>
      </c>
      <c r="B33" s="192"/>
      <c r="C33" s="201"/>
      <c r="D33" s="191"/>
      <c r="E33" s="192"/>
      <c r="F33"/>
    </row>
    <row r="34" spans="1:6" x14ac:dyDescent="0.2">
      <c r="A34" s="194">
        <f>+'12.1 Reventa'!A34</f>
        <v>43497</v>
      </c>
      <c r="B34" s="171"/>
      <c r="C34" s="147"/>
      <c r="D34" s="195"/>
      <c r="E34" s="171"/>
      <c r="F34"/>
    </row>
    <row r="35" spans="1:6" x14ac:dyDescent="0.2">
      <c r="A35" s="194">
        <f>+'12.1 Reventa'!A35</f>
        <v>43525</v>
      </c>
      <c r="B35" s="171"/>
      <c r="C35" s="147"/>
      <c r="D35" s="195"/>
      <c r="E35" s="171"/>
      <c r="F35"/>
    </row>
    <row r="36" spans="1:6" x14ac:dyDescent="0.2">
      <c r="A36" s="194">
        <f>+'12.1 Reventa'!A36</f>
        <v>43556</v>
      </c>
      <c r="B36" s="171"/>
      <c r="C36" s="147"/>
      <c r="D36" s="195"/>
      <c r="E36" s="171"/>
      <c r="F36"/>
    </row>
    <row r="37" spans="1:6" x14ac:dyDescent="0.2">
      <c r="A37" s="194">
        <f>+'12.1 Reventa'!A37</f>
        <v>43586</v>
      </c>
      <c r="B37" s="171"/>
      <c r="C37" s="147"/>
      <c r="D37" s="195"/>
      <c r="E37" s="171"/>
      <c r="F37"/>
    </row>
    <row r="38" spans="1:6" x14ac:dyDescent="0.2">
      <c r="A38" s="194">
        <f>+'12.1 Reventa'!A38</f>
        <v>43617</v>
      </c>
      <c r="B38" s="171"/>
      <c r="C38" s="147"/>
      <c r="D38" s="195"/>
      <c r="E38" s="171"/>
      <c r="F38"/>
    </row>
    <row r="39" spans="1:6" x14ac:dyDescent="0.2">
      <c r="A39" s="194">
        <f>+'12.1 Reventa'!A39</f>
        <v>43647</v>
      </c>
      <c r="B39" s="171"/>
      <c r="C39" s="147"/>
      <c r="D39" s="195"/>
      <c r="E39" s="171"/>
      <c r="F39"/>
    </row>
    <row r="40" spans="1:6" x14ac:dyDescent="0.2">
      <c r="A40" s="194">
        <f>+'12.1 Reventa'!A40</f>
        <v>43678</v>
      </c>
      <c r="B40" s="171"/>
      <c r="C40" s="147"/>
      <c r="D40" s="195"/>
      <c r="E40" s="171"/>
      <c r="F40"/>
    </row>
    <row r="41" spans="1:6" x14ac:dyDescent="0.2">
      <c r="A41" s="194">
        <f>+'12.1 Reventa'!A41</f>
        <v>43709</v>
      </c>
      <c r="B41" s="171"/>
      <c r="C41" s="147"/>
      <c r="D41" s="195"/>
      <c r="E41" s="171"/>
      <c r="F41"/>
    </row>
    <row r="42" spans="1:6" x14ac:dyDescent="0.2">
      <c r="A42" s="194">
        <f>+'12.1 Reventa'!A42</f>
        <v>43739</v>
      </c>
      <c r="B42" s="171"/>
      <c r="C42" s="147"/>
      <c r="D42" s="195"/>
      <c r="E42" s="171"/>
      <c r="F42"/>
    </row>
    <row r="43" spans="1:6" x14ac:dyDescent="0.2">
      <c r="A43" s="194">
        <f>+'12.1 Reventa'!A43</f>
        <v>43770</v>
      </c>
      <c r="B43" s="171"/>
      <c r="C43" s="147"/>
      <c r="D43" s="195"/>
      <c r="E43" s="171"/>
      <c r="F43"/>
    </row>
    <row r="44" spans="1:6" ht="13.5" thickBot="1" x14ac:dyDescent="0.25">
      <c r="A44" s="196">
        <f>+'12.1 Reventa'!A44</f>
        <v>43800</v>
      </c>
      <c r="B44" s="197"/>
      <c r="C44" s="202"/>
      <c r="D44" s="203"/>
      <c r="E44" s="197"/>
      <c r="F44"/>
    </row>
    <row r="45" spans="1:6" hidden="1" x14ac:dyDescent="0.2">
      <c r="A45" s="190">
        <f>+'12.1 Reventa'!A45</f>
        <v>43831</v>
      </c>
      <c r="B45" s="192"/>
      <c r="C45" s="201"/>
      <c r="D45" s="191"/>
      <c r="E45" s="192"/>
      <c r="F45"/>
    </row>
    <row r="46" spans="1:6" hidden="1" x14ac:dyDescent="0.2">
      <c r="A46" s="194">
        <f>+'12.1 Reventa'!A46</f>
        <v>43862</v>
      </c>
      <c r="B46" s="171"/>
      <c r="C46" s="147"/>
      <c r="D46" s="195"/>
      <c r="E46" s="171"/>
      <c r="F46"/>
    </row>
    <row r="47" spans="1:6" hidden="1" x14ac:dyDescent="0.2">
      <c r="A47" s="194">
        <f>+'12.1 Reventa'!A48</f>
        <v>43922</v>
      </c>
      <c r="B47" s="171"/>
      <c r="C47" s="147"/>
      <c r="D47" s="195"/>
      <c r="E47" s="171"/>
      <c r="F47"/>
    </row>
    <row r="48" spans="1:6" hidden="1" x14ac:dyDescent="0.2">
      <c r="A48" s="194">
        <f>+'12.1 Reventa'!A49</f>
        <v>43952</v>
      </c>
      <c r="B48" s="171"/>
      <c r="C48" s="147"/>
      <c r="D48" s="195"/>
      <c r="E48" s="171"/>
      <c r="F48"/>
    </row>
    <row r="49" spans="1:6" hidden="1" x14ac:dyDescent="0.2">
      <c r="A49" s="194">
        <f>+'12.1 Reventa'!A50</f>
        <v>43983</v>
      </c>
      <c r="B49" s="171"/>
      <c r="C49" s="147"/>
      <c r="D49" s="195"/>
      <c r="E49" s="171"/>
      <c r="F49"/>
    </row>
    <row r="50" spans="1:6" hidden="1" x14ac:dyDescent="0.2">
      <c r="A50" s="194">
        <f>+'12.1 Reventa'!A51</f>
        <v>44013</v>
      </c>
      <c r="B50" s="171"/>
      <c r="C50" s="147"/>
      <c r="D50" s="195"/>
      <c r="E50" s="171"/>
      <c r="F50"/>
    </row>
    <row r="51" spans="1:6" hidden="1" x14ac:dyDescent="0.2">
      <c r="A51" s="194">
        <f>+'12.1 Reventa'!A52</f>
        <v>44044</v>
      </c>
      <c r="B51" s="171"/>
      <c r="C51" s="147"/>
      <c r="D51" s="195"/>
      <c r="E51" s="171"/>
      <c r="F51"/>
    </row>
    <row r="52" spans="1:6" hidden="1" x14ac:dyDescent="0.2">
      <c r="A52" s="194">
        <f>+'12.1 Reventa'!A53</f>
        <v>44075</v>
      </c>
      <c r="B52" s="171"/>
      <c r="C52" s="147"/>
      <c r="D52" s="195"/>
      <c r="E52" s="171"/>
      <c r="F52"/>
    </row>
    <row r="53" spans="1:6" hidden="1" x14ac:dyDescent="0.2">
      <c r="A53" s="194">
        <f>+'12.1 Reventa'!A54</f>
        <v>44105</v>
      </c>
      <c r="B53" s="171"/>
      <c r="C53" s="147"/>
      <c r="D53" s="195"/>
      <c r="E53" s="171"/>
      <c r="F53"/>
    </row>
    <row r="54" spans="1:6" hidden="1" x14ac:dyDescent="0.2">
      <c r="A54" s="194">
        <f>+'12.1 Reventa'!A55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+'12.1 Reventa'!A56</f>
        <v>44166</v>
      </c>
      <c r="B55" s="197"/>
      <c r="C55" s="202"/>
      <c r="D55" s="203"/>
      <c r="E55" s="197"/>
      <c r="F55"/>
    </row>
    <row r="56" spans="1:6" ht="13.5" thickBot="1" x14ac:dyDescent="0.25">
      <c r="A56" s="204"/>
      <c r="B56" s="205"/>
      <c r="C56" s="205"/>
      <c r="D56" s="206"/>
      <c r="E56" s="205"/>
      <c r="F56"/>
    </row>
    <row r="57" spans="1:6" x14ac:dyDescent="0.2">
      <c r="A57" s="207">
        <v>2014</v>
      </c>
      <c r="B57" s="192"/>
      <c r="C57" s="192"/>
      <c r="D57" s="192"/>
      <c r="E57" s="192"/>
      <c r="F57"/>
    </row>
    <row r="58" spans="1:6" x14ac:dyDescent="0.2">
      <c r="A58" s="208">
        <v>2015</v>
      </c>
      <c r="B58" s="171"/>
      <c r="C58" s="171"/>
      <c r="D58" s="171"/>
      <c r="E58" s="171"/>
      <c r="F58"/>
    </row>
    <row r="59" spans="1:6" x14ac:dyDescent="0.2">
      <c r="A59" s="208">
        <v>2016</v>
      </c>
      <c r="B59" s="171"/>
      <c r="C59" s="171"/>
      <c r="D59" s="171"/>
      <c r="E59" s="171"/>
      <c r="F59"/>
    </row>
    <row r="60" spans="1:6" x14ac:dyDescent="0.2">
      <c r="A60" s="208">
        <f>+'11.1- impo '!A60</f>
        <v>2017</v>
      </c>
      <c r="B60" s="171"/>
      <c r="C60" s="171"/>
      <c r="D60" s="171"/>
      <c r="E60" s="171"/>
      <c r="F60"/>
    </row>
    <row r="61" spans="1:6" x14ac:dyDescent="0.2">
      <c r="A61" s="208">
        <f>+'11.1- impo '!A61</f>
        <v>2018</v>
      </c>
      <c r="B61" s="171"/>
      <c r="C61" s="171"/>
      <c r="D61" s="171"/>
      <c r="E61" s="171"/>
      <c r="F61"/>
    </row>
    <row r="62" spans="1:6" ht="13.5" thickBot="1" x14ac:dyDescent="0.25">
      <c r="A62" s="209">
        <f>+'11.1- impo '!A62</f>
        <v>2019</v>
      </c>
      <c r="B62" s="197"/>
      <c r="C62" s="197"/>
      <c r="D62" s="197"/>
      <c r="E62" s="197"/>
      <c r="F62"/>
    </row>
    <row r="63" spans="1:6" x14ac:dyDescent="0.2">
      <c r="A63" s="210"/>
      <c r="B63" s="205"/>
      <c r="C63" s="205"/>
      <c r="D63" s="205"/>
      <c r="E63" s="205"/>
      <c r="F63"/>
    </row>
    <row r="64" spans="1:6" hidden="1" x14ac:dyDescent="0.2">
      <c r="A64" s="190" t="str">
        <f>+'11.1- impo '!A64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196">
        <f>+'11.1- impo '!A65</f>
        <v>2019</v>
      </c>
      <c r="B65" s="197"/>
      <c r="C65" s="197"/>
      <c r="D65" s="197"/>
      <c r="E65" s="197"/>
      <c r="F65"/>
    </row>
    <row r="66" spans="1:6" hidden="1" x14ac:dyDescent="0.2">
      <c r="A66" s="204"/>
    </row>
    <row r="67" spans="1:6" x14ac:dyDescent="0.2">
      <c r="A67" s="211" t="s">
        <v>87</v>
      </c>
    </row>
    <row r="68" spans="1:6" x14ac:dyDescent="0.2">
      <c r="A68" s="181"/>
    </row>
    <row r="69" spans="1:6" x14ac:dyDescent="0.2">
      <c r="A69" s="181"/>
      <c r="E69" s="205"/>
      <c r="F69" s="205"/>
    </row>
    <row r="70" spans="1:6" x14ac:dyDescent="0.2">
      <c r="A70" s="86" t="s">
        <v>150</v>
      </c>
      <c r="B70" s="87"/>
      <c r="C70" s="56"/>
    </row>
    <row r="71" spans="1:6" ht="13.5" thickBot="1" x14ac:dyDescent="0.25">
      <c r="A71" s="56"/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G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1406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174" t="s">
        <v>300</v>
      </c>
      <c r="B1" s="174"/>
      <c r="C1" s="174"/>
      <c r="D1" s="174"/>
      <c r="E1" s="174"/>
      <c r="F1" s="174"/>
      <c r="G1" s="174"/>
    </row>
    <row r="2" spans="1:7" x14ac:dyDescent="0.2">
      <c r="A2" s="159" t="s">
        <v>79</v>
      </c>
      <c r="B2" s="160"/>
      <c r="C2" s="160"/>
      <c r="D2" s="160"/>
      <c r="E2" s="160"/>
      <c r="F2" s="160"/>
    </row>
    <row r="3" spans="1:7" x14ac:dyDescent="0.2">
      <c r="A3" s="159" t="s">
        <v>226</v>
      </c>
      <c r="B3" s="160"/>
      <c r="C3" s="160"/>
      <c r="D3" s="160"/>
      <c r="E3" s="160"/>
      <c r="F3" s="449"/>
      <c r="G3" s="188"/>
    </row>
    <row r="4" spans="1:7" x14ac:dyDescent="0.2">
      <c r="A4" s="159" t="s">
        <v>88</v>
      </c>
      <c r="B4" s="160"/>
      <c r="C4" s="160"/>
      <c r="D4" s="160"/>
      <c r="E4" s="160"/>
      <c r="F4" s="160"/>
    </row>
    <row r="5" spans="1:7" x14ac:dyDescent="0.2">
      <c r="A5" s="159" t="s">
        <v>80</v>
      </c>
      <c r="B5" s="160"/>
      <c r="C5" s="160"/>
      <c r="D5" s="160"/>
      <c r="E5" s="160"/>
      <c r="F5" s="160"/>
    </row>
    <row r="6" spans="1:7" ht="13.5" thickBot="1" x14ac:dyDescent="0.25">
      <c r="A6" s="159" t="s">
        <v>81</v>
      </c>
      <c r="B6" s="160"/>
      <c r="C6" s="160"/>
      <c r="D6" s="160"/>
      <c r="E6" s="160"/>
      <c r="F6" s="160"/>
    </row>
    <row r="7" spans="1:7" ht="12.75" customHeight="1" x14ac:dyDescent="0.2">
      <c r="A7" s="175" t="s">
        <v>7</v>
      </c>
      <c r="B7" s="175" t="s">
        <v>82</v>
      </c>
      <c r="C7" s="175" t="s">
        <v>83</v>
      </c>
      <c r="D7" s="175" t="s">
        <v>16</v>
      </c>
      <c r="E7" s="175" t="s">
        <v>98</v>
      </c>
      <c r="F7"/>
    </row>
    <row r="8" spans="1:7" ht="13.5" thickBot="1" x14ac:dyDescent="0.25">
      <c r="A8" s="189" t="s">
        <v>8</v>
      </c>
      <c r="B8" s="189" t="s">
        <v>84</v>
      </c>
      <c r="C8" s="189" t="s">
        <v>85</v>
      </c>
      <c r="D8" s="189" t="s">
        <v>86</v>
      </c>
      <c r="E8" s="189" t="s">
        <v>86</v>
      </c>
      <c r="F8"/>
    </row>
    <row r="9" spans="1:7" x14ac:dyDescent="0.2">
      <c r="A9" s="190">
        <f>+'12.1 Reventa'!A9</f>
        <v>42736</v>
      </c>
      <c r="B9" s="191"/>
      <c r="C9" s="192"/>
      <c r="D9" s="193"/>
      <c r="E9" s="192"/>
      <c r="F9"/>
    </row>
    <row r="10" spans="1:7" x14ac:dyDescent="0.2">
      <c r="A10" s="194">
        <f>+'12.1 Reventa'!A10</f>
        <v>42767</v>
      </c>
      <c r="B10" s="195"/>
      <c r="C10" s="171"/>
      <c r="D10" s="172"/>
      <c r="E10" s="171"/>
      <c r="F10"/>
    </row>
    <row r="11" spans="1:7" x14ac:dyDescent="0.2">
      <c r="A11" s="194">
        <f>+'12.1 Reventa'!A11</f>
        <v>42795</v>
      </c>
      <c r="B11" s="195"/>
      <c r="C11" s="171"/>
      <c r="D11" s="172"/>
      <c r="E11" s="171"/>
      <c r="F11"/>
    </row>
    <row r="12" spans="1:7" x14ac:dyDescent="0.2">
      <c r="A12" s="194">
        <f>+'12.1 Reventa'!A12</f>
        <v>42826</v>
      </c>
      <c r="B12" s="195"/>
      <c r="C12" s="171"/>
      <c r="D12" s="172"/>
      <c r="E12" s="171"/>
      <c r="F12"/>
    </row>
    <row r="13" spans="1:7" x14ac:dyDescent="0.2">
      <c r="A13" s="194">
        <f>+'12.1 Reventa'!A13</f>
        <v>42856</v>
      </c>
      <c r="B13" s="171"/>
      <c r="C13" s="171"/>
      <c r="D13" s="172"/>
      <c r="E13" s="171"/>
      <c r="F13"/>
    </row>
    <row r="14" spans="1:7" x14ac:dyDescent="0.2">
      <c r="A14" s="194">
        <f>+'12.1 Reventa'!A14</f>
        <v>42887</v>
      </c>
      <c r="B14" s="195"/>
      <c r="C14" s="171"/>
      <c r="D14" s="172"/>
      <c r="E14" s="171"/>
      <c r="F14"/>
    </row>
    <row r="15" spans="1:7" x14ac:dyDescent="0.2">
      <c r="A15" s="194">
        <f>+'12.1 Reventa'!A15</f>
        <v>42917</v>
      </c>
      <c r="B15" s="171"/>
      <c r="C15" s="171"/>
      <c r="D15" s="172"/>
      <c r="E15" s="171"/>
      <c r="F15"/>
    </row>
    <row r="16" spans="1:7" x14ac:dyDescent="0.2">
      <c r="A16" s="194">
        <f>+'12.1 Reventa'!A16</f>
        <v>42948</v>
      </c>
      <c r="B16" s="171"/>
      <c r="C16" s="171"/>
      <c r="D16" s="172"/>
      <c r="E16" s="171"/>
      <c r="F16"/>
    </row>
    <row r="17" spans="1:6" x14ac:dyDescent="0.2">
      <c r="A17" s="194">
        <f>+'12.1 Reventa'!A17</f>
        <v>42979</v>
      </c>
      <c r="B17" s="171"/>
      <c r="C17" s="171"/>
      <c r="D17" s="172"/>
      <c r="E17" s="171"/>
      <c r="F17"/>
    </row>
    <row r="18" spans="1:6" x14ac:dyDescent="0.2">
      <c r="A18" s="194">
        <f>+'12.1 Reventa'!A18</f>
        <v>43009</v>
      </c>
      <c r="B18" s="171"/>
      <c r="C18" s="171"/>
      <c r="D18" s="172"/>
      <c r="E18" s="171"/>
      <c r="F18"/>
    </row>
    <row r="19" spans="1:6" x14ac:dyDescent="0.2">
      <c r="A19" s="194">
        <f>+'12.1 Reventa'!A19</f>
        <v>43040</v>
      </c>
      <c r="B19" s="171"/>
      <c r="C19" s="171"/>
      <c r="D19" s="172"/>
      <c r="E19" s="171"/>
      <c r="F19"/>
    </row>
    <row r="20" spans="1:6" ht="13.5" thickBot="1" x14ac:dyDescent="0.25">
      <c r="A20" s="196">
        <f>+'12.1 Reventa'!A20</f>
        <v>43070</v>
      </c>
      <c r="B20" s="197"/>
      <c r="C20" s="197"/>
      <c r="D20" s="198"/>
      <c r="E20" s="197"/>
      <c r="F20"/>
    </row>
    <row r="21" spans="1:6" x14ac:dyDescent="0.2">
      <c r="A21" s="190">
        <f>+'12.1 Reventa'!A21</f>
        <v>43101</v>
      </c>
      <c r="B21" s="192"/>
      <c r="C21" s="192"/>
      <c r="D21" s="172"/>
      <c r="E21" s="192"/>
      <c r="F21"/>
    </row>
    <row r="22" spans="1:6" x14ac:dyDescent="0.2">
      <c r="A22" s="194">
        <f>+'12.1 Reventa'!A22</f>
        <v>43132</v>
      </c>
      <c r="B22" s="171"/>
      <c r="C22" s="171"/>
      <c r="D22" s="199"/>
      <c r="E22" s="171"/>
      <c r="F22"/>
    </row>
    <row r="23" spans="1:6" x14ac:dyDescent="0.2">
      <c r="A23" s="194">
        <f>+'12.1 Reventa'!A23</f>
        <v>43160</v>
      </c>
      <c r="B23" s="171"/>
      <c r="C23" s="171"/>
      <c r="D23" s="172"/>
      <c r="E23" s="171"/>
      <c r="F23"/>
    </row>
    <row r="24" spans="1:6" x14ac:dyDescent="0.2">
      <c r="A24" s="194">
        <f>+'12.1 Reventa'!A24</f>
        <v>43191</v>
      </c>
      <c r="B24" s="171"/>
      <c r="C24" s="171"/>
      <c r="D24" s="172"/>
      <c r="E24" s="171"/>
      <c r="F24"/>
    </row>
    <row r="25" spans="1:6" x14ac:dyDescent="0.2">
      <c r="A25" s="194">
        <f>+'12.1 Reventa'!A25</f>
        <v>43221</v>
      </c>
      <c r="B25" s="171"/>
      <c r="C25" s="171"/>
      <c r="D25" s="172"/>
      <c r="E25" s="171"/>
      <c r="F25"/>
    </row>
    <row r="26" spans="1:6" x14ac:dyDescent="0.2">
      <c r="A26" s="194">
        <f>+'12.1 Reventa'!A26</f>
        <v>43252</v>
      </c>
      <c r="B26" s="171"/>
      <c r="C26" s="171"/>
      <c r="D26" s="172"/>
      <c r="E26" s="171"/>
      <c r="F26"/>
    </row>
    <row r="27" spans="1:6" x14ac:dyDescent="0.2">
      <c r="A27" s="194">
        <f>+'12.1 Reventa'!A27</f>
        <v>43282</v>
      </c>
      <c r="B27" s="171"/>
      <c r="C27" s="171"/>
      <c r="D27" s="172"/>
      <c r="E27" s="171"/>
      <c r="F27"/>
    </row>
    <row r="28" spans="1:6" x14ac:dyDescent="0.2">
      <c r="A28" s="194">
        <f>+'12.1 Reventa'!A28</f>
        <v>43313</v>
      </c>
      <c r="B28" s="171"/>
      <c r="C28" s="171"/>
      <c r="D28" s="172"/>
      <c r="E28" s="171"/>
      <c r="F28"/>
    </row>
    <row r="29" spans="1:6" x14ac:dyDescent="0.2">
      <c r="A29" s="194">
        <f>+'12.1 Reventa'!A29</f>
        <v>43344</v>
      </c>
      <c r="B29" s="171"/>
      <c r="C29" s="171"/>
      <c r="D29" s="172"/>
      <c r="E29" s="171"/>
      <c r="F29"/>
    </row>
    <row r="30" spans="1:6" x14ac:dyDescent="0.2">
      <c r="A30" s="194">
        <f>+'12.1 Reventa'!A30</f>
        <v>43374</v>
      </c>
      <c r="B30" s="171"/>
      <c r="C30" s="171"/>
      <c r="D30" s="172"/>
      <c r="E30" s="171"/>
      <c r="F30"/>
    </row>
    <row r="31" spans="1:6" x14ac:dyDescent="0.2">
      <c r="A31" s="194">
        <f>+'12.1 Reventa'!A31</f>
        <v>43405</v>
      </c>
      <c r="B31" s="171"/>
      <c r="C31" s="171"/>
      <c r="D31" s="172"/>
      <c r="E31" s="171"/>
      <c r="F31"/>
    </row>
    <row r="32" spans="1:6" ht="13.5" thickBot="1" x14ac:dyDescent="0.25">
      <c r="A32" s="196">
        <f>+'12.1 Reventa'!A32</f>
        <v>43435</v>
      </c>
      <c r="B32" s="197"/>
      <c r="C32" s="197"/>
      <c r="D32" s="200"/>
      <c r="E32" s="197"/>
      <c r="F32"/>
    </row>
    <row r="33" spans="1:6" x14ac:dyDescent="0.2">
      <c r="A33" s="190">
        <f>+'12.1 Reventa'!A33</f>
        <v>43466</v>
      </c>
      <c r="B33" s="192"/>
      <c r="C33" s="201"/>
      <c r="D33" s="191"/>
      <c r="E33" s="192"/>
      <c r="F33"/>
    </row>
    <row r="34" spans="1:6" x14ac:dyDescent="0.2">
      <c r="A34" s="194">
        <f>+'12.1 Reventa'!A34</f>
        <v>43497</v>
      </c>
      <c r="B34" s="171"/>
      <c r="C34" s="147"/>
      <c r="D34" s="195"/>
      <c r="E34" s="171"/>
      <c r="F34"/>
    </row>
    <row r="35" spans="1:6" x14ac:dyDescent="0.2">
      <c r="A35" s="194">
        <f>+'12.1 Reventa'!A35</f>
        <v>43525</v>
      </c>
      <c r="B35" s="171"/>
      <c r="C35" s="147"/>
      <c r="D35" s="195"/>
      <c r="E35" s="171"/>
      <c r="F35"/>
    </row>
    <row r="36" spans="1:6" x14ac:dyDescent="0.2">
      <c r="A36" s="194">
        <f>+'12.1 Reventa'!A36</f>
        <v>43556</v>
      </c>
      <c r="B36" s="171"/>
      <c r="C36" s="147"/>
      <c r="D36" s="195"/>
      <c r="E36" s="171"/>
      <c r="F36"/>
    </row>
    <row r="37" spans="1:6" x14ac:dyDescent="0.2">
      <c r="A37" s="194">
        <f>+'12.1 Reventa'!A37</f>
        <v>43586</v>
      </c>
      <c r="B37" s="171"/>
      <c r="C37" s="147"/>
      <c r="D37" s="195"/>
      <c r="E37" s="171"/>
      <c r="F37"/>
    </row>
    <row r="38" spans="1:6" x14ac:dyDescent="0.2">
      <c r="A38" s="194">
        <f>+'12.1 Reventa'!A38</f>
        <v>43617</v>
      </c>
      <c r="B38" s="171"/>
      <c r="C38" s="147"/>
      <c r="D38" s="195"/>
      <c r="E38" s="171"/>
      <c r="F38"/>
    </row>
    <row r="39" spans="1:6" x14ac:dyDescent="0.2">
      <c r="A39" s="194">
        <f>+'12.1 Reventa'!A39</f>
        <v>43647</v>
      </c>
      <c r="B39" s="171"/>
      <c r="C39" s="147"/>
      <c r="D39" s="195"/>
      <c r="E39" s="171"/>
      <c r="F39"/>
    </row>
    <row r="40" spans="1:6" x14ac:dyDescent="0.2">
      <c r="A40" s="194">
        <f>+'12.1 Reventa'!A40</f>
        <v>43678</v>
      </c>
      <c r="B40" s="171"/>
      <c r="C40" s="147"/>
      <c r="D40" s="195"/>
      <c r="E40" s="171"/>
      <c r="F40"/>
    </row>
    <row r="41" spans="1:6" x14ac:dyDescent="0.2">
      <c r="A41" s="194">
        <f>+'12.1 Reventa'!A41</f>
        <v>43709</v>
      </c>
      <c r="B41" s="171"/>
      <c r="C41" s="147"/>
      <c r="D41" s="195"/>
      <c r="E41" s="171"/>
      <c r="F41"/>
    </row>
    <row r="42" spans="1:6" x14ac:dyDescent="0.2">
      <c r="A42" s="194">
        <f>+'12.1 Reventa'!A42</f>
        <v>43739</v>
      </c>
      <c r="B42" s="171"/>
      <c r="C42" s="147"/>
      <c r="D42" s="195"/>
      <c r="E42" s="171"/>
      <c r="F42"/>
    </row>
    <row r="43" spans="1:6" x14ac:dyDescent="0.2">
      <c r="A43" s="194">
        <f>+'12.1 Reventa'!A43</f>
        <v>43770</v>
      </c>
      <c r="B43" s="171"/>
      <c r="C43" s="147"/>
      <c r="D43" s="195"/>
      <c r="E43" s="171"/>
      <c r="F43"/>
    </row>
    <row r="44" spans="1:6" ht="13.5" thickBot="1" x14ac:dyDescent="0.25">
      <c r="A44" s="196">
        <f>+'12.1 Reventa'!A44</f>
        <v>43800</v>
      </c>
      <c r="B44" s="197"/>
      <c r="C44" s="202"/>
      <c r="D44" s="203"/>
      <c r="E44" s="197"/>
      <c r="F44"/>
    </row>
    <row r="45" spans="1:6" hidden="1" x14ac:dyDescent="0.2">
      <c r="A45" s="190">
        <f>+'12.1 Reventa'!A45</f>
        <v>43831</v>
      </c>
      <c r="B45" s="192"/>
      <c r="C45" s="201"/>
      <c r="D45" s="191"/>
      <c r="E45" s="192"/>
      <c r="F45"/>
    </row>
    <row r="46" spans="1:6" hidden="1" x14ac:dyDescent="0.2">
      <c r="A46" s="194">
        <f>+'12.1 Reventa'!A46</f>
        <v>43862</v>
      </c>
      <c r="B46" s="171"/>
      <c r="C46" s="147"/>
      <c r="D46" s="195"/>
      <c r="E46" s="171"/>
      <c r="F46"/>
    </row>
    <row r="47" spans="1:6" hidden="1" x14ac:dyDescent="0.2">
      <c r="A47" s="194">
        <f>+'12.1 Reventa'!A48</f>
        <v>43922</v>
      </c>
      <c r="B47" s="171"/>
      <c r="C47" s="147"/>
      <c r="D47" s="195"/>
      <c r="E47" s="171"/>
      <c r="F47"/>
    </row>
    <row r="48" spans="1:6" hidden="1" x14ac:dyDescent="0.2">
      <c r="A48" s="194">
        <f>+'12.1 Reventa'!A49</f>
        <v>43952</v>
      </c>
      <c r="B48" s="171"/>
      <c r="C48" s="147"/>
      <c r="D48" s="195"/>
      <c r="E48" s="171"/>
      <c r="F48"/>
    </row>
    <row r="49" spans="1:6" hidden="1" x14ac:dyDescent="0.2">
      <c r="A49" s="194">
        <f>+'12.1 Reventa'!A50</f>
        <v>43983</v>
      </c>
      <c r="B49" s="171"/>
      <c r="C49" s="147"/>
      <c r="D49" s="195"/>
      <c r="E49" s="171"/>
      <c r="F49"/>
    </row>
    <row r="50" spans="1:6" hidden="1" x14ac:dyDescent="0.2">
      <c r="A50" s="194">
        <f>+'12.1 Reventa'!A51</f>
        <v>44013</v>
      </c>
      <c r="B50" s="171"/>
      <c r="C50" s="147"/>
      <c r="D50" s="195"/>
      <c r="E50" s="171"/>
      <c r="F50"/>
    </row>
    <row r="51" spans="1:6" hidden="1" x14ac:dyDescent="0.2">
      <c r="A51" s="194">
        <f>+'12.1 Reventa'!A52</f>
        <v>44044</v>
      </c>
      <c r="B51" s="171"/>
      <c r="C51" s="147"/>
      <c r="D51" s="195"/>
      <c r="E51" s="171"/>
      <c r="F51"/>
    </row>
    <row r="52" spans="1:6" hidden="1" x14ac:dyDescent="0.2">
      <c r="A52" s="194">
        <f>+'12.1 Reventa'!A53</f>
        <v>44075</v>
      </c>
      <c r="B52" s="171"/>
      <c r="C52" s="147"/>
      <c r="D52" s="195"/>
      <c r="E52" s="171"/>
      <c r="F52"/>
    </row>
    <row r="53" spans="1:6" hidden="1" x14ac:dyDescent="0.2">
      <c r="A53" s="194">
        <f>+'12.1 Reventa'!A54</f>
        <v>44105</v>
      </c>
      <c r="B53" s="171"/>
      <c r="C53" s="147"/>
      <c r="D53" s="195"/>
      <c r="E53" s="171"/>
      <c r="F53"/>
    </row>
    <row r="54" spans="1:6" hidden="1" x14ac:dyDescent="0.2">
      <c r="A54" s="194">
        <f>+'12.1 Reventa'!A55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+'12.1 Reventa'!A56</f>
        <v>44166</v>
      </c>
      <c r="B55" s="197"/>
      <c r="C55" s="202"/>
      <c r="D55" s="203"/>
      <c r="E55" s="197"/>
      <c r="F55"/>
    </row>
    <row r="56" spans="1:6" ht="13.5" thickBot="1" x14ac:dyDescent="0.25">
      <c r="A56" s="204"/>
      <c r="B56" s="205"/>
      <c r="C56" s="205"/>
      <c r="D56" s="206"/>
      <c r="E56" s="205"/>
      <c r="F56"/>
    </row>
    <row r="57" spans="1:6" x14ac:dyDescent="0.2">
      <c r="A57" s="207">
        <v>2014</v>
      </c>
      <c r="B57" s="192"/>
      <c r="C57" s="192"/>
      <c r="D57" s="192"/>
      <c r="E57" s="192"/>
      <c r="F57"/>
    </row>
    <row r="58" spans="1:6" x14ac:dyDescent="0.2">
      <c r="A58" s="208">
        <v>2015</v>
      </c>
      <c r="B58" s="171"/>
      <c r="C58" s="171"/>
      <c r="D58" s="171"/>
      <c r="E58" s="171"/>
      <c r="F58"/>
    </row>
    <row r="59" spans="1:6" x14ac:dyDescent="0.2">
      <c r="A59" s="208">
        <v>2016</v>
      </c>
      <c r="B59" s="171"/>
      <c r="C59" s="171"/>
      <c r="D59" s="171"/>
      <c r="E59" s="171"/>
      <c r="F59"/>
    </row>
    <row r="60" spans="1:6" x14ac:dyDescent="0.2">
      <c r="A60" s="208">
        <f>+'11.1- impo '!A60</f>
        <v>2017</v>
      </c>
      <c r="B60" s="171"/>
      <c r="C60" s="171"/>
      <c r="D60" s="171"/>
      <c r="E60" s="171"/>
      <c r="F60"/>
    </row>
    <row r="61" spans="1:6" x14ac:dyDescent="0.2">
      <c r="A61" s="208">
        <f>+'11.1- impo '!A61</f>
        <v>2018</v>
      </c>
      <c r="B61" s="171"/>
      <c r="C61" s="171"/>
      <c r="D61" s="171"/>
      <c r="E61" s="171"/>
      <c r="F61"/>
    </row>
    <row r="62" spans="1:6" ht="13.5" thickBot="1" x14ac:dyDescent="0.25">
      <c r="A62" s="209">
        <f>+'11.1- impo '!A62</f>
        <v>2019</v>
      </c>
      <c r="B62" s="197"/>
      <c r="C62" s="197"/>
      <c r="D62" s="197"/>
      <c r="E62" s="197"/>
      <c r="F62"/>
    </row>
    <row r="63" spans="1:6" x14ac:dyDescent="0.2">
      <c r="A63" s="210"/>
      <c r="B63" s="205"/>
      <c r="C63" s="205"/>
      <c r="D63" s="205"/>
      <c r="E63" s="205"/>
      <c r="F63"/>
    </row>
    <row r="64" spans="1:6" hidden="1" x14ac:dyDescent="0.2">
      <c r="A64" s="190" t="str">
        <f>+'11.1- impo '!A64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196">
        <f>+'11.1- impo '!A65</f>
        <v>2019</v>
      </c>
      <c r="B65" s="197"/>
      <c r="C65" s="197"/>
      <c r="D65" s="197"/>
      <c r="E65" s="197"/>
      <c r="F65"/>
    </row>
    <row r="66" spans="1:6" hidden="1" x14ac:dyDescent="0.2">
      <c r="A66" s="204"/>
    </row>
    <row r="67" spans="1:6" x14ac:dyDescent="0.2">
      <c r="A67" s="211" t="s">
        <v>87</v>
      </c>
    </row>
    <row r="68" spans="1:6" x14ac:dyDescent="0.2">
      <c r="A68" s="181"/>
    </row>
    <row r="69" spans="1:6" x14ac:dyDescent="0.2">
      <c r="A69" s="181"/>
      <c r="E69" s="205"/>
      <c r="F69" s="205"/>
    </row>
    <row r="70" spans="1:6" x14ac:dyDescent="0.2">
      <c r="A70" s="86" t="s">
        <v>150</v>
      </c>
      <c r="B70" s="87"/>
      <c r="C70" s="56"/>
    </row>
    <row r="71" spans="1:6" ht="13.5" thickBot="1" x14ac:dyDescent="0.25">
      <c r="A71" s="56"/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E42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7.85546875" style="51" customWidth="1"/>
    <col min="2" max="2" width="57.28515625" style="51" customWidth="1"/>
    <col min="3" max="5" width="11.28515625" style="51" customWidth="1"/>
    <col min="6" max="16384" width="11.42578125" style="51"/>
  </cols>
  <sheetData>
    <row r="1" spans="1:5" x14ac:dyDescent="0.2">
      <c r="A1" s="159" t="s">
        <v>227</v>
      </c>
      <c r="B1" s="160"/>
      <c r="C1" s="160"/>
      <c r="D1" s="160"/>
      <c r="E1" s="160"/>
    </row>
    <row r="2" spans="1:5" x14ac:dyDescent="0.2">
      <c r="A2" s="159" t="s">
        <v>222</v>
      </c>
      <c r="B2" s="160"/>
      <c r="C2" s="160"/>
      <c r="D2" s="160"/>
      <c r="E2" s="160"/>
    </row>
    <row r="3" spans="1:5" x14ac:dyDescent="0.2">
      <c r="A3" s="159" t="s">
        <v>228</v>
      </c>
      <c r="B3" s="160"/>
      <c r="C3" s="160"/>
      <c r="D3" s="160"/>
      <c r="E3" s="160"/>
    </row>
    <row r="4" spans="1:5" hidden="1" x14ac:dyDescent="0.2">
      <c r="A4" s="159"/>
      <c r="B4" s="160"/>
      <c r="C4" s="160"/>
      <c r="D4" s="160"/>
      <c r="E4" s="160"/>
    </row>
    <row r="5" spans="1:5" hidden="1" x14ac:dyDescent="0.2">
      <c r="A5" s="159"/>
      <c r="B5" s="160"/>
      <c r="C5" s="160"/>
      <c r="D5" s="160"/>
      <c r="E5" s="160"/>
    </row>
    <row r="6" spans="1:5" x14ac:dyDescent="0.2">
      <c r="A6" s="159"/>
      <c r="B6" s="160"/>
      <c r="C6" s="160"/>
      <c r="D6" s="160"/>
      <c r="E6" s="160"/>
    </row>
    <row r="7" spans="1:5" x14ac:dyDescent="0.2">
      <c r="A7" s="159"/>
      <c r="B7" s="160"/>
      <c r="C7" s="160"/>
      <c r="D7" s="160"/>
      <c r="E7" s="160"/>
    </row>
    <row r="8" spans="1:5" ht="13.5" thickBot="1" x14ac:dyDescent="0.25">
      <c r="A8" s="160"/>
      <c r="B8" s="159"/>
      <c r="C8" s="160"/>
      <c r="D8" s="160"/>
      <c r="E8" s="160"/>
    </row>
    <row r="9" spans="1:5" ht="28.5" customHeight="1" thickBot="1" x14ac:dyDescent="0.25">
      <c r="A9" s="161" t="s">
        <v>2</v>
      </c>
      <c r="B9" s="162" t="s">
        <v>3</v>
      </c>
      <c r="C9" s="389">
        <v>2017</v>
      </c>
      <c r="D9" s="389">
        <v>2018</v>
      </c>
      <c r="E9" s="389">
        <v>2019</v>
      </c>
    </row>
    <row r="10" spans="1:5" x14ac:dyDescent="0.2">
      <c r="A10" s="163" t="s">
        <v>4</v>
      </c>
      <c r="B10" s="463"/>
      <c r="C10" s="468" t="s">
        <v>112</v>
      </c>
      <c r="D10" s="468" t="s">
        <v>112</v>
      </c>
      <c r="E10" s="465" t="s">
        <v>112</v>
      </c>
    </row>
    <row r="11" spans="1:5" x14ac:dyDescent="0.2">
      <c r="A11" s="164"/>
      <c r="B11" s="464"/>
      <c r="C11" s="469"/>
      <c r="D11" s="469"/>
      <c r="E11" s="462"/>
    </row>
    <row r="12" spans="1:5" x14ac:dyDescent="0.2">
      <c r="A12" s="164"/>
      <c r="B12" s="466"/>
      <c r="C12" s="469" t="s">
        <v>112</v>
      </c>
      <c r="D12" s="469" t="s">
        <v>112</v>
      </c>
      <c r="E12" s="462" t="s">
        <v>112</v>
      </c>
    </row>
    <row r="13" spans="1:5" x14ac:dyDescent="0.2">
      <c r="A13" s="164"/>
      <c r="B13" s="464"/>
      <c r="C13" s="469"/>
      <c r="D13" s="469"/>
      <c r="E13" s="462"/>
    </row>
    <row r="14" spans="1:5" x14ac:dyDescent="0.2">
      <c r="A14" s="164"/>
      <c r="B14" s="466"/>
      <c r="C14" s="469" t="s">
        <v>112</v>
      </c>
      <c r="D14" s="469" t="s">
        <v>112</v>
      </c>
      <c r="E14" s="462" t="s">
        <v>112</v>
      </c>
    </row>
    <row r="15" spans="1:5" ht="13.5" thickBot="1" x14ac:dyDescent="0.25">
      <c r="A15" s="165"/>
      <c r="B15" s="467"/>
      <c r="C15" s="471"/>
      <c r="D15" s="471"/>
      <c r="E15" s="470"/>
    </row>
    <row r="16" spans="1:5" x14ac:dyDescent="0.2">
      <c r="A16" s="163" t="s">
        <v>5</v>
      </c>
      <c r="B16" s="463"/>
      <c r="C16" s="468" t="s">
        <v>112</v>
      </c>
      <c r="D16" s="468" t="s">
        <v>112</v>
      </c>
      <c r="E16" s="465" t="s">
        <v>112</v>
      </c>
    </row>
    <row r="17" spans="1:5" x14ac:dyDescent="0.2">
      <c r="A17" s="164"/>
      <c r="B17" s="464"/>
      <c r="C17" s="469"/>
      <c r="D17" s="469"/>
      <c r="E17" s="462"/>
    </row>
    <row r="18" spans="1:5" x14ac:dyDescent="0.2">
      <c r="A18" s="164"/>
      <c r="B18" s="466"/>
      <c r="C18" s="469" t="s">
        <v>112</v>
      </c>
      <c r="D18" s="469" t="s">
        <v>112</v>
      </c>
      <c r="E18" s="462" t="s">
        <v>112</v>
      </c>
    </row>
    <row r="19" spans="1:5" x14ac:dyDescent="0.2">
      <c r="A19" s="164"/>
      <c r="B19" s="464"/>
      <c r="C19" s="469"/>
      <c r="D19" s="469"/>
      <c r="E19" s="462"/>
    </row>
    <row r="20" spans="1:5" x14ac:dyDescent="0.2">
      <c r="A20" s="164"/>
      <c r="B20" s="466"/>
      <c r="C20" s="469" t="s">
        <v>112</v>
      </c>
      <c r="D20" s="469" t="s">
        <v>112</v>
      </c>
      <c r="E20" s="462" t="s">
        <v>112</v>
      </c>
    </row>
    <row r="21" spans="1:5" ht="13.5" thickBot="1" x14ac:dyDescent="0.25">
      <c r="A21" s="165"/>
      <c r="B21" s="467"/>
      <c r="C21" s="471"/>
      <c r="D21" s="471"/>
      <c r="E21" s="470"/>
    </row>
    <row r="22" spans="1:5" x14ac:dyDescent="0.2">
      <c r="A22" s="163" t="s">
        <v>6</v>
      </c>
      <c r="B22" s="463"/>
      <c r="C22" s="468" t="s">
        <v>112</v>
      </c>
      <c r="D22" s="468" t="s">
        <v>112</v>
      </c>
      <c r="E22" s="465" t="s">
        <v>112</v>
      </c>
    </row>
    <row r="23" spans="1:5" x14ac:dyDescent="0.2">
      <c r="A23" s="164"/>
      <c r="B23" s="464"/>
      <c r="C23" s="469"/>
      <c r="D23" s="469"/>
      <c r="E23" s="462"/>
    </row>
    <row r="24" spans="1:5" x14ac:dyDescent="0.2">
      <c r="A24" s="164"/>
      <c r="B24" s="466"/>
      <c r="C24" s="469" t="s">
        <v>112</v>
      </c>
      <c r="D24" s="469" t="s">
        <v>112</v>
      </c>
      <c r="E24" s="462" t="s">
        <v>112</v>
      </c>
    </row>
    <row r="25" spans="1:5" x14ac:dyDescent="0.2">
      <c r="A25" s="164"/>
      <c r="B25" s="464"/>
      <c r="C25" s="469"/>
      <c r="D25" s="469"/>
      <c r="E25" s="462"/>
    </row>
    <row r="26" spans="1:5" x14ac:dyDescent="0.2">
      <c r="A26" s="164"/>
      <c r="B26" s="466"/>
      <c r="C26" s="469" t="s">
        <v>112</v>
      </c>
      <c r="D26" s="469" t="s">
        <v>112</v>
      </c>
      <c r="E26" s="462" t="s">
        <v>112</v>
      </c>
    </row>
    <row r="27" spans="1:5" ht="13.5" thickBot="1" x14ac:dyDescent="0.25">
      <c r="A27" s="165"/>
      <c r="B27" s="467"/>
      <c r="C27" s="471"/>
      <c r="D27" s="471"/>
      <c r="E27" s="470"/>
    </row>
    <row r="28" spans="1:5" x14ac:dyDescent="0.2">
      <c r="A28" s="163" t="s">
        <v>198</v>
      </c>
      <c r="B28" s="463"/>
      <c r="C28" s="468" t="s">
        <v>112</v>
      </c>
      <c r="D28" s="468" t="s">
        <v>112</v>
      </c>
      <c r="E28" s="465" t="s">
        <v>112</v>
      </c>
    </row>
    <row r="29" spans="1:5" x14ac:dyDescent="0.2">
      <c r="A29" s="164"/>
      <c r="B29" s="464"/>
      <c r="C29" s="469"/>
      <c r="D29" s="469"/>
      <c r="E29" s="462"/>
    </row>
    <row r="30" spans="1:5" x14ac:dyDescent="0.2">
      <c r="A30" s="164"/>
      <c r="B30" s="466"/>
      <c r="C30" s="469" t="s">
        <v>112</v>
      </c>
      <c r="D30" s="469" t="s">
        <v>112</v>
      </c>
      <c r="E30" s="462" t="s">
        <v>112</v>
      </c>
    </row>
    <row r="31" spans="1:5" x14ac:dyDescent="0.2">
      <c r="A31" s="164"/>
      <c r="B31" s="464"/>
      <c r="C31" s="469"/>
      <c r="D31" s="469"/>
      <c r="E31" s="462"/>
    </row>
    <row r="32" spans="1:5" x14ac:dyDescent="0.2">
      <c r="A32" s="164"/>
      <c r="B32" s="466"/>
      <c r="C32" s="469" t="s">
        <v>112</v>
      </c>
      <c r="D32" s="469" t="s">
        <v>112</v>
      </c>
      <c r="E32" s="462" t="s">
        <v>112</v>
      </c>
    </row>
    <row r="33" spans="1:5" ht="13.5" thickBot="1" x14ac:dyDescent="0.25">
      <c r="A33" s="165"/>
      <c r="B33" s="467"/>
      <c r="C33" s="471"/>
      <c r="D33" s="471"/>
      <c r="E33" s="470"/>
    </row>
    <row r="34" spans="1:5" x14ac:dyDescent="0.2">
      <c r="A34" s="163" t="s">
        <v>199</v>
      </c>
      <c r="B34" s="463"/>
      <c r="C34" s="468" t="s">
        <v>112</v>
      </c>
      <c r="D34" s="468" t="s">
        <v>112</v>
      </c>
      <c r="E34" s="465" t="s">
        <v>112</v>
      </c>
    </row>
    <row r="35" spans="1:5" x14ac:dyDescent="0.2">
      <c r="A35" s="164"/>
      <c r="B35" s="464"/>
      <c r="C35" s="469"/>
      <c r="D35" s="469"/>
      <c r="E35" s="462"/>
    </row>
    <row r="36" spans="1:5" x14ac:dyDescent="0.2">
      <c r="A36" s="164"/>
      <c r="B36" s="466"/>
      <c r="C36" s="469" t="s">
        <v>112</v>
      </c>
      <c r="D36" s="469" t="s">
        <v>112</v>
      </c>
      <c r="E36" s="462" t="s">
        <v>112</v>
      </c>
    </row>
    <row r="37" spans="1:5" x14ac:dyDescent="0.2">
      <c r="A37" s="164"/>
      <c r="B37" s="464"/>
      <c r="C37" s="469"/>
      <c r="D37" s="469"/>
      <c r="E37" s="462"/>
    </row>
    <row r="38" spans="1:5" x14ac:dyDescent="0.2">
      <c r="A38" s="164"/>
      <c r="B38" s="466"/>
      <c r="C38" s="469" t="s">
        <v>112</v>
      </c>
      <c r="D38" s="469" t="s">
        <v>112</v>
      </c>
      <c r="E38" s="462" t="s">
        <v>112</v>
      </c>
    </row>
    <row r="39" spans="1:5" ht="13.5" thickBot="1" x14ac:dyDescent="0.25">
      <c r="A39" s="168"/>
      <c r="B39" s="467"/>
      <c r="C39" s="471"/>
      <c r="D39" s="471"/>
      <c r="E39" s="470"/>
    </row>
    <row r="40" spans="1:5" ht="13.5" thickBot="1" x14ac:dyDescent="0.25">
      <c r="B40" s="169" t="s">
        <v>113</v>
      </c>
      <c r="C40" s="170">
        <v>1</v>
      </c>
      <c r="D40" s="170">
        <v>1</v>
      </c>
      <c r="E40" s="170">
        <v>1</v>
      </c>
    </row>
    <row r="42" spans="1:5" x14ac:dyDescent="0.2">
      <c r="A42" s="51" t="s">
        <v>175</v>
      </c>
    </row>
  </sheetData>
  <mergeCells count="60">
    <mergeCell ref="B36:B37"/>
    <mergeCell ref="C36:C37"/>
    <mergeCell ref="D36:D37"/>
    <mergeCell ref="E36:E37"/>
    <mergeCell ref="B34:B35"/>
    <mergeCell ref="C34:C35"/>
    <mergeCell ref="D34:D35"/>
    <mergeCell ref="E30:E31"/>
    <mergeCell ref="B32:B33"/>
    <mergeCell ref="C32:C33"/>
    <mergeCell ref="E38:E39"/>
    <mergeCell ref="B38:B39"/>
    <mergeCell ref="C38:C39"/>
    <mergeCell ref="D38:D39"/>
    <mergeCell ref="E34:E35"/>
    <mergeCell ref="B28:B29"/>
    <mergeCell ref="C28:C29"/>
    <mergeCell ref="D28:D29"/>
    <mergeCell ref="E28:E29"/>
    <mergeCell ref="B26:B27"/>
    <mergeCell ref="D32:D33"/>
    <mergeCell ref="E32:E33"/>
    <mergeCell ref="B30:B31"/>
    <mergeCell ref="C30:C31"/>
    <mergeCell ref="D30:D31"/>
    <mergeCell ref="C26:C27"/>
    <mergeCell ref="D26:D27"/>
    <mergeCell ref="E22:E23"/>
    <mergeCell ref="B24:B25"/>
    <mergeCell ref="C24:C25"/>
    <mergeCell ref="E26:E27"/>
    <mergeCell ref="D16:D17"/>
    <mergeCell ref="E16:E17"/>
    <mergeCell ref="D24:D25"/>
    <mergeCell ref="E24:E25"/>
    <mergeCell ref="B22:B23"/>
    <mergeCell ref="C22:C23"/>
    <mergeCell ref="D22:D23"/>
    <mergeCell ref="E18:E19"/>
    <mergeCell ref="B20:B21"/>
    <mergeCell ref="C20:C21"/>
    <mergeCell ref="D20:D21"/>
    <mergeCell ref="E20:E21"/>
    <mergeCell ref="B18:B19"/>
    <mergeCell ref="B14:B15"/>
    <mergeCell ref="C18:C19"/>
    <mergeCell ref="D18:D19"/>
    <mergeCell ref="D12:D13"/>
    <mergeCell ref="E12:E13"/>
    <mergeCell ref="E14:E15"/>
    <mergeCell ref="B16:B17"/>
    <mergeCell ref="C16:C17"/>
    <mergeCell ref="C14:C15"/>
    <mergeCell ref="D14:D15"/>
    <mergeCell ref="C10:C11"/>
    <mergeCell ref="D10:D11"/>
    <mergeCell ref="E10:E11"/>
    <mergeCell ref="B12:B13"/>
    <mergeCell ref="C12:C13"/>
    <mergeCell ref="B10:B11"/>
  </mergeCells>
  <printOptions horizontalCentered="1" verticalCentered="1" gridLinesSet="0"/>
  <pageMargins left="0.19685039370078741" right="0.19685039370078741" top="0.82677165354330717" bottom="0.78740157480314965" header="0.19685039370078741" footer="0.51181102362204722"/>
  <pageSetup paperSize="9" scale="92" orientation="landscape" r:id="rId1"/>
  <headerFooter alignWithMargins="0">
    <oddHeader>&amp;R2020 - Año del General Manuel Belgrano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G77"/>
  <sheetViews>
    <sheetView showGridLines="0" tabSelected="1" zoomScale="75" workbookViewId="0">
      <selection activeCell="S59" sqref="S59"/>
    </sheetView>
  </sheetViews>
  <sheetFormatPr baseColWidth="10" defaultRowHeight="12.75" x14ac:dyDescent="0.2"/>
  <cols>
    <col min="1" max="1" width="14.5703125" style="51" customWidth="1"/>
    <col min="2" max="2" width="31.140625" style="51" customWidth="1"/>
    <col min="3" max="3" width="16.140625" style="51" customWidth="1"/>
    <col min="4" max="6" width="11.42578125" style="51"/>
    <col min="7" max="9" width="2.85546875" style="51" customWidth="1"/>
    <col min="10" max="16384" width="11.42578125" style="51"/>
  </cols>
  <sheetData>
    <row r="1" spans="1:7" x14ac:dyDescent="0.2">
      <c r="A1" s="174" t="s">
        <v>301</v>
      </c>
      <c r="B1" s="174"/>
      <c r="C1" s="174"/>
      <c r="D1" s="174"/>
      <c r="E1" s="174"/>
      <c r="F1" s="174"/>
      <c r="G1" s="174"/>
    </row>
    <row r="2" spans="1:7" x14ac:dyDescent="0.2">
      <c r="A2" s="159" t="s">
        <v>79</v>
      </c>
      <c r="B2" s="160"/>
      <c r="C2" s="160"/>
      <c r="D2" s="160"/>
      <c r="E2" s="160"/>
      <c r="F2" s="160"/>
    </row>
    <row r="3" spans="1:7" x14ac:dyDescent="0.2">
      <c r="A3" s="159" t="s">
        <v>228</v>
      </c>
      <c r="B3" s="160"/>
      <c r="C3" s="160"/>
      <c r="D3" s="160"/>
      <c r="E3" s="160"/>
      <c r="F3" s="449"/>
      <c r="G3" s="188"/>
    </row>
    <row r="4" spans="1:7" x14ac:dyDescent="0.2">
      <c r="A4" s="159" t="s">
        <v>88</v>
      </c>
      <c r="B4" s="160"/>
      <c r="C4" s="160"/>
      <c r="D4" s="160"/>
      <c r="E4" s="160"/>
      <c r="F4" s="160"/>
    </row>
    <row r="5" spans="1:7" x14ac:dyDescent="0.2">
      <c r="A5" s="159" t="s">
        <v>80</v>
      </c>
      <c r="B5" s="160"/>
      <c r="C5" s="160"/>
      <c r="D5" s="160"/>
      <c r="E5" s="160"/>
      <c r="F5" s="160"/>
    </row>
    <row r="6" spans="1:7" ht="13.5" thickBot="1" x14ac:dyDescent="0.25">
      <c r="A6" s="159" t="s">
        <v>81</v>
      </c>
      <c r="B6" s="160"/>
      <c r="C6" s="160"/>
      <c r="D6" s="160"/>
      <c r="E6" s="160"/>
      <c r="F6" s="160"/>
    </row>
    <row r="7" spans="1:7" ht="12.75" customHeight="1" x14ac:dyDescent="0.2">
      <c r="A7" s="175" t="s">
        <v>7</v>
      </c>
      <c r="B7" s="175" t="s">
        <v>82</v>
      </c>
      <c r="C7" s="175" t="s">
        <v>83</v>
      </c>
      <c r="D7" s="175" t="s">
        <v>16</v>
      </c>
      <c r="E7" s="175" t="s">
        <v>98</v>
      </c>
      <c r="F7"/>
    </row>
    <row r="8" spans="1:7" ht="13.5" thickBot="1" x14ac:dyDescent="0.25">
      <c r="A8" s="189" t="s">
        <v>8</v>
      </c>
      <c r="B8" s="189" t="s">
        <v>84</v>
      </c>
      <c r="C8" s="189" t="s">
        <v>85</v>
      </c>
      <c r="D8" s="189" t="s">
        <v>86</v>
      </c>
      <c r="E8" s="189" t="s">
        <v>86</v>
      </c>
      <c r="F8"/>
    </row>
    <row r="9" spans="1:7" x14ac:dyDescent="0.2">
      <c r="A9" s="190">
        <f>+'12.1 Reventa'!A9</f>
        <v>42736</v>
      </c>
      <c r="B9" s="191"/>
      <c r="C9" s="192"/>
      <c r="D9" s="193"/>
      <c r="E9" s="192"/>
      <c r="F9"/>
    </row>
    <row r="10" spans="1:7" x14ac:dyDescent="0.2">
      <c r="A10" s="194">
        <f>+'12.1 Reventa'!A10</f>
        <v>42767</v>
      </c>
      <c r="B10" s="195"/>
      <c r="C10" s="171"/>
      <c r="D10" s="172"/>
      <c r="E10" s="171"/>
      <c r="F10"/>
    </row>
    <row r="11" spans="1:7" x14ac:dyDescent="0.2">
      <c r="A11" s="194">
        <f>+'12.1 Reventa'!A11</f>
        <v>42795</v>
      </c>
      <c r="B11" s="195"/>
      <c r="C11" s="171"/>
      <c r="D11" s="172"/>
      <c r="E11" s="171"/>
      <c r="F11"/>
    </row>
    <row r="12" spans="1:7" x14ac:dyDescent="0.2">
      <c r="A12" s="194">
        <f>+'12.1 Reventa'!A12</f>
        <v>42826</v>
      </c>
      <c r="B12" s="195"/>
      <c r="C12" s="171"/>
      <c r="D12" s="172"/>
      <c r="E12" s="171"/>
      <c r="F12"/>
    </row>
    <row r="13" spans="1:7" x14ac:dyDescent="0.2">
      <c r="A13" s="194">
        <f>+'12.1 Reventa'!A13</f>
        <v>42856</v>
      </c>
      <c r="B13" s="171"/>
      <c r="C13" s="171"/>
      <c r="D13" s="172"/>
      <c r="E13" s="171"/>
      <c r="F13"/>
    </row>
    <row r="14" spans="1:7" x14ac:dyDescent="0.2">
      <c r="A14" s="194">
        <f>+'12.1 Reventa'!A14</f>
        <v>42887</v>
      </c>
      <c r="B14" s="195"/>
      <c r="C14" s="171"/>
      <c r="D14" s="172"/>
      <c r="E14" s="171"/>
      <c r="F14"/>
    </row>
    <row r="15" spans="1:7" x14ac:dyDescent="0.2">
      <c r="A15" s="194">
        <f>+'12.1 Reventa'!A15</f>
        <v>42917</v>
      </c>
      <c r="B15" s="171"/>
      <c r="C15" s="171"/>
      <c r="D15" s="172"/>
      <c r="E15" s="171"/>
      <c r="F15"/>
    </row>
    <row r="16" spans="1:7" x14ac:dyDescent="0.2">
      <c r="A16" s="194">
        <f>+'12.1 Reventa'!A16</f>
        <v>42948</v>
      </c>
      <c r="B16" s="171"/>
      <c r="C16" s="171"/>
      <c r="D16" s="172"/>
      <c r="E16" s="171"/>
      <c r="F16"/>
    </row>
    <row r="17" spans="1:6" x14ac:dyDescent="0.2">
      <c r="A17" s="194">
        <f>+'12.1 Reventa'!A17</f>
        <v>42979</v>
      </c>
      <c r="B17" s="171"/>
      <c r="C17" s="171"/>
      <c r="D17" s="172"/>
      <c r="E17" s="171"/>
      <c r="F17"/>
    </row>
    <row r="18" spans="1:6" x14ac:dyDescent="0.2">
      <c r="A18" s="194">
        <f>+'12.1 Reventa'!A18</f>
        <v>43009</v>
      </c>
      <c r="B18" s="171"/>
      <c r="C18" s="171"/>
      <c r="D18" s="172"/>
      <c r="E18" s="171"/>
      <c r="F18"/>
    </row>
    <row r="19" spans="1:6" x14ac:dyDescent="0.2">
      <c r="A19" s="194">
        <f>+'12.1 Reventa'!A19</f>
        <v>43040</v>
      </c>
      <c r="B19" s="171"/>
      <c r="C19" s="171"/>
      <c r="D19" s="172"/>
      <c r="E19" s="171"/>
      <c r="F19"/>
    </row>
    <row r="20" spans="1:6" ht="13.5" thickBot="1" x14ac:dyDescent="0.25">
      <c r="A20" s="196">
        <f>+'12.1 Reventa'!A20</f>
        <v>43070</v>
      </c>
      <c r="B20" s="197"/>
      <c r="C20" s="197"/>
      <c r="D20" s="198"/>
      <c r="E20" s="197"/>
      <c r="F20"/>
    </row>
    <row r="21" spans="1:6" x14ac:dyDescent="0.2">
      <c r="A21" s="190">
        <f>+'12.1 Reventa'!A21</f>
        <v>43101</v>
      </c>
      <c r="B21" s="192"/>
      <c r="C21" s="192"/>
      <c r="D21" s="172"/>
      <c r="E21" s="192"/>
      <c r="F21"/>
    </row>
    <row r="22" spans="1:6" x14ac:dyDescent="0.2">
      <c r="A22" s="194">
        <f>+'12.1 Reventa'!A22</f>
        <v>43132</v>
      </c>
      <c r="B22" s="171"/>
      <c r="C22" s="171"/>
      <c r="D22" s="199"/>
      <c r="E22" s="171"/>
      <c r="F22"/>
    </row>
    <row r="23" spans="1:6" x14ac:dyDescent="0.2">
      <c r="A23" s="194">
        <f>+'12.1 Reventa'!A23</f>
        <v>43160</v>
      </c>
      <c r="B23" s="171"/>
      <c r="C23" s="171"/>
      <c r="D23" s="172"/>
      <c r="E23" s="171"/>
      <c r="F23"/>
    </row>
    <row r="24" spans="1:6" x14ac:dyDescent="0.2">
      <c r="A24" s="194">
        <f>+'12.1 Reventa'!A24</f>
        <v>43191</v>
      </c>
      <c r="B24" s="171"/>
      <c r="C24" s="171"/>
      <c r="D24" s="172"/>
      <c r="E24" s="171"/>
      <c r="F24"/>
    </row>
    <row r="25" spans="1:6" x14ac:dyDescent="0.2">
      <c r="A25" s="194">
        <f>+'12.1 Reventa'!A25</f>
        <v>43221</v>
      </c>
      <c r="B25" s="171"/>
      <c r="C25" s="171"/>
      <c r="D25" s="172"/>
      <c r="E25" s="171"/>
      <c r="F25"/>
    </row>
    <row r="26" spans="1:6" x14ac:dyDescent="0.2">
      <c r="A26" s="194">
        <f>+'12.1 Reventa'!A26</f>
        <v>43252</v>
      </c>
      <c r="B26" s="171"/>
      <c r="C26" s="171"/>
      <c r="D26" s="172"/>
      <c r="E26" s="171"/>
      <c r="F26"/>
    </row>
    <row r="27" spans="1:6" x14ac:dyDescent="0.2">
      <c r="A27" s="194">
        <f>+'12.1 Reventa'!A27</f>
        <v>43282</v>
      </c>
      <c r="B27" s="171"/>
      <c r="C27" s="171"/>
      <c r="D27" s="172"/>
      <c r="E27" s="171"/>
      <c r="F27"/>
    </row>
    <row r="28" spans="1:6" x14ac:dyDescent="0.2">
      <c r="A28" s="194">
        <f>+'12.1 Reventa'!A28</f>
        <v>43313</v>
      </c>
      <c r="B28" s="171"/>
      <c r="C28" s="171"/>
      <c r="D28" s="172"/>
      <c r="E28" s="171"/>
      <c r="F28"/>
    </row>
    <row r="29" spans="1:6" x14ac:dyDescent="0.2">
      <c r="A29" s="194">
        <f>+'12.1 Reventa'!A29</f>
        <v>43344</v>
      </c>
      <c r="B29" s="171"/>
      <c r="C29" s="171"/>
      <c r="D29" s="172"/>
      <c r="E29" s="171"/>
      <c r="F29"/>
    </row>
    <row r="30" spans="1:6" x14ac:dyDescent="0.2">
      <c r="A30" s="194">
        <f>+'12.1 Reventa'!A30</f>
        <v>43374</v>
      </c>
      <c r="B30" s="171"/>
      <c r="C30" s="171"/>
      <c r="D30" s="172"/>
      <c r="E30" s="171"/>
      <c r="F30"/>
    </row>
    <row r="31" spans="1:6" x14ac:dyDescent="0.2">
      <c r="A31" s="194">
        <f>+'12.1 Reventa'!A31</f>
        <v>43405</v>
      </c>
      <c r="B31" s="171"/>
      <c r="C31" s="171"/>
      <c r="D31" s="172"/>
      <c r="E31" s="171"/>
      <c r="F31"/>
    </row>
    <row r="32" spans="1:6" ht="13.5" thickBot="1" x14ac:dyDescent="0.25">
      <c r="A32" s="196">
        <f>+'12.1 Reventa'!A32</f>
        <v>43435</v>
      </c>
      <c r="B32" s="197"/>
      <c r="C32" s="197"/>
      <c r="D32" s="200"/>
      <c r="E32" s="197"/>
      <c r="F32"/>
    </row>
    <row r="33" spans="1:6" x14ac:dyDescent="0.2">
      <c r="A33" s="190">
        <f>+'12.1 Reventa'!A33</f>
        <v>43466</v>
      </c>
      <c r="B33" s="192"/>
      <c r="C33" s="201"/>
      <c r="D33" s="191"/>
      <c r="E33" s="192"/>
      <c r="F33"/>
    </row>
    <row r="34" spans="1:6" x14ac:dyDescent="0.2">
      <c r="A34" s="194">
        <f>+'12.1 Reventa'!A34</f>
        <v>43497</v>
      </c>
      <c r="B34" s="171"/>
      <c r="C34" s="147"/>
      <c r="D34" s="195"/>
      <c r="E34" s="171"/>
      <c r="F34"/>
    </row>
    <row r="35" spans="1:6" x14ac:dyDescent="0.2">
      <c r="A35" s="194">
        <f>+'12.1 Reventa'!A35</f>
        <v>43525</v>
      </c>
      <c r="B35" s="171"/>
      <c r="C35" s="147"/>
      <c r="D35" s="195"/>
      <c r="E35" s="171"/>
      <c r="F35"/>
    </row>
    <row r="36" spans="1:6" x14ac:dyDescent="0.2">
      <c r="A36" s="194">
        <f>+'12.1 Reventa'!A36</f>
        <v>43556</v>
      </c>
      <c r="B36" s="171"/>
      <c r="C36" s="147"/>
      <c r="D36" s="195"/>
      <c r="E36" s="171"/>
      <c r="F36"/>
    </row>
    <row r="37" spans="1:6" x14ac:dyDescent="0.2">
      <c r="A37" s="194">
        <f>+'12.1 Reventa'!A37</f>
        <v>43586</v>
      </c>
      <c r="B37" s="171"/>
      <c r="C37" s="147"/>
      <c r="D37" s="195"/>
      <c r="E37" s="171"/>
      <c r="F37"/>
    </row>
    <row r="38" spans="1:6" x14ac:dyDescent="0.2">
      <c r="A38" s="194">
        <f>+'12.1 Reventa'!A38</f>
        <v>43617</v>
      </c>
      <c r="B38" s="171"/>
      <c r="C38" s="147"/>
      <c r="D38" s="195"/>
      <c r="E38" s="171"/>
      <c r="F38"/>
    </row>
    <row r="39" spans="1:6" x14ac:dyDescent="0.2">
      <c r="A39" s="194">
        <f>+'12.1 Reventa'!A39</f>
        <v>43647</v>
      </c>
      <c r="B39" s="171"/>
      <c r="C39" s="147"/>
      <c r="D39" s="195"/>
      <c r="E39" s="171"/>
      <c r="F39"/>
    </row>
    <row r="40" spans="1:6" x14ac:dyDescent="0.2">
      <c r="A40" s="194">
        <f>+'12.1 Reventa'!A40</f>
        <v>43678</v>
      </c>
      <c r="B40" s="171"/>
      <c r="C40" s="147"/>
      <c r="D40" s="195"/>
      <c r="E40" s="171"/>
      <c r="F40"/>
    </row>
    <row r="41" spans="1:6" x14ac:dyDescent="0.2">
      <c r="A41" s="194">
        <f>+'12.1 Reventa'!A41</f>
        <v>43709</v>
      </c>
      <c r="B41" s="171"/>
      <c r="C41" s="147"/>
      <c r="D41" s="195"/>
      <c r="E41" s="171"/>
      <c r="F41"/>
    </row>
    <row r="42" spans="1:6" x14ac:dyDescent="0.2">
      <c r="A42" s="194">
        <f>+'12.1 Reventa'!A42</f>
        <v>43739</v>
      </c>
      <c r="B42" s="171"/>
      <c r="C42" s="147"/>
      <c r="D42" s="195"/>
      <c r="E42" s="171"/>
      <c r="F42"/>
    </row>
    <row r="43" spans="1:6" x14ac:dyDescent="0.2">
      <c r="A43" s="194">
        <f>+'12.1 Reventa'!A43</f>
        <v>43770</v>
      </c>
      <c r="B43" s="171"/>
      <c r="C43" s="147"/>
      <c r="D43" s="195"/>
      <c r="E43" s="171"/>
      <c r="F43"/>
    </row>
    <row r="44" spans="1:6" ht="13.5" thickBot="1" x14ac:dyDescent="0.25">
      <c r="A44" s="196">
        <f>+'12.1 Reventa'!A44</f>
        <v>43800</v>
      </c>
      <c r="B44" s="197"/>
      <c r="C44" s="202"/>
      <c r="D44" s="203"/>
      <c r="E44" s="197"/>
      <c r="F44"/>
    </row>
    <row r="45" spans="1:6" hidden="1" x14ac:dyDescent="0.2">
      <c r="A45" s="190">
        <f>+'12.1 Reventa'!A45</f>
        <v>43831</v>
      </c>
      <c r="B45" s="192"/>
      <c r="C45" s="201"/>
      <c r="D45" s="191"/>
      <c r="E45" s="192"/>
      <c r="F45"/>
    </row>
    <row r="46" spans="1:6" hidden="1" x14ac:dyDescent="0.2">
      <c r="A46" s="194">
        <f>+'12.1 Reventa'!A46</f>
        <v>43862</v>
      </c>
      <c r="B46" s="171"/>
      <c r="C46" s="147"/>
      <c r="D46" s="195"/>
      <c r="E46" s="171"/>
      <c r="F46"/>
    </row>
    <row r="47" spans="1:6" hidden="1" x14ac:dyDescent="0.2">
      <c r="A47" s="194">
        <f>+'12.1 Reventa'!A48</f>
        <v>43922</v>
      </c>
      <c r="B47" s="171"/>
      <c r="C47" s="147"/>
      <c r="D47" s="195"/>
      <c r="E47" s="171"/>
      <c r="F47"/>
    </row>
    <row r="48" spans="1:6" hidden="1" x14ac:dyDescent="0.2">
      <c r="A48" s="194">
        <f>+'12.1 Reventa'!A49</f>
        <v>43952</v>
      </c>
      <c r="B48" s="171"/>
      <c r="C48" s="147"/>
      <c r="D48" s="195"/>
      <c r="E48" s="171"/>
      <c r="F48"/>
    </row>
    <row r="49" spans="1:6" hidden="1" x14ac:dyDescent="0.2">
      <c r="A49" s="194">
        <f>+'12.1 Reventa'!A50</f>
        <v>43983</v>
      </c>
      <c r="B49" s="171"/>
      <c r="C49" s="147"/>
      <c r="D49" s="195"/>
      <c r="E49" s="171"/>
      <c r="F49"/>
    </row>
    <row r="50" spans="1:6" hidden="1" x14ac:dyDescent="0.2">
      <c r="A50" s="194">
        <f>+'12.1 Reventa'!A51</f>
        <v>44013</v>
      </c>
      <c r="B50" s="171"/>
      <c r="C50" s="147"/>
      <c r="D50" s="195"/>
      <c r="E50" s="171"/>
      <c r="F50"/>
    </row>
    <row r="51" spans="1:6" hidden="1" x14ac:dyDescent="0.2">
      <c r="A51" s="194">
        <f>+'12.1 Reventa'!A52</f>
        <v>44044</v>
      </c>
      <c r="B51" s="171"/>
      <c r="C51" s="147"/>
      <c r="D51" s="195"/>
      <c r="E51" s="171"/>
      <c r="F51"/>
    </row>
    <row r="52" spans="1:6" hidden="1" x14ac:dyDescent="0.2">
      <c r="A52" s="194">
        <f>+'12.1 Reventa'!A53</f>
        <v>44075</v>
      </c>
      <c r="B52" s="171"/>
      <c r="C52" s="147"/>
      <c r="D52" s="195"/>
      <c r="E52" s="171"/>
      <c r="F52"/>
    </row>
    <row r="53" spans="1:6" hidden="1" x14ac:dyDescent="0.2">
      <c r="A53" s="194">
        <f>+'12.1 Reventa'!A54</f>
        <v>44105</v>
      </c>
      <c r="B53" s="171"/>
      <c r="C53" s="147"/>
      <c r="D53" s="195"/>
      <c r="E53" s="171"/>
      <c r="F53"/>
    </row>
    <row r="54" spans="1:6" hidden="1" x14ac:dyDescent="0.2">
      <c r="A54" s="194">
        <f>+'12.1 Reventa'!A55</f>
        <v>44136</v>
      </c>
      <c r="B54" s="171"/>
      <c r="C54" s="147"/>
      <c r="D54" s="195"/>
      <c r="E54" s="171"/>
      <c r="F54"/>
    </row>
    <row r="55" spans="1:6" ht="13.5" hidden="1" thickBot="1" x14ac:dyDescent="0.25">
      <c r="A55" s="196">
        <f>+'12.1 Reventa'!A56</f>
        <v>44166</v>
      </c>
      <c r="B55" s="197"/>
      <c r="C55" s="202"/>
      <c r="D55" s="203"/>
      <c r="E55" s="197"/>
      <c r="F55"/>
    </row>
    <row r="56" spans="1:6" ht="13.5" thickBot="1" x14ac:dyDescent="0.25">
      <c r="A56" s="204"/>
      <c r="B56" s="205"/>
      <c r="C56" s="205"/>
      <c r="D56" s="206"/>
      <c r="E56" s="205"/>
      <c r="F56"/>
    </row>
    <row r="57" spans="1:6" x14ac:dyDescent="0.2">
      <c r="A57" s="207">
        <v>2014</v>
      </c>
      <c r="B57" s="192"/>
      <c r="C57" s="192"/>
      <c r="D57" s="192"/>
      <c r="E57" s="192"/>
      <c r="F57"/>
    </row>
    <row r="58" spans="1:6" x14ac:dyDescent="0.2">
      <c r="A58" s="208">
        <v>2015</v>
      </c>
      <c r="B58" s="171"/>
      <c r="C58" s="171"/>
      <c r="D58" s="171"/>
      <c r="E58" s="171"/>
      <c r="F58"/>
    </row>
    <row r="59" spans="1:6" x14ac:dyDescent="0.2">
      <c r="A59" s="208">
        <v>2016</v>
      </c>
      <c r="B59" s="171"/>
      <c r="C59" s="171"/>
      <c r="D59" s="171"/>
      <c r="E59" s="171"/>
      <c r="F59"/>
    </row>
    <row r="60" spans="1:6" x14ac:dyDescent="0.2">
      <c r="A60" s="208">
        <f>+'11.1- impo '!A60</f>
        <v>2017</v>
      </c>
      <c r="B60" s="171"/>
      <c r="C60" s="171"/>
      <c r="D60" s="171"/>
      <c r="E60" s="171"/>
      <c r="F60"/>
    </row>
    <row r="61" spans="1:6" x14ac:dyDescent="0.2">
      <c r="A61" s="208">
        <f>+'11.1- impo '!A61</f>
        <v>2018</v>
      </c>
      <c r="B61" s="171"/>
      <c r="C61" s="171"/>
      <c r="D61" s="171"/>
      <c r="E61" s="171"/>
      <c r="F61"/>
    </row>
    <row r="62" spans="1:6" ht="13.5" thickBot="1" x14ac:dyDescent="0.25">
      <c r="A62" s="209">
        <f>+'11.1- impo '!A62</f>
        <v>2019</v>
      </c>
      <c r="B62" s="197"/>
      <c r="C62" s="197"/>
      <c r="D62" s="197"/>
      <c r="E62" s="197"/>
      <c r="F62"/>
    </row>
    <row r="63" spans="1:6" x14ac:dyDescent="0.2">
      <c r="A63" s="210"/>
      <c r="B63" s="205"/>
      <c r="C63" s="205"/>
      <c r="D63" s="205"/>
      <c r="E63" s="205"/>
      <c r="F63"/>
    </row>
    <row r="64" spans="1:6" hidden="1" x14ac:dyDescent="0.2">
      <c r="A64" s="190" t="str">
        <f>+'11.1- impo '!A64</f>
        <v>ene-dic 2018</v>
      </c>
      <c r="B64" s="192"/>
      <c r="C64" s="192"/>
      <c r="D64" s="192"/>
      <c r="E64" s="192"/>
      <c r="F64"/>
    </row>
    <row r="65" spans="1:6" ht="13.5" hidden="1" thickBot="1" x14ac:dyDescent="0.25">
      <c r="A65" s="196">
        <f>+'11.1- impo '!A65</f>
        <v>2019</v>
      </c>
      <c r="B65" s="197"/>
      <c r="C65" s="197"/>
      <c r="D65" s="197"/>
      <c r="E65" s="197"/>
      <c r="F65"/>
    </row>
    <row r="66" spans="1:6" hidden="1" x14ac:dyDescent="0.2">
      <c r="A66" s="204"/>
    </row>
    <row r="67" spans="1:6" x14ac:dyDescent="0.2">
      <c r="A67" s="211" t="s">
        <v>87</v>
      </c>
    </row>
    <row r="68" spans="1:6" x14ac:dyDescent="0.2">
      <c r="A68" s="181"/>
    </row>
    <row r="69" spans="1:6" x14ac:dyDescent="0.2">
      <c r="A69" s="181"/>
      <c r="E69" s="205"/>
      <c r="F69" s="205"/>
    </row>
    <row r="70" spans="1:6" x14ac:dyDescent="0.2">
      <c r="A70" s="86" t="s">
        <v>150</v>
      </c>
      <c r="B70" s="87"/>
      <c r="C70" s="56"/>
    </row>
    <row r="71" spans="1:6" ht="13.5" thickBot="1" x14ac:dyDescent="0.25">
      <c r="A71" s="56"/>
      <c r="B71" s="56"/>
      <c r="C71" s="56"/>
    </row>
    <row r="72" spans="1:6" ht="13.5" thickBot="1" x14ac:dyDescent="0.25">
      <c r="A72" s="91" t="s">
        <v>8</v>
      </c>
      <c r="C72" s="96" t="s">
        <v>141</v>
      </c>
      <c r="D72" s="98" t="s">
        <v>122</v>
      </c>
    </row>
    <row r="73" spans="1:6" x14ac:dyDescent="0.2">
      <c r="A73" s="99">
        <f>+A60</f>
        <v>2017</v>
      </c>
      <c r="C73" s="115">
        <f>+C60-SUM(C8:C19)</f>
        <v>0</v>
      </c>
      <c r="D73" s="118">
        <f>+D60-SUM(D8:D19)</f>
        <v>0</v>
      </c>
    </row>
    <row r="74" spans="1:6" x14ac:dyDescent="0.2">
      <c r="A74" s="101">
        <f>+A61</f>
        <v>2018</v>
      </c>
      <c r="C74" s="119">
        <f>+C61-SUM(C20:C31)</f>
        <v>0</v>
      </c>
      <c r="D74" s="122">
        <f>+D61-SUM(D20:D31)</f>
        <v>0</v>
      </c>
    </row>
    <row r="75" spans="1:6" ht="13.5" thickBot="1" x14ac:dyDescent="0.25">
      <c r="A75" s="102">
        <f>+A62</f>
        <v>2019</v>
      </c>
      <c r="C75" s="123">
        <f>+C62-SUM(C32:C43)</f>
        <v>0</v>
      </c>
      <c r="D75" s="126">
        <f>+D62-SUM(D32:D43)</f>
        <v>0</v>
      </c>
    </row>
    <row r="76" spans="1:6" x14ac:dyDescent="0.2">
      <c r="A76" s="99" t="str">
        <f>+A64</f>
        <v>ene-dic 2018</v>
      </c>
      <c r="C76" s="132">
        <f>+C64-(SUM(C32:INDEX(C32:C43,'parámetros e instrucciones'!$E$3)))</f>
        <v>0</v>
      </c>
      <c r="D76" s="132">
        <f>+D64-(SUM(D32:INDEX(D32:D43,'parámetros e instrucciones'!$E$3)))</f>
        <v>0</v>
      </c>
    </row>
    <row r="77" spans="1:6" ht="13.5" thickBot="1" x14ac:dyDescent="0.25">
      <c r="A77" s="102">
        <f>+A65</f>
        <v>2019</v>
      </c>
      <c r="C77" s="136">
        <f>+C65-(SUM(C44:INDEX(C44:C55,'parámetros e instrucciones'!$E$3)))</f>
        <v>0</v>
      </c>
      <c r="D77" s="136">
        <f>+D65-(SUM(D44:INDEX(D44:D55,'parámetros e instrucciones'!$E$3)))</f>
        <v>0</v>
      </c>
    </row>
  </sheetData>
  <sheetProtection formatCells="0" formatColumns="0" formatRows="0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portrait" horizontalDpi="300" verticalDpi="300" r:id="rId1"/>
  <headerFooter alignWithMargins="0">
    <oddHeader>&amp;R2020 - Año del General Manuel Belgrano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91</v>
      </c>
      <c r="B1" s="3"/>
    </row>
    <row r="2" spans="1:2" ht="13.5" thickBot="1" x14ac:dyDescent="0.25">
      <c r="A2" s="2" t="s">
        <v>48</v>
      </c>
      <c r="B2" s="3"/>
    </row>
    <row r="3" spans="1:2" x14ac:dyDescent="0.2">
      <c r="A3" s="4" t="s">
        <v>8</v>
      </c>
      <c r="B3" s="14" t="s">
        <v>49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9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26" t="s">
        <v>92</v>
      </c>
      <c r="B2" s="526"/>
      <c r="C2" s="526"/>
      <c r="D2" s="526"/>
    </row>
    <row r="3" spans="1:4" x14ac:dyDescent="0.2">
      <c r="A3" s="526" t="s">
        <v>93</v>
      </c>
      <c r="B3" s="526"/>
      <c r="C3" s="526"/>
      <c r="D3" s="526"/>
    </row>
    <row r="4" spans="1:4" x14ac:dyDescent="0.2">
      <c r="A4" s="527" t="s">
        <v>1</v>
      </c>
      <c r="B4" s="527"/>
      <c r="C4" s="527"/>
      <c r="D4" s="527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29</v>
      </c>
      <c r="B6" s="21" t="s">
        <v>94</v>
      </c>
      <c r="C6" s="22" t="s">
        <v>95</v>
      </c>
      <c r="D6" s="23" t="s">
        <v>96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20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G17"/>
  <sheetViews>
    <sheetView tabSelected="1" workbookViewId="0">
      <selection activeCell="S59" sqref="S59"/>
    </sheetView>
  </sheetViews>
  <sheetFormatPr baseColWidth="10" defaultRowHeight="12.75" x14ac:dyDescent="0.2"/>
  <cols>
    <col min="1" max="1" width="21.28515625" style="56" customWidth="1"/>
    <col min="2" max="7" width="17.28515625" style="56" customWidth="1"/>
    <col min="8" max="16384" width="11.42578125" style="56"/>
  </cols>
  <sheetData>
    <row r="1" spans="1:7" x14ac:dyDescent="0.2">
      <c r="A1" s="472" t="s">
        <v>97</v>
      </c>
      <c r="B1" s="472"/>
      <c r="C1" s="472"/>
      <c r="D1" s="472"/>
      <c r="E1" s="472"/>
      <c r="F1" s="472"/>
      <c r="G1" s="472"/>
    </row>
    <row r="2" spans="1:7" x14ac:dyDescent="0.2">
      <c r="A2" s="472" t="s">
        <v>109</v>
      </c>
      <c r="B2" s="472"/>
      <c r="C2" s="472"/>
      <c r="D2" s="472"/>
      <c r="E2" s="472"/>
      <c r="F2" s="472"/>
      <c r="G2" s="472"/>
    </row>
    <row r="3" spans="1:7" x14ac:dyDescent="0.2">
      <c r="A3" s="472" t="s">
        <v>229</v>
      </c>
      <c r="B3" s="472"/>
      <c r="C3" s="472"/>
      <c r="D3" s="472"/>
      <c r="E3" s="472"/>
      <c r="F3" s="472"/>
      <c r="G3" s="472"/>
    </row>
    <row r="4" spans="1:7" x14ac:dyDescent="0.2">
      <c r="A4" s="472" t="s">
        <v>230</v>
      </c>
      <c r="B4" s="472"/>
      <c r="C4" s="472"/>
      <c r="D4" s="472"/>
      <c r="E4" s="472"/>
      <c r="F4" s="472"/>
      <c r="G4" s="472"/>
    </row>
    <row r="5" spans="1:7" ht="13.5" thickBot="1" x14ac:dyDescent="0.25"/>
    <row r="6" spans="1:7" ht="13.5" thickBot="1" x14ac:dyDescent="0.25">
      <c r="A6" s="473" t="s">
        <v>10</v>
      </c>
      <c r="B6" s="475" t="s">
        <v>223</v>
      </c>
      <c r="C6" s="476"/>
      <c r="D6" s="475" t="s">
        <v>226</v>
      </c>
      <c r="E6" s="476"/>
      <c r="F6" s="477" t="s">
        <v>228</v>
      </c>
      <c r="G6" s="476"/>
    </row>
    <row r="7" spans="1:7" ht="34.5" thickBot="1" x14ac:dyDescent="0.25">
      <c r="A7" s="474"/>
      <c r="B7" s="390" t="s">
        <v>110</v>
      </c>
      <c r="C7" s="390" t="s">
        <v>232</v>
      </c>
      <c r="D7" s="390" t="s">
        <v>110</v>
      </c>
      <c r="E7" s="391" t="s">
        <v>232</v>
      </c>
      <c r="F7" s="390" t="s">
        <v>110</v>
      </c>
      <c r="G7" s="392" t="s">
        <v>232</v>
      </c>
    </row>
    <row r="8" spans="1:7" x14ac:dyDescent="0.2">
      <c r="A8" s="177">
        <v>2014</v>
      </c>
      <c r="B8" s="178"/>
      <c r="C8" s="178"/>
      <c r="D8" s="178"/>
      <c r="E8" s="178"/>
      <c r="F8" s="178"/>
      <c r="G8" s="183"/>
    </row>
    <row r="9" spans="1:7" x14ac:dyDescent="0.2">
      <c r="A9" s="177">
        <v>2015</v>
      </c>
      <c r="B9" s="178"/>
      <c r="C9" s="178"/>
      <c r="D9" s="178"/>
      <c r="E9" s="178"/>
      <c r="F9" s="178"/>
      <c r="G9" s="183"/>
    </row>
    <row r="10" spans="1:7" x14ac:dyDescent="0.2">
      <c r="A10" s="177">
        <v>2016</v>
      </c>
      <c r="B10" s="178"/>
      <c r="C10" s="178"/>
      <c r="D10" s="178"/>
      <c r="E10" s="178"/>
      <c r="F10" s="178"/>
      <c r="G10" s="183"/>
    </row>
    <row r="11" spans="1:7" x14ac:dyDescent="0.2">
      <c r="A11" s="177">
        <v>2017</v>
      </c>
      <c r="B11" s="178"/>
      <c r="C11" s="178"/>
      <c r="D11" s="178"/>
      <c r="E11" s="178"/>
      <c r="F11" s="178"/>
      <c r="G11" s="183"/>
    </row>
    <row r="12" spans="1:7" x14ac:dyDescent="0.2">
      <c r="A12" s="177">
        <v>2018</v>
      </c>
      <c r="B12" s="178"/>
      <c r="C12" s="178"/>
      <c r="D12" s="178"/>
      <c r="E12" s="178"/>
      <c r="F12" s="178"/>
      <c r="G12" s="183"/>
    </row>
    <row r="13" spans="1:7" ht="13.5" thickBot="1" x14ac:dyDescent="0.25">
      <c r="A13" s="400">
        <v>2019</v>
      </c>
      <c r="B13" s="180"/>
      <c r="C13" s="180"/>
      <c r="D13" s="180"/>
      <c r="E13" s="180"/>
      <c r="F13" s="180"/>
      <c r="G13" s="185"/>
    </row>
    <row r="14" spans="1:7" s="305" customFormat="1" x14ac:dyDescent="0.2">
      <c r="A14" s="305" t="s">
        <v>231</v>
      </c>
    </row>
    <row r="15" spans="1:7" ht="5.25" customHeight="1" x14ac:dyDescent="0.2"/>
    <row r="16" spans="1:7" ht="13.5" thickBot="1" x14ac:dyDescent="0.25">
      <c r="A16" s="181" t="s">
        <v>111</v>
      </c>
    </row>
    <row r="17" spans="1:7" ht="41.25" customHeight="1" thickBot="1" x14ac:dyDescent="0.25">
      <c r="A17" s="374"/>
      <c r="B17" s="375"/>
      <c r="C17" s="375"/>
      <c r="D17" s="375"/>
      <c r="E17" s="375"/>
      <c r="F17" s="375"/>
      <c r="G17" s="376"/>
    </row>
  </sheetData>
  <mergeCells count="8">
    <mergeCell ref="A1:G1"/>
    <mergeCell ref="A2:G2"/>
    <mergeCell ref="A3:G3"/>
    <mergeCell ref="A4:G4"/>
    <mergeCell ref="A6:A7"/>
    <mergeCell ref="B6:C6"/>
    <mergeCell ref="D6:E6"/>
    <mergeCell ref="F6:G6"/>
  </mergeCells>
  <phoneticPr fontId="0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orientation="landscape" r:id="rId1"/>
  <headerFooter alignWithMargins="0">
    <oddHeader>&amp;R2020 - Año del General Manuel Belgrano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Q126"/>
  <sheetViews>
    <sheetView tabSelected="1" topLeftCell="A22" workbookViewId="0">
      <selection activeCell="S59" sqref="S59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69" customWidth="1"/>
    <col min="15" max="17" width="11.42578125" style="51" customWidth="1"/>
    <col min="18" max="16384" width="13.7109375" style="56"/>
  </cols>
  <sheetData>
    <row r="1" spans="3:17" x14ac:dyDescent="0.2">
      <c r="C1" s="472" t="s">
        <v>234</v>
      </c>
      <c r="D1" s="472"/>
      <c r="E1" s="472"/>
      <c r="F1" s="472"/>
      <c r="G1" s="472"/>
      <c r="H1" s="472"/>
      <c r="I1" s="472"/>
      <c r="J1" s="472"/>
      <c r="K1" s="472"/>
    </row>
    <row r="2" spans="3:17" x14ac:dyDescent="0.2">
      <c r="C2" s="472" t="s">
        <v>119</v>
      </c>
      <c r="D2" s="472"/>
      <c r="E2" s="472"/>
      <c r="F2" s="472"/>
      <c r="G2" s="472"/>
      <c r="H2" s="472"/>
      <c r="I2" s="472"/>
      <c r="J2" s="472"/>
      <c r="K2" s="472"/>
    </row>
    <row r="3" spans="3:17" x14ac:dyDescent="0.2">
      <c r="C3" s="478" t="str">
        <f>+'1.1 modelos'!A3</f>
        <v>BROCAS DIN 338</v>
      </c>
      <c r="D3" s="478"/>
      <c r="E3" s="478"/>
      <c r="F3" s="478"/>
      <c r="G3" s="478"/>
      <c r="H3" s="478"/>
      <c r="I3" s="478"/>
      <c r="J3" s="478"/>
      <c r="K3" s="478"/>
      <c r="L3" s="399"/>
      <c r="M3" s="399"/>
      <c r="N3" s="70"/>
      <c r="O3" s="56"/>
      <c r="P3" s="56"/>
      <c r="Q3" s="56"/>
    </row>
    <row r="4" spans="3:17" x14ac:dyDescent="0.2">
      <c r="C4" s="478" t="s">
        <v>235</v>
      </c>
      <c r="D4" s="478"/>
      <c r="E4" s="478"/>
      <c r="F4" s="478"/>
      <c r="G4" s="478"/>
      <c r="H4" s="478"/>
      <c r="I4" s="478"/>
      <c r="J4" s="478"/>
      <c r="K4" s="478"/>
      <c r="L4" s="399"/>
      <c r="M4" s="399"/>
      <c r="O4" s="56"/>
      <c r="P4" s="71" t="s">
        <v>123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7" ht="64.5" thickBot="1" x14ac:dyDescent="0.25">
      <c r="C6" s="377" t="s">
        <v>115</v>
      </c>
      <c r="D6" s="25"/>
      <c r="E6" s="26" t="s">
        <v>18</v>
      </c>
      <c r="F6" s="27" t="s">
        <v>19</v>
      </c>
      <c r="G6" s="27" t="s">
        <v>125</v>
      </c>
      <c r="H6" s="27" t="s">
        <v>116</v>
      </c>
      <c r="I6" s="24" t="s">
        <v>117</v>
      </c>
      <c r="J6" s="27" t="s">
        <v>126</v>
      </c>
      <c r="K6" s="24" t="s">
        <v>118</v>
      </c>
      <c r="L6" s="53"/>
      <c r="M6" s="53"/>
      <c r="N6" s="28"/>
      <c r="O6" s="54"/>
      <c r="P6" s="98" t="s">
        <v>152</v>
      </c>
    </row>
    <row r="7" spans="3:17" x14ac:dyDescent="0.2">
      <c r="C7" s="103">
        <v>42736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37">
        <f>+L57+E7-F7-G7-H7+I7-J7</f>
        <v>0</v>
      </c>
    </row>
    <row r="8" spans="3:17" x14ac:dyDescent="0.2">
      <c r="C8" s="104">
        <v>42767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38">
        <f>+P7+E8+I8-F8-G8-H8-J8</f>
        <v>0</v>
      </c>
    </row>
    <row r="9" spans="3:17" x14ac:dyDescent="0.2">
      <c r="C9" s="104">
        <v>42795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38">
        <f t="shared" ref="P9:P54" si="0">+P8+E9+I9-F9-G9-H9-J9</f>
        <v>0</v>
      </c>
    </row>
    <row r="10" spans="3:17" x14ac:dyDescent="0.2">
      <c r="C10" s="104">
        <v>42826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38">
        <f t="shared" si="0"/>
        <v>0</v>
      </c>
    </row>
    <row r="11" spans="3:17" x14ac:dyDescent="0.2">
      <c r="C11" s="104">
        <v>42856</v>
      </c>
      <c r="D11" s="47"/>
      <c r="E11" s="34"/>
      <c r="F11" s="35"/>
      <c r="G11" s="35"/>
      <c r="H11" s="35"/>
      <c r="I11" s="36"/>
      <c r="J11" s="36"/>
      <c r="K11" s="36"/>
      <c r="N11" s="33"/>
      <c r="P11" s="138">
        <f>+P10+E11+I11-F11-G11-H11-J11</f>
        <v>0</v>
      </c>
    </row>
    <row r="12" spans="3:17" x14ac:dyDescent="0.2">
      <c r="C12" s="104">
        <v>42887</v>
      </c>
      <c r="D12" s="47"/>
      <c r="E12" s="34"/>
      <c r="F12" s="35"/>
      <c r="G12" s="35"/>
      <c r="H12" s="35"/>
      <c r="I12" s="36"/>
      <c r="J12" s="36"/>
      <c r="K12" s="36"/>
      <c r="N12" s="33"/>
      <c r="P12" s="138">
        <f t="shared" si="0"/>
        <v>0</v>
      </c>
    </row>
    <row r="13" spans="3:17" x14ac:dyDescent="0.2">
      <c r="C13" s="104">
        <v>42917</v>
      </c>
      <c r="D13" s="47"/>
      <c r="E13" s="34"/>
      <c r="F13" s="35"/>
      <c r="G13" s="35"/>
      <c r="H13" s="35"/>
      <c r="I13" s="36"/>
      <c r="J13" s="36"/>
      <c r="K13" s="36"/>
      <c r="N13" s="33"/>
      <c r="P13" s="138">
        <f t="shared" si="0"/>
        <v>0</v>
      </c>
    </row>
    <row r="14" spans="3:17" x14ac:dyDescent="0.2">
      <c r="C14" s="104">
        <v>42948</v>
      </c>
      <c r="D14" s="47"/>
      <c r="E14" s="34"/>
      <c r="F14" s="35"/>
      <c r="G14" s="35"/>
      <c r="H14" s="35"/>
      <c r="I14" s="36"/>
      <c r="J14" s="36"/>
      <c r="K14" s="36"/>
      <c r="N14" s="33"/>
      <c r="P14" s="138">
        <f t="shared" si="0"/>
        <v>0</v>
      </c>
    </row>
    <row r="15" spans="3:17" x14ac:dyDescent="0.2">
      <c r="C15" s="104">
        <v>42979</v>
      </c>
      <c r="D15" s="47"/>
      <c r="E15" s="34"/>
      <c r="F15" s="35"/>
      <c r="G15" s="35"/>
      <c r="H15" s="35"/>
      <c r="I15" s="36"/>
      <c r="J15" s="36"/>
      <c r="K15" s="36"/>
      <c r="N15" s="33"/>
      <c r="P15" s="138">
        <f t="shared" si="0"/>
        <v>0</v>
      </c>
    </row>
    <row r="16" spans="3:17" x14ac:dyDescent="0.2">
      <c r="C16" s="104">
        <v>43009</v>
      </c>
      <c r="D16" s="47"/>
      <c r="E16" s="34"/>
      <c r="F16" s="35"/>
      <c r="G16" s="35"/>
      <c r="H16" s="35"/>
      <c r="I16" s="36"/>
      <c r="J16" s="36"/>
      <c r="K16" s="36"/>
      <c r="N16" s="33"/>
      <c r="P16" s="138">
        <f t="shared" si="0"/>
        <v>0</v>
      </c>
    </row>
    <row r="17" spans="3:16" x14ac:dyDescent="0.2">
      <c r="C17" s="104">
        <v>43040</v>
      </c>
      <c r="D17" s="47"/>
      <c r="E17" s="34"/>
      <c r="F17" s="35"/>
      <c r="G17" s="35"/>
      <c r="H17" s="35"/>
      <c r="I17" s="36"/>
      <c r="J17" s="36"/>
      <c r="K17" s="36"/>
      <c r="N17" s="33"/>
      <c r="P17" s="138">
        <f t="shared" si="0"/>
        <v>0</v>
      </c>
    </row>
    <row r="18" spans="3:16" ht="13.5" thickBot="1" x14ac:dyDescent="0.25">
      <c r="C18" s="110">
        <v>43070</v>
      </c>
      <c r="D18" s="47"/>
      <c r="E18" s="37"/>
      <c r="F18" s="38"/>
      <c r="G18" s="38"/>
      <c r="H18" s="38"/>
      <c r="I18" s="39"/>
      <c r="J18" s="39"/>
      <c r="K18" s="39"/>
      <c r="N18" s="33"/>
      <c r="P18" s="139">
        <f t="shared" si="0"/>
        <v>0</v>
      </c>
    </row>
    <row r="19" spans="3:16" x14ac:dyDescent="0.2">
      <c r="C19" s="103">
        <v>43101</v>
      </c>
      <c r="D19" s="47"/>
      <c r="E19" s="40"/>
      <c r="F19" s="41"/>
      <c r="G19" s="41"/>
      <c r="H19" s="41"/>
      <c r="I19" s="42"/>
      <c r="J19" s="42"/>
      <c r="K19" s="42"/>
      <c r="N19" s="33"/>
      <c r="P19" s="140">
        <f t="shared" si="0"/>
        <v>0</v>
      </c>
    </row>
    <row r="20" spans="3:16" x14ac:dyDescent="0.2">
      <c r="C20" s="104">
        <v>43132</v>
      </c>
      <c r="D20" s="47"/>
      <c r="E20" s="34"/>
      <c r="F20" s="35"/>
      <c r="G20" s="35"/>
      <c r="H20" s="35"/>
      <c r="I20" s="36"/>
      <c r="J20" s="36"/>
      <c r="K20" s="36"/>
      <c r="N20" s="33"/>
      <c r="P20" s="138">
        <f t="shared" si="0"/>
        <v>0</v>
      </c>
    </row>
    <row r="21" spans="3:16" x14ac:dyDescent="0.2">
      <c r="C21" s="104">
        <v>43160</v>
      </c>
      <c r="D21" s="47"/>
      <c r="E21" s="34"/>
      <c r="F21" s="35"/>
      <c r="G21" s="35"/>
      <c r="H21" s="35"/>
      <c r="I21" s="36"/>
      <c r="J21" s="36"/>
      <c r="K21" s="36"/>
      <c r="N21" s="33"/>
      <c r="P21" s="138">
        <f t="shared" si="0"/>
        <v>0</v>
      </c>
    </row>
    <row r="22" spans="3:16" x14ac:dyDescent="0.2">
      <c r="C22" s="104">
        <v>43191</v>
      </c>
      <c r="D22" s="47"/>
      <c r="E22" s="34"/>
      <c r="F22" s="35"/>
      <c r="G22" s="35"/>
      <c r="H22" s="35"/>
      <c r="I22" s="36"/>
      <c r="J22" s="36"/>
      <c r="K22" s="36"/>
      <c r="N22" s="33"/>
      <c r="P22" s="138">
        <f t="shared" si="0"/>
        <v>0</v>
      </c>
    </row>
    <row r="23" spans="3:16" x14ac:dyDescent="0.2">
      <c r="C23" s="104">
        <v>43221</v>
      </c>
      <c r="D23" s="47"/>
      <c r="E23" s="34"/>
      <c r="F23" s="35"/>
      <c r="G23" s="35"/>
      <c r="H23" s="35"/>
      <c r="I23" s="36"/>
      <c r="J23" s="36"/>
      <c r="K23" s="36"/>
      <c r="N23" s="33"/>
      <c r="P23" s="138">
        <f t="shared" si="0"/>
        <v>0</v>
      </c>
    </row>
    <row r="24" spans="3:16" x14ac:dyDescent="0.2">
      <c r="C24" s="104">
        <v>43252</v>
      </c>
      <c r="D24" s="47"/>
      <c r="E24" s="34"/>
      <c r="F24" s="35"/>
      <c r="G24" s="35"/>
      <c r="H24" s="35"/>
      <c r="I24" s="36"/>
      <c r="J24" s="36"/>
      <c r="K24" s="36"/>
      <c r="N24" s="33"/>
      <c r="P24" s="138">
        <f t="shared" si="0"/>
        <v>0</v>
      </c>
    </row>
    <row r="25" spans="3:16" x14ac:dyDescent="0.2">
      <c r="C25" s="104">
        <v>43282</v>
      </c>
      <c r="D25" s="47"/>
      <c r="E25" s="34"/>
      <c r="F25" s="35"/>
      <c r="G25" s="35"/>
      <c r="H25" s="35"/>
      <c r="I25" s="36"/>
      <c r="J25" s="36"/>
      <c r="K25" s="36"/>
      <c r="N25" s="33"/>
      <c r="P25" s="138">
        <f t="shared" si="0"/>
        <v>0</v>
      </c>
    </row>
    <row r="26" spans="3:16" x14ac:dyDescent="0.2">
      <c r="C26" s="104">
        <v>43313</v>
      </c>
      <c r="D26" s="47"/>
      <c r="E26" s="34"/>
      <c r="F26" s="35"/>
      <c r="G26" s="35"/>
      <c r="H26" s="35"/>
      <c r="I26" s="36"/>
      <c r="J26" s="36"/>
      <c r="K26" s="36"/>
      <c r="N26" s="33"/>
      <c r="P26" s="138">
        <f t="shared" si="0"/>
        <v>0</v>
      </c>
    </row>
    <row r="27" spans="3:16" x14ac:dyDescent="0.2">
      <c r="C27" s="104">
        <v>43344</v>
      </c>
      <c r="D27" s="47"/>
      <c r="E27" s="34"/>
      <c r="F27" s="35"/>
      <c r="G27" s="35"/>
      <c r="H27" s="35"/>
      <c r="I27" s="36"/>
      <c r="J27" s="36"/>
      <c r="K27" s="36"/>
      <c r="N27" s="33"/>
      <c r="P27" s="138">
        <f t="shared" si="0"/>
        <v>0</v>
      </c>
    </row>
    <row r="28" spans="3:16" x14ac:dyDescent="0.2">
      <c r="C28" s="104">
        <v>43374</v>
      </c>
      <c r="D28" s="47"/>
      <c r="E28" s="34"/>
      <c r="F28" s="35"/>
      <c r="G28" s="35"/>
      <c r="H28" s="35"/>
      <c r="I28" s="36"/>
      <c r="J28" s="36"/>
      <c r="K28" s="36"/>
      <c r="N28" s="33"/>
      <c r="P28" s="138">
        <f t="shared" si="0"/>
        <v>0</v>
      </c>
    </row>
    <row r="29" spans="3:16" x14ac:dyDescent="0.2">
      <c r="C29" s="104">
        <v>43405</v>
      </c>
      <c r="D29" s="47"/>
      <c r="E29" s="34"/>
      <c r="F29" s="35"/>
      <c r="G29" s="35"/>
      <c r="H29" s="35"/>
      <c r="I29" s="36"/>
      <c r="J29" s="36"/>
      <c r="K29" s="36"/>
      <c r="N29" s="33"/>
      <c r="P29" s="138">
        <f t="shared" si="0"/>
        <v>0</v>
      </c>
    </row>
    <row r="30" spans="3:16" ht="13.5" thickBot="1" x14ac:dyDescent="0.25">
      <c r="C30" s="105">
        <v>43435</v>
      </c>
      <c r="D30" s="47"/>
      <c r="E30" s="43"/>
      <c r="F30" s="44"/>
      <c r="G30" s="44"/>
      <c r="H30" s="44"/>
      <c r="I30" s="45"/>
      <c r="J30" s="45"/>
      <c r="K30" s="45"/>
      <c r="N30" s="33"/>
      <c r="P30" s="141">
        <f t="shared" si="0"/>
        <v>0</v>
      </c>
    </row>
    <row r="31" spans="3:16" x14ac:dyDescent="0.2">
      <c r="C31" s="103">
        <v>43466</v>
      </c>
      <c r="D31" s="47"/>
      <c r="E31" s="30"/>
      <c r="F31" s="31"/>
      <c r="G31" s="31"/>
      <c r="H31" s="31"/>
      <c r="I31" s="32"/>
      <c r="J31" s="32"/>
      <c r="K31" s="32"/>
      <c r="N31" s="33"/>
      <c r="P31" s="137">
        <f t="shared" si="0"/>
        <v>0</v>
      </c>
    </row>
    <row r="32" spans="3:16" x14ac:dyDescent="0.2">
      <c r="C32" s="104">
        <v>43497</v>
      </c>
      <c r="D32" s="47"/>
      <c r="E32" s="34"/>
      <c r="F32" s="35"/>
      <c r="G32" s="35"/>
      <c r="H32" s="35"/>
      <c r="I32" s="36"/>
      <c r="J32" s="36"/>
      <c r="K32" s="36"/>
      <c r="N32" s="33"/>
      <c r="P32" s="138">
        <f t="shared" si="0"/>
        <v>0</v>
      </c>
    </row>
    <row r="33" spans="3:16" x14ac:dyDescent="0.2">
      <c r="C33" s="104">
        <v>43525</v>
      </c>
      <c r="D33" s="47"/>
      <c r="E33" s="34"/>
      <c r="F33" s="35"/>
      <c r="G33" s="35"/>
      <c r="H33" s="35"/>
      <c r="I33" s="36"/>
      <c r="J33" s="36"/>
      <c r="K33" s="36"/>
      <c r="N33" s="33"/>
      <c r="P33" s="138">
        <f t="shared" si="0"/>
        <v>0</v>
      </c>
    </row>
    <row r="34" spans="3:16" x14ac:dyDescent="0.2">
      <c r="C34" s="104">
        <v>43556</v>
      </c>
      <c r="D34" s="47"/>
      <c r="E34" s="34"/>
      <c r="F34" s="35"/>
      <c r="G34" s="35"/>
      <c r="H34" s="35"/>
      <c r="I34" s="36"/>
      <c r="J34" s="36"/>
      <c r="K34" s="36"/>
      <c r="N34" s="33"/>
      <c r="P34" s="138">
        <f t="shared" si="0"/>
        <v>0</v>
      </c>
    </row>
    <row r="35" spans="3:16" x14ac:dyDescent="0.2">
      <c r="C35" s="104">
        <v>43586</v>
      </c>
      <c r="D35" s="47"/>
      <c r="E35" s="34"/>
      <c r="F35" s="35"/>
      <c r="G35" s="35"/>
      <c r="H35" s="35"/>
      <c r="I35" s="36"/>
      <c r="J35" s="36"/>
      <c r="K35" s="36"/>
      <c r="N35" s="33"/>
      <c r="P35" s="138">
        <f t="shared" si="0"/>
        <v>0</v>
      </c>
    </row>
    <row r="36" spans="3:16" x14ac:dyDescent="0.2">
      <c r="C36" s="104">
        <v>43617</v>
      </c>
      <c r="D36" s="47"/>
      <c r="E36" s="34"/>
      <c r="F36" s="35"/>
      <c r="G36" s="35"/>
      <c r="H36" s="35"/>
      <c r="I36" s="36"/>
      <c r="J36" s="36"/>
      <c r="K36" s="36"/>
      <c r="N36" s="33"/>
      <c r="P36" s="138">
        <f t="shared" si="0"/>
        <v>0</v>
      </c>
    </row>
    <row r="37" spans="3:16" x14ac:dyDescent="0.2">
      <c r="C37" s="104">
        <v>43647</v>
      </c>
      <c r="D37" s="47"/>
      <c r="E37" s="34"/>
      <c r="F37" s="35"/>
      <c r="G37" s="35"/>
      <c r="H37" s="35"/>
      <c r="I37" s="36"/>
      <c r="J37" s="36"/>
      <c r="K37" s="36"/>
      <c r="N37" s="33"/>
      <c r="P37" s="138">
        <f t="shared" si="0"/>
        <v>0</v>
      </c>
    </row>
    <row r="38" spans="3:16" x14ac:dyDescent="0.2">
      <c r="C38" s="104">
        <v>43678</v>
      </c>
      <c r="D38" s="47"/>
      <c r="E38" s="34"/>
      <c r="F38" s="35"/>
      <c r="G38" s="35"/>
      <c r="H38" s="35"/>
      <c r="I38" s="36"/>
      <c r="J38" s="36"/>
      <c r="K38" s="36"/>
      <c r="N38" s="33"/>
      <c r="P38" s="138">
        <f t="shared" si="0"/>
        <v>0</v>
      </c>
    </row>
    <row r="39" spans="3:16" x14ac:dyDescent="0.2">
      <c r="C39" s="104">
        <v>43709</v>
      </c>
      <c r="D39" s="47"/>
      <c r="E39" s="34"/>
      <c r="F39" s="35"/>
      <c r="G39" s="35"/>
      <c r="H39" s="35"/>
      <c r="I39" s="36"/>
      <c r="J39" s="36"/>
      <c r="K39" s="36"/>
      <c r="N39" s="33"/>
      <c r="P39" s="138">
        <f t="shared" si="0"/>
        <v>0</v>
      </c>
    </row>
    <row r="40" spans="3:16" x14ac:dyDescent="0.2">
      <c r="C40" s="104">
        <v>43739</v>
      </c>
      <c r="D40" s="47"/>
      <c r="E40" s="34"/>
      <c r="F40" s="35"/>
      <c r="G40" s="35"/>
      <c r="H40" s="35"/>
      <c r="I40" s="36"/>
      <c r="J40" s="36"/>
      <c r="K40" s="36"/>
      <c r="N40" s="33"/>
      <c r="P40" s="138">
        <f t="shared" si="0"/>
        <v>0</v>
      </c>
    </row>
    <row r="41" spans="3:16" x14ac:dyDescent="0.2">
      <c r="C41" s="104">
        <v>43770</v>
      </c>
      <c r="D41" s="47"/>
      <c r="E41" s="34"/>
      <c r="F41" s="35"/>
      <c r="G41" s="35"/>
      <c r="H41" s="35"/>
      <c r="I41" s="36"/>
      <c r="J41" s="36"/>
      <c r="K41" s="36"/>
      <c r="N41" s="33"/>
      <c r="P41" s="138">
        <f t="shared" si="0"/>
        <v>0</v>
      </c>
    </row>
    <row r="42" spans="3:16" ht="13.5" thickBot="1" x14ac:dyDescent="0.25">
      <c r="C42" s="105">
        <v>43800</v>
      </c>
      <c r="D42" s="47"/>
      <c r="E42" s="37"/>
      <c r="F42" s="38"/>
      <c r="G42" s="38"/>
      <c r="H42" s="38"/>
      <c r="I42" s="39"/>
      <c r="J42" s="39"/>
      <c r="K42" s="39"/>
      <c r="N42" s="33"/>
      <c r="P42" s="141">
        <f t="shared" si="0"/>
        <v>0</v>
      </c>
    </row>
    <row r="43" spans="3:16" hidden="1" x14ac:dyDescent="0.2">
      <c r="C43" s="103">
        <v>43831</v>
      </c>
      <c r="D43" s="47"/>
      <c r="E43" s="30"/>
      <c r="F43" s="31"/>
      <c r="G43" s="31"/>
      <c r="H43" s="111"/>
      <c r="I43" s="32"/>
      <c r="J43" s="32"/>
      <c r="K43" s="32"/>
      <c r="N43" s="33"/>
      <c r="P43" s="137">
        <f t="shared" si="0"/>
        <v>0</v>
      </c>
    </row>
    <row r="44" spans="3:16" hidden="1" x14ac:dyDescent="0.2">
      <c r="C44" s="104">
        <v>43862</v>
      </c>
      <c r="D44" s="47"/>
      <c r="E44" s="34"/>
      <c r="F44" s="35"/>
      <c r="G44" s="35"/>
      <c r="H44" s="112"/>
      <c r="I44" s="36"/>
      <c r="J44" s="36"/>
      <c r="K44" s="36"/>
      <c r="N44" s="33"/>
      <c r="P44" s="138">
        <f t="shared" si="0"/>
        <v>0</v>
      </c>
    </row>
    <row r="45" spans="3:16" hidden="1" x14ac:dyDescent="0.2">
      <c r="C45" s="104">
        <v>43891</v>
      </c>
      <c r="D45" s="47"/>
      <c r="E45" s="34"/>
      <c r="F45" s="35"/>
      <c r="G45" s="35"/>
      <c r="H45" s="112"/>
      <c r="I45" s="36"/>
      <c r="J45" s="36"/>
      <c r="K45" s="36"/>
      <c r="N45" s="33"/>
      <c r="P45" s="138">
        <f t="shared" si="0"/>
        <v>0</v>
      </c>
    </row>
    <row r="46" spans="3:16" hidden="1" x14ac:dyDescent="0.2">
      <c r="C46" s="104">
        <v>43922</v>
      </c>
      <c r="D46" s="47"/>
      <c r="E46" s="34"/>
      <c r="F46" s="35"/>
      <c r="G46" s="35"/>
      <c r="H46" s="112"/>
      <c r="I46" s="36"/>
      <c r="J46" s="36"/>
      <c r="K46" s="36"/>
      <c r="N46" s="33"/>
      <c r="P46" s="138">
        <f t="shared" si="0"/>
        <v>0</v>
      </c>
    </row>
    <row r="47" spans="3:16" hidden="1" x14ac:dyDescent="0.2">
      <c r="C47" s="104">
        <v>43952</v>
      </c>
      <c r="D47" s="47"/>
      <c r="E47" s="34"/>
      <c r="F47" s="35"/>
      <c r="G47" s="35"/>
      <c r="H47" s="112"/>
      <c r="I47" s="36"/>
      <c r="J47" s="36"/>
      <c r="K47" s="36"/>
      <c r="N47" s="33"/>
      <c r="P47" s="138">
        <f t="shared" si="0"/>
        <v>0</v>
      </c>
    </row>
    <row r="48" spans="3:16" hidden="1" x14ac:dyDescent="0.2">
      <c r="C48" s="104">
        <v>43983</v>
      </c>
      <c r="D48" s="47"/>
      <c r="E48" s="34"/>
      <c r="F48" s="35"/>
      <c r="G48" s="35"/>
      <c r="H48" s="112"/>
      <c r="I48" s="36"/>
      <c r="J48" s="36"/>
      <c r="K48" s="36"/>
      <c r="N48" s="33"/>
      <c r="P48" s="138">
        <f t="shared" si="0"/>
        <v>0</v>
      </c>
    </row>
    <row r="49" spans="3:16" hidden="1" x14ac:dyDescent="0.2">
      <c r="C49" s="104">
        <v>44013</v>
      </c>
      <c r="D49" s="47"/>
      <c r="E49" s="34"/>
      <c r="F49" s="35"/>
      <c r="G49" s="35"/>
      <c r="H49" s="112"/>
      <c r="I49" s="36"/>
      <c r="J49" s="36"/>
      <c r="K49" s="36"/>
      <c r="N49" s="33"/>
      <c r="P49" s="138">
        <f t="shared" si="0"/>
        <v>0</v>
      </c>
    </row>
    <row r="50" spans="3:16" hidden="1" x14ac:dyDescent="0.2">
      <c r="C50" s="104">
        <v>44044</v>
      </c>
      <c r="D50" s="47"/>
      <c r="E50" s="34"/>
      <c r="F50" s="35"/>
      <c r="G50" s="35"/>
      <c r="H50" s="112"/>
      <c r="I50" s="36"/>
      <c r="J50" s="36"/>
      <c r="K50" s="36"/>
      <c r="N50" s="33"/>
      <c r="P50" s="138">
        <f t="shared" si="0"/>
        <v>0</v>
      </c>
    </row>
    <row r="51" spans="3:16" hidden="1" x14ac:dyDescent="0.2">
      <c r="C51" s="104">
        <v>44075</v>
      </c>
      <c r="D51" s="47"/>
      <c r="E51" s="34"/>
      <c r="F51" s="35"/>
      <c r="G51" s="35"/>
      <c r="H51" s="112"/>
      <c r="I51" s="36"/>
      <c r="J51" s="36"/>
      <c r="K51" s="36"/>
      <c r="N51" s="33"/>
      <c r="P51" s="138">
        <f t="shared" si="0"/>
        <v>0</v>
      </c>
    </row>
    <row r="52" spans="3:16" hidden="1" x14ac:dyDescent="0.2">
      <c r="C52" s="104">
        <v>44105</v>
      </c>
      <c r="D52" s="47"/>
      <c r="E52" s="34"/>
      <c r="F52" s="35"/>
      <c r="G52" s="35"/>
      <c r="H52" s="112"/>
      <c r="I52" s="36"/>
      <c r="J52" s="36"/>
      <c r="K52" s="36"/>
      <c r="N52" s="33"/>
      <c r="P52" s="138">
        <f t="shared" si="0"/>
        <v>0</v>
      </c>
    </row>
    <row r="53" spans="3:16" hidden="1" x14ac:dyDescent="0.2">
      <c r="C53" s="104">
        <v>44136</v>
      </c>
      <c r="D53" s="47"/>
      <c r="E53" s="34"/>
      <c r="F53" s="35"/>
      <c r="G53" s="35"/>
      <c r="H53" s="112"/>
      <c r="I53" s="36"/>
      <c r="J53" s="36"/>
      <c r="K53" s="36"/>
      <c r="N53" s="33"/>
      <c r="P53" s="138">
        <f t="shared" si="0"/>
        <v>0</v>
      </c>
    </row>
    <row r="54" spans="3:16" ht="13.5" hidden="1" thickBot="1" x14ac:dyDescent="0.25">
      <c r="C54" s="105">
        <v>44166</v>
      </c>
      <c r="D54" s="47"/>
      <c r="E54" s="37"/>
      <c r="F54" s="38"/>
      <c r="G54" s="38"/>
      <c r="H54" s="113"/>
      <c r="I54" s="39"/>
      <c r="J54" s="39"/>
      <c r="K54" s="39"/>
      <c r="N54" s="33"/>
      <c r="P54" s="139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8" t="s">
        <v>8</v>
      </c>
      <c r="D56" s="72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3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197</v>
      </c>
      <c r="M56" s="58" t="s">
        <v>103</v>
      </c>
      <c r="N56" s="74"/>
    </row>
    <row r="57" spans="3:16" hidden="1" x14ac:dyDescent="0.2">
      <c r="C57" s="397"/>
      <c r="D57" s="75"/>
      <c r="F57" s="76"/>
      <c r="G57" s="76"/>
      <c r="H57" s="77"/>
      <c r="I57" s="48"/>
      <c r="J57" s="48"/>
      <c r="K57" s="48"/>
      <c r="L57" s="394"/>
      <c r="M57" s="48"/>
      <c r="N57" s="29"/>
    </row>
    <row r="58" spans="3:16" x14ac:dyDescent="0.2">
      <c r="C58" s="64">
        <v>2014</v>
      </c>
      <c r="D58" s="75"/>
      <c r="E58" s="79"/>
      <c r="F58" s="80"/>
      <c r="G58" s="80"/>
      <c r="H58" s="80"/>
      <c r="I58" s="60"/>
      <c r="J58" s="60"/>
      <c r="K58" s="60"/>
      <c r="L58" s="60"/>
      <c r="M58" s="81"/>
      <c r="N58" s="29"/>
    </row>
    <row r="59" spans="3:16" x14ac:dyDescent="0.2">
      <c r="C59" s="61">
        <v>2015</v>
      </c>
      <c r="D59" s="75"/>
      <c r="E59" s="82"/>
      <c r="F59" s="83"/>
      <c r="G59" s="83"/>
      <c r="H59" s="83"/>
      <c r="I59" s="62"/>
      <c r="J59" s="62"/>
      <c r="K59" s="62"/>
      <c r="L59" s="62"/>
      <c r="M59" s="84"/>
      <c r="N59" s="29"/>
    </row>
    <row r="60" spans="3:16" x14ac:dyDescent="0.2">
      <c r="C60" s="61"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x14ac:dyDescent="0.2">
      <c r="C61" s="61">
        <v>2017</v>
      </c>
      <c r="D61" s="78"/>
      <c r="E61" s="82"/>
      <c r="F61" s="83"/>
      <c r="G61" s="83"/>
      <c r="H61" s="83"/>
      <c r="I61" s="62"/>
      <c r="J61" s="62"/>
      <c r="K61" s="62"/>
      <c r="L61" s="62"/>
      <c r="M61" s="84"/>
    </row>
    <row r="62" spans="3:16" x14ac:dyDescent="0.2">
      <c r="C62" s="61">
        <v>2018</v>
      </c>
      <c r="D62" s="78"/>
      <c r="E62" s="82"/>
      <c r="F62" s="83"/>
      <c r="G62" s="83"/>
      <c r="H62" s="83"/>
      <c r="I62" s="62"/>
      <c r="J62" s="62"/>
      <c r="K62" s="62"/>
      <c r="L62" s="62"/>
      <c r="M62" s="84"/>
    </row>
    <row r="63" spans="3:16" hidden="1" x14ac:dyDescent="0.2">
      <c r="C63" s="398" t="s">
        <v>233</v>
      </c>
      <c r="D63" s="78"/>
      <c r="E63" s="82"/>
      <c r="F63" s="83"/>
      <c r="G63" s="83"/>
      <c r="H63" s="83"/>
      <c r="I63" s="62"/>
      <c r="J63" s="62"/>
      <c r="K63" s="62"/>
      <c r="L63" s="62"/>
      <c r="M63" s="84"/>
    </row>
    <row r="64" spans="3:16" ht="13.5" thickBot="1" x14ac:dyDescent="0.25">
      <c r="C64" s="393">
        <v>2019</v>
      </c>
      <c r="D64" s="75"/>
      <c r="E64" s="85"/>
      <c r="F64" s="395"/>
      <c r="G64" s="395"/>
      <c r="H64" s="395"/>
      <c r="I64" s="63"/>
      <c r="J64" s="63"/>
      <c r="K64" s="63"/>
      <c r="L64" s="63"/>
      <c r="M64" s="396"/>
    </row>
    <row r="65" spans="3:14" x14ac:dyDescent="0.2">
      <c r="N65" s="50"/>
    </row>
    <row r="66" spans="3:14" x14ac:dyDescent="0.2">
      <c r="C66" s="86" t="s">
        <v>154</v>
      </c>
      <c r="D66" s="87"/>
      <c r="N66" s="50"/>
    </row>
    <row r="67" spans="3:14" ht="13.5" thickBot="1" x14ac:dyDescent="0.25">
      <c r="L67" s="69"/>
      <c r="N67" s="50"/>
    </row>
    <row r="68" spans="3:14" ht="51.75" thickBot="1" x14ac:dyDescent="0.25">
      <c r="C68" s="91" t="s">
        <v>8</v>
      </c>
      <c r="D68" s="92"/>
      <c r="E68" s="93" t="str">
        <f t="shared" ref="E68:K68" si="2">+E56</f>
        <v>Producción</v>
      </c>
      <c r="F68" s="94" t="str">
        <f t="shared" si="2"/>
        <v>Autoconsumo</v>
      </c>
      <c r="G68" s="94" t="str">
        <f t="shared" si="2"/>
        <v>Ventas de Producción Propia</v>
      </c>
      <c r="H68" s="95" t="str">
        <f t="shared" si="2"/>
        <v>Exportaciones</v>
      </c>
      <c r="I68" s="96" t="str">
        <f t="shared" si="2"/>
        <v>Producción Contratada a Terceros</v>
      </c>
      <c r="J68" s="96" t="str">
        <f t="shared" si="2"/>
        <v>Ventas de Producción Contratada a Terceros</v>
      </c>
      <c r="K68" s="97" t="str">
        <f t="shared" si="2"/>
        <v>Producción para Terceros</v>
      </c>
      <c r="L68" s="98" t="s">
        <v>153</v>
      </c>
      <c r="N68" s="88"/>
    </row>
    <row r="69" spans="3:14" x14ac:dyDescent="0.2">
      <c r="C69" s="99">
        <f>+C60</f>
        <v>2016</v>
      </c>
      <c r="D69" s="100"/>
      <c r="E69" s="115">
        <f t="shared" ref="E69:K69" si="3">+E60-SUM(E7:E18)</f>
        <v>0</v>
      </c>
      <c r="F69" s="116">
        <f t="shared" si="3"/>
        <v>0</v>
      </c>
      <c r="G69" s="116">
        <f t="shared" si="3"/>
        <v>0</v>
      </c>
      <c r="H69" s="116">
        <f t="shared" si="3"/>
        <v>0</v>
      </c>
      <c r="I69" s="117">
        <f t="shared" si="3"/>
        <v>0</v>
      </c>
      <c r="J69" s="117">
        <f t="shared" si="3"/>
        <v>0</v>
      </c>
      <c r="K69" s="118">
        <f t="shared" si="3"/>
        <v>0</v>
      </c>
      <c r="L69" s="118">
        <f>+L60-(L57+E60-F60-G60-H60+I60-J60+M60)</f>
        <v>0</v>
      </c>
      <c r="N69" s="89"/>
    </row>
    <row r="70" spans="3:14" x14ac:dyDescent="0.2">
      <c r="C70" s="101">
        <f>+C61</f>
        <v>2017</v>
      </c>
      <c r="D70" s="100"/>
      <c r="E70" s="119">
        <f t="shared" ref="E70:K70" si="4">+E61-SUM(E19:E30)</f>
        <v>0</v>
      </c>
      <c r="F70" s="120">
        <f t="shared" si="4"/>
        <v>0</v>
      </c>
      <c r="G70" s="120">
        <f t="shared" si="4"/>
        <v>0</v>
      </c>
      <c r="H70" s="120">
        <f t="shared" si="4"/>
        <v>0</v>
      </c>
      <c r="I70" s="121">
        <f t="shared" si="4"/>
        <v>0</v>
      </c>
      <c r="J70" s="121">
        <f t="shared" si="4"/>
        <v>0</v>
      </c>
      <c r="K70" s="122">
        <f t="shared" si="4"/>
        <v>0</v>
      </c>
      <c r="L70" s="122">
        <f>+L61-(L60+E61-F61-G61-H61+I61-J61+M61)</f>
        <v>0</v>
      </c>
      <c r="N70" s="89"/>
    </row>
    <row r="71" spans="3:14" ht="13.5" thickBot="1" x14ac:dyDescent="0.25">
      <c r="C71" s="102">
        <f>+C62</f>
        <v>2018</v>
      </c>
      <c r="D71" s="100"/>
      <c r="E71" s="123">
        <f t="shared" ref="E71:K71" si="5">+E62-SUM(E31:E42)</f>
        <v>0</v>
      </c>
      <c r="F71" s="124">
        <f t="shared" si="5"/>
        <v>0</v>
      </c>
      <c r="G71" s="124">
        <f t="shared" si="5"/>
        <v>0</v>
      </c>
      <c r="H71" s="124">
        <f t="shared" si="5"/>
        <v>0</v>
      </c>
      <c r="I71" s="125">
        <f t="shared" si="5"/>
        <v>0</v>
      </c>
      <c r="J71" s="125">
        <f t="shared" si="5"/>
        <v>0</v>
      </c>
      <c r="K71" s="126">
        <f t="shared" si="5"/>
        <v>0</v>
      </c>
      <c r="L71" s="127">
        <f>+L62-(L61+E62-F62-G62-H62+I62-J62+M62)</f>
        <v>0</v>
      </c>
      <c r="N71" s="89"/>
    </row>
    <row r="72" spans="3:14" x14ac:dyDescent="0.2">
      <c r="C72" s="99" t="str">
        <f>+C63</f>
        <v>ene-dic 2018</v>
      </c>
      <c r="D72" s="100"/>
      <c r="E72" s="128">
        <f>+E63-(SUM(E31:INDEX(E31:E42,'[4]parámetros e instrucciones'!$E$3)))</f>
        <v>0</v>
      </c>
      <c r="F72" s="129">
        <f>+F63-(SUM(F31:INDEX(F31:F42,'[4]parámetros e instrucciones'!$E$3)))</f>
        <v>0</v>
      </c>
      <c r="G72" s="129">
        <f>+G63-(SUM(G31:INDEX(G31:G42,'[4]parámetros e instrucciones'!$E$3)))</f>
        <v>0</v>
      </c>
      <c r="H72" s="129">
        <f>+H63-(SUM(H31:INDEX(H31:H42,'[4]parámetros e instrucciones'!$E$3)))</f>
        <v>0</v>
      </c>
      <c r="I72" s="130">
        <f>+I63-(SUM(I31:INDEX(I31:I42,'[4]parámetros e instrucciones'!$E$3)))</f>
        <v>0</v>
      </c>
      <c r="J72" s="130">
        <f>+J63-(SUM(J31:INDEX(J31:J42,'[4]parámetros e instrucciones'!$E$3)))</f>
        <v>0</v>
      </c>
      <c r="K72" s="131">
        <f>+K63-(SUM(K31:INDEX(K31:K42,'[4]parámetros e instrucciones'!$E$3)))</f>
        <v>0</v>
      </c>
      <c r="L72" s="132">
        <f>+L63-(L61+E63-F63-G63-H63+I63-J63+M63)</f>
        <v>0</v>
      </c>
      <c r="N72" s="89"/>
    </row>
    <row r="73" spans="3:14" ht="13.5" thickBot="1" x14ac:dyDescent="0.25">
      <c r="C73" s="102">
        <f>+C64</f>
        <v>2019</v>
      </c>
      <c r="D73" s="100"/>
      <c r="E73" s="133">
        <f>+E64-(SUM(E43:INDEX(E43:E54,'[4]parámetros e instrucciones'!$E$3)))</f>
        <v>0</v>
      </c>
      <c r="F73" s="134">
        <f>+F64-(SUM(F43:INDEX(F43:F54,'[4]parámetros e instrucciones'!$E$3)))</f>
        <v>0</v>
      </c>
      <c r="G73" s="134">
        <f>+G64-(SUM(G43:INDEX(G43:G54,'[4]parámetros e instrucciones'!$E$3)))</f>
        <v>0</v>
      </c>
      <c r="H73" s="134">
        <f>+H64-(SUM(H43:INDEX(H43:H54,'[4]parámetros e instrucciones'!$E$3)))</f>
        <v>0</v>
      </c>
      <c r="I73" s="135">
        <f>+I64-(SUM(I43:INDEX(I43:I54,'[4]parámetros e instrucciones'!$E$3)))</f>
        <v>0</v>
      </c>
      <c r="J73" s="135">
        <f>+J64-(SUM(J43:INDEX(J43:J54,'[4]parámetros e instrucciones'!$E$3)))</f>
        <v>0</v>
      </c>
      <c r="K73" s="136">
        <f>+K64-(SUM(K43:INDEX(K43:K54,'[4]parámetros e instrucciones'!$E$3)))</f>
        <v>0</v>
      </c>
      <c r="L73" s="136">
        <f>+L64-(L62+E64-F64-G64-H64+I64-J64+M64)</f>
        <v>0</v>
      </c>
      <c r="N73" s="89"/>
    </row>
    <row r="74" spans="3:14" x14ac:dyDescent="0.2">
      <c r="L74" s="50"/>
      <c r="N74" s="50"/>
    </row>
    <row r="75" spans="3:14" x14ac:dyDescent="0.2">
      <c r="L75" s="50"/>
      <c r="N75" s="50"/>
    </row>
    <row r="76" spans="3:14" x14ac:dyDescent="0.2">
      <c r="K76" s="90"/>
      <c r="L76" s="53"/>
      <c r="N76" s="50"/>
    </row>
    <row r="77" spans="3:14" x14ac:dyDescent="0.2">
      <c r="K77" s="90"/>
      <c r="N77" s="50"/>
    </row>
    <row r="78" spans="3:14" x14ac:dyDescent="0.2">
      <c r="K78" s="90"/>
      <c r="N78" s="50"/>
    </row>
    <row r="79" spans="3:14" x14ac:dyDescent="0.2">
      <c r="K79" s="90"/>
      <c r="N79" s="50"/>
    </row>
    <row r="80" spans="3:14" x14ac:dyDescent="0.2">
      <c r="K80" s="90"/>
      <c r="N80" s="50"/>
    </row>
    <row r="81" spans="11:14" x14ac:dyDescent="0.2">
      <c r="K81" s="90"/>
      <c r="N81" s="50"/>
    </row>
    <row r="82" spans="11:14" x14ac:dyDescent="0.2">
      <c r="N82" s="50"/>
    </row>
    <row r="83" spans="11:14" x14ac:dyDescent="0.2"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</sheetData>
  <sheetProtection formatCells="0" formatColumns="0" formatRows="0"/>
  <protectedRanges>
    <protectedRange sqref="N7:N42 E60:N64 E7:K42" name="Rango2_1"/>
    <protectedRange sqref="E60:M64" name="Rango1_1"/>
  </protectedRanges>
  <mergeCells count="4">
    <mergeCell ref="C4:K4"/>
    <mergeCell ref="C1:K1"/>
    <mergeCell ref="C2:K2"/>
    <mergeCell ref="C3:K3"/>
  </mergeCells>
  <phoneticPr fontId="16" type="noConversion"/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portrait" r:id="rId1"/>
  <headerFooter alignWithMargins="0">
    <oddHeader>&amp;R2020 - Año del General Manuel Belgrano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indexed="22"/>
    <pageSetUpPr fitToPage="1"/>
  </sheetPr>
  <dimension ref="B1:Q126"/>
  <sheetViews>
    <sheetView tabSelected="1" workbookViewId="0">
      <selection activeCell="S59" sqref="S59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69" customWidth="1"/>
    <col min="15" max="17" width="11.42578125" style="51" customWidth="1"/>
    <col min="18" max="16384" width="13.7109375" style="56"/>
  </cols>
  <sheetData>
    <row r="1" spans="3:17" x14ac:dyDescent="0.2">
      <c r="C1" s="472" t="s">
        <v>236</v>
      </c>
      <c r="D1" s="472"/>
      <c r="E1" s="472"/>
      <c r="F1" s="472"/>
      <c r="G1" s="472"/>
      <c r="H1" s="472"/>
      <c r="I1" s="472"/>
      <c r="J1" s="472"/>
      <c r="K1" s="472"/>
    </row>
    <row r="2" spans="3:17" x14ac:dyDescent="0.2">
      <c r="C2" s="472" t="s">
        <v>119</v>
      </c>
      <c r="D2" s="472"/>
      <c r="E2" s="472"/>
      <c r="F2" s="472"/>
      <c r="G2" s="472"/>
      <c r="H2" s="472"/>
      <c r="I2" s="472"/>
      <c r="J2" s="472"/>
      <c r="K2" s="472"/>
    </row>
    <row r="3" spans="3:17" x14ac:dyDescent="0.2">
      <c r="C3" s="478" t="s">
        <v>226</v>
      </c>
      <c r="D3" s="478"/>
      <c r="E3" s="478"/>
      <c r="F3" s="478"/>
      <c r="G3" s="478"/>
      <c r="H3" s="478"/>
      <c r="I3" s="478"/>
      <c r="J3" s="478"/>
      <c r="K3" s="478"/>
      <c r="L3" s="399"/>
      <c r="M3" s="399"/>
      <c r="N3" s="70"/>
      <c r="O3" s="56"/>
      <c r="P3" s="56"/>
      <c r="Q3" s="56"/>
    </row>
    <row r="4" spans="3:17" x14ac:dyDescent="0.2">
      <c r="C4" s="478" t="s">
        <v>235</v>
      </c>
      <c r="D4" s="478"/>
      <c r="E4" s="478"/>
      <c r="F4" s="478"/>
      <c r="G4" s="478"/>
      <c r="H4" s="478"/>
      <c r="I4" s="478"/>
      <c r="J4" s="478"/>
      <c r="K4" s="478"/>
      <c r="L4" s="399"/>
      <c r="M4" s="399"/>
      <c r="O4" s="56"/>
      <c r="P4" s="71" t="s">
        <v>123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7" ht="64.5" thickBot="1" x14ac:dyDescent="0.25">
      <c r="C6" s="377" t="s">
        <v>115</v>
      </c>
      <c r="D6" s="25"/>
      <c r="E6" s="26" t="s">
        <v>18</v>
      </c>
      <c r="F6" s="27" t="s">
        <v>19</v>
      </c>
      <c r="G6" s="27" t="s">
        <v>125</v>
      </c>
      <c r="H6" s="27" t="s">
        <v>116</v>
      </c>
      <c r="I6" s="24" t="s">
        <v>117</v>
      </c>
      <c r="J6" s="27" t="s">
        <v>126</v>
      </c>
      <c r="K6" s="24" t="s">
        <v>118</v>
      </c>
      <c r="L6" s="53"/>
      <c r="M6" s="53"/>
      <c r="N6" s="28"/>
      <c r="O6" s="54"/>
      <c r="P6" s="98" t="s">
        <v>152</v>
      </c>
    </row>
    <row r="7" spans="3:17" x14ac:dyDescent="0.2">
      <c r="C7" s="103">
        <v>42736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37">
        <f>+L57+E7-F7-G7-H7+I7-J7</f>
        <v>0</v>
      </c>
    </row>
    <row r="8" spans="3:17" x14ac:dyDescent="0.2">
      <c r="C8" s="104">
        <v>42767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38">
        <f>+P7+E8+I8-F8-G8-H8-J8</f>
        <v>0</v>
      </c>
    </row>
    <row r="9" spans="3:17" x14ac:dyDescent="0.2">
      <c r="C9" s="104">
        <v>42795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38">
        <f t="shared" ref="P9:P54" si="0">+P8+E9+I9-F9-G9-H9-J9</f>
        <v>0</v>
      </c>
    </row>
    <row r="10" spans="3:17" x14ac:dyDescent="0.2">
      <c r="C10" s="104">
        <v>42826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38">
        <f t="shared" si="0"/>
        <v>0</v>
      </c>
    </row>
    <row r="11" spans="3:17" x14ac:dyDescent="0.2">
      <c r="C11" s="104">
        <v>42856</v>
      </c>
      <c r="D11" s="47"/>
      <c r="E11" s="34"/>
      <c r="F11" s="35"/>
      <c r="G11" s="35"/>
      <c r="H11" s="35"/>
      <c r="I11" s="36"/>
      <c r="J11" s="36"/>
      <c r="K11" s="36"/>
      <c r="N11" s="33"/>
      <c r="P11" s="138">
        <f>+P10+E11+I11-F11-G11-H11-J11</f>
        <v>0</v>
      </c>
    </row>
    <row r="12" spans="3:17" x14ac:dyDescent="0.2">
      <c r="C12" s="104">
        <v>42887</v>
      </c>
      <c r="D12" s="47"/>
      <c r="E12" s="34"/>
      <c r="F12" s="35"/>
      <c r="G12" s="35"/>
      <c r="H12" s="35"/>
      <c r="I12" s="36"/>
      <c r="J12" s="36"/>
      <c r="K12" s="36"/>
      <c r="N12" s="33"/>
      <c r="P12" s="138">
        <f t="shared" si="0"/>
        <v>0</v>
      </c>
    </row>
    <row r="13" spans="3:17" x14ac:dyDescent="0.2">
      <c r="C13" s="104">
        <v>42917</v>
      </c>
      <c r="D13" s="47"/>
      <c r="E13" s="34"/>
      <c r="F13" s="35"/>
      <c r="G13" s="35"/>
      <c r="H13" s="35"/>
      <c r="I13" s="36"/>
      <c r="J13" s="36"/>
      <c r="K13" s="36"/>
      <c r="N13" s="33"/>
      <c r="P13" s="138">
        <f t="shared" si="0"/>
        <v>0</v>
      </c>
    </row>
    <row r="14" spans="3:17" x14ac:dyDescent="0.2">
      <c r="C14" s="104">
        <v>42948</v>
      </c>
      <c r="D14" s="47"/>
      <c r="E14" s="34"/>
      <c r="F14" s="35"/>
      <c r="G14" s="35"/>
      <c r="H14" s="35"/>
      <c r="I14" s="36"/>
      <c r="J14" s="36"/>
      <c r="K14" s="36"/>
      <c r="N14" s="33"/>
      <c r="P14" s="138">
        <f t="shared" si="0"/>
        <v>0</v>
      </c>
    </row>
    <row r="15" spans="3:17" x14ac:dyDescent="0.2">
      <c r="C15" s="104">
        <v>42979</v>
      </c>
      <c r="D15" s="47"/>
      <c r="E15" s="34"/>
      <c r="F15" s="35"/>
      <c r="G15" s="35"/>
      <c r="H15" s="35"/>
      <c r="I15" s="36"/>
      <c r="J15" s="36"/>
      <c r="K15" s="36"/>
      <c r="N15" s="33"/>
      <c r="P15" s="138">
        <f t="shared" si="0"/>
        <v>0</v>
      </c>
    </row>
    <row r="16" spans="3:17" x14ac:dyDescent="0.2">
      <c r="C16" s="104">
        <v>43009</v>
      </c>
      <c r="D16" s="47"/>
      <c r="E16" s="34"/>
      <c r="F16" s="35"/>
      <c r="G16" s="35"/>
      <c r="H16" s="35"/>
      <c r="I16" s="36"/>
      <c r="J16" s="36"/>
      <c r="K16" s="36"/>
      <c r="N16" s="33"/>
      <c r="P16" s="138">
        <f t="shared" si="0"/>
        <v>0</v>
      </c>
    </row>
    <row r="17" spans="3:16" x14ac:dyDescent="0.2">
      <c r="C17" s="104">
        <v>43040</v>
      </c>
      <c r="D17" s="47"/>
      <c r="E17" s="34"/>
      <c r="F17" s="35"/>
      <c r="G17" s="35"/>
      <c r="H17" s="35"/>
      <c r="I17" s="36"/>
      <c r="J17" s="36"/>
      <c r="K17" s="36"/>
      <c r="N17" s="33"/>
      <c r="P17" s="138">
        <f t="shared" si="0"/>
        <v>0</v>
      </c>
    </row>
    <row r="18" spans="3:16" ht="13.5" thickBot="1" x14ac:dyDescent="0.25">
      <c r="C18" s="110">
        <v>43070</v>
      </c>
      <c r="D18" s="47"/>
      <c r="E18" s="37"/>
      <c r="F18" s="38"/>
      <c r="G18" s="38"/>
      <c r="H18" s="38"/>
      <c r="I18" s="39"/>
      <c r="J18" s="39"/>
      <c r="K18" s="39"/>
      <c r="N18" s="33"/>
      <c r="P18" s="139">
        <f t="shared" si="0"/>
        <v>0</v>
      </c>
    </row>
    <row r="19" spans="3:16" x14ac:dyDescent="0.2">
      <c r="C19" s="103">
        <v>43101</v>
      </c>
      <c r="D19" s="47"/>
      <c r="E19" s="40"/>
      <c r="F19" s="41"/>
      <c r="G19" s="41"/>
      <c r="H19" s="41"/>
      <c r="I19" s="42"/>
      <c r="J19" s="42"/>
      <c r="K19" s="42"/>
      <c r="N19" s="33"/>
      <c r="P19" s="140">
        <f t="shared" si="0"/>
        <v>0</v>
      </c>
    </row>
    <row r="20" spans="3:16" x14ac:dyDescent="0.2">
      <c r="C20" s="104">
        <v>43132</v>
      </c>
      <c r="D20" s="47"/>
      <c r="E20" s="34"/>
      <c r="F20" s="35"/>
      <c r="G20" s="35"/>
      <c r="H20" s="35"/>
      <c r="I20" s="36"/>
      <c r="J20" s="36"/>
      <c r="K20" s="36"/>
      <c r="N20" s="33"/>
      <c r="P20" s="138">
        <f t="shared" si="0"/>
        <v>0</v>
      </c>
    </row>
    <row r="21" spans="3:16" x14ac:dyDescent="0.2">
      <c r="C21" s="104">
        <v>43160</v>
      </c>
      <c r="D21" s="47"/>
      <c r="E21" s="34"/>
      <c r="F21" s="35"/>
      <c r="G21" s="35"/>
      <c r="H21" s="35"/>
      <c r="I21" s="36"/>
      <c r="J21" s="36"/>
      <c r="K21" s="36"/>
      <c r="N21" s="33"/>
      <c r="P21" s="138">
        <f t="shared" si="0"/>
        <v>0</v>
      </c>
    </row>
    <row r="22" spans="3:16" x14ac:dyDescent="0.2">
      <c r="C22" s="104">
        <v>43191</v>
      </c>
      <c r="D22" s="47"/>
      <c r="E22" s="34"/>
      <c r="F22" s="35"/>
      <c r="G22" s="35"/>
      <c r="H22" s="35"/>
      <c r="I22" s="36"/>
      <c r="J22" s="36"/>
      <c r="K22" s="36"/>
      <c r="N22" s="33"/>
      <c r="P22" s="138">
        <f t="shared" si="0"/>
        <v>0</v>
      </c>
    </row>
    <row r="23" spans="3:16" x14ac:dyDescent="0.2">
      <c r="C23" s="104">
        <v>43221</v>
      </c>
      <c r="D23" s="47"/>
      <c r="E23" s="34"/>
      <c r="F23" s="35"/>
      <c r="G23" s="35"/>
      <c r="H23" s="35"/>
      <c r="I23" s="36"/>
      <c r="J23" s="36"/>
      <c r="K23" s="36"/>
      <c r="N23" s="33"/>
      <c r="P23" s="138">
        <f t="shared" si="0"/>
        <v>0</v>
      </c>
    </row>
    <row r="24" spans="3:16" x14ac:dyDescent="0.2">
      <c r="C24" s="104">
        <v>43252</v>
      </c>
      <c r="D24" s="47"/>
      <c r="E24" s="34"/>
      <c r="F24" s="35"/>
      <c r="G24" s="35"/>
      <c r="H24" s="35"/>
      <c r="I24" s="36"/>
      <c r="J24" s="36"/>
      <c r="K24" s="36"/>
      <c r="N24" s="33"/>
      <c r="P24" s="138">
        <f t="shared" si="0"/>
        <v>0</v>
      </c>
    </row>
    <row r="25" spans="3:16" x14ac:dyDescent="0.2">
      <c r="C25" s="104">
        <v>43282</v>
      </c>
      <c r="D25" s="47"/>
      <c r="E25" s="34"/>
      <c r="F25" s="35"/>
      <c r="G25" s="35"/>
      <c r="H25" s="35"/>
      <c r="I25" s="36"/>
      <c r="J25" s="36"/>
      <c r="K25" s="36"/>
      <c r="N25" s="33"/>
      <c r="P25" s="138">
        <f t="shared" si="0"/>
        <v>0</v>
      </c>
    </row>
    <row r="26" spans="3:16" x14ac:dyDescent="0.2">
      <c r="C26" s="104">
        <v>43313</v>
      </c>
      <c r="D26" s="47"/>
      <c r="E26" s="34"/>
      <c r="F26" s="35"/>
      <c r="G26" s="35"/>
      <c r="H26" s="35"/>
      <c r="I26" s="36"/>
      <c r="J26" s="36"/>
      <c r="K26" s="36"/>
      <c r="N26" s="33"/>
      <c r="P26" s="138">
        <f t="shared" si="0"/>
        <v>0</v>
      </c>
    </row>
    <row r="27" spans="3:16" x14ac:dyDescent="0.2">
      <c r="C27" s="104">
        <v>43344</v>
      </c>
      <c r="D27" s="47"/>
      <c r="E27" s="34"/>
      <c r="F27" s="35"/>
      <c r="G27" s="35"/>
      <c r="H27" s="35"/>
      <c r="I27" s="36"/>
      <c r="J27" s="36"/>
      <c r="K27" s="36"/>
      <c r="N27" s="33"/>
      <c r="P27" s="138">
        <f t="shared" si="0"/>
        <v>0</v>
      </c>
    </row>
    <row r="28" spans="3:16" x14ac:dyDescent="0.2">
      <c r="C28" s="104">
        <v>43374</v>
      </c>
      <c r="D28" s="47"/>
      <c r="E28" s="34"/>
      <c r="F28" s="35"/>
      <c r="G28" s="35"/>
      <c r="H28" s="35"/>
      <c r="I28" s="36"/>
      <c r="J28" s="36"/>
      <c r="K28" s="36"/>
      <c r="N28" s="33"/>
      <c r="P28" s="138">
        <f t="shared" si="0"/>
        <v>0</v>
      </c>
    </row>
    <row r="29" spans="3:16" x14ac:dyDescent="0.2">
      <c r="C29" s="104">
        <v>43405</v>
      </c>
      <c r="D29" s="47"/>
      <c r="E29" s="34"/>
      <c r="F29" s="35"/>
      <c r="G29" s="35"/>
      <c r="H29" s="35"/>
      <c r="I29" s="36"/>
      <c r="J29" s="36"/>
      <c r="K29" s="36"/>
      <c r="N29" s="33"/>
      <c r="P29" s="138">
        <f t="shared" si="0"/>
        <v>0</v>
      </c>
    </row>
    <row r="30" spans="3:16" ht="13.5" thickBot="1" x14ac:dyDescent="0.25">
      <c r="C30" s="105">
        <v>43435</v>
      </c>
      <c r="D30" s="47"/>
      <c r="E30" s="43"/>
      <c r="F30" s="44"/>
      <c r="G30" s="44"/>
      <c r="H30" s="44"/>
      <c r="I30" s="45"/>
      <c r="J30" s="45"/>
      <c r="K30" s="45"/>
      <c r="N30" s="33"/>
      <c r="P30" s="141">
        <f t="shared" si="0"/>
        <v>0</v>
      </c>
    </row>
    <row r="31" spans="3:16" x14ac:dyDescent="0.2">
      <c r="C31" s="103">
        <v>43466</v>
      </c>
      <c r="D31" s="47"/>
      <c r="E31" s="30"/>
      <c r="F31" s="31"/>
      <c r="G31" s="31"/>
      <c r="H31" s="31"/>
      <c r="I31" s="32"/>
      <c r="J31" s="32"/>
      <c r="K31" s="32"/>
      <c r="N31" s="33"/>
      <c r="P31" s="137">
        <f t="shared" si="0"/>
        <v>0</v>
      </c>
    </row>
    <row r="32" spans="3:16" x14ac:dyDescent="0.2">
      <c r="C32" s="104">
        <v>43497</v>
      </c>
      <c r="D32" s="47"/>
      <c r="E32" s="34"/>
      <c r="F32" s="35"/>
      <c r="G32" s="35"/>
      <c r="H32" s="35"/>
      <c r="I32" s="36"/>
      <c r="J32" s="36"/>
      <c r="K32" s="36"/>
      <c r="N32" s="33"/>
      <c r="P32" s="138">
        <f t="shared" si="0"/>
        <v>0</v>
      </c>
    </row>
    <row r="33" spans="3:16" x14ac:dyDescent="0.2">
      <c r="C33" s="104">
        <v>43525</v>
      </c>
      <c r="D33" s="47"/>
      <c r="E33" s="34"/>
      <c r="F33" s="35"/>
      <c r="G33" s="35"/>
      <c r="H33" s="35"/>
      <c r="I33" s="36"/>
      <c r="J33" s="36"/>
      <c r="K33" s="36"/>
      <c r="N33" s="33"/>
      <c r="P33" s="138">
        <f t="shared" si="0"/>
        <v>0</v>
      </c>
    </row>
    <row r="34" spans="3:16" x14ac:dyDescent="0.2">
      <c r="C34" s="104">
        <v>43556</v>
      </c>
      <c r="D34" s="47"/>
      <c r="E34" s="34"/>
      <c r="F34" s="35"/>
      <c r="G34" s="35"/>
      <c r="H34" s="35"/>
      <c r="I34" s="36"/>
      <c r="J34" s="36"/>
      <c r="K34" s="36"/>
      <c r="N34" s="33"/>
      <c r="P34" s="138">
        <f t="shared" si="0"/>
        <v>0</v>
      </c>
    </row>
    <row r="35" spans="3:16" x14ac:dyDescent="0.2">
      <c r="C35" s="104">
        <v>43586</v>
      </c>
      <c r="D35" s="47"/>
      <c r="E35" s="34"/>
      <c r="F35" s="35"/>
      <c r="G35" s="35"/>
      <c r="H35" s="35"/>
      <c r="I35" s="36"/>
      <c r="J35" s="36"/>
      <c r="K35" s="36"/>
      <c r="N35" s="33"/>
      <c r="P35" s="138">
        <f t="shared" si="0"/>
        <v>0</v>
      </c>
    </row>
    <row r="36" spans="3:16" x14ac:dyDescent="0.2">
      <c r="C36" s="104">
        <v>43617</v>
      </c>
      <c r="D36" s="47"/>
      <c r="E36" s="34"/>
      <c r="F36" s="35"/>
      <c r="G36" s="35"/>
      <c r="H36" s="35"/>
      <c r="I36" s="36"/>
      <c r="J36" s="36"/>
      <c r="K36" s="36"/>
      <c r="N36" s="33"/>
      <c r="P36" s="138">
        <f t="shared" si="0"/>
        <v>0</v>
      </c>
    </row>
    <row r="37" spans="3:16" x14ac:dyDescent="0.2">
      <c r="C37" s="104">
        <v>43647</v>
      </c>
      <c r="D37" s="47"/>
      <c r="E37" s="34"/>
      <c r="F37" s="35"/>
      <c r="G37" s="35"/>
      <c r="H37" s="35"/>
      <c r="I37" s="36"/>
      <c r="J37" s="36"/>
      <c r="K37" s="36"/>
      <c r="N37" s="33"/>
      <c r="P37" s="138">
        <f t="shared" si="0"/>
        <v>0</v>
      </c>
    </row>
    <row r="38" spans="3:16" x14ac:dyDescent="0.2">
      <c r="C38" s="104">
        <v>43678</v>
      </c>
      <c r="D38" s="47"/>
      <c r="E38" s="34"/>
      <c r="F38" s="35"/>
      <c r="G38" s="35"/>
      <c r="H38" s="35"/>
      <c r="I38" s="36"/>
      <c r="J38" s="36"/>
      <c r="K38" s="36"/>
      <c r="N38" s="33"/>
      <c r="P38" s="138">
        <f t="shared" si="0"/>
        <v>0</v>
      </c>
    </row>
    <row r="39" spans="3:16" x14ac:dyDescent="0.2">
      <c r="C39" s="104">
        <v>43709</v>
      </c>
      <c r="D39" s="47"/>
      <c r="E39" s="34"/>
      <c r="F39" s="35"/>
      <c r="G39" s="35"/>
      <c r="H39" s="35"/>
      <c r="I39" s="36"/>
      <c r="J39" s="36"/>
      <c r="K39" s="36"/>
      <c r="N39" s="33"/>
      <c r="P39" s="138">
        <f t="shared" si="0"/>
        <v>0</v>
      </c>
    </row>
    <row r="40" spans="3:16" x14ac:dyDescent="0.2">
      <c r="C40" s="104">
        <v>43739</v>
      </c>
      <c r="D40" s="47"/>
      <c r="E40" s="34"/>
      <c r="F40" s="35"/>
      <c r="G40" s="35"/>
      <c r="H40" s="35"/>
      <c r="I40" s="36"/>
      <c r="J40" s="36"/>
      <c r="K40" s="36"/>
      <c r="N40" s="33"/>
      <c r="P40" s="138">
        <f t="shared" si="0"/>
        <v>0</v>
      </c>
    </row>
    <row r="41" spans="3:16" x14ac:dyDescent="0.2">
      <c r="C41" s="104">
        <v>43770</v>
      </c>
      <c r="D41" s="47"/>
      <c r="E41" s="34"/>
      <c r="F41" s="35"/>
      <c r="G41" s="35"/>
      <c r="H41" s="35"/>
      <c r="I41" s="36"/>
      <c r="J41" s="36"/>
      <c r="K41" s="36"/>
      <c r="N41" s="33"/>
      <c r="P41" s="138">
        <f t="shared" si="0"/>
        <v>0</v>
      </c>
    </row>
    <row r="42" spans="3:16" ht="13.5" thickBot="1" x14ac:dyDescent="0.25">
      <c r="C42" s="105">
        <v>43800</v>
      </c>
      <c r="D42" s="47"/>
      <c r="E42" s="37"/>
      <c r="F42" s="38"/>
      <c r="G42" s="38"/>
      <c r="H42" s="38"/>
      <c r="I42" s="39"/>
      <c r="J42" s="39"/>
      <c r="K42" s="39"/>
      <c r="N42" s="33"/>
      <c r="P42" s="141">
        <f t="shared" si="0"/>
        <v>0</v>
      </c>
    </row>
    <row r="43" spans="3:16" hidden="1" x14ac:dyDescent="0.2">
      <c r="C43" s="103">
        <v>43831</v>
      </c>
      <c r="D43" s="47"/>
      <c r="E43" s="30"/>
      <c r="F43" s="31"/>
      <c r="G43" s="31"/>
      <c r="H43" s="111"/>
      <c r="I43" s="32"/>
      <c r="J43" s="32"/>
      <c r="K43" s="32"/>
      <c r="N43" s="33"/>
      <c r="P43" s="137">
        <f t="shared" si="0"/>
        <v>0</v>
      </c>
    </row>
    <row r="44" spans="3:16" hidden="1" x14ac:dyDescent="0.2">
      <c r="C44" s="104">
        <v>43862</v>
      </c>
      <c r="D44" s="47"/>
      <c r="E44" s="34"/>
      <c r="F44" s="35"/>
      <c r="G44" s="35"/>
      <c r="H44" s="112"/>
      <c r="I44" s="36"/>
      <c r="J44" s="36"/>
      <c r="K44" s="36"/>
      <c r="N44" s="33"/>
      <c r="P44" s="138">
        <f t="shared" si="0"/>
        <v>0</v>
      </c>
    </row>
    <row r="45" spans="3:16" hidden="1" x14ac:dyDescent="0.2">
      <c r="C45" s="104">
        <v>43891</v>
      </c>
      <c r="D45" s="47"/>
      <c r="E45" s="34"/>
      <c r="F45" s="35"/>
      <c r="G45" s="35"/>
      <c r="H45" s="112"/>
      <c r="I45" s="36"/>
      <c r="J45" s="36"/>
      <c r="K45" s="36"/>
      <c r="N45" s="33"/>
      <c r="P45" s="138">
        <f t="shared" si="0"/>
        <v>0</v>
      </c>
    </row>
    <row r="46" spans="3:16" hidden="1" x14ac:dyDescent="0.2">
      <c r="C46" s="104">
        <v>43922</v>
      </c>
      <c r="D46" s="47"/>
      <c r="E46" s="34"/>
      <c r="F46" s="35"/>
      <c r="G46" s="35"/>
      <c r="H46" s="112"/>
      <c r="I46" s="36"/>
      <c r="J46" s="36"/>
      <c r="K46" s="36"/>
      <c r="N46" s="33"/>
      <c r="P46" s="138">
        <f t="shared" si="0"/>
        <v>0</v>
      </c>
    </row>
    <row r="47" spans="3:16" hidden="1" x14ac:dyDescent="0.2">
      <c r="C47" s="104">
        <v>43952</v>
      </c>
      <c r="D47" s="47"/>
      <c r="E47" s="34"/>
      <c r="F47" s="35"/>
      <c r="G47" s="35"/>
      <c r="H47" s="112"/>
      <c r="I47" s="36"/>
      <c r="J47" s="36"/>
      <c r="K47" s="36"/>
      <c r="N47" s="33"/>
      <c r="P47" s="138">
        <f t="shared" si="0"/>
        <v>0</v>
      </c>
    </row>
    <row r="48" spans="3:16" hidden="1" x14ac:dyDescent="0.2">
      <c r="C48" s="104">
        <v>43983</v>
      </c>
      <c r="D48" s="47"/>
      <c r="E48" s="34"/>
      <c r="F48" s="35"/>
      <c r="G48" s="35"/>
      <c r="H48" s="112"/>
      <c r="I48" s="36"/>
      <c r="J48" s="36"/>
      <c r="K48" s="36"/>
      <c r="N48" s="33"/>
      <c r="P48" s="138">
        <f t="shared" si="0"/>
        <v>0</v>
      </c>
    </row>
    <row r="49" spans="3:16" hidden="1" x14ac:dyDescent="0.2">
      <c r="C49" s="104">
        <v>44013</v>
      </c>
      <c r="D49" s="47"/>
      <c r="E49" s="34"/>
      <c r="F49" s="35"/>
      <c r="G49" s="35"/>
      <c r="H49" s="112"/>
      <c r="I49" s="36"/>
      <c r="J49" s="36"/>
      <c r="K49" s="36"/>
      <c r="N49" s="33"/>
      <c r="P49" s="138">
        <f t="shared" si="0"/>
        <v>0</v>
      </c>
    </row>
    <row r="50" spans="3:16" hidden="1" x14ac:dyDescent="0.2">
      <c r="C50" s="104">
        <v>44044</v>
      </c>
      <c r="D50" s="47"/>
      <c r="E50" s="34"/>
      <c r="F50" s="35"/>
      <c r="G50" s="35"/>
      <c r="H50" s="112"/>
      <c r="I50" s="36"/>
      <c r="J50" s="36"/>
      <c r="K50" s="36"/>
      <c r="N50" s="33"/>
      <c r="P50" s="138">
        <f t="shared" si="0"/>
        <v>0</v>
      </c>
    </row>
    <row r="51" spans="3:16" hidden="1" x14ac:dyDescent="0.2">
      <c r="C51" s="104">
        <v>44075</v>
      </c>
      <c r="D51" s="47"/>
      <c r="E51" s="34"/>
      <c r="F51" s="35"/>
      <c r="G51" s="35"/>
      <c r="H51" s="112"/>
      <c r="I51" s="36"/>
      <c r="J51" s="36"/>
      <c r="K51" s="36"/>
      <c r="N51" s="33"/>
      <c r="P51" s="138">
        <f t="shared" si="0"/>
        <v>0</v>
      </c>
    </row>
    <row r="52" spans="3:16" hidden="1" x14ac:dyDescent="0.2">
      <c r="C52" s="104">
        <v>44105</v>
      </c>
      <c r="D52" s="47"/>
      <c r="E52" s="34"/>
      <c r="F52" s="35"/>
      <c r="G52" s="35"/>
      <c r="H52" s="112"/>
      <c r="I52" s="36"/>
      <c r="J52" s="36"/>
      <c r="K52" s="36"/>
      <c r="N52" s="33"/>
      <c r="P52" s="138">
        <f t="shared" si="0"/>
        <v>0</v>
      </c>
    </row>
    <row r="53" spans="3:16" hidden="1" x14ac:dyDescent="0.2">
      <c r="C53" s="104">
        <v>44136</v>
      </c>
      <c r="D53" s="47"/>
      <c r="E53" s="34"/>
      <c r="F53" s="35"/>
      <c r="G53" s="35"/>
      <c r="H53" s="112"/>
      <c r="I53" s="36"/>
      <c r="J53" s="36"/>
      <c r="K53" s="36"/>
      <c r="N53" s="33"/>
      <c r="P53" s="138">
        <f t="shared" si="0"/>
        <v>0</v>
      </c>
    </row>
    <row r="54" spans="3:16" ht="13.5" hidden="1" thickBot="1" x14ac:dyDescent="0.25">
      <c r="C54" s="105">
        <v>44166</v>
      </c>
      <c r="D54" s="47"/>
      <c r="E54" s="37"/>
      <c r="F54" s="38"/>
      <c r="G54" s="38"/>
      <c r="H54" s="113"/>
      <c r="I54" s="39"/>
      <c r="J54" s="39"/>
      <c r="K54" s="39"/>
      <c r="N54" s="33"/>
      <c r="P54" s="139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8" t="s">
        <v>8</v>
      </c>
      <c r="D56" s="72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3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197</v>
      </c>
      <c r="M56" s="58" t="s">
        <v>103</v>
      </c>
      <c r="N56" s="74"/>
    </row>
    <row r="57" spans="3:16" ht="13.5" hidden="1" thickBot="1" x14ac:dyDescent="0.25">
      <c r="C57" s="397"/>
      <c r="D57" s="75"/>
      <c r="F57" s="76"/>
      <c r="G57" s="76"/>
      <c r="H57" s="77"/>
      <c r="I57" s="48"/>
      <c r="J57" s="48"/>
      <c r="K57" s="48"/>
      <c r="L57" s="394"/>
      <c r="M57" s="48"/>
      <c r="N57" s="29"/>
    </row>
    <row r="58" spans="3:16" x14ac:dyDescent="0.2">
      <c r="C58" s="64">
        <v>2014</v>
      </c>
      <c r="D58" s="75"/>
      <c r="E58" s="79"/>
      <c r="F58" s="80"/>
      <c r="G58" s="80"/>
      <c r="H58" s="80"/>
      <c r="I58" s="60"/>
      <c r="J58" s="60"/>
      <c r="K58" s="60"/>
      <c r="L58" s="60"/>
      <c r="M58" s="81"/>
      <c r="N58" s="29"/>
    </row>
    <row r="59" spans="3:16" x14ac:dyDescent="0.2">
      <c r="C59" s="61">
        <v>2015</v>
      </c>
      <c r="D59" s="75"/>
      <c r="E59" s="82"/>
      <c r="F59" s="83"/>
      <c r="G59" s="83"/>
      <c r="H59" s="83"/>
      <c r="I59" s="62"/>
      <c r="J59" s="62"/>
      <c r="K59" s="62"/>
      <c r="L59" s="62"/>
      <c r="M59" s="84"/>
      <c r="N59" s="29"/>
    </row>
    <row r="60" spans="3:16" x14ac:dyDescent="0.2">
      <c r="C60" s="61"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x14ac:dyDescent="0.2">
      <c r="C61" s="61">
        <v>2017</v>
      </c>
      <c r="D61" s="78"/>
      <c r="E61" s="82"/>
      <c r="F61" s="83"/>
      <c r="G61" s="83"/>
      <c r="H61" s="83"/>
      <c r="I61" s="62"/>
      <c r="J61" s="62"/>
      <c r="K61" s="62"/>
      <c r="L61" s="62"/>
      <c r="M61" s="84"/>
    </row>
    <row r="62" spans="3:16" x14ac:dyDescent="0.2">
      <c r="C62" s="61">
        <v>2018</v>
      </c>
      <c r="D62" s="78"/>
      <c r="E62" s="82"/>
      <c r="F62" s="83"/>
      <c r="G62" s="83"/>
      <c r="H62" s="83"/>
      <c r="I62" s="62"/>
      <c r="J62" s="62"/>
      <c r="K62" s="62"/>
      <c r="L62" s="62"/>
      <c r="M62" s="84"/>
    </row>
    <row r="63" spans="3:16" hidden="1" x14ac:dyDescent="0.2">
      <c r="C63" s="398" t="s">
        <v>233</v>
      </c>
      <c r="D63" s="78"/>
      <c r="E63" s="82"/>
      <c r="F63" s="83"/>
      <c r="G63" s="83"/>
      <c r="H63" s="83"/>
      <c r="I63" s="62"/>
      <c r="J63" s="62"/>
      <c r="K63" s="62"/>
      <c r="L63" s="62"/>
      <c r="M63" s="84"/>
    </row>
    <row r="64" spans="3:16" ht="13.5" thickBot="1" x14ac:dyDescent="0.25">
      <c r="C64" s="393">
        <v>2019</v>
      </c>
      <c r="D64" s="75"/>
      <c r="E64" s="85"/>
      <c r="F64" s="395"/>
      <c r="G64" s="395"/>
      <c r="H64" s="395"/>
      <c r="I64" s="63"/>
      <c r="J64" s="63"/>
      <c r="K64" s="63"/>
      <c r="L64" s="63"/>
      <c r="M64" s="396"/>
    </row>
    <row r="65" spans="3:14" x14ac:dyDescent="0.2">
      <c r="N65" s="50"/>
    </row>
    <row r="66" spans="3:14" x14ac:dyDescent="0.2">
      <c r="C66" s="86" t="s">
        <v>154</v>
      </c>
      <c r="D66" s="87"/>
      <c r="N66" s="50"/>
    </row>
    <row r="67" spans="3:14" ht="13.5" thickBot="1" x14ac:dyDescent="0.25">
      <c r="L67" s="69"/>
      <c r="N67" s="50"/>
    </row>
    <row r="68" spans="3:14" ht="51.75" thickBot="1" x14ac:dyDescent="0.25">
      <c r="C68" s="91" t="s">
        <v>8</v>
      </c>
      <c r="D68" s="92"/>
      <c r="E68" s="93" t="str">
        <f t="shared" ref="E68:K68" si="2">+E56</f>
        <v>Producción</v>
      </c>
      <c r="F68" s="94" t="str">
        <f t="shared" si="2"/>
        <v>Autoconsumo</v>
      </c>
      <c r="G68" s="94" t="str">
        <f t="shared" si="2"/>
        <v>Ventas de Producción Propia</v>
      </c>
      <c r="H68" s="95" t="str">
        <f t="shared" si="2"/>
        <v>Exportaciones</v>
      </c>
      <c r="I68" s="96" t="str">
        <f t="shared" si="2"/>
        <v>Producción Contratada a Terceros</v>
      </c>
      <c r="J68" s="96" t="str">
        <f t="shared" si="2"/>
        <v>Ventas de Producción Contratada a Terceros</v>
      </c>
      <c r="K68" s="97" t="str">
        <f t="shared" si="2"/>
        <v>Producción para Terceros</v>
      </c>
      <c r="L68" s="98" t="s">
        <v>153</v>
      </c>
      <c r="N68" s="88"/>
    </row>
    <row r="69" spans="3:14" x14ac:dyDescent="0.2">
      <c r="C69" s="99">
        <f>+C60</f>
        <v>2016</v>
      </c>
      <c r="D69" s="100"/>
      <c r="E69" s="115">
        <f t="shared" ref="E69:K69" si="3">+E60-SUM(E7:E18)</f>
        <v>0</v>
      </c>
      <c r="F69" s="116">
        <f t="shared" si="3"/>
        <v>0</v>
      </c>
      <c r="G69" s="116">
        <f t="shared" si="3"/>
        <v>0</v>
      </c>
      <c r="H69" s="116">
        <f t="shared" si="3"/>
        <v>0</v>
      </c>
      <c r="I69" s="117">
        <f t="shared" si="3"/>
        <v>0</v>
      </c>
      <c r="J69" s="117">
        <f t="shared" si="3"/>
        <v>0</v>
      </c>
      <c r="K69" s="118">
        <f t="shared" si="3"/>
        <v>0</v>
      </c>
      <c r="L69" s="118">
        <f>+L60-(L57+E60-F60-G60-H60+I60-J60+M60)</f>
        <v>0</v>
      </c>
      <c r="N69" s="89"/>
    </row>
    <row r="70" spans="3:14" x14ac:dyDescent="0.2">
      <c r="C70" s="101">
        <f>+C61</f>
        <v>2017</v>
      </c>
      <c r="D70" s="100"/>
      <c r="E70" s="119">
        <f t="shared" ref="E70:K70" si="4">+E61-SUM(E19:E30)</f>
        <v>0</v>
      </c>
      <c r="F70" s="120">
        <f t="shared" si="4"/>
        <v>0</v>
      </c>
      <c r="G70" s="120">
        <f t="shared" si="4"/>
        <v>0</v>
      </c>
      <c r="H70" s="120">
        <f t="shared" si="4"/>
        <v>0</v>
      </c>
      <c r="I70" s="121">
        <f t="shared" si="4"/>
        <v>0</v>
      </c>
      <c r="J70" s="121">
        <f t="shared" si="4"/>
        <v>0</v>
      </c>
      <c r="K70" s="122">
        <f t="shared" si="4"/>
        <v>0</v>
      </c>
      <c r="L70" s="122">
        <f>+L61-(L60+E61-F61-G61-H61+I61-J61+M61)</f>
        <v>0</v>
      </c>
      <c r="N70" s="89"/>
    </row>
    <row r="71" spans="3:14" ht="13.5" thickBot="1" x14ac:dyDescent="0.25">
      <c r="C71" s="102">
        <f>+C62</f>
        <v>2018</v>
      </c>
      <c r="D71" s="100"/>
      <c r="E71" s="123">
        <f t="shared" ref="E71:K71" si="5">+E62-SUM(E31:E42)</f>
        <v>0</v>
      </c>
      <c r="F71" s="124">
        <f t="shared" si="5"/>
        <v>0</v>
      </c>
      <c r="G71" s="124">
        <f t="shared" si="5"/>
        <v>0</v>
      </c>
      <c r="H71" s="124">
        <f t="shared" si="5"/>
        <v>0</v>
      </c>
      <c r="I71" s="125">
        <f t="shared" si="5"/>
        <v>0</v>
      </c>
      <c r="J71" s="125">
        <f t="shared" si="5"/>
        <v>0</v>
      </c>
      <c r="K71" s="126">
        <f t="shared" si="5"/>
        <v>0</v>
      </c>
      <c r="L71" s="127">
        <f>+L62-(L61+E62-F62-G62-H62+I62-J62+M62)</f>
        <v>0</v>
      </c>
      <c r="N71" s="89"/>
    </row>
    <row r="72" spans="3:14" x14ac:dyDescent="0.2">
      <c r="C72" s="99" t="str">
        <f>+C63</f>
        <v>ene-dic 2018</v>
      </c>
      <c r="D72" s="100"/>
      <c r="E72" s="128">
        <f>+E63-(SUM(E31:INDEX(E31:E42,'[4]parámetros e instrucciones'!$E$3)))</f>
        <v>0</v>
      </c>
      <c r="F72" s="129">
        <f>+F63-(SUM(F31:INDEX(F31:F42,'[4]parámetros e instrucciones'!$E$3)))</f>
        <v>0</v>
      </c>
      <c r="G72" s="129">
        <f>+G63-(SUM(G31:INDEX(G31:G42,'[4]parámetros e instrucciones'!$E$3)))</f>
        <v>0</v>
      </c>
      <c r="H72" s="129">
        <f>+H63-(SUM(H31:INDEX(H31:H42,'[4]parámetros e instrucciones'!$E$3)))</f>
        <v>0</v>
      </c>
      <c r="I72" s="130">
        <f>+I63-(SUM(I31:INDEX(I31:I42,'[4]parámetros e instrucciones'!$E$3)))</f>
        <v>0</v>
      </c>
      <c r="J72" s="130">
        <f>+J63-(SUM(J31:INDEX(J31:J42,'[4]parámetros e instrucciones'!$E$3)))</f>
        <v>0</v>
      </c>
      <c r="K72" s="131">
        <f>+K63-(SUM(K31:INDEX(K31:K42,'[4]parámetros e instrucciones'!$E$3)))</f>
        <v>0</v>
      </c>
      <c r="L72" s="132">
        <f>+L63-(L61+E63-F63-G63-H63+I63-J63+M63)</f>
        <v>0</v>
      </c>
      <c r="N72" s="89"/>
    </row>
    <row r="73" spans="3:14" ht="13.5" thickBot="1" x14ac:dyDescent="0.25">
      <c r="C73" s="102">
        <f>+C64</f>
        <v>2019</v>
      </c>
      <c r="D73" s="100"/>
      <c r="E73" s="133">
        <f>+E64-(SUM(E43:INDEX(E43:E54,'[4]parámetros e instrucciones'!$E$3)))</f>
        <v>0</v>
      </c>
      <c r="F73" s="134">
        <f>+F64-(SUM(F43:INDEX(F43:F54,'[4]parámetros e instrucciones'!$E$3)))</f>
        <v>0</v>
      </c>
      <c r="G73" s="134">
        <f>+G64-(SUM(G43:INDEX(G43:G54,'[4]parámetros e instrucciones'!$E$3)))</f>
        <v>0</v>
      </c>
      <c r="H73" s="134">
        <f>+H64-(SUM(H43:INDEX(H43:H54,'[4]parámetros e instrucciones'!$E$3)))</f>
        <v>0</v>
      </c>
      <c r="I73" s="135">
        <f>+I64-(SUM(I43:INDEX(I43:I54,'[4]parámetros e instrucciones'!$E$3)))</f>
        <v>0</v>
      </c>
      <c r="J73" s="135">
        <f>+J64-(SUM(J43:INDEX(J43:J54,'[4]parámetros e instrucciones'!$E$3)))</f>
        <v>0</v>
      </c>
      <c r="K73" s="136">
        <f>+K64-(SUM(K43:INDEX(K43:K54,'[4]parámetros e instrucciones'!$E$3)))</f>
        <v>0</v>
      </c>
      <c r="L73" s="136">
        <f>+L64-(L62+E64-F64-G64-H64+I64-J64+M64)</f>
        <v>0</v>
      </c>
      <c r="N73" s="89"/>
    </row>
    <row r="74" spans="3:14" x14ac:dyDescent="0.2">
      <c r="L74" s="50"/>
      <c r="N74" s="50"/>
    </row>
    <row r="75" spans="3:14" x14ac:dyDescent="0.2">
      <c r="L75" s="50"/>
      <c r="N75" s="50"/>
    </row>
    <row r="76" spans="3:14" x14ac:dyDescent="0.2">
      <c r="K76" s="90"/>
      <c r="L76" s="53"/>
      <c r="N76" s="50"/>
    </row>
    <row r="77" spans="3:14" x14ac:dyDescent="0.2">
      <c r="K77" s="90"/>
      <c r="N77" s="50"/>
    </row>
    <row r="78" spans="3:14" x14ac:dyDescent="0.2">
      <c r="K78" s="90"/>
      <c r="N78" s="50"/>
    </row>
    <row r="79" spans="3:14" x14ac:dyDescent="0.2">
      <c r="K79" s="90"/>
      <c r="N79" s="50"/>
    </row>
    <row r="80" spans="3:14" x14ac:dyDescent="0.2">
      <c r="K80" s="90"/>
      <c r="N80" s="50"/>
    </row>
    <row r="81" spans="11:14" x14ac:dyDescent="0.2">
      <c r="K81" s="90"/>
      <c r="N81" s="50"/>
    </row>
    <row r="82" spans="11:14" x14ac:dyDescent="0.2">
      <c r="N82" s="50"/>
    </row>
    <row r="83" spans="11:14" x14ac:dyDescent="0.2"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</sheetData>
  <sheetProtection formatCells="0" formatColumns="0" formatRows="0"/>
  <protectedRanges>
    <protectedRange sqref="N7:N42 E60:N64 E7:K42" name="Rango2_1"/>
    <protectedRange sqref="E60:M64" name="Rango1_1"/>
  </protectedRanges>
  <mergeCells count="4">
    <mergeCell ref="C1:K1"/>
    <mergeCell ref="C2:K2"/>
    <mergeCell ref="C3:K3"/>
    <mergeCell ref="C4:K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portrait" r:id="rId1"/>
  <headerFooter alignWithMargins="0">
    <oddHeader>&amp;R2020 - Año del General Manuel Belgrano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indexed="22"/>
    <pageSetUpPr fitToPage="1"/>
  </sheetPr>
  <dimension ref="B1:Q126"/>
  <sheetViews>
    <sheetView tabSelected="1" topLeftCell="A22" workbookViewId="0">
      <selection activeCell="S59" sqref="S59"/>
    </sheetView>
  </sheetViews>
  <sheetFormatPr baseColWidth="10" defaultColWidth="13.7109375" defaultRowHeight="12.75" x14ac:dyDescent="0.2"/>
  <cols>
    <col min="1" max="1" width="1" style="56" customWidth="1"/>
    <col min="2" max="2" width="3" style="53" customWidth="1"/>
    <col min="3" max="3" width="12.7109375" style="56" customWidth="1"/>
    <col min="4" max="4" width="1.7109375" style="56" customWidth="1"/>
    <col min="5" max="11" width="13.7109375" style="56" customWidth="1"/>
    <col min="12" max="12" width="13.5703125" style="56" customWidth="1"/>
    <col min="13" max="13" width="13.7109375" style="56" customWidth="1"/>
    <col min="14" max="14" width="1.7109375" style="69" customWidth="1"/>
    <col min="15" max="17" width="11.42578125" style="51" customWidth="1"/>
    <col min="18" max="16384" width="13.7109375" style="56"/>
  </cols>
  <sheetData>
    <row r="1" spans="3:17" x14ac:dyDescent="0.2">
      <c r="C1" s="472" t="s">
        <v>237</v>
      </c>
      <c r="D1" s="472"/>
      <c r="E1" s="472"/>
      <c r="F1" s="472"/>
      <c r="G1" s="472"/>
      <c r="H1" s="472"/>
      <c r="I1" s="472"/>
      <c r="J1" s="472"/>
      <c r="K1" s="472"/>
    </row>
    <row r="2" spans="3:17" x14ac:dyDescent="0.2">
      <c r="C2" s="472" t="s">
        <v>119</v>
      </c>
      <c r="D2" s="472"/>
      <c r="E2" s="472"/>
      <c r="F2" s="472"/>
      <c r="G2" s="472"/>
      <c r="H2" s="472"/>
      <c r="I2" s="472"/>
      <c r="J2" s="472"/>
      <c r="K2" s="472"/>
    </row>
    <row r="3" spans="3:17" x14ac:dyDescent="0.2">
      <c r="C3" s="478" t="s">
        <v>228</v>
      </c>
      <c r="D3" s="478"/>
      <c r="E3" s="478"/>
      <c r="F3" s="478"/>
      <c r="G3" s="478"/>
      <c r="H3" s="478"/>
      <c r="I3" s="478"/>
      <c r="J3" s="478"/>
      <c r="K3" s="478"/>
      <c r="L3" s="399"/>
      <c r="M3" s="399"/>
      <c r="N3" s="70"/>
      <c r="O3" s="56"/>
      <c r="P3" s="56"/>
      <c r="Q3" s="56"/>
    </row>
    <row r="4" spans="3:17" x14ac:dyDescent="0.2">
      <c r="C4" s="478" t="s">
        <v>235</v>
      </c>
      <c r="D4" s="478"/>
      <c r="E4" s="478"/>
      <c r="F4" s="478"/>
      <c r="G4" s="478"/>
      <c r="H4" s="478"/>
      <c r="I4" s="478"/>
      <c r="J4" s="478"/>
      <c r="K4" s="478"/>
      <c r="L4" s="399"/>
      <c r="M4" s="399"/>
      <c r="O4" s="56"/>
      <c r="P4" s="71" t="s">
        <v>123</v>
      </c>
      <c r="Q4" s="56"/>
    </row>
    <row r="5" spans="3:17" s="53" customFormat="1" ht="10.5" customHeight="1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  <c r="N5" s="50"/>
    </row>
    <row r="6" spans="3:17" ht="64.5" thickBot="1" x14ac:dyDescent="0.25">
      <c r="C6" s="377" t="s">
        <v>115</v>
      </c>
      <c r="D6" s="25"/>
      <c r="E6" s="26" t="s">
        <v>18</v>
      </c>
      <c r="F6" s="27" t="s">
        <v>19</v>
      </c>
      <c r="G6" s="27" t="s">
        <v>125</v>
      </c>
      <c r="H6" s="27" t="s">
        <v>116</v>
      </c>
      <c r="I6" s="24" t="s">
        <v>117</v>
      </c>
      <c r="J6" s="27" t="s">
        <v>126</v>
      </c>
      <c r="K6" s="24" t="s">
        <v>118</v>
      </c>
      <c r="L6" s="53"/>
      <c r="M6" s="53"/>
      <c r="N6" s="28"/>
      <c r="O6" s="54"/>
      <c r="P6" s="98" t="s">
        <v>152</v>
      </c>
    </row>
    <row r="7" spans="3:17" x14ac:dyDescent="0.2">
      <c r="C7" s="103">
        <v>42736</v>
      </c>
      <c r="D7" s="47"/>
      <c r="E7" s="30"/>
      <c r="F7" s="31"/>
      <c r="G7" s="31"/>
      <c r="H7" s="31"/>
      <c r="I7" s="32"/>
      <c r="J7" s="32"/>
      <c r="K7" s="32"/>
      <c r="L7" s="53"/>
      <c r="M7" s="53"/>
      <c r="N7" s="33"/>
      <c r="O7" s="54"/>
      <c r="P7" s="137">
        <f>+L57+E7-F7-G7-H7+I7-J7</f>
        <v>0</v>
      </c>
    </row>
    <row r="8" spans="3:17" x14ac:dyDescent="0.2">
      <c r="C8" s="104">
        <v>42767</v>
      </c>
      <c r="D8" s="47"/>
      <c r="E8" s="34"/>
      <c r="F8" s="35"/>
      <c r="G8" s="35"/>
      <c r="H8" s="35"/>
      <c r="I8" s="36"/>
      <c r="J8" s="36"/>
      <c r="K8" s="36"/>
      <c r="L8" s="53"/>
      <c r="M8" s="53"/>
      <c r="N8" s="33"/>
      <c r="O8" s="54"/>
      <c r="P8" s="138">
        <f>+P7+E8+I8-F8-G8-H8-J8</f>
        <v>0</v>
      </c>
    </row>
    <row r="9" spans="3:17" x14ac:dyDescent="0.2">
      <c r="C9" s="104">
        <v>42795</v>
      </c>
      <c r="D9" s="47"/>
      <c r="E9" s="34"/>
      <c r="F9" s="35"/>
      <c r="G9" s="35"/>
      <c r="H9" s="35"/>
      <c r="I9" s="36"/>
      <c r="J9" s="36"/>
      <c r="K9" s="36"/>
      <c r="L9" s="53"/>
      <c r="M9" s="53"/>
      <c r="N9" s="33"/>
      <c r="O9" s="54"/>
      <c r="P9" s="138">
        <f t="shared" ref="P9:P54" si="0">+P8+E9+I9-F9-G9-H9-J9</f>
        <v>0</v>
      </c>
    </row>
    <row r="10" spans="3:17" x14ac:dyDescent="0.2">
      <c r="C10" s="104">
        <v>42826</v>
      </c>
      <c r="D10" s="47"/>
      <c r="E10" s="34"/>
      <c r="F10" s="35"/>
      <c r="G10" s="35"/>
      <c r="H10" s="35"/>
      <c r="I10" s="36"/>
      <c r="J10" s="36"/>
      <c r="K10" s="36"/>
      <c r="L10" s="53"/>
      <c r="M10" s="53"/>
      <c r="N10" s="33"/>
      <c r="O10" s="54"/>
      <c r="P10" s="138">
        <f t="shared" si="0"/>
        <v>0</v>
      </c>
    </row>
    <row r="11" spans="3:17" x14ac:dyDescent="0.2">
      <c r="C11" s="104">
        <v>42856</v>
      </c>
      <c r="D11" s="47"/>
      <c r="E11" s="34"/>
      <c r="F11" s="35"/>
      <c r="G11" s="35"/>
      <c r="H11" s="35"/>
      <c r="I11" s="36"/>
      <c r="J11" s="36"/>
      <c r="K11" s="36"/>
      <c r="N11" s="33"/>
      <c r="P11" s="138">
        <f>+P10+E11+I11-F11-G11-H11-J11</f>
        <v>0</v>
      </c>
    </row>
    <row r="12" spans="3:17" x14ac:dyDescent="0.2">
      <c r="C12" s="104">
        <v>42887</v>
      </c>
      <c r="D12" s="47"/>
      <c r="E12" s="34"/>
      <c r="F12" s="35"/>
      <c r="G12" s="35"/>
      <c r="H12" s="35"/>
      <c r="I12" s="36"/>
      <c r="J12" s="36"/>
      <c r="K12" s="36"/>
      <c r="N12" s="33"/>
      <c r="P12" s="138">
        <f t="shared" si="0"/>
        <v>0</v>
      </c>
    </row>
    <row r="13" spans="3:17" x14ac:dyDescent="0.2">
      <c r="C13" s="104">
        <v>42917</v>
      </c>
      <c r="D13" s="47"/>
      <c r="E13" s="34"/>
      <c r="F13" s="35"/>
      <c r="G13" s="35"/>
      <c r="H13" s="35"/>
      <c r="I13" s="36"/>
      <c r="J13" s="36"/>
      <c r="K13" s="36"/>
      <c r="N13" s="33"/>
      <c r="P13" s="138">
        <f t="shared" si="0"/>
        <v>0</v>
      </c>
    </row>
    <row r="14" spans="3:17" x14ac:dyDescent="0.2">
      <c r="C14" s="104">
        <v>42948</v>
      </c>
      <c r="D14" s="47"/>
      <c r="E14" s="34"/>
      <c r="F14" s="35"/>
      <c r="G14" s="35"/>
      <c r="H14" s="35"/>
      <c r="I14" s="36"/>
      <c r="J14" s="36"/>
      <c r="K14" s="36"/>
      <c r="N14" s="33"/>
      <c r="P14" s="138">
        <f t="shared" si="0"/>
        <v>0</v>
      </c>
    </row>
    <row r="15" spans="3:17" x14ac:dyDescent="0.2">
      <c r="C15" s="104">
        <v>42979</v>
      </c>
      <c r="D15" s="47"/>
      <c r="E15" s="34"/>
      <c r="F15" s="35"/>
      <c r="G15" s="35"/>
      <c r="H15" s="35"/>
      <c r="I15" s="36"/>
      <c r="J15" s="36"/>
      <c r="K15" s="36"/>
      <c r="N15" s="33"/>
      <c r="P15" s="138">
        <f t="shared" si="0"/>
        <v>0</v>
      </c>
    </row>
    <row r="16" spans="3:17" x14ac:dyDescent="0.2">
      <c r="C16" s="104">
        <v>43009</v>
      </c>
      <c r="D16" s="47"/>
      <c r="E16" s="34"/>
      <c r="F16" s="35"/>
      <c r="G16" s="35"/>
      <c r="H16" s="35"/>
      <c r="I16" s="36"/>
      <c r="J16" s="36"/>
      <c r="K16" s="36"/>
      <c r="N16" s="33"/>
      <c r="P16" s="138">
        <f t="shared" si="0"/>
        <v>0</v>
      </c>
    </row>
    <row r="17" spans="3:16" x14ac:dyDescent="0.2">
      <c r="C17" s="104">
        <v>43040</v>
      </c>
      <c r="D17" s="47"/>
      <c r="E17" s="34"/>
      <c r="F17" s="35"/>
      <c r="G17" s="35"/>
      <c r="H17" s="35"/>
      <c r="I17" s="36"/>
      <c r="J17" s="36"/>
      <c r="K17" s="36"/>
      <c r="N17" s="33"/>
      <c r="P17" s="138">
        <f t="shared" si="0"/>
        <v>0</v>
      </c>
    </row>
    <row r="18" spans="3:16" ht="13.5" thickBot="1" x14ac:dyDescent="0.25">
      <c r="C18" s="110">
        <v>43070</v>
      </c>
      <c r="D18" s="47"/>
      <c r="E18" s="37"/>
      <c r="F18" s="38"/>
      <c r="G18" s="38"/>
      <c r="H18" s="38"/>
      <c r="I18" s="39"/>
      <c r="J18" s="39"/>
      <c r="K18" s="39"/>
      <c r="N18" s="33"/>
      <c r="P18" s="139">
        <f t="shared" si="0"/>
        <v>0</v>
      </c>
    </row>
    <row r="19" spans="3:16" x14ac:dyDescent="0.2">
      <c r="C19" s="103">
        <v>43101</v>
      </c>
      <c r="D19" s="47"/>
      <c r="E19" s="40"/>
      <c r="F19" s="41"/>
      <c r="G19" s="41"/>
      <c r="H19" s="41"/>
      <c r="I19" s="42"/>
      <c r="J19" s="42"/>
      <c r="K19" s="42"/>
      <c r="N19" s="33"/>
      <c r="P19" s="140">
        <f t="shared" si="0"/>
        <v>0</v>
      </c>
    </row>
    <row r="20" spans="3:16" x14ac:dyDescent="0.2">
      <c r="C20" s="104">
        <v>43132</v>
      </c>
      <c r="D20" s="47"/>
      <c r="E20" s="34"/>
      <c r="F20" s="35"/>
      <c r="G20" s="35"/>
      <c r="H20" s="35"/>
      <c r="I20" s="36"/>
      <c r="J20" s="36"/>
      <c r="K20" s="36"/>
      <c r="N20" s="33"/>
      <c r="P20" s="138">
        <f t="shared" si="0"/>
        <v>0</v>
      </c>
    </row>
    <row r="21" spans="3:16" x14ac:dyDescent="0.2">
      <c r="C21" s="104">
        <v>43160</v>
      </c>
      <c r="D21" s="47"/>
      <c r="E21" s="34"/>
      <c r="F21" s="35"/>
      <c r="G21" s="35"/>
      <c r="H21" s="35"/>
      <c r="I21" s="36"/>
      <c r="J21" s="36"/>
      <c r="K21" s="36"/>
      <c r="N21" s="33"/>
      <c r="P21" s="138">
        <f t="shared" si="0"/>
        <v>0</v>
      </c>
    </row>
    <row r="22" spans="3:16" x14ac:dyDescent="0.2">
      <c r="C22" s="104">
        <v>43191</v>
      </c>
      <c r="D22" s="47"/>
      <c r="E22" s="34"/>
      <c r="F22" s="35"/>
      <c r="G22" s="35"/>
      <c r="H22" s="35"/>
      <c r="I22" s="36"/>
      <c r="J22" s="36"/>
      <c r="K22" s="36"/>
      <c r="N22" s="33"/>
      <c r="P22" s="138">
        <f t="shared" si="0"/>
        <v>0</v>
      </c>
    </row>
    <row r="23" spans="3:16" x14ac:dyDescent="0.2">
      <c r="C23" s="104">
        <v>43221</v>
      </c>
      <c r="D23" s="47"/>
      <c r="E23" s="34"/>
      <c r="F23" s="35"/>
      <c r="G23" s="35"/>
      <c r="H23" s="35"/>
      <c r="I23" s="36"/>
      <c r="J23" s="36"/>
      <c r="K23" s="36"/>
      <c r="N23" s="33"/>
      <c r="P23" s="138">
        <f t="shared" si="0"/>
        <v>0</v>
      </c>
    </row>
    <row r="24" spans="3:16" x14ac:dyDescent="0.2">
      <c r="C24" s="104">
        <v>43252</v>
      </c>
      <c r="D24" s="47"/>
      <c r="E24" s="34"/>
      <c r="F24" s="35"/>
      <c r="G24" s="35"/>
      <c r="H24" s="35"/>
      <c r="I24" s="36"/>
      <c r="J24" s="36"/>
      <c r="K24" s="36"/>
      <c r="N24" s="33"/>
      <c r="P24" s="138">
        <f t="shared" si="0"/>
        <v>0</v>
      </c>
    </row>
    <row r="25" spans="3:16" x14ac:dyDescent="0.2">
      <c r="C25" s="104">
        <v>43282</v>
      </c>
      <c r="D25" s="47"/>
      <c r="E25" s="34"/>
      <c r="F25" s="35"/>
      <c r="G25" s="35"/>
      <c r="H25" s="35"/>
      <c r="I25" s="36"/>
      <c r="J25" s="36"/>
      <c r="K25" s="36"/>
      <c r="N25" s="33"/>
      <c r="P25" s="138">
        <f t="shared" si="0"/>
        <v>0</v>
      </c>
    </row>
    <row r="26" spans="3:16" x14ac:dyDescent="0.2">
      <c r="C26" s="104">
        <v>43313</v>
      </c>
      <c r="D26" s="47"/>
      <c r="E26" s="34"/>
      <c r="F26" s="35"/>
      <c r="G26" s="35"/>
      <c r="H26" s="35"/>
      <c r="I26" s="36"/>
      <c r="J26" s="36"/>
      <c r="K26" s="36"/>
      <c r="N26" s="33"/>
      <c r="P26" s="138">
        <f t="shared" si="0"/>
        <v>0</v>
      </c>
    </row>
    <row r="27" spans="3:16" x14ac:dyDescent="0.2">
      <c r="C27" s="104">
        <v>43344</v>
      </c>
      <c r="D27" s="47"/>
      <c r="E27" s="34"/>
      <c r="F27" s="35"/>
      <c r="G27" s="35"/>
      <c r="H27" s="35"/>
      <c r="I27" s="36"/>
      <c r="J27" s="36"/>
      <c r="K27" s="36"/>
      <c r="N27" s="33"/>
      <c r="P27" s="138">
        <f t="shared" si="0"/>
        <v>0</v>
      </c>
    </row>
    <row r="28" spans="3:16" x14ac:dyDescent="0.2">
      <c r="C28" s="104">
        <v>43374</v>
      </c>
      <c r="D28" s="47"/>
      <c r="E28" s="34"/>
      <c r="F28" s="35"/>
      <c r="G28" s="35"/>
      <c r="H28" s="35"/>
      <c r="I28" s="36"/>
      <c r="J28" s="36"/>
      <c r="K28" s="36"/>
      <c r="N28" s="33"/>
      <c r="P28" s="138">
        <f t="shared" si="0"/>
        <v>0</v>
      </c>
    </row>
    <row r="29" spans="3:16" x14ac:dyDescent="0.2">
      <c r="C29" s="104">
        <v>43405</v>
      </c>
      <c r="D29" s="47"/>
      <c r="E29" s="34"/>
      <c r="F29" s="35"/>
      <c r="G29" s="35"/>
      <c r="H29" s="35"/>
      <c r="I29" s="36"/>
      <c r="J29" s="36"/>
      <c r="K29" s="36"/>
      <c r="N29" s="33"/>
      <c r="P29" s="138">
        <f t="shared" si="0"/>
        <v>0</v>
      </c>
    </row>
    <row r="30" spans="3:16" ht="13.5" thickBot="1" x14ac:dyDescent="0.25">
      <c r="C30" s="105">
        <v>43435</v>
      </c>
      <c r="D30" s="47"/>
      <c r="E30" s="43"/>
      <c r="F30" s="44"/>
      <c r="G30" s="44"/>
      <c r="H30" s="44"/>
      <c r="I30" s="45"/>
      <c r="J30" s="45"/>
      <c r="K30" s="45"/>
      <c r="N30" s="33"/>
      <c r="P30" s="141">
        <f t="shared" si="0"/>
        <v>0</v>
      </c>
    </row>
    <row r="31" spans="3:16" x14ac:dyDescent="0.2">
      <c r="C31" s="103">
        <v>43466</v>
      </c>
      <c r="D31" s="47"/>
      <c r="E31" s="30"/>
      <c r="F31" s="31"/>
      <c r="G31" s="31"/>
      <c r="H31" s="31"/>
      <c r="I31" s="32"/>
      <c r="J31" s="32"/>
      <c r="K31" s="32"/>
      <c r="N31" s="33"/>
      <c r="P31" s="137">
        <f t="shared" si="0"/>
        <v>0</v>
      </c>
    </row>
    <row r="32" spans="3:16" x14ac:dyDescent="0.2">
      <c r="C32" s="104">
        <v>43497</v>
      </c>
      <c r="D32" s="47"/>
      <c r="E32" s="34"/>
      <c r="F32" s="35"/>
      <c r="G32" s="35"/>
      <c r="H32" s="35"/>
      <c r="I32" s="36"/>
      <c r="J32" s="36"/>
      <c r="K32" s="36"/>
      <c r="N32" s="33"/>
      <c r="P32" s="138">
        <f t="shared" si="0"/>
        <v>0</v>
      </c>
    </row>
    <row r="33" spans="3:16" x14ac:dyDescent="0.2">
      <c r="C33" s="104">
        <v>43525</v>
      </c>
      <c r="D33" s="47"/>
      <c r="E33" s="34"/>
      <c r="F33" s="35"/>
      <c r="G33" s="35"/>
      <c r="H33" s="35"/>
      <c r="I33" s="36"/>
      <c r="J33" s="36"/>
      <c r="K33" s="36"/>
      <c r="N33" s="33"/>
      <c r="P33" s="138">
        <f t="shared" si="0"/>
        <v>0</v>
      </c>
    </row>
    <row r="34" spans="3:16" x14ac:dyDescent="0.2">
      <c r="C34" s="104">
        <v>43556</v>
      </c>
      <c r="D34" s="47"/>
      <c r="E34" s="34"/>
      <c r="F34" s="35"/>
      <c r="G34" s="35"/>
      <c r="H34" s="35"/>
      <c r="I34" s="36"/>
      <c r="J34" s="36"/>
      <c r="K34" s="36"/>
      <c r="N34" s="33"/>
      <c r="P34" s="138">
        <f t="shared" si="0"/>
        <v>0</v>
      </c>
    </row>
    <row r="35" spans="3:16" x14ac:dyDescent="0.2">
      <c r="C35" s="104">
        <v>43586</v>
      </c>
      <c r="D35" s="47"/>
      <c r="E35" s="34"/>
      <c r="F35" s="35"/>
      <c r="G35" s="35"/>
      <c r="H35" s="35"/>
      <c r="I35" s="36"/>
      <c r="J35" s="36"/>
      <c r="K35" s="36"/>
      <c r="N35" s="33"/>
      <c r="P35" s="138">
        <f t="shared" si="0"/>
        <v>0</v>
      </c>
    </row>
    <row r="36" spans="3:16" x14ac:dyDescent="0.2">
      <c r="C36" s="104">
        <v>43617</v>
      </c>
      <c r="D36" s="47"/>
      <c r="E36" s="34"/>
      <c r="F36" s="35"/>
      <c r="G36" s="35"/>
      <c r="H36" s="35"/>
      <c r="I36" s="36"/>
      <c r="J36" s="36"/>
      <c r="K36" s="36"/>
      <c r="N36" s="33"/>
      <c r="P36" s="138">
        <f t="shared" si="0"/>
        <v>0</v>
      </c>
    </row>
    <row r="37" spans="3:16" x14ac:dyDescent="0.2">
      <c r="C37" s="104">
        <v>43647</v>
      </c>
      <c r="D37" s="47"/>
      <c r="E37" s="34"/>
      <c r="F37" s="35"/>
      <c r="G37" s="35"/>
      <c r="H37" s="35"/>
      <c r="I37" s="36"/>
      <c r="J37" s="36"/>
      <c r="K37" s="36"/>
      <c r="N37" s="33"/>
      <c r="P37" s="138">
        <f t="shared" si="0"/>
        <v>0</v>
      </c>
    </row>
    <row r="38" spans="3:16" x14ac:dyDescent="0.2">
      <c r="C38" s="104">
        <v>43678</v>
      </c>
      <c r="D38" s="47"/>
      <c r="E38" s="34"/>
      <c r="F38" s="35"/>
      <c r="G38" s="35"/>
      <c r="H38" s="35"/>
      <c r="I38" s="36"/>
      <c r="J38" s="36"/>
      <c r="K38" s="36"/>
      <c r="N38" s="33"/>
      <c r="P38" s="138">
        <f t="shared" si="0"/>
        <v>0</v>
      </c>
    </row>
    <row r="39" spans="3:16" x14ac:dyDescent="0.2">
      <c r="C39" s="104">
        <v>43709</v>
      </c>
      <c r="D39" s="47"/>
      <c r="E39" s="34"/>
      <c r="F39" s="35"/>
      <c r="G39" s="35"/>
      <c r="H39" s="35"/>
      <c r="I39" s="36"/>
      <c r="J39" s="36"/>
      <c r="K39" s="36"/>
      <c r="N39" s="33"/>
      <c r="P39" s="138">
        <f t="shared" si="0"/>
        <v>0</v>
      </c>
    </row>
    <row r="40" spans="3:16" x14ac:dyDescent="0.2">
      <c r="C40" s="104">
        <v>43739</v>
      </c>
      <c r="D40" s="47"/>
      <c r="E40" s="34"/>
      <c r="F40" s="35"/>
      <c r="G40" s="35"/>
      <c r="H40" s="35"/>
      <c r="I40" s="36"/>
      <c r="J40" s="36"/>
      <c r="K40" s="36"/>
      <c r="N40" s="33"/>
      <c r="P40" s="138">
        <f t="shared" si="0"/>
        <v>0</v>
      </c>
    </row>
    <row r="41" spans="3:16" x14ac:dyDescent="0.2">
      <c r="C41" s="104">
        <v>43770</v>
      </c>
      <c r="D41" s="47"/>
      <c r="E41" s="34"/>
      <c r="F41" s="35"/>
      <c r="G41" s="35"/>
      <c r="H41" s="35"/>
      <c r="I41" s="36"/>
      <c r="J41" s="36"/>
      <c r="K41" s="36"/>
      <c r="N41" s="33"/>
      <c r="P41" s="138">
        <f t="shared" si="0"/>
        <v>0</v>
      </c>
    </row>
    <row r="42" spans="3:16" ht="13.5" thickBot="1" x14ac:dyDescent="0.25">
      <c r="C42" s="105">
        <v>43800</v>
      </c>
      <c r="D42" s="47"/>
      <c r="E42" s="37"/>
      <c r="F42" s="38"/>
      <c r="G42" s="38"/>
      <c r="H42" s="38"/>
      <c r="I42" s="39"/>
      <c r="J42" s="39"/>
      <c r="K42" s="39"/>
      <c r="N42" s="33"/>
      <c r="P42" s="141">
        <f t="shared" si="0"/>
        <v>0</v>
      </c>
    </row>
    <row r="43" spans="3:16" hidden="1" x14ac:dyDescent="0.2">
      <c r="C43" s="103">
        <v>43831</v>
      </c>
      <c r="D43" s="47"/>
      <c r="E43" s="30"/>
      <c r="F43" s="31"/>
      <c r="G43" s="31"/>
      <c r="H43" s="111"/>
      <c r="I43" s="32"/>
      <c r="J43" s="32"/>
      <c r="K43" s="32"/>
      <c r="N43" s="33"/>
      <c r="P43" s="137">
        <f t="shared" si="0"/>
        <v>0</v>
      </c>
    </row>
    <row r="44" spans="3:16" hidden="1" x14ac:dyDescent="0.2">
      <c r="C44" s="104">
        <v>43862</v>
      </c>
      <c r="D44" s="47"/>
      <c r="E44" s="34"/>
      <c r="F44" s="35"/>
      <c r="G44" s="35"/>
      <c r="H44" s="112"/>
      <c r="I44" s="36"/>
      <c r="J44" s="36"/>
      <c r="K44" s="36"/>
      <c r="N44" s="33"/>
      <c r="P44" s="138">
        <f t="shared" si="0"/>
        <v>0</v>
      </c>
    </row>
    <row r="45" spans="3:16" hidden="1" x14ac:dyDescent="0.2">
      <c r="C45" s="104">
        <v>43891</v>
      </c>
      <c r="D45" s="47"/>
      <c r="E45" s="34"/>
      <c r="F45" s="35"/>
      <c r="G45" s="35"/>
      <c r="H45" s="112"/>
      <c r="I45" s="36"/>
      <c r="J45" s="36"/>
      <c r="K45" s="36"/>
      <c r="N45" s="33"/>
      <c r="P45" s="138">
        <f t="shared" si="0"/>
        <v>0</v>
      </c>
    </row>
    <row r="46" spans="3:16" hidden="1" x14ac:dyDescent="0.2">
      <c r="C46" s="104">
        <v>43922</v>
      </c>
      <c r="D46" s="47"/>
      <c r="E46" s="34"/>
      <c r="F46" s="35"/>
      <c r="G46" s="35"/>
      <c r="H46" s="112"/>
      <c r="I46" s="36"/>
      <c r="J46" s="36"/>
      <c r="K46" s="36"/>
      <c r="N46" s="33"/>
      <c r="P46" s="138">
        <f t="shared" si="0"/>
        <v>0</v>
      </c>
    </row>
    <row r="47" spans="3:16" hidden="1" x14ac:dyDescent="0.2">
      <c r="C47" s="104">
        <v>43952</v>
      </c>
      <c r="D47" s="47"/>
      <c r="E47" s="34"/>
      <c r="F47" s="35"/>
      <c r="G47" s="35"/>
      <c r="H47" s="112"/>
      <c r="I47" s="36"/>
      <c r="J47" s="36"/>
      <c r="K47" s="36"/>
      <c r="N47" s="33"/>
      <c r="P47" s="138">
        <f t="shared" si="0"/>
        <v>0</v>
      </c>
    </row>
    <row r="48" spans="3:16" hidden="1" x14ac:dyDescent="0.2">
      <c r="C48" s="104">
        <v>43983</v>
      </c>
      <c r="D48" s="47"/>
      <c r="E48" s="34"/>
      <c r="F48" s="35"/>
      <c r="G48" s="35"/>
      <c r="H48" s="112"/>
      <c r="I48" s="36"/>
      <c r="J48" s="36"/>
      <c r="K48" s="36"/>
      <c r="N48" s="33"/>
      <c r="P48" s="138">
        <f t="shared" si="0"/>
        <v>0</v>
      </c>
    </row>
    <row r="49" spans="3:16" hidden="1" x14ac:dyDescent="0.2">
      <c r="C49" s="104">
        <v>44013</v>
      </c>
      <c r="D49" s="47"/>
      <c r="E49" s="34"/>
      <c r="F49" s="35"/>
      <c r="G49" s="35"/>
      <c r="H49" s="112"/>
      <c r="I49" s="36"/>
      <c r="J49" s="36"/>
      <c r="K49" s="36"/>
      <c r="N49" s="33"/>
      <c r="P49" s="138">
        <f t="shared" si="0"/>
        <v>0</v>
      </c>
    </row>
    <row r="50" spans="3:16" hidden="1" x14ac:dyDescent="0.2">
      <c r="C50" s="104">
        <v>44044</v>
      </c>
      <c r="D50" s="47"/>
      <c r="E50" s="34"/>
      <c r="F50" s="35"/>
      <c r="G50" s="35"/>
      <c r="H50" s="112"/>
      <c r="I50" s="36"/>
      <c r="J50" s="36"/>
      <c r="K50" s="36"/>
      <c r="N50" s="33"/>
      <c r="P50" s="138">
        <f t="shared" si="0"/>
        <v>0</v>
      </c>
    </row>
    <row r="51" spans="3:16" hidden="1" x14ac:dyDescent="0.2">
      <c r="C51" s="104">
        <v>44075</v>
      </c>
      <c r="D51" s="47"/>
      <c r="E51" s="34"/>
      <c r="F51" s="35"/>
      <c r="G51" s="35"/>
      <c r="H51" s="112"/>
      <c r="I51" s="36"/>
      <c r="J51" s="36"/>
      <c r="K51" s="36"/>
      <c r="N51" s="33"/>
      <c r="P51" s="138">
        <f t="shared" si="0"/>
        <v>0</v>
      </c>
    </row>
    <row r="52" spans="3:16" hidden="1" x14ac:dyDescent="0.2">
      <c r="C52" s="104">
        <v>44105</v>
      </c>
      <c r="D52" s="47"/>
      <c r="E52" s="34"/>
      <c r="F52" s="35"/>
      <c r="G52" s="35"/>
      <c r="H52" s="112"/>
      <c r="I52" s="36"/>
      <c r="J52" s="36"/>
      <c r="K52" s="36"/>
      <c r="N52" s="33"/>
      <c r="P52" s="138">
        <f t="shared" si="0"/>
        <v>0</v>
      </c>
    </row>
    <row r="53" spans="3:16" hidden="1" x14ac:dyDescent="0.2">
      <c r="C53" s="104">
        <v>44136</v>
      </c>
      <c r="D53" s="47"/>
      <c r="E53" s="34"/>
      <c r="F53" s="35"/>
      <c r="G53" s="35"/>
      <c r="H53" s="112"/>
      <c r="I53" s="36"/>
      <c r="J53" s="36"/>
      <c r="K53" s="36"/>
      <c r="N53" s="33"/>
      <c r="P53" s="138">
        <f t="shared" si="0"/>
        <v>0</v>
      </c>
    </row>
    <row r="54" spans="3:16" ht="13.5" hidden="1" thickBot="1" x14ac:dyDescent="0.25">
      <c r="C54" s="105">
        <v>44166</v>
      </c>
      <c r="D54" s="47"/>
      <c r="E54" s="37"/>
      <c r="F54" s="38"/>
      <c r="G54" s="38"/>
      <c r="H54" s="113"/>
      <c r="I54" s="39"/>
      <c r="J54" s="39"/>
      <c r="K54" s="39"/>
      <c r="N54" s="33"/>
      <c r="P54" s="139">
        <f t="shared" si="0"/>
        <v>0</v>
      </c>
    </row>
    <row r="55" spans="3:16" ht="13.5" thickBot="1" x14ac:dyDescent="0.25">
      <c r="C55" s="46"/>
      <c r="D55" s="47"/>
      <c r="E55" s="33"/>
      <c r="F55" s="33"/>
      <c r="G55" s="33"/>
      <c r="H55" s="33"/>
      <c r="I55" s="33"/>
      <c r="J55" s="33"/>
      <c r="K55" s="33"/>
      <c r="N55" s="33"/>
      <c r="P55" s="33"/>
    </row>
    <row r="56" spans="3:16" ht="50.25" customHeight="1" thickBot="1" x14ac:dyDescent="0.25">
      <c r="C56" s="68" t="s">
        <v>8</v>
      </c>
      <c r="D56" s="72"/>
      <c r="E56" s="26" t="str">
        <f t="shared" ref="E56:K56" si="1">+E6</f>
        <v>Producción</v>
      </c>
      <c r="F56" s="27" t="str">
        <f t="shared" si="1"/>
        <v>Autoconsumo</v>
      </c>
      <c r="G56" s="27" t="str">
        <f t="shared" si="1"/>
        <v>Ventas de Producción Propia</v>
      </c>
      <c r="H56" s="73" t="str">
        <f t="shared" si="1"/>
        <v>Exportaciones</v>
      </c>
      <c r="I56" s="24" t="str">
        <f t="shared" si="1"/>
        <v>Producción Contratada a Terceros</v>
      </c>
      <c r="J56" s="24" t="str">
        <f t="shared" si="1"/>
        <v>Ventas de Producción Contratada a Terceros</v>
      </c>
      <c r="K56" s="58" t="str">
        <f t="shared" si="1"/>
        <v>Producción para Terceros</v>
      </c>
      <c r="L56" s="58" t="s">
        <v>197</v>
      </c>
      <c r="M56" s="58" t="s">
        <v>103</v>
      </c>
      <c r="N56" s="74"/>
    </row>
    <row r="57" spans="3:16" ht="13.5" hidden="1" thickBot="1" x14ac:dyDescent="0.25">
      <c r="C57" s="397"/>
      <c r="D57" s="75"/>
      <c r="F57" s="76"/>
      <c r="G57" s="76"/>
      <c r="H57" s="77"/>
      <c r="I57" s="48"/>
      <c r="J57" s="48"/>
      <c r="K57" s="48"/>
      <c r="L57" s="394"/>
      <c r="M57" s="48"/>
      <c r="N57" s="29"/>
    </row>
    <row r="58" spans="3:16" x14ac:dyDescent="0.2">
      <c r="C58" s="64">
        <v>2014</v>
      </c>
      <c r="D58" s="75"/>
      <c r="E58" s="79"/>
      <c r="F58" s="80"/>
      <c r="G58" s="80"/>
      <c r="H58" s="80"/>
      <c r="I58" s="60"/>
      <c r="J58" s="60"/>
      <c r="K58" s="60"/>
      <c r="L58" s="60"/>
      <c r="M58" s="81"/>
      <c r="N58" s="29"/>
    </row>
    <row r="59" spans="3:16" x14ac:dyDescent="0.2">
      <c r="C59" s="61">
        <v>2015</v>
      </c>
      <c r="D59" s="75"/>
      <c r="E59" s="82"/>
      <c r="F59" s="83"/>
      <c r="G59" s="83"/>
      <c r="H59" s="83"/>
      <c r="I59" s="62"/>
      <c r="J59" s="62"/>
      <c r="K59" s="62"/>
      <c r="L59" s="62"/>
      <c r="M59" s="84"/>
      <c r="N59" s="29"/>
    </row>
    <row r="60" spans="3:16" x14ac:dyDescent="0.2">
      <c r="C60" s="61">
        <v>2016</v>
      </c>
      <c r="D60" s="78"/>
      <c r="E60" s="82"/>
      <c r="F60" s="83"/>
      <c r="G60" s="83"/>
      <c r="H60" s="83"/>
      <c r="I60" s="62"/>
      <c r="J60" s="62"/>
      <c r="K60" s="62"/>
      <c r="L60" s="62"/>
      <c r="M60" s="84"/>
    </row>
    <row r="61" spans="3:16" x14ac:dyDescent="0.2">
      <c r="C61" s="61">
        <v>2017</v>
      </c>
      <c r="D61" s="78"/>
      <c r="E61" s="82"/>
      <c r="F61" s="83"/>
      <c r="G61" s="83"/>
      <c r="H61" s="83"/>
      <c r="I61" s="62"/>
      <c r="J61" s="62"/>
      <c r="K61" s="62"/>
      <c r="L61" s="62"/>
      <c r="M61" s="84"/>
    </row>
    <row r="62" spans="3:16" x14ac:dyDescent="0.2">
      <c r="C62" s="61">
        <v>2018</v>
      </c>
      <c r="D62" s="78"/>
      <c r="E62" s="82"/>
      <c r="F62" s="83"/>
      <c r="G62" s="83"/>
      <c r="H62" s="83"/>
      <c r="I62" s="62"/>
      <c r="J62" s="62"/>
      <c r="K62" s="62"/>
      <c r="L62" s="62"/>
      <c r="M62" s="84"/>
    </row>
    <row r="63" spans="3:16" hidden="1" x14ac:dyDescent="0.2">
      <c r="C63" s="398" t="s">
        <v>233</v>
      </c>
      <c r="D63" s="78"/>
      <c r="E63" s="82"/>
      <c r="F63" s="83"/>
      <c r="G63" s="83"/>
      <c r="H63" s="83"/>
      <c r="I63" s="62"/>
      <c r="J63" s="62"/>
      <c r="K63" s="62"/>
      <c r="L63" s="62"/>
      <c r="M63" s="84"/>
    </row>
    <row r="64" spans="3:16" ht="13.5" thickBot="1" x14ac:dyDescent="0.25">
      <c r="C64" s="393">
        <v>2019</v>
      </c>
      <c r="D64" s="75"/>
      <c r="E64" s="85"/>
      <c r="F64" s="395"/>
      <c r="G64" s="395"/>
      <c r="H64" s="395"/>
      <c r="I64" s="63"/>
      <c r="J64" s="63"/>
      <c r="K64" s="63"/>
      <c r="L64" s="63"/>
      <c r="M64" s="396"/>
    </row>
    <row r="65" spans="3:14" x14ac:dyDescent="0.2">
      <c r="N65" s="50"/>
    </row>
    <row r="66" spans="3:14" x14ac:dyDescent="0.2">
      <c r="C66" s="86" t="s">
        <v>154</v>
      </c>
      <c r="D66" s="87"/>
      <c r="N66" s="50"/>
    </row>
    <row r="67" spans="3:14" ht="13.5" thickBot="1" x14ac:dyDescent="0.25">
      <c r="L67" s="69"/>
      <c r="N67" s="50"/>
    </row>
    <row r="68" spans="3:14" ht="51.75" thickBot="1" x14ac:dyDescent="0.25">
      <c r="C68" s="91" t="s">
        <v>8</v>
      </c>
      <c r="D68" s="92"/>
      <c r="E68" s="93" t="str">
        <f t="shared" ref="E68:K68" si="2">+E56</f>
        <v>Producción</v>
      </c>
      <c r="F68" s="94" t="str">
        <f t="shared" si="2"/>
        <v>Autoconsumo</v>
      </c>
      <c r="G68" s="94" t="str">
        <f t="shared" si="2"/>
        <v>Ventas de Producción Propia</v>
      </c>
      <c r="H68" s="95" t="str">
        <f t="shared" si="2"/>
        <v>Exportaciones</v>
      </c>
      <c r="I68" s="96" t="str">
        <f t="shared" si="2"/>
        <v>Producción Contratada a Terceros</v>
      </c>
      <c r="J68" s="96" t="str">
        <f t="shared" si="2"/>
        <v>Ventas de Producción Contratada a Terceros</v>
      </c>
      <c r="K68" s="97" t="str">
        <f t="shared" si="2"/>
        <v>Producción para Terceros</v>
      </c>
      <c r="L68" s="98" t="s">
        <v>153</v>
      </c>
      <c r="N68" s="88"/>
    </row>
    <row r="69" spans="3:14" x14ac:dyDescent="0.2">
      <c r="C69" s="99">
        <f>+C60</f>
        <v>2016</v>
      </c>
      <c r="D69" s="100"/>
      <c r="E69" s="115">
        <f t="shared" ref="E69:K69" si="3">+E60-SUM(E7:E18)</f>
        <v>0</v>
      </c>
      <c r="F69" s="116">
        <f t="shared" si="3"/>
        <v>0</v>
      </c>
      <c r="G69" s="116">
        <f t="shared" si="3"/>
        <v>0</v>
      </c>
      <c r="H69" s="116">
        <f t="shared" si="3"/>
        <v>0</v>
      </c>
      <c r="I69" s="117">
        <f t="shared" si="3"/>
        <v>0</v>
      </c>
      <c r="J69" s="117">
        <f t="shared" si="3"/>
        <v>0</v>
      </c>
      <c r="K69" s="118">
        <f t="shared" si="3"/>
        <v>0</v>
      </c>
      <c r="L69" s="118">
        <f>+L60-(L57+E60-F60-G60-H60+I60-J60+M60)</f>
        <v>0</v>
      </c>
      <c r="N69" s="89"/>
    </row>
    <row r="70" spans="3:14" x14ac:dyDescent="0.2">
      <c r="C70" s="101">
        <f>+C61</f>
        <v>2017</v>
      </c>
      <c r="D70" s="100"/>
      <c r="E70" s="119">
        <f t="shared" ref="E70:K70" si="4">+E61-SUM(E19:E30)</f>
        <v>0</v>
      </c>
      <c r="F70" s="120">
        <f t="shared" si="4"/>
        <v>0</v>
      </c>
      <c r="G70" s="120">
        <f t="shared" si="4"/>
        <v>0</v>
      </c>
      <c r="H70" s="120">
        <f t="shared" si="4"/>
        <v>0</v>
      </c>
      <c r="I70" s="121">
        <f t="shared" si="4"/>
        <v>0</v>
      </c>
      <c r="J70" s="121">
        <f t="shared" si="4"/>
        <v>0</v>
      </c>
      <c r="K70" s="122">
        <f t="shared" si="4"/>
        <v>0</v>
      </c>
      <c r="L70" s="122">
        <f>+L61-(L60+E61-F61-G61-H61+I61-J61+M61)</f>
        <v>0</v>
      </c>
      <c r="N70" s="89"/>
    </row>
    <row r="71" spans="3:14" ht="13.5" thickBot="1" x14ac:dyDescent="0.25">
      <c r="C71" s="102">
        <f>+C62</f>
        <v>2018</v>
      </c>
      <c r="D71" s="100"/>
      <c r="E71" s="123">
        <f t="shared" ref="E71:K71" si="5">+E62-SUM(E31:E42)</f>
        <v>0</v>
      </c>
      <c r="F71" s="124">
        <f t="shared" si="5"/>
        <v>0</v>
      </c>
      <c r="G71" s="124">
        <f t="shared" si="5"/>
        <v>0</v>
      </c>
      <c r="H71" s="124">
        <f t="shared" si="5"/>
        <v>0</v>
      </c>
      <c r="I71" s="125">
        <f t="shared" si="5"/>
        <v>0</v>
      </c>
      <c r="J71" s="125">
        <f t="shared" si="5"/>
        <v>0</v>
      </c>
      <c r="K71" s="126">
        <f t="shared" si="5"/>
        <v>0</v>
      </c>
      <c r="L71" s="127">
        <f>+L62-(L61+E62-F62-G62-H62+I62-J62+M62)</f>
        <v>0</v>
      </c>
      <c r="N71" s="89"/>
    </row>
    <row r="72" spans="3:14" x14ac:dyDescent="0.2">
      <c r="C72" s="99" t="str">
        <f>+C63</f>
        <v>ene-dic 2018</v>
      </c>
      <c r="D72" s="100"/>
      <c r="E72" s="128">
        <f>+E63-(SUM(E31:INDEX(E31:E42,'[4]parámetros e instrucciones'!$E$3)))</f>
        <v>0</v>
      </c>
      <c r="F72" s="129">
        <f>+F63-(SUM(F31:INDEX(F31:F42,'[4]parámetros e instrucciones'!$E$3)))</f>
        <v>0</v>
      </c>
      <c r="G72" s="129">
        <f>+G63-(SUM(G31:INDEX(G31:G42,'[4]parámetros e instrucciones'!$E$3)))</f>
        <v>0</v>
      </c>
      <c r="H72" s="129">
        <f>+H63-(SUM(H31:INDEX(H31:H42,'[4]parámetros e instrucciones'!$E$3)))</f>
        <v>0</v>
      </c>
      <c r="I72" s="130">
        <f>+I63-(SUM(I31:INDEX(I31:I42,'[4]parámetros e instrucciones'!$E$3)))</f>
        <v>0</v>
      </c>
      <c r="J72" s="130">
        <f>+J63-(SUM(J31:INDEX(J31:J42,'[4]parámetros e instrucciones'!$E$3)))</f>
        <v>0</v>
      </c>
      <c r="K72" s="131">
        <f>+K63-(SUM(K31:INDEX(K31:K42,'[4]parámetros e instrucciones'!$E$3)))</f>
        <v>0</v>
      </c>
      <c r="L72" s="132">
        <f>+L63-(L61+E63-F63-G63-H63+I63-J63+M63)</f>
        <v>0</v>
      </c>
      <c r="N72" s="89"/>
    </row>
    <row r="73" spans="3:14" ht="13.5" thickBot="1" x14ac:dyDescent="0.25">
      <c r="C73" s="102">
        <f>+C64</f>
        <v>2019</v>
      </c>
      <c r="D73" s="100"/>
      <c r="E73" s="133">
        <f>+E64-(SUM(E43:INDEX(E43:E54,'[4]parámetros e instrucciones'!$E$3)))</f>
        <v>0</v>
      </c>
      <c r="F73" s="134">
        <f>+F64-(SUM(F43:INDEX(F43:F54,'[4]parámetros e instrucciones'!$E$3)))</f>
        <v>0</v>
      </c>
      <c r="G73" s="134">
        <f>+G64-(SUM(G43:INDEX(G43:G54,'[4]parámetros e instrucciones'!$E$3)))</f>
        <v>0</v>
      </c>
      <c r="H73" s="134">
        <f>+H64-(SUM(H43:INDEX(H43:H54,'[4]parámetros e instrucciones'!$E$3)))</f>
        <v>0</v>
      </c>
      <c r="I73" s="135">
        <f>+I64-(SUM(I43:INDEX(I43:I54,'[4]parámetros e instrucciones'!$E$3)))</f>
        <v>0</v>
      </c>
      <c r="J73" s="135">
        <f>+J64-(SUM(J43:INDEX(J43:J54,'[4]parámetros e instrucciones'!$E$3)))</f>
        <v>0</v>
      </c>
      <c r="K73" s="136">
        <f>+K64-(SUM(K43:INDEX(K43:K54,'[4]parámetros e instrucciones'!$E$3)))</f>
        <v>0</v>
      </c>
      <c r="L73" s="136">
        <f>+L64-(L62+E64-F64-G64-H64+I64-J64+M64)</f>
        <v>0</v>
      </c>
      <c r="N73" s="89"/>
    </row>
    <row r="74" spans="3:14" x14ac:dyDescent="0.2">
      <c r="L74" s="50"/>
      <c r="N74" s="50"/>
    </row>
    <row r="75" spans="3:14" x14ac:dyDescent="0.2">
      <c r="L75" s="50"/>
      <c r="N75" s="50"/>
    </row>
    <row r="76" spans="3:14" x14ac:dyDescent="0.2">
      <c r="K76" s="90"/>
      <c r="L76" s="53"/>
      <c r="N76" s="50"/>
    </row>
    <row r="77" spans="3:14" x14ac:dyDescent="0.2">
      <c r="K77" s="90"/>
      <c r="N77" s="50"/>
    </row>
    <row r="78" spans="3:14" x14ac:dyDescent="0.2">
      <c r="K78" s="90"/>
      <c r="N78" s="50"/>
    </row>
    <row r="79" spans="3:14" x14ac:dyDescent="0.2">
      <c r="K79" s="90"/>
      <c r="N79" s="50"/>
    </row>
    <row r="80" spans="3:14" x14ac:dyDescent="0.2">
      <c r="K80" s="90"/>
      <c r="N80" s="50"/>
    </row>
    <row r="81" spans="11:14" x14ac:dyDescent="0.2">
      <c r="K81" s="90"/>
      <c r="N81" s="50"/>
    </row>
    <row r="82" spans="11:14" x14ac:dyDescent="0.2">
      <c r="N82" s="50"/>
    </row>
    <row r="83" spans="11:14" x14ac:dyDescent="0.2">
      <c r="N83" s="50"/>
    </row>
    <row r="84" spans="11:14" x14ac:dyDescent="0.2">
      <c r="N84" s="50"/>
    </row>
    <row r="85" spans="11:14" x14ac:dyDescent="0.2">
      <c r="N85" s="50"/>
    </row>
    <row r="86" spans="11:14" x14ac:dyDescent="0.2">
      <c r="N86" s="50"/>
    </row>
    <row r="87" spans="11:14" x14ac:dyDescent="0.2">
      <c r="N87" s="50"/>
    </row>
    <row r="88" spans="11:14" x14ac:dyDescent="0.2">
      <c r="N88" s="50"/>
    </row>
    <row r="89" spans="11:14" x14ac:dyDescent="0.2">
      <c r="N89" s="50"/>
    </row>
    <row r="90" spans="11:14" x14ac:dyDescent="0.2">
      <c r="N90" s="50"/>
    </row>
    <row r="91" spans="11:14" x14ac:dyDescent="0.2">
      <c r="N91" s="50"/>
    </row>
    <row r="92" spans="11:14" x14ac:dyDescent="0.2">
      <c r="N92" s="50"/>
    </row>
    <row r="93" spans="11:14" x14ac:dyDescent="0.2">
      <c r="N93" s="50"/>
    </row>
    <row r="94" spans="11:14" x14ac:dyDescent="0.2">
      <c r="N94" s="50"/>
    </row>
    <row r="95" spans="11:14" x14ac:dyDescent="0.2">
      <c r="N95" s="50"/>
    </row>
    <row r="96" spans="11:14" x14ac:dyDescent="0.2">
      <c r="N96" s="50"/>
    </row>
    <row r="97" spans="14:14" x14ac:dyDescent="0.2">
      <c r="N97" s="50"/>
    </row>
    <row r="98" spans="14:14" x14ac:dyDescent="0.2">
      <c r="N98" s="50"/>
    </row>
    <row r="99" spans="14:14" x14ac:dyDescent="0.2">
      <c r="N99" s="50"/>
    </row>
    <row r="100" spans="14:14" x14ac:dyDescent="0.2">
      <c r="N100" s="50"/>
    </row>
    <row r="101" spans="14:14" x14ac:dyDescent="0.2">
      <c r="N101" s="50"/>
    </row>
    <row r="102" spans="14:14" x14ac:dyDescent="0.2">
      <c r="N102" s="50"/>
    </row>
    <row r="103" spans="14:14" x14ac:dyDescent="0.2">
      <c r="N103" s="50"/>
    </row>
    <row r="104" spans="14:14" x14ac:dyDescent="0.2">
      <c r="N104" s="50"/>
    </row>
    <row r="105" spans="14:14" x14ac:dyDescent="0.2">
      <c r="N105" s="50"/>
    </row>
    <row r="106" spans="14:14" x14ac:dyDescent="0.2">
      <c r="N106" s="50"/>
    </row>
    <row r="107" spans="14:14" x14ac:dyDescent="0.2">
      <c r="N107" s="50"/>
    </row>
    <row r="108" spans="14:14" x14ac:dyDescent="0.2">
      <c r="N108" s="50"/>
    </row>
    <row r="109" spans="14:14" x14ac:dyDescent="0.2">
      <c r="N109" s="50"/>
    </row>
    <row r="110" spans="14:14" x14ac:dyDescent="0.2">
      <c r="N110" s="50"/>
    </row>
    <row r="111" spans="14:14" x14ac:dyDescent="0.2">
      <c r="N111" s="50"/>
    </row>
    <row r="112" spans="14:14" x14ac:dyDescent="0.2">
      <c r="N112" s="50"/>
    </row>
    <row r="113" spans="14:14" x14ac:dyDescent="0.2">
      <c r="N113" s="50"/>
    </row>
    <row r="114" spans="14:14" x14ac:dyDescent="0.2">
      <c r="N114" s="50"/>
    </row>
    <row r="115" spans="14:14" x14ac:dyDescent="0.2">
      <c r="N115" s="50"/>
    </row>
    <row r="116" spans="14:14" x14ac:dyDescent="0.2">
      <c r="N116" s="50"/>
    </row>
    <row r="117" spans="14:14" x14ac:dyDescent="0.2">
      <c r="N117" s="50"/>
    </row>
    <row r="118" spans="14:14" x14ac:dyDescent="0.2">
      <c r="N118" s="50"/>
    </row>
    <row r="119" spans="14:14" x14ac:dyDescent="0.2">
      <c r="N119" s="50"/>
    </row>
    <row r="120" spans="14:14" x14ac:dyDescent="0.2">
      <c r="N120" s="50"/>
    </row>
    <row r="121" spans="14:14" x14ac:dyDescent="0.2">
      <c r="N121" s="50"/>
    </row>
    <row r="122" spans="14:14" x14ac:dyDescent="0.2">
      <c r="N122" s="50"/>
    </row>
    <row r="123" spans="14:14" x14ac:dyDescent="0.2">
      <c r="N123" s="50"/>
    </row>
    <row r="124" spans="14:14" x14ac:dyDescent="0.2">
      <c r="N124" s="50"/>
    </row>
    <row r="125" spans="14:14" x14ac:dyDescent="0.2">
      <c r="N125" s="50"/>
    </row>
    <row r="126" spans="14:14" x14ac:dyDescent="0.2">
      <c r="N126" s="50"/>
    </row>
  </sheetData>
  <sheetProtection formatCells="0" formatColumns="0" formatRows="0"/>
  <protectedRanges>
    <protectedRange sqref="N7:N42 E60:N64 E7:K42" name="Rango2_1"/>
    <protectedRange sqref="E60:M64" name="Rango1_1"/>
  </protectedRanges>
  <mergeCells count="4">
    <mergeCell ref="C1:K1"/>
    <mergeCell ref="C2:K2"/>
    <mergeCell ref="C3:K3"/>
    <mergeCell ref="C4:K4"/>
  </mergeCells>
  <printOptions horizontalCentered="1" verticalCentered="1"/>
  <pageMargins left="0.19685039370078741" right="0.19685039370078741" top="0.82677165354330717" bottom="0.78740157480314965" header="0.19685039370078741" footer="0.51181102362204722"/>
  <pageSetup paperSize="9" scale="74" orientation="portrait" r:id="rId1"/>
  <headerFooter alignWithMargins="0">
    <oddHeader>&amp;R2020 - Año del General Manuel Belgrano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52</vt:i4>
      </vt:variant>
      <vt:variant>
        <vt:lpstr>Rangos con nombre</vt:lpstr>
      </vt:variant>
      <vt:variant>
        <vt:i4>50</vt:i4>
      </vt:variant>
    </vt:vector>
  </HeadingPairs>
  <TitlesOfParts>
    <vt:vector size="102" baseType="lpstr">
      <vt:lpstr>parámetros e instrucciones</vt:lpstr>
      <vt:lpstr>anexo</vt:lpstr>
      <vt:lpstr>1.1 modelos</vt:lpstr>
      <vt:lpstr>1.2 modelos</vt:lpstr>
      <vt:lpstr>1.3 modelos</vt:lpstr>
      <vt:lpstr>2. prod.  nac.</vt:lpstr>
      <vt:lpstr>3.1.vol.</vt:lpstr>
      <vt:lpstr>3.2 vol.</vt:lpstr>
      <vt:lpstr>3.3 vol.</vt:lpstr>
      <vt:lpstr>4.1.a $</vt:lpstr>
      <vt:lpstr>4.1.b conf</vt:lpstr>
      <vt:lpstr>4.1.b RES PUB</vt:lpstr>
      <vt:lpstr>4.2.a $</vt:lpstr>
      <vt:lpstr>4.2.b conf</vt:lpstr>
      <vt:lpstr>4.2.b RES PUB</vt:lpstr>
      <vt:lpstr>4.3.a $</vt:lpstr>
      <vt:lpstr>4.3.b conf</vt:lpstr>
      <vt:lpstr>4.3.b RES PUB</vt:lpstr>
      <vt:lpstr>5capprod</vt:lpstr>
      <vt:lpstr>Ejemplo</vt:lpstr>
      <vt:lpstr>6-empleo </vt:lpstr>
      <vt:lpstr>7.1 costos totales </vt:lpstr>
      <vt:lpstr>7.2 costos totales</vt:lpstr>
      <vt:lpstr>7.3 costos totales</vt:lpstr>
      <vt:lpstr>7.costos totales coproductos</vt:lpstr>
      <vt:lpstr>8.1.a Costos</vt:lpstr>
      <vt:lpstr>8.1.b Costos</vt:lpstr>
      <vt:lpstr>8.1.c Costos</vt:lpstr>
      <vt:lpstr>8.2 Costos</vt:lpstr>
      <vt:lpstr>8.3 Costos</vt:lpstr>
      <vt:lpstr>9.1.a adicional costos</vt:lpstr>
      <vt:lpstr>9.1.b adicional costos</vt:lpstr>
      <vt:lpstr>9.1.c adicional costos</vt:lpstr>
      <vt:lpstr>9.2 adicional costos</vt:lpstr>
      <vt:lpstr>9.3 adicional costos</vt:lpstr>
      <vt:lpstr>-10.1.a</vt:lpstr>
      <vt:lpstr>-10.1.b</vt:lpstr>
      <vt:lpstr>-10.1.c</vt:lpstr>
      <vt:lpstr>-10.2</vt:lpstr>
      <vt:lpstr>-10.3</vt:lpstr>
      <vt:lpstr>11.1- impo </vt:lpstr>
      <vt:lpstr>11.2- impo</vt:lpstr>
      <vt:lpstr>11.3- impo</vt:lpstr>
      <vt:lpstr>12.1 Reventa</vt:lpstr>
      <vt:lpstr>12.2 Reventa</vt:lpstr>
      <vt:lpstr>12.3 Reventa</vt:lpstr>
      <vt:lpstr>13 existencias</vt:lpstr>
      <vt:lpstr>14.1 impo semi </vt:lpstr>
      <vt:lpstr>14.2 impo semi</vt:lpstr>
      <vt:lpstr>14.3 impo semi</vt:lpstr>
      <vt:lpstr>11-Máx. Prod.</vt:lpstr>
      <vt:lpstr>14-horas trabajadas</vt:lpstr>
      <vt:lpstr>'1.1 modelos'!Área_de_impresión</vt:lpstr>
      <vt:lpstr>'1.2 modelos'!Área_de_impresión</vt:lpstr>
      <vt:lpstr>'1.3 modelos'!Área_de_impresión</vt:lpstr>
      <vt:lpstr>'-10.1.a'!Área_de_impresión</vt:lpstr>
      <vt:lpstr>'-10.1.b'!Área_de_impresión</vt:lpstr>
      <vt:lpstr>'-10.1.c'!Área_de_impresión</vt:lpstr>
      <vt:lpstr>'-10.2'!Área_de_impresión</vt:lpstr>
      <vt:lpstr>'-10.3'!Área_de_impresión</vt:lpstr>
      <vt:lpstr>'11.1- impo '!Área_de_impresión</vt:lpstr>
      <vt:lpstr>'11.2- impo'!Área_de_impresión</vt:lpstr>
      <vt:lpstr>'11.3- impo'!Área_de_impresión</vt:lpstr>
      <vt:lpstr>'11-Máx. Prod.'!Área_de_impresión</vt:lpstr>
      <vt:lpstr>'12.1 Reventa'!Área_de_impresión</vt:lpstr>
      <vt:lpstr>'12.2 Reventa'!Área_de_impresión</vt:lpstr>
      <vt:lpstr>'12.3 Reventa'!Área_de_impresión</vt:lpstr>
      <vt:lpstr>'13 existencias'!Área_de_impresión</vt:lpstr>
      <vt:lpstr>'14.1 impo semi '!Área_de_impresión</vt:lpstr>
      <vt:lpstr>'14.2 impo semi'!Área_de_impresión</vt:lpstr>
      <vt:lpstr>'14.3 impo semi'!Área_de_impresión</vt:lpstr>
      <vt:lpstr>'14-horas trabajadas'!Área_de_impresión</vt:lpstr>
      <vt:lpstr>'2. prod.  nac.'!Área_de_impresión</vt:lpstr>
      <vt:lpstr>'3.1.vol.'!Área_de_impresión</vt:lpstr>
      <vt:lpstr>'3.2 vol.'!Área_de_impresión</vt:lpstr>
      <vt:lpstr>'3.3 vol.'!Área_de_impresión</vt:lpstr>
      <vt:lpstr>'4.1.a $'!Área_de_impresión</vt:lpstr>
      <vt:lpstr>'4.1.b conf'!Área_de_impresión</vt:lpstr>
      <vt:lpstr>'4.1.b RES PUB'!Área_de_impresión</vt:lpstr>
      <vt:lpstr>'4.2.a $'!Área_de_impresión</vt:lpstr>
      <vt:lpstr>'4.2.b conf'!Área_de_impresión</vt:lpstr>
      <vt:lpstr>'4.2.b RES PUB'!Área_de_impresión</vt:lpstr>
      <vt:lpstr>'4.3.a $'!Área_de_impresión</vt:lpstr>
      <vt:lpstr>'4.3.b conf'!Área_de_impresión</vt:lpstr>
      <vt:lpstr>'4.3.b RES PUB'!Área_de_impresión</vt:lpstr>
      <vt:lpstr>'5capprod'!Área_de_impresión</vt:lpstr>
      <vt:lpstr>'6-empleo '!Área_de_impresión</vt:lpstr>
      <vt:lpstr>'7.1 costos totales '!Área_de_impresión</vt:lpstr>
      <vt:lpstr>'7.2 costos totales'!Área_de_impresión</vt:lpstr>
      <vt:lpstr>'7.3 costos totales'!Área_de_impresión</vt:lpstr>
      <vt:lpstr>'8.1.a Costos'!Área_de_impresión</vt:lpstr>
      <vt:lpstr>'8.1.b Costos'!Área_de_impresión</vt:lpstr>
      <vt:lpstr>'8.1.c Costos'!Área_de_impresión</vt:lpstr>
      <vt:lpstr>'8.2 Costos'!Área_de_impresión</vt:lpstr>
      <vt:lpstr>'8.3 Costos'!Área_de_impresión</vt:lpstr>
      <vt:lpstr>'9.1.a adicional costos'!Área_de_impresión</vt:lpstr>
      <vt:lpstr>'9.1.b adicional costos'!Área_de_impresión</vt:lpstr>
      <vt:lpstr>'9.1.c adicional costos'!Área_de_impresión</vt:lpstr>
      <vt:lpstr>'9.2 adicional costos'!Área_de_impresión</vt:lpstr>
      <vt:lpstr>'9.3 adicional 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Maria Emilia Ayala</cp:lastModifiedBy>
  <cp:lastPrinted>2020-01-31T15:16:42Z</cp:lastPrinted>
  <dcterms:created xsi:type="dcterms:W3CDTF">1996-10-10T17:31:07Z</dcterms:created>
  <dcterms:modified xsi:type="dcterms:W3CDTF">2020-02-03T14:01:06Z</dcterms:modified>
</cp:coreProperties>
</file>