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nmartino\Desktop\cnce\porcellanato 3\"/>
    </mc:Choice>
  </mc:AlternateContent>
  <bookViews>
    <workbookView xWindow="0" yWindow="0" windowWidth="29010" windowHeight="12540" tabRatio="684" firstSheet="12" activeTab="19"/>
  </bookViews>
  <sheets>
    <sheet name="parámetros e instrucciones" sheetId="48" r:id="rId1"/>
    <sheet name="anexo" sheetId="1" r:id="rId2"/>
    <sheet name="1.modelos" sheetId="2" r:id="rId3"/>
    <sheet name="2. prod.  nac." sheetId="28" r:id="rId4"/>
    <sheet name="3.vol." sheetId="45" r:id="rId5"/>
    <sheet name="4.$" sheetId="52" r:id="rId6"/>
    <sheet name="4.conf" sheetId="47" r:id="rId7"/>
    <sheet name="4.RES PUB" sheetId="46" r:id="rId8"/>
    <sheet name="5capprod" sheetId="32" r:id="rId9"/>
    <sheet name="Ejemplo" sheetId="33" r:id="rId10"/>
    <sheet name="6-empleo " sheetId="34" r:id="rId11"/>
    <sheet name="7.costos totales " sheetId="49" r:id="rId12"/>
    <sheet name="8.a.... Costos" sheetId="36" r:id="rId13"/>
    <sheet name="8.b.... Costos" sheetId="54" r:id="rId14"/>
    <sheet name="9.aadicional costos" sheetId="51" r:id="rId15"/>
    <sheet name="9.badicional costos" sheetId="53" r:id="rId16"/>
    <sheet name="-10.a-10.b-precios" sheetId="38" r:id="rId17"/>
    <sheet name="11- impo " sheetId="40" r:id="rId18"/>
    <sheet name="12Reventa" sheetId="41" r:id="rId19"/>
    <sheet name="13 existencias" sheetId="42" r:id="rId20"/>
    <sheet name="11-Máx. Prod." sheetId="14" state="hidden" r:id="rId21"/>
    <sheet name="14-horas trabajadas" sheetId="23" state="hidden" r:id="rId22"/>
  </sheets>
  <externalReferences>
    <externalReference r:id="rId23"/>
    <externalReference r:id="rId24"/>
  </externalReferences>
  <definedNames>
    <definedName name="al">[1]PARAMETROS!$C$5</definedName>
    <definedName name="año1">'[2]0a_Parámetros'!$H$7</definedName>
    <definedName name="_xlnm.Print_Area" localSheetId="2">'1.modelos'!$A$1:$I$42</definedName>
    <definedName name="_xlnm.Print_Area" localSheetId="16">'-10.a-10.b-precios'!$B$1:$F$53</definedName>
    <definedName name="_xlnm.Print_Area" localSheetId="17">'11- impo '!$A$1:$F$51</definedName>
    <definedName name="_xlnm.Print_Area" localSheetId="20">'11-Máx. Prod.'!$A$1:$B$5</definedName>
    <definedName name="_xlnm.Print_Area" localSheetId="18">'12Reventa'!$A$1:$I$54</definedName>
    <definedName name="_xlnm.Print_Area" localSheetId="19">'13 existencias'!$A$1:$E$14</definedName>
    <definedName name="_xlnm.Print_Area" localSheetId="21">'14-horas trabajadas'!$A$1:$D$10</definedName>
    <definedName name="_xlnm.Print_Area" localSheetId="3">'2. prod.  nac.'!$A$1:$C$17</definedName>
    <definedName name="_xlnm.Print_Area" localSheetId="4">'3.vol.'!$C$1:$M$50</definedName>
    <definedName name="_xlnm.Print_Area" localSheetId="5">'4.$'!$A$1:$E$53</definedName>
    <definedName name="_xlnm.Print_Area" localSheetId="6">'4.conf'!$A$1:$D$52</definedName>
    <definedName name="_xlnm.Print_Area" localSheetId="7">'4.RES PUB'!$A$1:$C$51</definedName>
    <definedName name="_xlnm.Print_Area" localSheetId="8">'5capprod'!$A$1:$B$10</definedName>
    <definedName name="_xlnm.Print_Area" localSheetId="10">'6-empleo '!$B$1:$H$11</definedName>
    <definedName name="_xlnm.Print_Area" localSheetId="11">'7.costos totales '!$A$1:$I$45</definedName>
    <definedName name="_xlnm.Print_Area" localSheetId="12">'8.a.... Costos'!$A$1:$O$66</definedName>
    <definedName name="_xlnm.Print_Area" localSheetId="13">'8.b.... Costos'!$A$1:$O$66</definedName>
    <definedName name="_xlnm.Print_Area" localSheetId="14">'9.aadicional costos'!$A$1:$J$45</definedName>
    <definedName name="_xlnm.Print_Area" localSheetId="15">'9.badicional costos'!$A$1:$J$45</definedName>
    <definedName name="_xlnm.Print_Area" localSheetId="1">anexo!$C$10</definedName>
    <definedName name="_xlnm.Print_Area" localSheetId="9">Ejemplo!$A$1:$G$43</definedName>
  </definedNames>
  <calcPr calcId="162913" calcMode="manual"/>
</workbook>
</file>

<file path=xl/calcChain.xml><?xml version="1.0" encoding="utf-8"?>
<calcChain xmlns="http://schemas.openxmlformats.org/spreadsheetml/2006/main">
  <c r="G47" i="38" l="1"/>
  <c r="G45" i="38"/>
  <c r="G44" i="38"/>
  <c r="G43" i="38"/>
  <c r="G42" i="38"/>
  <c r="G41" i="38"/>
  <c r="G40" i="38"/>
  <c r="G39" i="38"/>
  <c r="G38" i="38"/>
  <c r="G37" i="38"/>
  <c r="G36" i="38"/>
  <c r="G35" i="38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N70" i="54"/>
  <c r="L70" i="54"/>
  <c r="H70" i="54"/>
  <c r="B70" i="54"/>
  <c r="N69" i="54"/>
  <c r="L69" i="54"/>
  <c r="H69" i="54"/>
  <c r="B69" i="54"/>
  <c r="A4" i="54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H52" i="49"/>
  <c r="G52" i="49"/>
  <c r="B52" i="49"/>
  <c r="H50" i="49"/>
  <c r="B50" i="49"/>
  <c r="G50" i="49"/>
  <c r="E44" i="52"/>
  <c r="C44" i="52"/>
  <c r="F16" i="33"/>
  <c r="E22" i="33"/>
  <c r="D22" i="33"/>
  <c r="B22" i="33"/>
  <c r="B47" i="38"/>
  <c r="A45" i="40"/>
  <c r="A46" i="41"/>
  <c r="A42" i="46"/>
  <c r="A43" i="47"/>
  <c r="A41" i="46"/>
  <c r="A42" i="47"/>
  <c r="A40" i="46"/>
  <c r="A41" i="47"/>
  <c r="A39" i="46"/>
  <c r="A40" i="47"/>
  <c r="A38" i="46"/>
  <c r="A39" i="47"/>
  <c r="A37" i="46"/>
  <c r="A38" i="47"/>
  <c r="A36" i="46"/>
  <c r="A37" i="47"/>
  <c r="A35" i="46"/>
  <c r="A36" i="47"/>
  <c r="A34" i="46"/>
  <c r="A35" i="47"/>
  <c r="A33" i="46"/>
  <c r="A34" i="47"/>
  <c r="A32" i="46"/>
  <c r="A33" i="47"/>
  <c r="A31" i="46"/>
  <c r="A32" i="47"/>
  <c r="A30" i="46"/>
  <c r="A31" i="47"/>
  <c r="A29" i="46"/>
  <c r="A30" i="47"/>
  <c r="A28" i="46"/>
  <c r="A29" i="47"/>
  <c r="A27" i="46"/>
  <c r="A28" i="47"/>
  <c r="A26" i="46"/>
  <c r="A27" i="47"/>
  <c r="A25" i="46"/>
  <c r="A26" i="47"/>
  <c r="A24" i="46"/>
  <c r="A25" i="47"/>
  <c r="A23" i="46"/>
  <c r="A24" i="47"/>
  <c r="A22" i="46"/>
  <c r="A23" i="47"/>
  <c r="A21" i="46"/>
  <c r="A22" i="47"/>
  <c r="A20" i="46"/>
  <c r="A21" i="47"/>
  <c r="A19" i="46"/>
  <c r="A20" i="47"/>
  <c r="A18" i="46"/>
  <c r="A19" i="47"/>
  <c r="A17" i="46"/>
  <c r="A18" i="47"/>
  <c r="A16" i="46"/>
  <c r="A17" i="47"/>
  <c r="A15" i="46"/>
  <c r="A16" i="47"/>
  <c r="A14" i="46"/>
  <c r="A15" i="47"/>
  <c r="A13" i="46"/>
  <c r="A14" i="47"/>
  <c r="A12" i="46"/>
  <c r="A13" i="47"/>
  <c r="A11" i="46"/>
  <c r="A12" i="47"/>
  <c r="A10" i="46"/>
  <c r="A11" i="47"/>
  <c r="A9" i="46"/>
  <c r="A10" i="47"/>
  <c r="A8" i="46"/>
  <c r="A9" i="47"/>
  <c r="A7" i="46"/>
  <c r="A8" i="47"/>
  <c r="A44" i="46"/>
  <c r="A4" i="36"/>
  <c r="F6" i="34"/>
  <c r="C6" i="34"/>
  <c r="A3" i="47"/>
  <c r="A3" i="46"/>
  <c r="C3" i="45"/>
  <c r="A3" i="28"/>
  <c r="H49" i="46"/>
  <c r="H48" i="46"/>
  <c r="C48" i="46"/>
  <c r="H47" i="46"/>
  <c r="H46" i="46"/>
  <c r="H45" i="46"/>
  <c r="H42" i="46"/>
  <c r="H41" i="46"/>
  <c r="C41" i="46"/>
  <c r="H40" i="46"/>
  <c r="H39" i="46"/>
  <c r="C39" i="46"/>
  <c r="H38" i="46"/>
  <c r="H37" i="46"/>
  <c r="C37" i="46"/>
  <c r="H36" i="46"/>
  <c r="H35" i="46"/>
  <c r="H34" i="46"/>
  <c r="H33" i="46"/>
  <c r="C33" i="46"/>
  <c r="H32" i="46"/>
  <c r="H31" i="46"/>
  <c r="H30" i="46"/>
  <c r="C30" i="46"/>
  <c r="H29" i="46"/>
  <c r="H28" i="46"/>
  <c r="C28" i="46"/>
  <c r="H27" i="46"/>
  <c r="C27" i="46"/>
  <c r="H26" i="46"/>
  <c r="C26" i="46"/>
  <c r="H25" i="46"/>
  <c r="H24" i="46"/>
  <c r="C24" i="46"/>
  <c r="H23" i="46"/>
  <c r="H22" i="46"/>
  <c r="C22" i="46"/>
  <c r="H21" i="46"/>
  <c r="H20" i="46"/>
  <c r="C20" i="46"/>
  <c r="H19" i="46"/>
  <c r="C19" i="46"/>
  <c r="H18" i="46"/>
  <c r="H17" i="46"/>
  <c r="H16" i="46"/>
  <c r="C16" i="46"/>
  <c r="H15" i="46"/>
  <c r="H14" i="46"/>
  <c r="H13" i="46"/>
  <c r="H12" i="46"/>
  <c r="C12" i="46"/>
  <c r="H11" i="46"/>
  <c r="H10" i="46"/>
  <c r="H9" i="46"/>
  <c r="C9" i="46"/>
  <c r="H8" i="46"/>
  <c r="C8" i="46"/>
  <c r="H7" i="46"/>
  <c r="B23" i="42"/>
  <c r="B22" i="42"/>
  <c r="B21" i="42"/>
  <c r="B20" i="42"/>
  <c r="B19" i="42"/>
  <c r="A23" i="42"/>
  <c r="A22" i="42"/>
  <c r="B18" i="42"/>
  <c r="K44" i="45"/>
  <c r="J44" i="45"/>
  <c r="I44" i="45"/>
  <c r="H44" i="45"/>
  <c r="G44" i="45"/>
  <c r="F44" i="45"/>
  <c r="E44" i="45"/>
  <c r="C49" i="46"/>
  <c r="C31" i="46"/>
  <c r="C32" i="46"/>
  <c r="C34" i="46"/>
  <c r="C35" i="46"/>
  <c r="C36" i="46"/>
  <c r="C38" i="46"/>
  <c r="C40" i="46"/>
  <c r="C42" i="46"/>
  <c r="C21" i="46"/>
  <c r="C23" i="46"/>
  <c r="C25" i="46"/>
  <c r="C29" i="46"/>
  <c r="C47" i="46"/>
  <c r="C46" i="46"/>
  <c r="C7" i="46"/>
  <c r="C10" i="46"/>
  <c r="C11" i="46"/>
  <c r="C13" i="46"/>
  <c r="C14" i="46"/>
  <c r="C15" i="46"/>
  <c r="C17" i="46"/>
  <c r="C18" i="46"/>
  <c r="C45" i="46"/>
  <c r="C44" i="46"/>
  <c r="H44" i="46"/>
  <c r="B39" i="38"/>
  <c r="A37" i="40"/>
  <c r="A38" i="41"/>
  <c r="B40" i="38"/>
  <c r="A38" i="40"/>
  <c r="A39" i="41"/>
  <c r="B41" i="38"/>
  <c r="A39" i="40"/>
  <c r="A40" i="41"/>
  <c r="B42" i="38"/>
  <c r="A40" i="40"/>
  <c r="A41" i="41"/>
  <c r="B43" i="38"/>
  <c r="A41" i="40"/>
  <c r="A42" i="41"/>
  <c r="B44" i="38"/>
  <c r="A42" i="40"/>
  <c r="A43" i="41"/>
  <c r="B45" i="38"/>
  <c r="A43" i="40"/>
  <c r="A44" i="41"/>
  <c r="B36" i="38"/>
  <c r="A34" i="40"/>
  <c r="A35" i="41"/>
  <c r="N70" i="36"/>
  <c r="N69" i="36"/>
  <c r="L70" i="36"/>
  <c r="L69" i="36"/>
  <c r="H70" i="36"/>
  <c r="H69" i="36"/>
  <c r="B69" i="36"/>
  <c r="B70" i="36"/>
  <c r="B38" i="38"/>
  <c r="A36" i="40"/>
  <c r="A37" i="41"/>
  <c r="B37" i="38"/>
  <c r="A35" i="40"/>
  <c r="A36" i="41"/>
  <c r="B35" i="38"/>
  <c r="A33" i="40"/>
  <c r="A34" i="41"/>
  <c r="B34" i="38"/>
  <c r="A32" i="40"/>
  <c r="A33" i="41"/>
  <c r="B33" i="38"/>
  <c r="A31" i="40"/>
  <c r="A32" i="41"/>
  <c r="B32" i="38"/>
  <c r="A30" i="40"/>
  <c r="A31" i="41"/>
  <c r="B31" i="38"/>
  <c r="A29" i="40"/>
  <c r="A30" i="41"/>
  <c r="B30" i="38"/>
  <c r="A28" i="40"/>
  <c r="A29" i="41"/>
  <c r="B29" i="38"/>
  <c r="A27" i="40"/>
  <c r="A28" i="41"/>
  <c r="B28" i="38"/>
  <c r="A26" i="40"/>
  <c r="A27" i="41"/>
  <c r="B27" i="38"/>
  <c r="A25" i="40"/>
  <c r="A26" i="41"/>
  <c r="B26" i="38"/>
  <c r="A24" i="40"/>
  <c r="A25" i="41"/>
  <c r="B25" i="38"/>
  <c r="A23" i="40"/>
  <c r="A24" i="41"/>
  <c r="B24" i="38"/>
  <c r="A22" i="40"/>
  <c r="A23" i="41"/>
  <c r="B23" i="38"/>
  <c r="A21" i="40"/>
  <c r="A22" i="41"/>
  <c r="B22" i="38"/>
  <c r="A20" i="40"/>
  <c r="A21" i="41"/>
  <c r="B21" i="38"/>
  <c r="A19" i="40"/>
  <c r="A20" i="41"/>
  <c r="B20" i="38"/>
  <c r="A18" i="40"/>
  <c r="A19" i="41"/>
  <c r="B19" i="38"/>
  <c r="A17" i="40"/>
  <c r="A18" i="41"/>
  <c r="B18" i="38"/>
  <c r="A16" i="40"/>
  <c r="A17" i="41"/>
  <c r="B17" i="38"/>
  <c r="A15" i="40"/>
  <c r="A16" i="41"/>
  <c r="B16" i="38"/>
  <c r="A14" i="40"/>
  <c r="A15" i="41"/>
  <c r="B15" i="38"/>
  <c r="A13" i="40"/>
  <c r="A14" i="41"/>
  <c r="B14" i="38"/>
  <c r="A12" i="40"/>
  <c r="A13" i="41"/>
  <c r="B13" i="38"/>
  <c r="A11" i="40"/>
  <c r="A12" i="41"/>
  <c r="B12" i="38"/>
  <c r="A10" i="40"/>
  <c r="A11" i="41"/>
  <c r="B11" i="38"/>
  <c r="A9" i="40"/>
  <c r="A10" i="41"/>
  <c r="B10" i="38"/>
  <c r="A8" i="40"/>
  <c r="A9" i="41"/>
  <c r="A3" i="41"/>
  <c r="C22" i="33"/>
</calcChain>
</file>

<file path=xl/sharedStrings.xml><?xml version="1.0" encoding="utf-8"?>
<sst xmlns="http://schemas.openxmlformats.org/spreadsheetml/2006/main" count="582" uniqueCount="237">
  <si>
    <t>ANEXO ESTADÍSTICO</t>
  </si>
  <si>
    <t>Cuadro N° 1</t>
  </si>
  <si>
    <t>Producto</t>
  </si>
  <si>
    <t>RANKING</t>
  </si>
  <si>
    <t>Características técnicas, físicas, etc.</t>
  </si>
  <si>
    <t>1° tipo</t>
  </si>
  <si>
    <t>2° tipo</t>
  </si>
  <si>
    <t>3° tipo</t>
  </si>
  <si>
    <t>Cuadro Nº 3</t>
  </si>
  <si>
    <t>Mes</t>
  </si>
  <si>
    <t>Año</t>
  </si>
  <si>
    <t>.................</t>
  </si>
  <si>
    <t>Período</t>
  </si>
  <si>
    <t>Total</t>
  </si>
  <si>
    <t xml:space="preserve">Reventa al mercado interno de </t>
  </si>
  <si>
    <t>importadas de todos los orígenes.</t>
  </si>
  <si>
    <t>Origen:.............................</t>
  </si>
  <si>
    <t>U. de medida</t>
  </si>
  <si>
    <t>Valores ($)</t>
  </si>
  <si>
    <t>Valor FOB</t>
  </si>
  <si>
    <t>Existencias de</t>
  </si>
  <si>
    <t>Producción</t>
  </si>
  <si>
    <t>Autoconsumo</t>
  </si>
  <si>
    <t>Origen............................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</si>
  <si>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</si>
  <si>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</si>
  <si>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</si>
  <si>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</si>
  <si>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</si>
  <si>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</si>
  <si>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</si>
  <si>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</si>
  <si>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</si>
  <si>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</si>
  <si>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</si>
  <si>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</si>
  <si>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</si>
  <si>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</si>
  <si>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</si>
  <si>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</si>
  <si>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</si>
  <si>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</si>
  <si>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</si>
  <si>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</si>
  <si>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</si>
  <si>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</si>
  <si>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</si>
  <si>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</si>
  <si>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</si>
  <si>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</si>
  <si>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</si>
  <si>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</si>
  <si>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</si>
  <si>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</si>
  <si>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</si>
  <si>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</si>
  <si>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 xml:space="preserve">Valor 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</si>
  <si>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</si>
  <si>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</si>
  <si>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</si>
  <si>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</si>
  <si>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</si>
  <si>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</si>
  <si>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</si>
  <si>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</si>
  <si>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</si>
  <si>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</si>
  <si>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</si>
  <si>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</si>
  <si>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</si>
  <si>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</si>
  <si>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</si>
  <si>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</si>
  <si>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</si>
  <si>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</si>
  <si>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</si>
  <si>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</si>
  <si>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</si>
  <si>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Precios en el mercado interno de </t>
  </si>
  <si>
    <t>Importaciones de</t>
  </si>
  <si>
    <t>originarias de (1)</t>
  </si>
  <si>
    <t>(completar el origen):.....................................................</t>
  </si>
  <si>
    <t>Despachos Involucrados</t>
  </si>
  <si>
    <t>VOLUMEN</t>
  </si>
  <si>
    <t>(Fecha y N°) *</t>
  </si>
  <si>
    <t>Unidades</t>
  </si>
  <si>
    <t>(Total)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</si>
  <si>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</si>
  <si>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</si>
  <si>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</si>
  <si>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</si>
  <si>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</si>
  <si>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</si>
  <si>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</si>
  <si>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</si>
  <si>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Cuadro Nº 2</t>
  </si>
  <si>
    <t>Valor CIF</t>
  </si>
  <si>
    <t>*Cuando se expresa el precio del insumo, aclarar a qué unidad de medida está referida (ej. $/Kg; $/m, etc)</t>
  </si>
  <si>
    <t>CANAL MAYORISTA</t>
  </si>
  <si>
    <t>CANAL MINORISTA</t>
  </si>
  <si>
    <t>OTROS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</si>
  <si>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</si>
  <si>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</si>
  <si>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</si>
  <si>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</si>
  <si>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</si>
  <si>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 xml:space="preserve">Capacidad máxima de producción de </t>
  </si>
  <si>
    <t xml:space="preserve">Producción y capacidad de producción nacional de </t>
  </si>
  <si>
    <t>Producción nacional (*)</t>
  </si>
  <si>
    <t>Capacidad de producción</t>
  </si>
  <si>
    <t>(*) Indicar la fuente de información o la metodología de estimación.</t>
  </si>
  <si>
    <t>%</t>
  </si>
  <si>
    <t>TOTAL</t>
  </si>
  <si>
    <r>
      <t xml:space="preserve">Tipos/Modelos/Tamaño de </t>
    </r>
    <r>
      <rPr>
        <b/>
        <i/>
        <u/>
        <sz val="10"/>
        <rFont val="Arial"/>
        <family val="2"/>
      </rPr>
      <t/>
    </r>
  </si>
  <si>
    <t>En valores</t>
  </si>
  <si>
    <t>PERÍODO</t>
  </si>
  <si>
    <t>Exportaciones</t>
  </si>
  <si>
    <t>Producción Contratada a Terceros</t>
  </si>
  <si>
    <t>Producción para Terceros</t>
  </si>
  <si>
    <t>Producción, Autoconusmo, Ventas, Exportaciones y Existencias de</t>
  </si>
  <si>
    <t xml:space="preserve">Exportaciones de </t>
  </si>
  <si>
    <t>US$ FOB</t>
  </si>
  <si>
    <t>CONTROLES CNCE</t>
  </si>
  <si>
    <t>Ventas de Producción Propia</t>
  </si>
  <si>
    <t>Ventas de Producción Contratada a Terceros</t>
  </si>
  <si>
    <t>1º mes con operaciones</t>
  </si>
  <si>
    <t>COMPLETAR</t>
  </si>
  <si>
    <t>ATENCIÓN</t>
  </si>
  <si>
    <t>Cantidad de Empleados</t>
  </si>
  <si>
    <t>Cantidad de empleados y masa salarial</t>
  </si>
  <si>
    <t>Cuadro Nº 6</t>
  </si>
  <si>
    <t>Área de producción</t>
  </si>
  <si>
    <t>Cuadro Nº 5</t>
  </si>
  <si>
    <r>
      <t>Estructura de costos de</t>
    </r>
    <r>
      <rPr>
        <b/>
        <sz val="10"/>
        <rFont val="Arial"/>
      </rPr>
      <t xml:space="preserve"> </t>
    </r>
  </si>
  <si>
    <t>Cuadro N° 12</t>
  </si>
  <si>
    <t>Cuadro N° 13</t>
  </si>
  <si>
    <t>COSTO TOTAl</t>
  </si>
  <si>
    <t>EXPORTACIONES US$ FOB   RESÚMEN PÚBLICO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</si>
  <si>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</si>
  <si>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</si>
  <si>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</si>
  <si>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</si>
  <si>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CONTROLES CNCE (muestran diferencias entre totales y parciales)</t>
  </si>
  <si>
    <t>CONTROLES CNCE (muestran diferencias entre existencias informadas y teóricas del origen investigado)</t>
  </si>
  <si>
    <t>EN EL RESUMEN PÚBLICO DE EXPORTACIONES EN US$ FOB ESTA CARGADA LA FÓRMULA, PERO ES NECESARIO QUE LA EMPRESA COMPLETE (EN LA HOJA CONFIDENCIAL)  EL PRIMER MES CON OPERACIONES Y SU MONTO</t>
  </si>
  <si>
    <t>(muestran el resumen público del cuadro confidencial)</t>
  </si>
  <si>
    <t>Ventas de Producción Propia
En pesos</t>
  </si>
  <si>
    <t>Ventas de Producción Encargada o Contratada a Terceros
En pesos</t>
  </si>
  <si>
    <t>Insumos Importados</t>
  </si>
  <si>
    <t>Insumos Nacionales</t>
  </si>
  <si>
    <t xml:space="preserve">TOTAL </t>
  </si>
  <si>
    <t>Cuadro N° 7</t>
  </si>
  <si>
    <t>(diferencias entre totales y parciales)</t>
  </si>
  <si>
    <t>Nota: Esta información debe ser consistente con el resto de la información suministrada en el cuestionario, en especial en el Cuadro Nº 8.</t>
  </si>
  <si>
    <t>total</t>
  </si>
  <si>
    <t>unitario</t>
  </si>
  <si>
    <t>en pesos</t>
  </si>
  <si>
    <t>Fletes a cargo de los clientes - porcentaje sobre el precio</t>
  </si>
  <si>
    <t xml:space="preserve">                           %</t>
  </si>
  <si>
    <t>Agregue todas las filas que le resulten necesarias.</t>
  </si>
  <si>
    <t>comunes de fábrica</t>
  </si>
  <si>
    <t>Costos Totales del conjunto de todos los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</si>
  <si>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</si>
  <si>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</si>
  <si>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</si>
  <si>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</si>
  <si>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</si>
  <si>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</si>
  <si>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</si>
  <si>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 xml:space="preserve">Información adicional sobre la Estructura de Costos de </t>
  </si>
  <si>
    <t>unidad de medida del insumo</t>
  </si>
  <si>
    <t xml:space="preserve">Insumos nacionales </t>
  </si>
  <si>
    <t>Insumos importados</t>
  </si>
  <si>
    <t>Valor por unidad de producto - Cuadro Nº 8</t>
  </si>
  <si>
    <t>Diferencial (+ / - ) asignable a canal mayorista</t>
  </si>
  <si>
    <t>Diferencial (+ / - ) asignable a canal minorista</t>
  </si>
  <si>
    <t>Diferencial (+ / - ) asignable a canal …….</t>
  </si>
  <si>
    <t>Gastos Fijos de Comercialización</t>
  </si>
  <si>
    <t>Otro (indicar)……………………</t>
  </si>
  <si>
    <t>Cuadro Nº 10.a</t>
  </si>
  <si>
    <t>Existencias al cierre de cada período</t>
  </si>
  <si>
    <t>….° tipo</t>
  </si>
  <si>
    <t>Otros (Resto)</t>
  </si>
  <si>
    <t>Beneficio Fiscal</t>
  </si>
  <si>
    <t>Exportaciones de</t>
  </si>
  <si>
    <t>Ventas de</t>
  </si>
  <si>
    <t>Cuadro Nº 4.1</t>
  </si>
  <si>
    <t>Cuadro Nº 4.2.b</t>
  </si>
  <si>
    <t>Cuadro Nº 4.2.a</t>
  </si>
  <si>
    <t>Masa Salalrial (en pesos)</t>
  </si>
  <si>
    <t>(1)   Insumos o componentes  o partes y piezas o subconjuntos. Proporcionar la información de los principales insumos utilizados en el proceso de producción (aquellos que repesenten al menos un 80% del total de insumos nacionales/importados). Agregue las filas que sean necesarias.</t>
  </si>
  <si>
    <t>Origenes no objeto de medidas</t>
  </si>
  <si>
    <t>Origen objeto de medidas</t>
  </si>
  <si>
    <t>Indique la/s forma/s de asignación de los costos comunes entre los distintos productos (por ej. comunes de fabricación, administrativos, comerciales, etc.)</t>
  </si>
  <si>
    <t>Supongamos que la capacidad de la etapa que limita la producción fue utilizada en 2010</t>
  </si>
  <si>
    <t>Mix de producción de 2010</t>
  </si>
  <si>
    <t>Mix 2010</t>
  </si>
  <si>
    <t>eleva en un 50%, las unidades totales pasan a ser 1800 de acuerdo al mix vigente en 2010</t>
  </si>
  <si>
    <t xml:space="preserve">Si en el año 2011 la capacidad de producción, debido a inversiones que se hayan realizado se </t>
  </si>
  <si>
    <t>promedio 2011</t>
  </si>
  <si>
    <t>(vendidos al mercado interno)</t>
  </si>
  <si>
    <t>PORCELLANATO</t>
  </si>
  <si>
    <t>(en metros cuadrados)</t>
  </si>
  <si>
    <t xml:space="preserve">EXPORTACIONES US$ FOB </t>
  </si>
  <si>
    <t>RESUMEN PÚBLICO</t>
  </si>
  <si>
    <t>metros cuadrados</t>
  </si>
  <si>
    <t>promedio 2012</t>
  </si>
  <si>
    <t>promedio 2013</t>
  </si>
  <si>
    <t>promedio 2014</t>
  </si>
  <si>
    <t>promedio 2015</t>
  </si>
  <si>
    <t>promedio 2017</t>
  </si>
  <si>
    <t>promedio 2016</t>
  </si>
  <si>
    <t>por metro cuadrado</t>
  </si>
  <si>
    <t>en pesos por metro cuadrado</t>
  </si>
  <si>
    <t>Total facturado (en volumen)</t>
  </si>
  <si>
    <t>Total Facturado (en valores)</t>
  </si>
  <si>
    <t>Ingreso Medio por Ventas</t>
  </si>
  <si>
    <t>Origen:......................</t>
  </si>
  <si>
    <t>PORCELLANATO importado de todos los orígenes</t>
  </si>
  <si>
    <t>En metros cuadrados</t>
  </si>
  <si>
    <t>Origen.................</t>
  </si>
  <si>
    <r>
      <t xml:space="preserve">(en </t>
    </r>
    <r>
      <rPr>
        <b/>
        <u/>
        <sz val="10"/>
        <rFont val="Arial"/>
        <family val="2"/>
      </rPr>
      <t>metros cuadrados</t>
    </r>
    <r>
      <rPr>
        <b/>
        <sz val="10"/>
        <rFont val="Arial"/>
        <family val="2"/>
      </rPr>
      <t xml:space="preserve"> y valores de primera venta)</t>
    </r>
  </si>
  <si>
    <t>Cuadro Nº 11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</si>
  <si>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 xml:space="preserve">PORCELLANATO </t>
    </r>
  </si>
  <si>
    <t>PORCELLANATO SIN ESMALTAR SIN PULIR</t>
  </si>
  <si>
    <t>Cuadro N° 9.a</t>
  </si>
  <si>
    <t>de 60 cm. x 60 cm.</t>
  </si>
  <si>
    <r>
      <t xml:space="preserve">cantidad por </t>
    </r>
    <r>
      <rPr>
        <i/>
        <sz val="10"/>
        <rFont val="Arial"/>
        <family val="2"/>
      </rPr>
      <t>metro cuadrado</t>
    </r>
    <r>
      <rPr>
        <sz val="10"/>
        <rFont val="Arial"/>
      </rPr>
      <t xml:space="preserve"> </t>
    </r>
  </si>
  <si>
    <t>Cuadro N° 9.b</t>
  </si>
  <si>
    <t>PORCELLANATO SIN ESMALTAR PULIDO</t>
  </si>
  <si>
    <t>SIN ESMALTAR SIN PULIR de 60cm x 60cm</t>
  </si>
  <si>
    <t>Cuadro N° 8.b</t>
  </si>
  <si>
    <t>Cuadro N° 8.a</t>
  </si>
  <si>
    <t>SIN ESMALTAR PULIDO de 60cm x 60cm</t>
  </si>
  <si>
    <t xml:space="preserve">PORCELLANATO SIN ESMALTAR SIN PULIR </t>
  </si>
  <si>
    <t>de 60cm x 60cm</t>
  </si>
  <si>
    <t>Cuadro Nº 10.b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</si>
</sst>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 * #,##0.00_ ;_ * \-#,##0.00_ ;_ * &quot;-&quot;??_ ;_ @_ "/>
    <numFmt numFmtId="175" formatCode="#,##0_ \ \ ;______@_ \ \ \ "/>
    <numFmt numFmtId="176" formatCode="_-* #,##0.00\ [$€]_-;\-* #,##0.00\ [$€]_-;_-* &quot;-&quot;??\ [$€]_-;_-@_-"/>
  </numFmts>
  <fonts count="26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sz val="8"/>
      <name val="MS Sans Serif"/>
      <family val="2"/>
    </font>
    <font>
      <b/>
      <i/>
      <sz val="10"/>
      <name val="Arial"/>
      <family val="2"/>
    </font>
    <font>
      <sz val="8"/>
      <name val="Arial"/>
      <family val="2"/>
    </font>
    <font>
      <b/>
      <i/>
      <u/>
      <sz val="8"/>
      <name val="Arial"/>
      <family val="2"/>
    </font>
    <font>
      <b/>
      <sz val="8.5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6">
    <xf numFmtId="0" fontId="0" fillId="0" borderId="0"/>
    <xf numFmtId="176" fontId="3" fillId="0" borderId="0" applyFont="0" applyFill="0" applyBorder="0" applyAlignment="0" applyProtection="0"/>
    <xf numFmtId="0" fontId="3" fillId="0" borderId="1"/>
    <xf numFmtId="170" fontId="3" fillId="0" borderId="0" applyFont="0" applyFill="0" applyBorder="0" applyAlignment="0" applyProtection="0"/>
    <xf numFmtId="0" fontId="3" fillId="0" borderId="2" applyBorder="0"/>
    <xf numFmtId="9" fontId="3" fillId="0" borderId="0" applyFont="0" applyFill="0" applyBorder="0" applyAlignment="0" applyProtection="0"/>
  </cellStyleXfs>
  <cellXfs count="532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Protection="1">
      <protection locked="0"/>
    </xf>
    <xf numFmtId="3" fontId="11" fillId="0" borderId="21" xfId="3" quotePrefix="1" applyNumberFormat="1" applyFont="1" applyFill="1" applyBorder="1" applyAlignment="1" applyProtection="1">
      <alignment horizontal="right"/>
      <protection locked="0"/>
    </xf>
    <xf numFmtId="3" fontId="11" fillId="0" borderId="22" xfId="3" quotePrefix="1" applyNumberFormat="1" applyFont="1" applyFill="1" applyBorder="1" applyAlignment="1" applyProtection="1">
      <alignment horizontal="right"/>
      <protection locked="0"/>
    </xf>
    <xf numFmtId="3" fontId="11" fillId="0" borderId="2" xfId="3" quotePrefix="1" applyNumberFormat="1" applyFont="1" applyFill="1" applyBorder="1" applyAlignment="1" applyProtection="1">
      <alignment horizontal="right"/>
      <protection locked="0"/>
    </xf>
    <xf numFmtId="3" fontId="11" fillId="0" borderId="0" xfId="3" quotePrefix="1" applyNumberFormat="1" applyFont="1" applyFill="1" applyBorder="1" applyAlignment="1" applyProtection="1">
      <alignment horizontal="right"/>
      <protection locked="0"/>
    </xf>
    <xf numFmtId="3" fontId="11" fillId="0" borderId="23" xfId="3" quotePrefix="1" applyNumberFormat="1" applyFont="1" applyFill="1" applyBorder="1" applyAlignment="1" applyProtection="1">
      <alignment horizontal="right"/>
      <protection locked="0"/>
    </xf>
    <xf numFmtId="3" fontId="11" fillId="0" borderId="3" xfId="3" quotePrefix="1" applyNumberFormat="1" applyFont="1" applyFill="1" applyBorder="1" applyAlignment="1" applyProtection="1">
      <alignment horizontal="right"/>
      <protection locked="0"/>
    </xf>
    <xf numFmtId="3" fontId="11" fillId="0" borderId="11" xfId="3" quotePrefix="1" applyNumberFormat="1" applyFont="1" applyFill="1" applyBorder="1" applyAlignment="1" applyProtection="1">
      <alignment horizontal="right"/>
      <protection locked="0"/>
    </xf>
    <xf numFmtId="3" fontId="11" fillId="0" borderId="24" xfId="3" quotePrefix="1" applyNumberFormat="1" applyFont="1" applyFill="1" applyBorder="1" applyAlignment="1" applyProtection="1">
      <alignment horizontal="right"/>
      <protection locked="0"/>
    </xf>
    <xf numFmtId="3" fontId="11" fillId="0" borderId="7" xfId="3" quotePrefix="1" applyNumberFormat="1" applyFont="1" applyFill="1" applyBorder="1" applyAlignment="1" applyProtection="1">
      <alignment horizontal="right"/>
      <protection locked="0"/>
    </xf>
    <xf numFmtId="3" fontId="11" fillId="0" borderId="12" xfId="3" quotePrefix="1" applyNumberFormat="1" applyFont="1" applyFill="1" applyBorder="1" applyAlignment="1" applyProtection="1">
      <alignment horizontal="right"/>
      <protection locked="0"/>
    </xf>
    <xf numFmtId="3" fontId="11" fillId="0" borderId="25" xfId="3" quotePrefix="1" applyNumberFormat="1" applyFont="1" applyFill="1" applyBorder="1" applyAlignment="1" applyProtection="1">
      <alignment horizontal="right"/>
      <protection locked="0"/>
    </xf>
    <xf numFmtId="3" fontId="11" fillId="0" borderId="16" xfId="3" quotePrefix="1" applyNumberFormat="1" applyFont="1" applyFill="1" applyBorder="1" applyAlignment="1" applyProtection="1">
      <alignment horizontal="right"/>
      <protection locked="0"/>
    </xf>
    <xf numFmtId="3" fontId="11" fillId="0" borderId="15" xfId="3" quotePrefix="1" applyNumberFormat="1" applyFont="1" applyFill="1" applyBorder="1" applyAlignment="1" applyProtection="1">
      <alignment horizontal="right"/>
      <protection locked="0"/>
    </xf>
    <xf numFmtId="3" fontId="11" fillId="0" borderId="26" xfId="3" quotePrefix="1" applyNumberFormat="1" applyFont="1" applyFill="1" applyBorder="1" applyAlignment="1" applyProtection="1">
      <alignment horizontal="right"/>
      <protection locked="0"/>
    </xf>
    <xf numFmtId="3" fontId="11" fillId="0" borderId="27" xfId="3" quotePrefix="1" applyNumberFormat="1" applyFont="1" applyFill="1" applyBorder="1" applyAlignment="1" applyProtection="1">
      <alignment horizontal="right"/>
      <protection locked="0"/>
    </xf>
    <xf numFmtId="3" fontId="11" fillId="0" borderId="28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75" fontId="11" fillId="0" borderId="0" xfId="3" quotePrefix="1" applyNumberFormat="1" applyFont="1" applyFill="1" applyBorder="1" applyAlignment="1" applyProtection="1">
      <protection locked="0"/>
    </xf>
    <xf numFmtId="3" fontId="11" fillId="0" borderId="0" xfId="3" quotePrefix="1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3" fontId="11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1" fillId="0" borderId="11" xfId="0" applyNumberFormat="1" applyFont="1" applyBorder="1" applyAlignment="1" applyProtection="1">
      <alignment horizontal="center"/>
      <protection locked="0"/>
    </xf>
    <xf numFmtId="1" fontId="4" fillId="0" borderId="28" xfId="0" applyNumberFormat="1" applyFont="1" applyFill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3" fontId="11" fillId="0" borderId="29" xfId="0" applyNumberFormat="1" applyFont="1" applyBorder="1" applyAlignment="1" applyProtection="1">
      <alignment horizontal="center"/>
      <protection locked="0"/>
    </xf>
    <xf numFmtId="0" fontId="11" fillId="0" borderId="12" xfId="0" quotePrefix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3" fontId="11" fillId="0" borderId="23" xfId="0" applyNumberFormat="1" applyFont="1" applyBorder="1" applyAlignment="1" applyProtection="1">
      <alignment horizontal="center"/>
      <protection locked="0"/>
    </xf>
    <xf numFmtId="3" fontId="11" fillId="0" borderId="3" xfId="0" applyNumberFormat="1" applyFont="1" applyBorder="1" applyAlignment="1" applyProtection="1">
      <alignment horizontal="center"/>
      <protection locked="0"/>
    </xf>
    <xf numFmtId="3" fontId="11" fillId="0" borderId="26" xfId="0" applyNumberFormat="1" applyFont="1" applyBorder="1" applyAlignment="1" applyProtection="1">
      <alignment horizontal="center"/>
      <protection locked="0"/>
    </xf>
    <xf numFmtId="3" fontId="11" fillId="0" borderId="27" xfId="0" applyNumberFormat="1" applyFont="1" applyBorder="1" applyAlignment="1" applyProtection="1">
      <alignment horizontal="center"/>
      <protection locked="0"/>
    </xf>
    <xf numFmtId="3" fontId="11" fillId="0" borderId="28" xfId="0" applyNumberFormat="1" applyFont="1" applyBorder="1" applyAlignment="1" applyProtection="1">
      <alignment horizontal="center"/>
      <protection locked="0"/>
    </xf>
    <xf numFmtId="3" fontId="11" fillId="0" borderId="24" xfId="0" applyNumberFormat="1" applyFont="1" applyBorder="1" applyAlignment="1" applyProtection="1">
      <alignment horizontal="center"/>
      <protection locked="0"/>
    </xf>
    <xf numFmtId="3" fontId="11" fillId="0" borderId="7" xfId="0" quotePrefix="1" applyNumberFormat="1" applyFont="1" applyFill="1" applyBorder="1" applyAlignment="1" applyProtection="1">
      <alignment horizontal="center"/>
      <protection locked="0"/>
    </xf>
    <xf numFmtId="0" fontId="11" fillId="0" borderId="7" xfId="0" quotePrefix="1" applyFont="1" applyFill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0" xfId="0" applyFont="1" applyProtection="1">
      <protection locked="0"/>
    </xf>
    <xf numFmtId="1" fontId="20" fillId="0" borderId="2" xfId="0" applyNumberFormat="1" applyFont="1" applyFill="1" applyBorder="1" applyAlignment="1" applyProtection="1">
      <alignment horizontal="center"/>
      <protection locked="0"/>
    </xf>
    <xf numFmtId="1" fontId="20" fillId="0" borderId="11" xfId="0" applyNumberFormat="1" applyFont="1" applyFill="1" applyBorder="1" applyAlignment="1" applyProtection="1">
      <alignment horizontal="center"/>
      <protection locked="0"/>
    </xf>
    <xf numFmtId="1" fontId="20" fillId="0" borderId="12" xfId="0" applyNumberFormat="1" applyFont="1" applyFill="1" applyBorder="1" applyAlignment="1" applyProtection="1">
      <alignment horizontal="center"/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0" fontId="0" fillId="0" borderId="31" xfId="0" applyBorder="1" applyProtection="1">
      <protection locked="0"/>
    </xf>
    <xf numFmtId="1" fontId="20" fillId="0" borderId="9" xfId="0" applyNumberFormat="1" applyFont="1" applyFill="1" applyBorder="1" applyAlignment="1" applyProtection="1">
      <alignment horizontal="center"/>
      <protection locked="0"/>
    </xf>
    <xf numFmtId="17" fontId="4" fillId="3" borderId="28" xfId="0" applyNumberFormat="1" applyFont="1" applyFill="1" applyBorder="1" applyAlignment="1" applyProtection="1">
      <alignment horizontal="center"/>
      <protection locked="0"/>
    </xf>
    <xf numFmtId="3" fontId="11" fillId="0" borderId="32" xfId="3" quotePrefix="1" applyNumberFormat="1" applyFont="1" applyFill="1" applyBorder="1" applyAlignment="1" applyProtection="1">
      <alignment horizontal="right"/>
      <protection locked="0"/>
    </xf>
    <xf numFmtId="3" fontId="11" fillId="0" borderId="5" xfId="3" quotePrefix="1" applyNumberFormat="1" applyFont="1" applyFill="1" applyBorder="1" applyAlignment="1" applyProtection="1">
      <alignment horizontal="right"/>
      <protection locked="0"/>
    </xf>
    <xf numFmtId="3" fontId="11" fillId="0" borderId="6" xfId="3" quotePrefix="1" applyNumberFormat="1" applyFont="1" applyFill="1" applyBorder="1" applyAlignment="1" applyProtection="1">
      <alignment horizontal="right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4" fontId="19" fillId="4" borderId="2" xfId="0" applyNumberFormat="1" applyFont="1" applyFill="1" applyBorder="1" applyAlignment="1" applyProtection="1">
      <alignment horizontal="center"/>
    </xf>
    <xf numFmtId="4" fontId="19" fillId="4" borderId="11" xfId="0" applyNumberFormat="1" applyFont="1" applyFill="1" applyBorder="1" applyAlignment="1" applyProtection="1">
      <alignment horizontal="center"/>
    </xf>
    <xf numFmtId="4" fontId="19" fillId="4" borderId="12" xfId="0" applyNumberFormat="1" applyFont="1" applyFill="1" applyBorder="1" applyAlignment="1" applyProtection="1">
      <alignment horizontal="center"/>
    </xf>
    <xf numFmtId="4" fontId="19" fillId="4" borderId="14" xfId="0" applyNumberFormat="1" applyFont="1" applyFill="1" applyBorder="1" applyAlignment="1" applyProtection="1">
      <alignment horizontal="center"/>
    </xf>
    <xf numFmtId="4" fontId="19" fillId="4" borderId="12" xfId="0" quotePrefix="1" applyNumberFormat="1" applyFont="1" applyFill="1" applyBorder="1" applyAlignment="1" applyProtection="1">
      <alignment horizontal="center"/>
    </xf>
    <xf numFmtId="0" fontId="3" fillId="0" borderId="0" xfId="4" applyBorder="1" applyProtection="1"/>
    <xf numFmtId="2" fontId="20" fillId="4" borderId="9" xfId="0" applyNumberFormat="1" applyFont="1" applyFill="1" applyBorder="1" applyAlignment="1" applyProtection="1">
      <alignment horizontal="center"/>
    </xf>
    <xf numFmtId="0" fontId="0" fillId="0" borderId="33" xfId="0" applyBorder="1" applyProtection="1">
      <protection locked="0"/>
    </xf>
    <xf numFmtId="0" fontId="20" fillId="0" borderId="34" xfId="0" applyFont="1" applyBorder="1" applyProtection="1">
      <protection locked="0"/>
    </xf>
    <xf numFmtId="0" fontId="20" fillId="0" borderId="35" xfId="0" applyFont="1" applyBorder="1" applyProtection="1">
      <protection locked="0"/>
    </xf>
    <xf numFmtId="49" fontId="20" fillId="0" borderId="9" xfId="0" applyNumberFormat="1" applyFont="1" applyBorder="1" applyAlignment="1" applyProtection="1">
      <alignment horizontal="center"/>
      <protection locked="0"/>
    </xf>
    <xf numFmtId="0" fontId="20" fillId="0" borderId="36" xfId="0" applyFont="1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20" fillId="0" borderId="39" xfId="0" applyFont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0" xfId="0" applyAlignment="1" applyProtection="1">
      <protection locked="0"/>
    </xf>
    <xf numFmtId="0" fontId="8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15" fillId="0" borderId="14" xfId="0" applyFont="1" applyBorder="1" applyProtection="1">
      <protection locked="0"/>
    </xf>
    <xf numFmtId="0" fontId="15" fillId="0" borderId="29" xfId="0" applyFont="1" applyBorder="1" applyProtection="1">
      <protection locked="0"/>
    </xf>
    <xf numFmtId="0" fontId="15" fillId="0" borderId="8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5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8" xfId="0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2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0" fontId="15" fillId="0" borderId="40" xfId="0" applyFont="1" applyBorder="1" applyAlignment="1" applyProtection="1">
      <alignment horizontal="centerContinuous"/>
      <protection locked="0"/>
    </xf>
    <xf numFmtId="0" fontId="15" fillId="0" borderId="41" xfId="0" applyFont="1" applyBorder="1" applyAlignment="1" applyProtection="1">
      <alignment horizontal="centerContinuous"/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14" fontId="4" fillId="0" borderId="11" xfId="0" applyNumberFormat="1" applyFont="1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4" fontId="4" fillId="0" borderId="28" xfId="0" applyNumberFormat="1" applyFont="1" applyFill="1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4" fillId="5" borderId="9" xfId="0" applyFont="1" applyFill="1" applyBorder="1" applyAlignment="1" applyProtection="1">
      <alignment horizontal="centerContinuous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4" fillId="0" borderId="46" xfId="0" applyFont="1" applyBorder="1" applyAlignment="1" applyProtection="1">
      <alignment horizontal="left"/>
      <protection locked="0"/>
    </xf>
    <xf numFmtId="0" fontId="4" fillId="0" borderId="47" xfId="0" applyFont="1" applyBorder="1" applyAlignment="1" applyProtection="1">
      <alignment horizontal="centerContinuous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4" fillId="0" borderId="48" xfId="0" applyFont="1" applyBorder="1" applyAlignment="1" applyProtection="1">
      <alignment horizontal="center"/>
      <protection locked="0"/>
    </xf>
    <xf numFmtId="0" fontId="4" fillId="0" borderId="49" xfId="0" applyFont="1" applyBorder="1" applyAlignment="1" applyProtection="1">
      <alignment horizontal="center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1" fontId="11" fillId="0" borderId="11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Protection="1">
      <protection locked="0"/>
    </xf>
    <xf numFmtId="1" fontId="11" fillId="0" borderId="12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Protection="1">
      <protection locked="0"/>
    </xf>
    <xf numFmtId="17" fontId="11" fillId="0" borderId="0" xfId="0" applyNumberFormat="1" applyFont="1" applyBorder="1" applyAlignment="1" applyProtection="1">
      <alignment horizontal="center"/>
      <protection locked="0"/>
    </xf>
    <xf numFmtId="17" fontId="11" fillId="0" borderId="2" xfId="0" applyNumberFormat="1" applyFon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17" fontId="4" fillId="0" borderId="28" xfId="0" applyNumberFormat="1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50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3" fillId="0" borderId="0" xfId="4" applyBorder="1" applyProtection="1">
      <protection locked="0"/>
    </xf>
    <xf numFmtId="0" fontId="12" fillId="0" borderId="0" xfId="4" applyFont="1" applyFill="1" applyBorder="1" applyProtection="1">
      <protection locked="0"/>
    </xf>
    <xf numFmtId="0" fontId="12" fillId="0" borderId="0" xfId="4" applyFont="1" applyBorder="1" applyProtection="1">
      <protection locked="0"/>
    </xf>
    <xf numFmtId="0" fontId="9" fillId="0" borderId="0" xfId="4" applyFont="1" applyFill="1" applyBorder="1" applyAlignment="1" applyProtection="1">
      <alignment horizontal="left"/>
      <protection locked="0"/>
    </xf>
    <xf numFmtId="0" fontId="1" fillId="0" borderId="14" xfId="4" applyFont="1" applyBorder="1" applyAlignment="1" applyProtection="1">
      <alignment horizontal="left"/>
      <protection locked="0"/>
    </xf>
    <xf numFmtId="0" fontId="1" fillId="0" borderId="14" xfId="4" applyFont="1" applyBorder="1" applyAlignment="1" applyProtection="1">
      <alignment horizontal="center"/>
      <protection locked="0"/>
    </xf>
    <xf numFmtId="0" fontId="1" fillId="0" borderId="8" xfId="4" applyFont="1" applyBorder="1" applyProtection="1">
      <protection locked="0"/>
    </xf>
    <xf numFmtId="0" fontId="1" fillId="0" borderId="8" xfId="4" applyFont="1" applyBorder="1" applyAlignment="1" applyProtection="1">
      <alignment horizontal="center"/>
      <protection locked="0"/>
    </xf>
    <xf numFmtId="0" fontId="1" fillId="0" borderId="0" xfId="4" applyFont="1" applyBorder="1" applyProtection="1">
      <protection locked="0"/>
    </xf>
    <xf numFmtId="0" fontId="1" fillId="0" borderId="2" xfId="4" applyFont="1" applyBorder="1" applyAlignment="1" applyProtection="1">
      <alignment horizontal="left"/>
      <protection locked="0"/>
    </xf>
    <xf numFmtId="0" fontId="3" fillId="0" borderId="22" xfId="4" applyBorder="1" applyAlignment="1" applyProtection="1">
      <alignment horizontal="center"/>
      <protection locked="0"/>
    </xf>
    <xf numFmtId="9" fontId="3" fillId="0" borderId="32" xfId="5" applyBorder="1" applyAlignment="1" applyProtection="1">
      <alignment horizontal="center"/>
      <protection locked="0"/>
    </xf>
    <xf numFmtId="0" fontId="3" fillId="0" borderId="2" xfId="4" applyBorder="1" applyProtection="1">
      <protection locked="0"/>
    </xf>
    <xf numFmtId="0" fontId="1" fillId="0" borderId="11" xfId="4" applyFont="1" applyBorder="1" applyProtection="1">
      <protection locked="0"/>
    </xf>
    <xf numFmtId="0" fontId="3" fillId="0" borderId="3" xfId="4" applyBorder="1" applyAlignment="1" applyProtection="1">
      <alignment horizontal="center"/>
      <protection locked="0"/>
    </xf>
    <xf numFmtId="9" fontId="3" fillId="0" borderId="5" xfId="5" applyBorder="1" applyAlignment="1" applyProtection="1">
      <alignment horizontal="center"/>
      <protection locked="0"/>
    </xf>
    <xf numFmtId="0" fontId="3" fillId="0" borderId="11" xfId="4" applyBorder="1" applyProtection="1">
      <protection locked="0"/>
    </xf>
    <xf numFmtId="0" fontId="1" fillId="0" borderId="12" xfId="4" applyFont="1" applyBorder="1" applyProtection="1">
      <protection locked="0"/>
    </xf>
    <xf numFmtId="0" fontId="3" fillId="0" borderId="7" xfId="4" applyBorder="1" applyAlignment="1" applyProtection="1">
      <alignment horizontal="center"/>
      <protection locked="0"/>
    </xf>
    <xf numFmtId="0" fontId="3" fillId="0" borderId="12" xfId="4" applyBorder="1" applyProtection="1">
      <protection locked="0"/>
    </xf>
    <xf numFmtId="0" fontId="3" fillId="0" borderId="0" xfId="4" applyBorder="1" applyAlignment="1" applyProtection="1">
      <alignment horizontal="center"/>
      <protection locked="0"/>
    </xf>
    <xf numFmtId="9" fontId="3" fillId="0" borderId="0" xfId="5" applyAlignment="1" applyProtection="1">
      <alignment horizontal="center"/>
      <protection locked="0"/>
    </xf>
    <xf numFmtId="0" fontId="1" fillId="0" borderId="9" xfId="4" applyFont="1" applyBorder="1" applyAlignment="1" applyProtection="1">
      <alignment horizontal="left"/>
      <protection locked="0"/>
    </xf>
    <xf numFmtId="0" fontId="3" fillId="0" borderId="20" xfId="4" applyBorder="1" applyAlignment="1" applyProtection="1">
      <alignment horizontal="center"/>
      <protection locked="0"/>
    </xf>
    <xf numFmtId="9" fontId="3" fillId="0" borderId="13" xfId="5" applyBorder="1" applyAlignment="1" applyProtection="1">
      <alignment horizontal="center"/>
      <protection locked="0"/>
    </xf>
    <xf numFmtId="0" fontId="3" fillId="0" borderId="21" xfId="4" applyBorder="1" applyAlignment="1" applyProtection="1">
      <alignment horizontal="center"/>
      <protection locked="0"/>
    </xf>
    <xf numFmtId="0" fontId="1" fillId="0" borderId="11" xfId="4" applyFont="1" applyBorder="1" applyAlignment="1" applyProtection="1">
      <alignment horizontal="left"/>
      <protection locked="0"/>
    </xf>
    <xf numFmtId="0" fontId="3" fillId="0" borderId="23" xfId="4" applyBorder="1" applyAlignment="1" applyProtection="1">
      <alignment horizontal="center"/>
      <protection locked="0"/>
    </xf>
    <xf numFmtId="0" fontId="3" fillId="0" borderId="24" xfId="4" applyBorder="1" applyAlignment="1" applyProtection="1">
      <alignment horizontal="center"/>
      <protection locked="0"/>
    </xf>
    <xf numFmtId="9" fontId="3" fillId="0" borderId="0" xfId="5" applyBorder="1" applyAlignment="1" applyProtection="1">
      <alignment horizontal="center"/>
      <protection locked="0"/>
    </xf>
    <xf numFmtId="0" fontId="1" fillId="0" borderId="28" xfId="4" applyFont="1" applyBorder="1" applyProtection="1">
      <protection locked="0"/>
    </xf>
    <xf numFmtId="0" fontId="3" fillId="0" borderId="26" xfId="4" applyBorder="1" applyAlignment="1" applyProtection="1">
      <alignment horizontal="center"/>
      <protection locked="0"/>
    </xf>
    <xf numFmtId="9" fontId="3" fillId="0" borderId="42" xfId="5" applyBorder="1" applyAlignment="1" applyProtection="1">
      <alignment horizontal="center"/>
      <protection locked="0"/>
    </xf>
    <xf numFmtId="0" fontId="3" fillId="0" borderId="27" xfId="4" applyBorder="1" applyAlignment="1" applyProtection="1">
      <alignment horizontal="center"/>
      <protection locked="0"/>
    </xf>
    <xf numFmtId="0" fontId="1" fillId="0" borderId="28" xfId="4" applyFont="1" applyBorder="1" applyAlignment="1" applyProtection="1">
      <alignment horizontal="left"/>
      <protection locked="0"/>
    </xf>
    <xf numFmtId="0" fontId="1" fillId="0" borderId="12" xfId="4" applyFont="1" applyBorder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0" borderId="0" xfId="4" applyFont="1" applyBorder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51" xfId="0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Continuous"/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1" fillId="0" borderId="53" xfId="0" applyFont="1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"/>
      <protection locked="0"/>
    </xf>
    <xf numFmtId="9" fontId="1" fillId="0" borderId="37" xfId="5" applyFont="1" applyBorder="1" applyAlignment="1" applyProtection="1">
      <alignment horizontal="center"/>
      <protection locked="0"/>
    </xf>
    <xf numFmtId="9" fontId="1" fillId="0" borderId="38" xfId="5" applyFont="1" applyBorder="1" applyAlignment="1" applyProtection="1">
      <alignment horizontal="center"/>
      <protection locked="0"/>
    </xf>
    <xf numFmtId="9" fontId="3" fillId="0" borderId="0" xfId="5" applyBorder="1" applyProtection="1">
      <protection locked="0"/>
    </xf>
    <xf numFmtId="4" fontId="11" fillId="6" borderId="2" xfId="3" quotePrefix="1" applyNumberFormat="1" applyFont="1" applyFill="1" applyBorder="1" applyAlignment="1" applyProtection="1">
      <alignment horizontal="center"/>
    </xf>
    <xf numFmtId="4" fontId="11" fillId="6" borderId="11" xfId="3" quotePrefix="1" applyNumberFormat="1" applyFont="1" applyFill="1" applyBorder="1" applyAlignment="1" applyProtection="1">
      <alignment horizontal="center"/>
    </xf>
    <xf numFmtId="4" fontId="11" fillId="6" borderId="12" xfId="3" quotePrefix="1" applyNumberFormat="1" applyFont="1" applyFill="1" applyBorder="1" applyAlignment="1" applyProtection="1">
      <alignment horizontal="center"/>
    </xf>
    <xf numFmtId="4" fontId="11" fillId="6" borderId="15" xfId="3" quotePrefix="1" applyNumberFormat="1" applyFont="1" applyFill="1" applyBorder="1" applyAlignment="1" applyProtection="1">
      <alignment horizontal="center"/>
    </xf>
    <xf numFmtId="4" fontId="11" fillId="6" borderId="28" xfId="3" quotePrefix="1" applyNumberFormat="1" applyFont="1" applyFill="1" applyBorder="1" applyAlignment="1" applyProtection="1">
      <alignment horizontal="center"/>
    </xf>
    <xf numFmtId="3" fontId="11" fillId="0" borderId="11" xfId="3" applyNumberFormat="1" applyFont="1" applyFill="1" applyBorder="1" applyAlignment="1" applyProtection="1">
      <alignment horizontal="right"/>
      <protection locked="0"/>
    </xf>
    <xf numFmtId="4" fontId="11" fillId="0" borderId="11" xfId="3" quotePrefix="1" applyNumberFormat="1" applyFont="1" applyFill="1" applyBorder="1" applyAlignment="1" applyProtection="1">
      <alignment horizontal="center"/>
      <protection locked="0"/>
    </xf>
    <xf numFmtId="4" fontId="11" fillId="0" borderId="12" xfId="3" quotePrefix="1" applyNumberFormat="1" applyFont="1" applyFill="1" applyBorder="1" applyAlignment="1" applyProtection="1">
      <alignment horizontal="center"/>
      <protection locked="0"/>
    </xf>
    <xf numFmtId="4" fontId="11" fillId="0" borderId="15" xfId="3" quotePrefix="1" applyNumberFormat="1" applyFont="1" applyFill="1" applyBorder="1" applyAlignment="1" applyProtection="1">
      <alignment horizontal="center"/>
      <protection locked="0"/>
    </xf>
    <xf numFmtId="4" fontId="11" fillId="0" borderId="28" xfId="3" quotePrefix="1" applyNumberFormat="1" applyFont="1" applyFill="1" applyBorder="1" applyAlignment="1" applyProtection="1">
      <alignment horizontal="center"/>
      <protection locked="0"/>
    </xf>
    <xf numFmtId="4" fontId="11" fillId="0" borderId="2" xfId="3" quotePrefix="1" applyNumberFormat="1" applyFont="1" applyFill="1" applyBorder="1" applyAlignment="1" applyProtection="1">
      <alignment horizontal="center"/>
      <protection locked="0"/>
    </xf>
    <xf numFmtId="3" fontId="11" fillId="0" borderId="0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3" fontId="11" fillId="0" borderId="0" xfId="0" applyNumberFormat="1" applyFont="1" applyBorder="1" applyAlignment="1" applyProtection="1">
      <alignment horizontal="center"/>
      <protection locked="0"/>
    </xf>
    <xf numFmtId="0" fontId="11" fillId="0" borderId="0" xfId="0" quotePrefix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43" xfId="0" applyFont="1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44" xfId="0" applyFont="1" applyBorder="1" applyProtection="1">
      <protection locked="0"/>
    </xf>
    <xf numFmtId="2" fontId="20" fillId="4" borderId="9" xfId="0" applyNumberFormat="1" applyFont="1" applyFill="1" applyBorder="1" applyAlignment="1" applyProtection="1">
      <alignment horizontal="right"/>
    </xf>
    <xf numFmtId="2" fontId="20" fillId="4" borderId="8" xfId="0" applyNumberFormat="1" applyFont="1" applyFill="1" applyBorder="1" applyAlignment="1" applyProtection="1">
      <alignment horizontal="right"/>
    </xf>
    <xf numFmtId="0" fontId="20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0" fillId="0" borderId="3" xfId="0" applyBorder="1" applyProtection="1">
      <protection locked="0"/>
    </xf>
    <xf numFmtId="0" fontId="1" fillId="0" borderId="34" xfId="4" applyFont="1" applyBorder="1" applyAlignment="1" applyProtection="1">
      <alignment horizontal="left" vertical="center"/>
      <protection locked="0"/>
    </xf>
    <xf numFmtId="0" fontId="1" fillId="0" borderId="36" xfId="4" applyFont="1" applyBorder="1" applyAlignment="1" applyProtection="1">
      <alignment vertical="center"/>
      <protection locked="0"/>
    </xf>
    <xf numFmtId="0" fontId="4" fillId="0" borderId="21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0" xfId="0" applyFont="1"/>
    <xf numFmtId="0" fontId="11" fillId="0" borderId="39" xfId="0" applyFont="1" applyBorder="1" applyProtection="1">
      <protection locked="0"/>
    </xf>
    <xf numFmtId="0" fontId="11" fillId="0" borderId="40" xfId="0" applyFont="1" applyBorder="1" applyProtection="1">
      <protection locked="0"/>
    </xf>
    <xf numFmtId="0" fontId="11" fillId="0" borderId="41" xfId="0" applyFont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11" fillId="0" borderId="0" xfId="4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9" xfId="0" applyFont="1" applyBorder="1" applyAlignment="1" applyProtection="1">
      <alignment horizontal="centerContinuous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5" fillId="0" borderId="0" xfId="0" applyFont="1" applyFill="1" applyAlignment="1" applyProtection="1">
      <alignment horizontal="centerContinuous"/>
      <protection locked="0"/>
    </xf>
    <xf numFmtId="0" fontId="11" fillId="0" borderId="0" xfId="0" applyFont="1" applyFill="1" applyAlignment="1" applyProtection="1">
      <alignment horizontal="centerContinuous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1" fontId="4" fillId="0" borderId="43" xfId="0" applyNumberFormat="1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center"/>
      <protection locked="0"/>
    </xf>
    <xf numFmtId="0" fontId="4" fillId="0" borderId="44" xfId="0" applyFont="1" applyFill="1" applyBorder="1" applyAlignment="1" applyProtection="1">
      <alignment horizontal="center"/>
      <protection locked="0"/>
    </xf>
    <xf numFmtId="0" fontId="11" fillId="0" borderId="47" xfId="0" applyFont="1" applyBorder="1" applyProtection="1">
      <protection locked="0"/>
    </xf>
    <xf numFmtId="0" fontId="11" fillId="0" borderId="54" xfId="0" applyFont="1" applyBorder="1" applyProtection="1">
      <protection locked="0"/>
    </xf>
    <xf numFmtId="0" fontId="11" fillId="0" borderId="55" xfId="0" applyFont="1" applyBorder="1" applyProtection="1">
      <protection locked="0"/>
    </xf>
    <xf numFmtId="0" fontId="4" fillId="0" borderId="0" xfId="0" applyFont="1" applyFill="1" applyAlignment="1" applyProtection="1">
      <protection locked="0"/>
    </xf>
    <xf numFmtId="1" fontId="4" fillId="0" borderId="12" xfId="0" applyNumberFormat="1" applyFont="1" applyFill="1" applyBorder="1" applyAlignment="1" applyProtection="1">
      <alignment horizontal="center"/>
      <protection locked="0"/>
    </xf>
    <xf numFmtId="3" fontId="11" fillId="0" borderId="15" xfId="0" applyNumberFormat="1" applyFont="1" applyBorder="1" applyAlignment="1" applyProtection="1">
      <alignment horizontal="center"/>
      <protection locked="0"/>
    </xf>
    <xf numFmtId="1" fontId="4" fillId="0" borderId="29" xfId="0" applyNumberFormat="1" applyFont="1" applyFill="1" applyBorder="1" applyAlignment="1" applyProtection="1">
      <alignment horizontal="center"/>
      <protection locked="0"/>
    </xf>
    <xf numFmtId="0" fontId="4" fillId="0" borderId="2" xfId="0" applyNumberFormat="1" applyFont="1" applyFill="1" applyBorder="1" applyAlignment="1" applyProtection="1">
      <alignment horizontal="center"/>
      <protection locked="0"/>
    </xf>
    <xf numFmtId="0" fontId="4" fillId="0" borderId="12" xfId="0" applyNumberFormat="1" applyFont="1" applyFill="1" applyBorder="1" applyAlignment="1" applyProtection="1">
      <alignment horizontal="center"/>
      <protection locked="0"/>
    </xf>
    <xf numFmtId="0" fontId="4" fillId="0" borderId="11" xfId="0" applyNumberFormat="1" applyFont="1" applyFill="1" applyBorder="1" applyAlignment="1" applyProtection="1">
      <alignment horizontal="center"/>
      <protection locked="0"/>
    </xf>
    <xf numFmtId="0" fontId="11" fillId="0" borderId="8" xfId="0" applyFont="1" applyBorder="1" applyProtection="1">
      <protection locked="0"/>
    </xf>
    <xf numFmtId="0" fontId="4" fillId="0" borderId="11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4" fillId="0" borderId="11" xfId="0" quotePrefix="1" applyNumberFormat="1" applyFont="1" applyFill="1" applyBorder="1" applyAlignment="1" applyProtection="1">
      <alignment horizontal="center"/>
      <protection locked="0"/>
    </xf>
    <xf numFmtId="0" fontId="24" fillId="0" borderId="0" xfId="0" applyFont="1" applyProtection="1"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11" fillId="0" borderId="15" xfId="0" applyFont="1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53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2" fontId="20" fillId="4" borderId="0" xfId="0" applyNumberFormat="1" applyFont="1" applyFill="1" applyBorder="1" applyAlignment="1" applyProtection="1">
      <alignment horizontal="right"/>
    </xf>
    <xf numFmtId="0" fontId="4" fillId="0" borderId="9" xfId="0" applyFont="1" applyFill="1" applyBorder="1" applyAlignment="1" applyProtection="1">
      <alignment horizontal="center" vertical="center"/>
      <protection locked="0"/>
    </xf>
    <xf numFmtId="9" fontId="3" fillId="0" borderId="51" xfId="5" applyBorder="1" applyAlignment="1" applyProtection="1">
      <alignment horizontal="center"/>
      <protection locked="0"/>
    </xf>
    <xf numFmtId="9" fontId="3" fillId="0" borderId="56" xfId="5" applyBorder="1" applyAlignment="1" applyProtection="1">
      <alignment horizontal="center"/>
      <protection locked="0"/>
    </xf>
    <xf numFmtId="9" fontId="3" fillId="0" borderId="52" xfId="5" applyBorder="1" applyAlignment="1" applyProtection="1">
      <alignment horizontal="center"/>
      <protection locked="0"/>
    </xf>
    <xf numFmtId="9" fontId="3" fillId="0" borderId="30" xfId="5" applyBorder="1" applyAlignment="1" applyProtection="1">
      <alignment horizontal="center"/>
      <protection locked="0"/>
    </xf>
    <xf numFmtId="9" fontId="3" fillId="0" borderId="46" xfId="5" applyBorder="1" applyAlignment="1" applyProtection="1">
      <alignment horizontal="center"/>
      <protection locked="0"/>
    </xf>
    <xf numFmtId="9" fontId="3" fillId="0" borderId="57" xfId="5" applyBorder="1" applyAlignment="1" applyProtection="1">
      <alignment horizontal="center"/>
      <protection locked="0"/>
    </xf>
    <xf numFmtId="9" fontId="3" fillId="0" borderId="58" xfId="5" applyBorder="1" applyAlignment="1" applyProtection="1">
      <alignment horizontal="center"/>
      <protection locked="0"/>
    </xf>
    <xf numFmtId="9" fontId="3" fillId="0" borderId="59" xfId="5" applyBorder="1" applyAlignment="1" applyProtection="1">
      <alignment horizontal="center"/>
      <protection locked="0"/>
    </xf>
    <xf numFmtId="9" fontId="3" fillId="0" borderId="60" xfId="5" applyBorder="1" applyAlignment="1" applyProtection="1">
      <alignment horizontal="center"/>
      <protection locked="0"/>
    </xf>
    <xf numFmtId="0" fontId="4" fillId="0" borderId="8" xfId="4" applyFont="1" applyFill="1" applyBorder="1" applyAlignment="1" applyProtection="1">
      <alignment horizontal="center"/>
      <protection locked="0"/>
    </xf>
    <xf numFmtId="9" fontId="3" fillId="0" borderId="40" xfId="5" applyBorder="1" applyAlignment="1" applyProtection="1">
      <alignment horizontal="center"/>
      <protection locked="0"/>
    </xf>
    <xf numFmtId="9" fontId="3" fillId="0" borderId="43" xfId="5" applyBorder="1" applyAlignment="1" applyProtection="1">
      <alignment horizontal="center"/>
      <protection locked="0"/>
    </xf>
    <xf numFmtId="9" fontId="3" fillId="0" borderId="33" xfId="5" applyBorder="1" applyAlignment="1" applyProtection="1">
      <alignment horizontal="center"/>
      <protection locked="0"/>
    </xf>
    <xf numFmtId="9" fontId="3" fillId="0" borderId="44" xfId="5" applyBorder="1" applyAlignment="1" applyProtection="1">
      <alignment horizontal="center"/>
      <protection locked="0"/>
    </xf>
    <xf numFmtId="9" fontId="3" fillId="0" borderId="39" xfId="5" applyBorder="1" applyAlignment="1" applyProtection="1">
      <alignment horizontal="center"/>
      <protection locked="0"/>
    </xf>
    <xf numFmtId="9" fontId="3" fillId="0" borderId="50" xfId="5" applyBorder="1" applyAlignment="1" applyProtection="1">
      <alignment horizontal="center"/>
      <protection locked="0"/>
    </xf>
    <xf numFmtId="0" fontId="0" fillId="0" borderId="39" xfId="0" applyBorder="1" applyProtection="1">
      <protection locked="0"/>
    </xf>
    <xf numFmtId="0" fontId="0" fillId="0" borderId="13" xfId="0" applyBorder="1" applyProtection="1">
      <protection locked="0"/>
    </xf>
    <xf numFmtId="0" fontId="3" fillId="0" borderId="61" xfId="4" applyBorder="1" applyAlignment="1" applyProtection="1">
      <alignment horizontal="center"/>
      <protection locked="0"/>
    </xf>
    <xf numFmtId="0" fontId="3" fillId="0" borderId="62" xfId="4" applyBorder="1" applyAlignment="1" applyProtection="1">
      <alignment horizontal="center"/>
      <protection locked="0"/>
    </xf>
    <xf numFmtId="0" fontId="3" fillId="0" borderId="63" xfId="4" applyBorder="1" applyAlignment="1" applyProtection="1">
      <alignment horizontal="center"/>
      <protection locked="0"/>
    </xf>
    <xf numFmtId="0" fontId="3" fillId="0" borderId="64" xfId="4" applyBorder="1" applyAlignment="1" applyProtection="1">
      <alignment horizontal="center"/>
      <protection locked="0"/>
    </xf>
    <xf numFmtId="0" fontId="3" fillId="0" borderId="65" xfId="4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0" fontId="5" fillId="0" borderId="0" xfId="4" applyFont="1" applyFill="1" applyBorder="1" applyAlignment="1" applyProtection="1">
      <alignment horizontal="left"/>
      <protection locked="0"/>
    </xf>
    <xf numFmtId="0" fontId="4" fillId="0" borderId="0" xfId="4" applyFont="1" applyFill="1" applyBorder="1" applyAlignment="1" applyProtection="1">
      <alignment horizontal="left"/>
      <protection locked="0"/>
    </xf>
    <xf numFmtId="0" fontId="11" fillId="0" borderId="46" xfId="0" applyFont="1" applyBorder="1" applyAlignment="1">
      <alignment horizontal="left"/>
    </xf>
    <xf numFmtId="0" fontId="11" fillId="0" borderId="57" xfId="0" applyFont="1" applyBorder="1" applyAlignment="1">
      <alignment horizontal="left"/>
    </xf>
    <xf numFmtId="0" fontId="11" fillId="0" borderId="58" xfId="0" applyFont="1" applyBorder="1" applyAlignment="1">
      <alignment horizontal="left"/>
    </xf>
    <xf numFmtId="0" fontId="4" fillId="0" borderId="9" xfId="0" applyFont="1" applyBorder="1" applyAlignment="1">
      <alignment horizontal="center" vertical="center"/>
    </xf>
    <xf numFmtId="1" fontId="4" fillId="0" borderId="15" xfId="0" applyNumberFormat="1" applyFont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1" fontId="4" fillId="0" borderId="28" xfId="0" applyNumberFormat="1" applyFont="1" applyBorder="1" applyAlignment="1" applyProtection="1">
      <alignment horizontal="center"/>
      <protection locked="0"/>
    </xf>
    <xf numFmtId="0" fontId="0" fillId="0" borderId="3" xfId="0" applyNumberFormat="1" applyBorder="1" applyProtection="1">
      <protection locked="0"/>
    </xf>
    <xf numFmtId="0" fontId="4" fillId="0" borderId="23" xfId="0" applyNumberFormat="1" applyFont="1" applyBorder="1" applyAlignment="1" applyProtection="1">
      <alignment horizontal="center"/>
      <protection locked="0"/>
    </xf>
    <xf numFmtId="0" fontId="0" fillId="0" borderId="5" xfId="0" applyNumberFormat="1" applyBorder="1" applyProtection="1">
      <protection locked="0"/>
    </xf>
    <xf numFmtId="0" fontId="0" fillId="0" borderId="7" xfId="0" applyNumberFormat="1" applyBorder="1" applyProtection="1">
      <protection locked="0"/>
    </xf>
    <xf numFmtId="0" fontId="0" fillId="0" borderId="6" xfId="0" applyNumberFormat="1" applyBorder="1" applyProtection="1">
      <protection locked="0"/>
    </xf>
    <xf numFmtId="0" fontId="4" fillId="0" borderId="24" xfId="0" applyNumberFormat="1" applyFont="1" applyFill="1" applyBorder="1" applyAlignment="1" applyProtection="1">
      <alignment horizontal="center"/>
      <protection locked="0"/>
    </xf>
    <xf numFmtId="0" fontId="0" fillId="0" borderId="59" xfId="0" applyBorder="1" applyProtection="1">
      <protection locked="0"/>
    </xf>
    <xf numFmtId="0" fontId="4" fillId="0" borderId="28" xfId="0" applyNumberFormat="1" applyFont="1" applyBorder="1" applyAlignment="1" applyProtection="1">
      <alignment horizontal="center"/>
      <protection locked="0"/>
    </xf>
    <xf numFmtId="0" fontId="4" fillId="0" borderId="2" xfId="0" applyNumberFormat="1" applyFont="1" applyBorder="1" applyAlignment="1" applyProtection="1">
      <alignment horizontal="center"/>
      <protection locked="0"/>
    </xf>
    <xf numFmtId="0" fontId="0" fillId="0" borderId="46" xfId="0" applyBorder="1" applyProtection="1">
      <protection locked="0"/>
    </xf>
    <xf numFmtId="0" fontId="0" fillId="0" borderId="57" xfId="0" applyBorder="1" applyProtection="1">
      <protection locked="0"/>
    </xf>
    <xf numFmtId="0" fontId="4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17" fontId="11" fillId="0" borderId="11" xfId="0" applyNumberFormat="1" applyFont="1" applyBorder="1" applyAlignment="1" applyProtection="1">
      <alignment horizontal="center"/>
      <protection locked="0"/>
    </xf>
    <xf numFmtId="17" fontId="0" fillId="0" borderId="11" xfId="0" applyNumberFormat="1" applyBorder="1" applyAlignment="1" applyProtection="1">
      <alignment horizontal="center"/>
      <protection locked="0"/>
    </xf>
    <xf numFmtId="17" fontId="0" fillId="0" borderId="12" xfId="0" applyNumberFormat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Continuous"/>
      <protection locked="0"/>
    </xf>
    <xf numFmtId="0" fontId="0" fillId="0" borderId="0" xfId="0" applyFill="1" applyBorder="1" applyAlignment="1" applyProtection="1">
      <alignment horizontal="centerContinuous"/>
      <protection locked="0"/>
    </xf>
    <xf numFmtId="0" fontId="4" fillId="0" borderId="0" xfId="0" applyFont="1" applyFill="1" applyAlignment="1" applyProtection="1">
      <alignment horizontal="centerContinuous"/>
      <protection locked="0"/>
    </xf>
    <xf numFmtId="0" fontId="4" fillId="0" borderId="39" xfId="0" applyFont="1" applyBorder="1" applyAlignment="1" applyProtection="1">
      <alignment horizontal="left"/>
      <protection locked="0"/>
    </xf>
    <xf numFmtId="0" fontId="4" fillId="0" borderId="41" xfId="0" applyFont="1" applyBorder="1" applyAlignment="1" applyProtection="1">
      <alignment horizontal="centerContinuous"/>
      <protection locked="0"/>
    </xf>
    <xf numFmtId="0" fontId="4" fillId="0" borderId="19" xfId="0" applyFont="1" applyFill="1" applyBorder="1" applyProtection="1">
      <protection locked="0"/>
    </xf>
    <xf numFmtId="0" fontId="4" fillId="0" borderId="30" xfId="0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14" fontId="4" fillId="0" borderId="12" xfId="0" applyNumberFormat="1" applyFont="1" applyFill="1" applyBorder="1" applyAlignment="1" applyProtection="1">
      <alignment horizontal="center"/>
      <protection locked="0"/>
    </xf>
    <xf numFmtId="0" fontId="5" fillId="7" borderId="0" xfId="0" applyFont="1" applyFill="1" applyAlignment="1" applyProtection="1">
      <alignment horizontal="centerContinuous"/>
      <protection locked="0"/>
    </xf>
    <xf numFmtId="0" fontId="0" fillId="7" borderId="0" xfId="0" applyFill="1" applyAlignment="1" applyProtection="1">
      <alignment horizontal="centerContinuous"/>
      <protection locked="0"/>
    </xf>
    <xf numFmtId="0" fontId="3" fillId="7" borderId="0" xfId="0" applyFont="1" applyFill="1" applyAlignment="1" applyProtection="1">
      <alignment horizontal="centerContinuous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56" xfId="0" applyBorder="1" applyProtection="1"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5" xfId="0" applyBorder="1" applyProtection="1">
      <protection locked="0"/>
    </xf>
    <xf numFmtId="0" fontId="4" fillId="7" borderId="0" xfId="4" applyFont="1" applyFill="1" applyBorder="1" applyAlignment="1" applyProtection="1">
      <alignment horizontal="left"/>
      <protection locked="0"/>
    </xf>
    <xf numFmtId="0" fontId="5" fillId="7" borderId="0" xfId="4" applyFont="1" applyFill="1" applyBorder="1" applyAlignment="1" applyProtection="1">
      <alignment horizontal="left"/>
      <protection locked="0"/>
    </xf>
    <xf numFmtId="0" fontId="3" fillId="7" borderId="8" xfId="0" applyFont="1" applyFill="1" applyBorder="1" applyAlignment="1">
      <alignment horizontal="center" vertical="center" wrapText="1"/>
    </xf>
    <xf numFmtId="0" fontId="4" fillId="0" borderId="0" xfId="4" applyFont="1" applyBorder="1" applyAlignment="1" applyProtection="1">
      <alignment horizontal="left"/>
      <protection locked="0"/>
    </xf>
    <xf numFmtId="0" fontId="7" fillId="7" borderId="66" xfId="0" applyFont="1" applyFill="1" applyBorder="1" applyProtection="1">
      <protection locked="0"/>
    </xf>
    <xf numFmtId="0" fontId="7" fillId="7" borderId="67" xfId="0" applyFont="1" applyFill="1" applyBorder="1" applyProtection="1">
      <protection locked="0"/>
    </xf>
    <xf numFmtId="0" fontId="7" fillId="7" borderId="68" xfId="0" applyFont="1" applyFill="1" applyBorder="1" applyProtection="1">
      <protection locked="0"/>
    </xf>
    <xf numFmtId="0" fontId="7" fillId="7" borderId="69" xfId="0" applyFont="1" applyFill="1" applyBorder="1" applyProtection="1">
      <protection locked="0"/>
    </xf>
    <xf numFmtId="0" fontId="7" fillId="7" borderId="70" xfId="0" applyFont="1" applyFill="1" applyBorder="1" applyProtection="1">
      <protection locked="0"/>
    </xf>
    <xf numFmtId="0" fontId="7" fillId="7" borderId="71" xfId="0" applyFont="1" applyFill="1" applyBorder="1" applyProtection="1">
      <protection locked="0"/>
    </xf>
    <xf numFmtId="0" fontId="7" fillId="7" borderId="72" xfId="0" applyFont="1" applyFill="1" applyBorder="1" applyProtection="1">
      <protection locked="0"/>
    </xf>
    <xf numFmtId="0" fontId="7" fillId="7" borderId="73" xfId="0" applyFont="1" applyFill="1" applyBorder="1" applyProtection="1">
      <protection locked="0"/>
    </xf>
    <xf numFmtId="0" fontId="7" fillId="7" borderId="74" xfId="0" applyFont="1" applyFill="1" applyBorder="1" applyProtection="1">
      <protection locked="0"/>
    </xf>
    <xf numFmtId="0" fontId="7" fillId="7" borderId="75" xfId="0" applyFont="1" applyFill="1" applyBorder="1" applyProtection="1">
      <protection locked="0"/>
    </xf>
    <xf numFmtId="0" fontId="7" fillId="7" borderId="76" xfId="0" applyFont="1" applyFill="1" applyBorder="1" applyProtection="1">
      <protection locked="0"/>
    </xf>
    <xf numFmtId="0" fontId="7" fillId="7" borderId="77" xfId="0" applyFont="1" applyFill="1" applyBorder="1" applyProtection="1">
      <protection locked="0"/>
    </xf>
    <xf numFmtId="0" fontId="25" fillId="7" borderId="78" xfId="0" applyFont="1" applyFill="1" applyBorder="1" applyProtection="1">
      <protection locked="0"/>
    </xf>
    <xf numFmtId="0" fontId="3" fillId="7" borderId="0" xfId="4" applyFont="1" applyFill="1" applyBorder="1" applyProtection="1">
      <protection locked="0"/>
    </xf>
    <xf numFmtId="0" fontId="25" fillId="7" borderId="79" xfId="0" applyFont="1" applyFill="1" applyBorder="1" applyProtection="1">
      <protection locked="0"/>
    </xf>
    <xf numFmtId="0" fontId="25" fillId="7" borderId="80" xfId="0" applyFont="1" applyFill="1" applyBorder="1" applyProtection="1">
      <protection locked="0"/>
    </xf>
    <xf numFmtId="0" fontId="4" fillId="7" borderId="0" xfId="0" applyFont="1" applyFill="1" applyAlignment="1" applyProtection="1">
      <alignment horizontal="centerContinuous"/>
      <protection locked="0"/>
    </xf>
    <xf numFmtId="0" fontId="1" fillId="7" borderId="0" xfId="0" applyFont="1" applyFill="1" applyAlignment="1" applyProtection="1">
      <alignment horizontal="centerContinuous"/>
      <protection locked="0"/>
    </xf>
    <xf numFmtId="0" fontId="1" fillId="7" borderId="0" xfId="0" applyFont="1" applyFill="1" applyProtection="1">
      <protection locked="0"/>
    </xf>
    <xf numFmtId="0" fontId="4" fillId="0" borderId="39" xfId="0" applyFont="1" applyFill="1" applyBorder="1" applyAlignment="1" applyProtection="1">
      <alignment horizontal="centerContinuous"/>
      <protection locked="0"/>
    </xf>
    <xf numFmtId="0" fontId="11" fillId="0" borderId="21" xfId="0" applyFont="1" applyBorder="1" applyProtection="1">
      <protection locked="0"/>
    </xf>
    <xf numFmtId="3" fontId="11" fillId="2" borderId="22" xfId="0" quotePrefix="1" applyNumberFormat="1" applyFont="1" applyFill="1" applyBorder="1" applyAlignment="1" applyProtection="1">
      <alignment horizontal="center"/>
      <protection locked="0"/>
    </xf>
    <xf numFmtId="0" fontId="11" fillId="2" borderId="22" xfId="0" quotePrefix="1" applyFont="1" applyFill="1" applyBorder="1" applyAlignment="1" applyProtection="1">
      <alignment horizontal="center"/>
      <protection locked="0"/>
    </xf>
    <xf numFmtId="0" fontId="11" fillId="2" borderId="22" xfId="0" applyFont="1" applyFill="1" applyBorder="1" applyAlignment="1" applyProtection="1">
      <alignment horizontal="center"/>
      <protection locked="0"/>
    </xf>
    <xf numFmtId="0" fontId="11" fillId="2" borderId="32" xfId="0" applyFont="1" applyFill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42" xfId="0" applyFont="1" applyBorder="1" applyAlignment="1" applyProtection="1">
      <alignment horizontal="center"/>
      <protection locked="0"/>
    </xf>
    <xf numFmtId="0" fontId="11" fillId="0" borderId="6" xfId="0" applyFont="1" applyFill="1" applyBorder="1" applyAlignment="1" applyProtection="1">
      <alignment horizontal="center"/>
      <protection locked="0"/>
    </xf>
    <xf numFmtId="14" fontId="4" fillId="0" borderId="18" xfId="0" applyNumberFormat="1" applyFont="1" applyFill="1" applyBorder="1" applyAlignment="1" applyProtection="1">
      <alignment horizontal="center"/>
      <protection locked="0"/>
    </xf>
    <xf numFmtId="0" fontId="20" fillId="0" borderId="39" xfId="0" applyFont="1" applyBorder="1" applyAlignment="1" applyProtection="1">
      <alignment wrapText="1"/>
      <protection locked="0"/>
    </xf>
    <xf numFmtId="0" fontId="0" fillId="0" borderId="40" xfId="0" applyBorder="1" applyAlignment="1" applyProtection="1">
      <alignment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11" fillId="0" borderId="54" xfId="0" applyFont="1" applyBorder="1" applyAlignment="1" applyProtection="1">
      <alignment horizontal="right"/>
      <protection locked="0"/>
    </xf>
    <xf numFmtId="0" fontId="11" fillId="0" borderId="55" xfId="0" applyFont="1" applyBorder="1" applyAlignment="1" applyProtection="1">
      <alignment horizontal="right"/>
      <protection locked="0"/>
    </xf>
    <xf numFmtId="0" fontId="2" fillId="0" borderId="50" xfId="0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11" fillId="0" borderId="33" xfId="0" applyFont="1" applyBorder="1" applyAlignment="1" applyProtection="1">
      <alignment horizontal="right"/>
      <protection locked="0"/>
    </xf>
    <xf numFmtId="0" fontId="11" fillId="0" borderId="44" xfId="0" applyFont="1" applyBorder="1" applyAlignment="1" applyProtection="1">
      <alignment horizontal="right"/>
      <protection locked="0"/>
    </xf>
    <xf numFmtId="0" fontId="11" fillId="0" borderId="11" xfId="0" applyFont="1" applyBorder="1" applyAlignment="1" applyProtection="1">
      <alignment horizontal="right"/>
      <protection locked="0"/>
    </xf>
    <xf numFmtId="0" fontId="11" fillId="0" borderId="12" xfId="0" applyFont="1" applyBorder="1" applyAlignment="1" applyProtection="1">
      <alignment horizontal="right"/>
      <protection locked="0"/>
    </xf>
    <xf numFmtId="0" fontId="11" fillId="0" borderId="47" xfId="0" applyFont="1" applyBorder="1" applyAlignment="1" applyProtection="1">
      <alignment horizontal="right"/>
      <protection locked="0"/>
    </xf>
    <xf numFmtId="0" fontId="2" fillId="0" borderId="81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11" fillId="0" borderId="43" xfId="0" applyFont="1" applyBorder="1" applyAlignment="1" applyProtection="1">
      <alignment horizontal="right"/>
      <protection locked="0"/>
    </xf>
    <xf numFmtId="0" fontId="11" fillId="0" borderId="2" xfId="0" applyFont="1" applyBorder="1" applyAlignment="1" applyProtection="1">
      <alignment horizontal="right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20" fillId="0" borderId="82" xfId="0" applyFont="1" applyBorder="1" applyAlignment="1" applyProtection="1">
      <alignment horizontal="center"/>
      <protection locked="0"/>
    </xf>
    <xf numFmtId="0" fontId="20" fillId="0" borderId="83" xfId="0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22" fillId="0" borderId="39" xfId="4" applyFont="1" applyBorder="1" applyAlignment="1" applyProtection="1">
      <alignment horizontal="center" vertical="center" wrapText="1"/>
      <protection locked="0"/>
    </xf>
    <xf numFmtId="0" fontId="22" fillId="0" borderId="40" xfId="4" applyFont="1" applyBorder="1" applyAlignment="1" applyProtection="1">
      <alignment horizontal="center" vertical="center" wrapText="1"/>
      <protection locked="0"/>
    </xf>
    <xf numFmtId="0" fontId="22" fillId="0" borderId="41" xfId="4" applyFont="1" applyBorder="1" applyAlignment="1" applyProtection="1">
      <alignment horizontal="center" vertical="center" wrapText="1"/>
      <protection locked="0"/>
    </xf>
    <xf numFmtId="0" fontId="11" fillId="0" borderId="0" xfId="4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39" xfId="4" applyFont="1" applyFill="1" applyBorder="1" applyAlignment="1" applyProtection="1">
      <alignment horizontal="center"/>
      <protection locked="0"/>
    </xf>
    <xf numFmtId="0" fontId="4" fillId="0" borderId="41" xfId="4" applyFont="1" applyFill="1" applyBorder="1" applyAlignment="1" applyProtection="1">
      <alignment horizontal="center"/>
      <protection locked="0"/>
    </xf>
    <xf numFmtId="0" fontId="15" fillId="0" borderId="41" xfId="4" applyFont="1" applyFill="1" applyBorder="1" applyAlignment="1" applyProtection="1">
      <alignment horizontal="center"/>
      <protection locked="0"/>
    </xf>
    <xf numFmtId="0" fontId="4" fillId="0" borderId="39" xfId="4" applyFont="1" applyBorder="1" applyAlignment="1" applyProtection="1">
      <alignment horizontal="center"/>
      <protection locked="0"/>
    </xf>
    <xf numFmtId="0" fontId="4" fillId="0" borderId="41" xfId="4" applyFont="1" applyBorder="1" applyAlignment="1" applyProtection="1">
      <alignment horizontal="center"/>
      <protection locked="0"/>
    </xf>
    <xf numFmtId="0" fontId="4" fillId="0" borderId="34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1" fillId="0" borderId="14" xfId="4" applyFont="1" applyBorder="1" applyAlignment="1" applyProtection="1">
      <alignment horizontal="center" vertical="center" wrapText="1"/>
      <protection locked="0"/>
    </xf>
    <xf numFmtId="0" fontId="1" fillId="0" borderId="8" xfId="4" applyFont="1" applyBorder="1" applyAlignment="1" applyProtection="1">
      <alignment horizontal="center" vertical="center" wrapText="1"/>
      <protection locked="0"/>
    </xf>
    <xf numFmtId="0" fontId="4" fillId="0" borderId="14" xfId="4" applyFont="1" applyBorder="1" applyAlignment="1" applyProtection="1">
      <alignment horizontal="center" vertical="center" wrapText="1"/>
      <protection locked="0"/>
    </xf>
    <xf numFmtId="0" fontId="4" fillId="0" borderId="8" xfId="4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5" fillId="7" borderId="0" xfId="0" applyFont="1" applyFill="1" applyAlignment="1" applyProtection="1">
      <alignment horizontal="center"/>
      <protection locked="0"/>
    </xf>
    <xf numFmtId="0" fontId="4" fillId="0" borderId="43" xfId="0" applyFont="1" applyFill="1" applyBorder="1" applyAlignment="1" applyProtection="1">
      <alignment horizontal="center"/>
      <protection locked="0"/>
    </xf>
    <xf numFmtId="0" fontId="4" fillId="0" borderId="47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6">
    <cellStyle name="Euro" xfId="1"/>
    <cellStyle name="julio" xfId="2"/>
    <cellStyle name="Millares_Para cuestionario" xfId="3"/>
    <cellStyle name="Normal" xfId="0" builtinId="0"/>
    <cellStyle name="Normal_9- Costos" xfId="4"/>
    <cellStyle name="Porcentaje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13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85725</xdr:rowOff>
    </xdr:from>
    <xdr:to>
      <xdr:col>5</xdr:col>
      <xdr:colOff>666750</xdr:colOff>
      <xdr:row>5</xdr:row>
      <xdr:rowOff>47625</xdr:rowOff>
    </xdr:to>
    <xdr:sp macro="" textlink="">
      <xdr:nvSpPr>
        <xdr:cNvPr id="2064" name="AutoShape 1"/>
        <xdr:cNvSpPr>
          <a:spLocks noChangeArrowheads="1"/>
        </xdr:cNvSpPr>
      </xdr:nvSpPr>
      <xdr:spPr bwMode="auto">
        <a:xfrm rot="1316310">
          <a:off x="3867150" y="409575"/>
          <a:ext cx="685800" cy="447675"/>
        </a:xfrm>
        <a:prstGeom prst="curvedDownArrow">
          <a:avLst>
            <a:gd name="adj1" fmla="val 30638"/>
            <a:gd name="adj2" fmla="val 6127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4</xdr:row>
      <xdr:rowOff>123825</xdr:rowOff>
    </xdr:from>
    <xdr:to>
      <xdr:col>5</xdr:col>
      <xdr:colOff>276225</xdr:colOff>
      <xdr:row>5</xdr:row>
      <xdr:rowOff>371475</xdr:rowOff>
    </xdr:to>
    <xdr:sp macro="" textlink="">
      <xdr:nvSpPr>
        <xdr:cNvPr id="1043" name="AutoShape 4"/>
        <xdr:cNvSpPr>
          <a:spLocks noChangeArrowheads="1"/>
        </xdr:cNvSpPr>
      </xdr:nvSpPr>
      <xdr:spPr bwMode="auto">
        <a:xfrm rot="629847">
          <a:off x="7458075" y="857250"/>
          <a:ext cx="742950" cy="419100"/>
        </a:xfrm>
        <a:prstGeom prst="curvedDownArrow">
          <a:avLst>
            <a:gd name="adj1" fmla="val 35455"/>
            <a:gd name="adj2" fmla="val 70909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B17" sqref="B17"/>
    </sheetView>
  </sheetViews>
  <sheetFormatPr baseColWidth="10" defaultRowHeight="12.75" x14ac:dyDescent="0.2"/>
  <cols>
    <col min="1" max="1" width="12.28515625" style="50" bestFit="1" customWidth="1"/>
    <col min="2" max="4" width="11.42578125" style="50"/>
    <col min="5" max="5" width="12.140625" style="50" customWidth="1"/>
    <col min="6" max="6" width="11.5703125" style="50" customWidth="1"/>
    <col min="7" max="7" width="11.42578125" style="50"/>
    <col min="8" max="8" width="12.140625" style="50" customWidth="1"/>
    <col min="9" max="16384" width="11.42578125" style="50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108" t="s">
        <v>138</v>
      </c>
      <c r="B3" s="109"/>
      <c r="C3" s="109"/>
      <c r="D3" s="109"/>
      <c r="E3" s="110"/>
    </row>
    <row r="4" spans="1:8" ht="15" customHeight="1" thickBot="1" x14ac:dyDescent="0.25">
      <c r="A4" s="111" t="s">
        <v>139</v>
      </c>
      <c r="B4" s="112"/>
      <c r="C4" s="112"/>
      <c r="D4" s="112"/>
      <c r="E4" s="113"/>
    </row>
    <row r="5" spans="1:8" ht="15" customHeight="1" thickBot="1" x14ac:dyDescent="0.25"/>
    <row r="6" spans="1:8" ht="15" customHeight="1" thickBot="1" x14ac:dyDescent="0.25">
      <c r="A6" s="114" t="s">
        <v>140</v>
      </c>
      <c r="B6" s="115"/>
      <c r="C6" s="115"/>
      <c r="D6" s="115"/>
      <c r="E6" s="116"/>
    </row>
    <row r="7" spans="1:8" ht="15" customHeight="1" thickBot="1" x14ac:dyDescent="0.25"/>
    <row r="8" spans="1:8" ht="15" customHeight="1" thickBot="1" x14ac:dyDescent="0.25">
      <c r="A8" s="114" t="s">
        <v>141</v>
      </c>
      <c r="B8" s="115"/>
      <c r="C8" s="115"/>
      <c r="D8" s="115"/>
      <c r="E8" s="115"/>
      <c r="F8" s="115"/>
      <c r="G8" s="115"/>
      <c r="H8" s="116"/>
    </row>
    <row r="9" spans="1:8" ht="15" customHeight="1" thickBot="1" x14ac:dyDescent="0.25"/>
    <row r="10" spans="1:8" ht="41.25" customHeight="1" thickBot="1" x14ac:dyDescent="0.25">
      <c r="A10" s="456" t="s">
        <v>144</v>
      </c>
      <c r="B10" s="457"/>
      <c r="C10" s="457"/>
      <c r="D10" s="457"/>
      <c r="E10" s="457"/>
      <c r="F10" s="457"/>
      <c r="G10" s="457"/>
      <c r="H10" s="458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117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6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zoomScale="75" workbookViewId="0">
      <selection activeCell="C27" sqref="C27"/>
    </sheetView>
  </sheetViews>
  <sheetFormatPr baseColWidth="10" defaultRowHeight="12.75" x14ac:dyDescent="0.2"/>
  <cols>
    <col min="1" max="1" width="11.42578125" style="50"/>
    <col min="2" max="2" width="14.7109375" style="50" customWidth="1"/>
    <col min="3" max="5" width="11.42578125" style="50"/>
    <col min="6" max="6" width="13.7109375" style="50" customWidth="1"/>
    <col min="7" max="7" width="11.7109375" style="50" customWidth="1"/>
    <col min="8" max="16384" width="11.42578125" style="50"/>
  </cols>
  <sheetData>
    <row r="2" spans="1:6" x14ac:dyDescent="0.2">
      <c r="A2" s="241" t="s">
        <v>25</v>
      </c>
    </row>
    <row r="4" spans="1:6" x14ac:dyDescent="0.2">
      <c r="A4" s="242" t="s">
        <v>26</v>
      </c>
    </row>
    <row r="5" spans="1:6" x14ac:dyDescent="0.2">
      <c r="A5" s="50" t="s">
        <v>27</v>
      </c>
    </row>
    <row r="6" spans="1:6" x14ac:dyDescent="0.2">
      <c r="A6" s="50" t="s">
        <v>28</v>
      </c>
    </row>
    <row r="8" spans="1:6" x14ac:dyDescent="0.2">
      <c r="A8" s="50" t="s">
        <v>194</v>
      </c>
    </row>
    <row r="9" spans="1:6" x14ac:dyDescent="0.2">
      <c r="A9" s="50" t="s">
        <v>29</v>
      </c>
    </row>
    <row r="11" spans="1:6" x14ac:dyDescent="0.2">
      <c r="A11" s="50" t="s">
        <v>30</v>
      </c>
    </row>
    <row r="12" spans="1:6" x14ac:dyDescent="0.2">
      <c r="A12" s="50" t="s">
        <v>31</v>
      </c>
    </row>
    <row r="14" spans="1:6" ht="13.5" thickBot="1" x14ac:dyDescent="0.25">
      <c r="C14" s="243" t="s">
        <v>32</v>
      </c>
      <c r="D14" s="120"/>
    </row>
    <row r="15" spans="1:6" x14ac:dyDescent="0.2">
      <c r="A15" s="244" t="s">
        <v>33</v>
      </c>
      <c r="B15" s="245" t="s">
        <v>34</v>
      </c>
      <c r="C15" s="245" t="s">
        <v>35</v>
      </c>
      <c r="D15" s="245" t="s">
        <v>36</v>
      </c>
      <c r="E15" s="246" t="s">
        <v>37</v>
      </c>
      <c r="F15" s="247" t="s">
        <v>13</v>
      </c>
    </row>
    <row r="16" spans="1:6" ht="13.5" thickBot="1" x14ac:dyDescent="0.25">
      <c r="A16" s="173">
        <v>2010</v>
      </c>
      <c r="B16" s="174">
        <v>384</v>
      </c>
      <c r="C16" s="174">
        <v>430</v>
      </c>
      <c r="D16" s="174">
        <v>96</v>
      </c>
      <c r="E16" s="248">
        <v>50</v>
      </c>
      <c r="F16" s="144">
        <f>SUM(B16:E16)</f>
        <v>960</v>
      </c>
    </row>
    <row r="18" spans="1:5" x14ac:dyDescent="0.2">
      <c r="A18" s="50" t="s">
        <v>38</v>
      </c>
    </row>
    <row r="20" spans="1:5" ht="13.5" thickBot="1" x14ac:dyDescent="0.25">
      <c r="A20" s="50" t="s">
        <v>195</v>
      </c>
    </row>
    <row r="21" spans="1:5" x14ac:dyDescent="0.2">
      <c r="A21" s="249" t="s">
        <v>39</v>
      </c>
      <c r="B21" s="250" t="s">
        <v>34</v>
      </c>
      <c r="C21" s="250" t="s">
        <v>35</v>
      </c>
      <c r="D21" s="250" t="s">
        <v>36</v>
      </c>
      <c r="E21" s="251" t="s">
        <v>37</v>
      </c>
    </row>
    <row r="22" spans="1:5" ht="13.5" thickBot="1" x14ac:dyDescent="0.25">
      <c r="A22" s="252" t="s">
        <v>196</v>
      </c>
      <c r="B22" s="253">
        <f>+B16/$F$16</f>
        <v>0.4</v>
      </c>
      <c r="C22" s="253">
        <f>+C16/$F$16</f>
        <v>0.44791666666666669</v>
      </c>
      <c r="D22" s="253">
        <f>+D16/$F$16</f>
        <v>0.1</v>
      </c>
      <c r="E22" s="254">
        <f>+E16/$F$16</f>
        <v>5.2083333333333336E-2</v>
      </c>
    </row>
    <row r="24" spans="1:5" x14ac:dyDescent="0.2">
      <c r="A24" s="50" t="s">
        <v>40</v>
      </c>
    </row>
    <row r="26" spans="1:5" x14ac:dyDescent="0.2">
      <c r="A26" s="50" t="s">
        <v>41</v>
      </c>
    </row>
    <row r="27" spans="1:5" x14ac:dyDescent="0.2">
      <c r="A27" s="50" t="s">
        <v>42</v>
      </c>
    </row>
    <row r="28" spans="1:5" x14ac:dyDescent="0.2">
      <c r="A28" s="50" t="s">
        <v>43</v>
      </c>
    </row>
    <row r="29" spans="1:5" x14ac:dyDescent="0.2">
      <c r="A29" s="50" t="s">
        <v>44</v>
      </c>
    </row>
    <row r="31" spans="1:5" x14ac:dyDescent="0.2">
      <c r="A31" s="50" t="s">
        <v>45</v>
      </c>
    </row>
    <row r="32" spans="1:5" x14ac:dyDescent="0.2">
      <c r="A32" s="50" t="s">
        <v>46</v>
      </c>
    </row>
    <row r="34" spans="1:1" x14ac:dyDescent="0.2">
      <c r="A34" s="50" t="s">
        <v>198</v>
      </c>
    </row>
    <row r="35" spans="1:1" x14ac:dyDescent="0.2">
      <c r="A35" s="50" t="s">
        <v>197</v>
      </c>
    </row>
    <row r="36" spans="1:1" x14ac:dyDescent="0.2">
      <c r="A36" s="50" t="s">
        <v>47</v>
      </c>
    </row>
    <row r="38" spans="1:1" x14ac:dyDescent="0.2">
      <c r="A38" s="50" t="s">
        <v>48</v>
      </c>
    </row>
    <row r="39" spans="1:1" x14ac:dyDescent="0.2">
      <c r="A39" s="50" t="s">
        <v>49</v>
      </c>
    </row>
    <row r="40" spans="1:1" x14ac:dyDescent="0.2">
      <c r="A40" s="50" t="s">
        <v>50</v>
      </c>
    </row>
    <row r="41" spans="1:1" x14ac:dyDescent="0.2">
      <c r="A41" s="50" t="s">
        <v>51</v>
      </c>
    </row>
    <row r="50" spans="1:4" x14ac:dyDescent="0.2">
      <c r="A50" s="150"/>
      <c r="B50" s="255"/>
      <c r="C50" s="255"/>
      <c r="D50" s="255"/>
    </row>
    <row r="51" spans="1:4" x14ac:dyDescent="0.2">
      <c r="A51" s="150"/>
      <c r="B51" s="255"/>
      <c r="C51" s="255"/>
      <c r="D51" s="255"/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r:id="rId1"/>
  <headerFooter alignWithMargins="0">
    <oddHeader>&amp;R2018 - Año del Centenario de la Reforma Universitaria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13"/>
  <sheetViews>
    <sheetView showGridLines="0" topLeftCell="A7" zoomScale="75" workbookViewId="0">
      <selection activeCell="C27" sqref="C27"/>
    </sheetView>
  </sheetViews>
  <sheetFormatPr baseColWidth="10" defaultRowHeight="12.75" x14ac:dyDescent="0.2"/>
  <cols>
    <col min="1" max="1" width="6.85546875" style="50" customWidth="1"/>
    <col min="2" max="2" width="15.7109375" style="50" customWidth="1"/>
    <col min="3" max="8" width="22.42578125" style="50" customWidth="1"/>
    <col min="9" max="16384" width="11.42578125" style="50"/>
  </cols>
  <sheetData>
    <row r="1" spans="2:8" x14ac:dyDescent="0.2">
      <c r="B1" s="488" t="s">
        <v>130</v>
      </c>
      <c r="C1" s="488"/>
      <c r="D1" s="488"/>
      <c r="E1" s="488"/>
      <c r="F1" s="488"/>
      <c r="G1" s="488"/>
      <c r="H1" s="488"/>
    </row>
    <row r="2" spans="2:8" x14ac:dyDescent="0.2">
      <c r="B2" s="488" t="s">
        <v>129</v>
      </c>
      <c r="C2" s="488"/>
      <c r="D2" s="488"/>
      <c r="E2" s="488"/>
      <c r="F2" s="488"/>
      <c r="G2" s="488"/>
      <c r="H2" s="488"/>
    </row>
    <row r="3" spans="2:8" ht="13.5" thickBot="1" x14ac:dyDescent="0.25">
      <c r="B3" s="119"/>
      <c r="C3" s="240"/>
      <c r="D3" s="240"/>
      <c r="E3" s="240"/>
      <c r="F3" s="240"/>
    </row>
    <row r="4" spans="2:8" ht="13.5" thickBot="1" x14ac:dyDescent="0.25">
      <c r="B4" s="486" t="s">
        <v>12</v>
      </c>
      <c r="C4" s="489" t="s">
        <v>128</v>
      </c>
      <c r="D4" s="484"/>
      <c r="E4" s="485"/>
      <c r="F4" s="489" t="s">
        <v>189</v>
      </c>
      <c r="G4" s="484"/>
      <c r="H4" s="485"/>
    </row>
    <row r="5" spans="2:8" ht="15.75" customHeight="1" thickBot="1" x14ac:dyDescent="0.25">
      <c r="B5" s="487"/>
      <c r="C5" s="484" t="s">
        <v>131</v>
      </c>
      <c r="D5" s="484"/>
      <c r="E5" s="485"/>
      <c r="F5" s="484" t="s">
        <v>131</v>
      </c>
      <c r="G5" s="484"/>
      <c r="H5" s="485"/>
    </row>
    <row r="6" spans="2:8" ht="20.25" customHeight="1" thickBot="1" x14ac:dyDescent="0.25">
      <c r="B6" s="487"/>
      <c r="C6" s="352" t="str">
        <f>+'1.modelos'!A3</f>
        <v>PORCELLANATO</v>
      </c>
      <c r="D6" s="280" t="s">
        <v>54</v>
      </c>
      <c r="E6" s="280" t="s">
        <v>160</v>
      </c>
      <c r="F6" s="352" t="str">
        <f>+'1.modelos'!A3</f>
        <v>PORCELLANATO</v>
      </c>
      <c r="G6" s="280" t="s">
        <v>54</v>
      </c>
      <c r="H6" s="280" t="s">
        <v>160</v>
      </c>
    </row>
    <row r="7" spans="2:8" x14ac:dyDescent="0.2">
      <c r="B7" s="152">
        <v>2011</v>
      </c>
      <c r="C7" s="345"/>
      <c r="D7" s="346"/>
      <c r="E7" s="347"/>
      <c r="F7" s="345"/>
      <c r="G7" s="346"/>
      <c r="H7" s="347"/>
    </row>
    <row r="8" spans="2:8" x14ac:dyDescent="0.2">
      <c r="B8" s="339">
        <v>2012</v>
      </c>
      <c r="C8" s="318"/>
      <c r="D8" s="317"/>
      <c r="E8" s="348"/>
      <c r="F8" s="318"/>
      <c r="G8" s="317"/>
      <c r="H8" s="348"/>
    </row>
    <row r="9" spans="2:8" x14ac:dyDescent="0.2">
      <c r="B9" s="339">
        <v>2013</v>
      </c>
      <c r="C9" s="318"/>
      <c r="D9" s="317"/>
      <c r="E9" s="348"/>
      <c r="F9" s="318"/>
      <c r="G9" s="317"/>
      <c r="H9" s="348"/>
    </row>
    <row r="10" spans="2:8" x14ac:dyDescent="0.2">
      <c r="B10" s="342">
        <v>2014</v>
      </c>
      <c r="C10" s="318"/>
      <c r="D10" s="317"/>
      <c r="E10" s="348"/>
      <c r="F10" s="318"/>
      <c r="G10" s="317"/>
      <c r="H10" s="348"/>
    </row>
    <row r="11" spans="2:8" x14ac:dyDescent="0.2">
      <c r="B11" s="342">
        <v>2015</v>
      </c>
      <c r="C11" s="318"/>
      <c r="D11" s="317"/>
      <c r="E11" s="348"/>
      <c r="F11" s="318"/>
      <c r="G11" s="317"/>
      <c r="H11" s="348"/>
    </row>
    <row r="12" spans="2:8" x14ac:dyDescent="0.2">
      <c r="B12" s="339">
        <v>2016</v>
      </c>
      <c r="C12" s="318"/>
      <c r="D12" s="317"/>
      <c r="E12" s="348"/>
      <c r="F12" s="318"/>
      <c r="G12" s="317"/>
      <c r="H12" s="348"/>
    </row>
    <row r="13" spans="2:8" ht="13.5" thickBot="1" x14ac:dyDescent="0.25">
      <c r="B13" s="344">
        <v>2017</v>
      </c>
      <c r="C13" s="349"/>
      <c r="D13" s="350"/>
      <c r="E13" s="351"/>
      <c r="F13" s="349"/>
      <c r="G13" s="350"/>
      <c r="H13" s="351"/>
    </row>
  </sheetData>
  <mergeCells count="7">
    <mergeCell ref="C5:E5"/>
    <mergeCell ref="F5:H5"/>
    <mergeCell ref="B4:B6"/>
    <mergeCell ref="B1:H1"/>
    <mergeCell ref="B2:H2"/>
    <mergeCell ref="C4:E4"/>
    <mergeCell ref="F4:H4"/>
  </mergeCells>
  <phoneticPr fontId="0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scale="87" orientation="landscape" r:id="rId1"/>
  <headerFooter alignWithMargins="0">
    <oddHeader>&amp;R2018 - Año del Centenario de la Reforma Universitaria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H56"/>
  <sheetViews>
    <sheetView workbookViewId="0">
      <selection sqref="A1:I45"/>
    </sheetView>
  </sheetViews>
  <sheetFormatPr baseColWidth="10" defaultRowHeight="12.75" x14ac:dyDescent="0.2"/>
  <cols>
    <col min="1" max="1" width="38.28515625" style="50" customWidth="1"/>
    <col min="2" max="6" width="13.85546875" style="50" customWidth="1"/>
    <col min="7" max="8" width="13.85546875" style="53" customWidth="1"/>
    <col min="9" max="16384" width="11.42578125" style="50"/>
  </cols>
  <sheetData>
    <row r="1" spans="1:8" x14ac:dyDescent="0.2">
      <c r="A1" s="505" t="s">
        <v>151</v>
      </c>
      <c r="B1" s="505"/>
      <c r="C1" s="505"/>
      <c r="D1" s="505"/>
      <c r="E1" s="200"/>
      <c r="F1" s="200"/>
      <c r="G1" s="49"/>
    </row>
    <row r="2" spans="1:8" s="53" customFormat="1" x14ac:dyDescent="0.2">
      <c r="A2" s="506" t="s">
        <v>161</v>
      </c>
      <c r="B2" s="506"/>
      <c r="C2" s="506"/>
      <c r="D2" s="506"/>
      <c r="E2" s="243"/>
      <c r="F2" s="243"/>
      <c r="G2" s="49"/>
    </row>
    <row r="3" spans="1:8" s="53" customFormat="1" x14ac:dyDescent="0.2">
      <c r="A3" s="507" t="s">
        <v>201</v>
      </c>
      <c r="B3" s="508"/>
      <c r="C3" s="508"/>
      <c r="D3" s="508"/>
      <c r="E3" s="310"/>
      <c r="F3" s="310"/>
      <c r="G3" s="49"/>
    </row>
    <row r="4" spans="1:8" s="53" customFormat="1" x14ac:dyDescent="0.2">
      <c r="A4" s="309" t="s">
        <v>200</v>
      </c>
      <c r="B4" s="310"/>
      <c r="C4" s="310"/>
      <c r="D4" s="310"/>
      <c r="E4" s="310"/>
      <c r="F4" s="310"/>
      <c r="G4" s="49"/>
    </row>
    <row r="5" spans="1:8" s="52" customFormat="1" x14ac:dyDescent="0.2">
      <c r="A5" s="279" t="s">
        <v>156</v>
      </c>
      <c r="B5" s="279"/>
      <c r="C5" s="279"/>
      <c r="D5" s="279"/>
      <c r="E5" s="279"/>
      <c r="F5" s="279"/>
      <c r="G5" s="49"/>
    </row>
    <row r="6" spans="1:8" ht="22.5" customHeight="1" thickBot="1" x14ac:dyDescent="0.25"/>
    <row r="7" spans="1:8" ht="24.75" customHeight="1" thickBot="1" x14ac:dyDescent="0.25">
      <c r="A7" s="475" t="s">
        <v>55</v>
      </c>
      <c r="B7" s="308">
        <v>2011</v>
      </c>
      <c r="C7" s="308">
        <v>2012</v>
      </c>
      <c r="D7" s="308">
        <v>2013</v>
      </c>
      <c r="E7" s="308">
        <v>2014</v>
      </c>
      <c r="F7" s="308">
        <v>2015</v>
      </c>
      <c r="G7" s="308">
        <v>2016</v>
      </c>
      <c r="H7" s="356">
        <v>2017</v>
      </c>
    </row>
    <row r="8" spans="1:8" ht="25.5" customHeight="1" x14ac:dyDescent="0.2">
      <c r="A8" s="499"/>
      <c r="B8" s="486" t="s">
        <v>150</v>
      </c>
      <c r="C8" s="486" t="s">
        <v>150</v>
      </c>
      <c r="D8" s="486" t="s">
        <v>150</v>
      </c>
      <c r="E8" s="486" t="s">
        <v>150</v>
      </c>
      <c r="F8" s="486" t="s">
        <v>150</v>
      </c>
      <c r="G8" s="486" t="s">
        <v>150</v>
      </c>
      <c r="H8" s="486" t="s">
        <v>150</v>
      </c>
    </row>
    <row r="9" spans="1:8" ht="28.5" customHeight="1" thickBot="1" x14ac:dyDescent="0.25">
      <c r="A9" s="499"/>
      <c r="B9" s="504"/>
      <c r="C9" s="504"/>
      <c r="D9" s="504"/>
      <c r="E9" s="504"/>
      <c r="F9" s="504"/>
      <c r="G9" s="504"/>
      <c r="H9" s="504"/>
    </row>
    <row r="10" spans="1:8" x14ac:dyDescent="0.2">
      <c r="A10" s="273" t="s">
        <v>149</v>
      </c>
      <c r="B10" s="137"/>
      <c r="C10" s="137"/>
      <c r="D10" s="137"/>
      <c r="E10" s="137"/>
      <c r="F10" s="137"/>
      <c r="G10" s="137"/>
      <c r="H10" s="137"/>
    </row>
    <row r="11" spans="1:8" x14ac:dyDescent="0.2">
      <c r="A11" s="274" t="s">
        <v>148</v>
      </c>
      <c r="B11" s="141"/>
      <c r="C11" s="141"/>
      <c r="D11" s="141"/>
      <c r="E11" s="141"/>
      <c r="F11" s="141"/>
      <c r="G11" s="141"/>
      <c r="H11" s="141"/>
    </row>
    <row r="12" spans="1:8" x14ac:dyDescent="0.2">
      <c r="A12" s="274" t="s">
        <v>162</v>
      </c>
      <c r="B12" s="141"/>
      <c r="C12" s="141"/>
      <c r="D12" s="141"/>
      <c r="E12" s="141"/>
      <c r="F12" s="141"/>
      <c r="G12" s="141"/>
      <c r="H12" s="141"/>
    </row>
    <row r="13" spans="1:8" x14ac:dyDescent="0.2">
      <c r="A13" s="274" t="s">
        <v>163</v>
      </c>
      <c r="B13" s="141"/>
      <c r="C13" s="141"/>
      <c r="D13" s="141"/>
      <c r="E13" s="141"/>
      <c r="F13" s="141"/>
      <c r="G13" s="141"/>
      <c r="H13" s="141"/>
    </row>
    <row r="14" spans="1:8" x14ac:dyDescent="0.2">
      <c r="A14" s="274" t="s">
        <v>164</v>
      </c>
      <c r="B14" s="141"/>
      <c r="C14" s="141"/>
      <c r="D14" s="141"/>
      <c r="E14" s="141"/>
      <c r="F14" s="141"/>
      <c r="G14" s="141"/>
      <c r="H14" s="141"/>
    </row>
    <row r="15" spans="1:8" x14ac:dyDescent="0.2">
      <c r="A15" s="274" t="s">
        <v>165</v>
      </c>
      <c r="B15" s="141"/>
      <c r="C15" s="141"/>
      <c r="D15" s="141"/>
      <c r="E15" s="141"/>
      <c r="F15" s="141"/>
      <c r="G15" s="141"/>
      <c r="H15" s="141"/>
    </row>
    <row r="16" spans="1:8" ht="13.5" thickBot="1" x14ac:dyDescent="0.25">
      <c r="A16" s="275" t="s">
        <v>166</v>
      </c>
      <c r="B16" s="149"/>
      <c r="C16" s="149"/>
      <c r="D16" s="149"/>
      <c r="E16" s="149"/>
      <c r="F16" s="149"/>
      <c r="G16" s="149"/>
      <c r="H16" s="149"/>
    </row>
    <row r="17" spans="1:8" ht="13.5" thickBot="1" x14ac:dyDescent="0.25">
      <c r="A17" s="132" t="s">
        <v>112</v>
      </c>
      <c r="B17" s="304"/>
      <c r="C17" s="304"/>
      <c r="D17" s="304"/>
      <c r="E17" s="304"/>
      <c r="F17" s="304"/>
      <c r="G17" s="304"/>
      <c r="H17" s="304"/>
    </row>
    <row r="18" spans="1:8" ht="13.5" thickBot="1" x14ac:dyDescent="0.25">
      <c r="A18" s="72"/>
      <c r="B18" s="151"/>
      <c r="C18" s="151"/>
      <c r="D18" s="151"/>
      <c r="E18" s="151"/>
      <c r="F18" s="151"/>
      <c r="G18" s="151"/>
      <c r="H18" s="151"/>
    </row>
    <row r="19" spans="1:8" ht="13.5" thickBot="1" x14ac:dyDescent="0.25">
      <c r="A19" s="301" t="s">
        <v>183</v>
      </c>
      <c r="B19" s="304"/>
      <c r="C19" s="304"/>
      <c r="D19" s="304"/>
      <c r="E19" s="304"/>
      <c r="F19" s="304"/>
      <c r="G19" s="304"/>
      <c r="H19" s="304"/>
    </row>
    <row r="20" spans="1:8" x14ac:dyDescent="0.2">
      <c r="A20" s="72"/>
      <c r="B20" s="150"/>
      <c r="C20" s="150"/>
      <c r="G20" s="176"/>
      <c r="H20" s="150"/>
    </row>
    <row r="21" spans="1:8" ht="12.75" customHeight="1" x14ac:dyDescent="0.2">
      <c r="A21" s="503" t="s">
        <v>153</v>
      </c>
      <c r="B21" s="503"/>
      <c r="C21" s="503"/>
      <c r="D21" s="503"/>
      <c r="E21" s="503"/>
      <c r="F21" s="503"/>
      <c r="G21" s="503"/>
      <c r="H21" s="503"/>
    </row>
    <row r="22" spans="1:8" ht="12.75" customHeight="1" x14ac:dyDescent="0.2">
      <c r="A22" s="58" t="s">
        <v>167</v>
      </c>
    </row>
    <row r="23" spans="1:8" ht="12.75" customHeight="1" x14ac:dyDescent="0.2">
      <c r="A23" s="58"/>
    </row>
    <row r="24" spans="1:8" ht="12.75" customHeight="1" thickBot="1" x14ac:dyDescent="0.25">
      <c r="A24" s="58"/>
    </row>
    <row r="25" spans="1:8" ht="12.75" customHeight="1" thickBot="1" x14ac:dyDescent="0.25">
      <c r="A25" s="125" t="s">
        <v>55</v>
      </c>
      <c r="B25" s="489" t="s">
        <v>168</v>
      </c>
      <c r="C25" s="484"/>
      <c r="D25" s="484"/>
      <c r="E25" s="484"/>
      <c r="F25" s="484"/>
      <c r="G25" s="484"/>
      <c r="H25" s="485"/>
    </row>
    <row r="26" spans="1:8" ht="12.75" customHeight="1" x14ac:dyDescent="0.2">
      <c r="A26" s="500"/>
      <c r="B26" s="496"/>
      <c r="C26" s="497"/>
      <c r="D26" s="497"/>
      <c r="E26" s="497"/>
      <c r="F26" s="497"/>
      <c r="G26" s="497"/>
      <c r="H26" s="498"/>
    </row>
    <row r="27" spans="1:8" ht="12.75" customHeight="1" x14ac:dyDescent="0.2">
      <c r="A27" s="501"/>
      <c r="B27" s="493"/>
      <c r="C27" s="494"/>
      <c r="D27" s="494"/>
      <c r="E27" s="494"/>
      <c r="F27" s="494"/>
      <c r="G27" s="494"/>
      <c r="H27" s="495"/>
    </row>
    <row r="28" spans="1:8" ht="12.75" customHeight="1" x14ac:dyDescent="0.2">
      <c r="A28" s="501"/>
      <c r="B28" s="493"/>
      <c r="C28" s="494"/>
      <c r="D28" s="494"/>
      <c r="E28" s="494"/>
      <c r="F28" s="494"/>
      <c r="G28" s="494"/>
      <c r="H28" s="495"/>
    </row>
    <row r="29" spans="1:8" ht="12.75" customHeight="1" thickBot="1" x14ac:dyDescent="0.25">
      <c r="A29" s="502"/>
      <c r="B29" s="490"/>
      <c r="C29" s="491"/>
      <c r="D29" s="491"/>
      <c r="E29" s="491"/>
      <c r="F29" s="491"/>
      <c r="G29" s="491"/>
      <c r="H29" s="492"/>
    </row>
    <row r="30" spans="1:8" ht="12.75" customHeight="1" x14ac:dyDescent="0.2">
      <c r="A30" s="500"/>
      <c r="B30" s="496"/>
      <c r="C30" s="497"/>
      <c r="D30" s="497"/>
      <c r="E30" s="497"/>
      <c r="F30" s="497"/>
      <c r="G30" s="497"/>
      <c r="H30" s="498"/>
    </row>
    <row r="31" spans="1:8" ht="12.75" customHeight="1" x14ac:dyDescent="0.2">
      <c r="A31" s="501"/>
      <c r="B31" s="493"/>
      <c r="C31" s="494"/>
      <c r="D31" s="494"/>
      <c r="E31" s="494"/>
      <c r="F31" s="494"/>
      <c r="G31" s="494"/>
      <c r="H31" s="495"/>
    </row>
    <row r="32" spans="1:8" ht="12.75" customHeight="1" x14ac:dyDescent="0.2">
      <c r="A32" s="501"/>
      <c r="B32" s="493"/>
      <c r="C32" s="494"/>
      <c r="D32" s="494"/>
      <c r="E32" s="494"/>
      <c r="F32" s="494"/>
      <c r="G32" s="494"/>
      <c r="H32" s="495"/>
    </row>
    <row r="33" spans="1:8" ht="12.75" customHeight="1" thickBot="1" x14ac:dyDescent="0.25">
      <c r="A33" s="502"/>
      <c r="B33" s="490"/>
      <c r="C33" s="491"/>
      <c r="D33" s="491"/>
      <c r="E33" s="491"/>
      <c r="F33" s="491"/>
      <c r="G33" s="491"/>
      <c r="H33" s="492"/>
    </row>
    <row r="34" spans="1:8" ht="12.75" customHeight="1" x14ac:dyDescent="0.2">
      <c r="A34" s="500"/>
      <c r="B34" s="496"/>
      <c r="C34" s="497"/>
      <c r="D34" s="497"/>
      <c r="E34" s="497"/>
      <c r="F34" s="497"/>
      <c r="G34" s="497"/>
      <c r="H34" s="498"/>
    </row>
    <row r="35" spans="1:8" ht="12.75" customHeight="1" x14ac:dyDescent="0.2">
      <c r="A35" s="501"/>
      <c r="B35" s="493"/>
      <c r="C35" s="494"/>
      <c r="D35" s="494"/>
      <c r="E35" s="494"/>
      <c r="F35" s="494"/>
      <c r="G35" s="494"/>
      <c r="H35" s="495"/>
    </row>
    <row r="36" spans="1:8" ht="12.75" customHeight="1" x14ac:dyDescent="0.2">
      <c r="A36" s="501"/>
      <c r="B36" s="493"/>
      <c r="C36" s="494"/>
      <c r="D36" s="494"/>
      <c r="E36" s="494"/>
      <c r="F36" s="494"/>
      <c r="G36" s="494"/>
      <c r="H36" s="495"/>
    </row>
    <row r="37" spans="1:8" ht="12.75" customHeight="1" thickBot="1" x14ac:dyDescent="0.25">
      <c r="A37" s="502"/>
      <c r="B37" s="490"/>
      <c r="C37" s="491"/>
      <c r="D37" s="491"/>
      <c r="E37" s="491"/>
      <c r="F37" s="491"/>
      <c r="G37" s="491"/>
      <c r="H37" s="492"/>
    </row>
    <row r="38" spans="1:8" ht="12.75" customHeight="1" x14ac:dyDescent="0.2">
      <c r="A38" s="500"/>
      <c r="B38" s="496"/>
      <c r="C38" s="497"/>
      <c r="D38" s="497"/>
      <c r="E38" s="497"/>
      <c r="F38" s="497"/>
      <c r="G38" s="497"/>
      <c r="H38" s="498"/>
    </row>
    <row r="39" spans="1:8" ht="12.75" customHeight="1" x14ac:dyDescent="0.2">
      <c r="A39" s="501"/>
      <c r="B39" s="493"/>
      <c r="C39" s="494"/>
      <c r="D39" s="494"/>
      <c r="E39" s="494"/>
      <c r="F39" s="494"/>
      <c r="G39" s="494"/>
      <c r="H39" s="495"/>
    </row>
    <row r="40" spans="1:8" ht="12.75" customHeight="1" x14ac:dyDescent="0.2">
      <c r="A40" s="501"/>
      <c r="B40" s="493"/>
      <c r="C40" s="494"/>
      <c r="D40" s="494"/>
      <c r="E40" s="494"/>
      <c r="F40" s="494"/>
      <c r="G40" s="494"/>
      <c r="H40" s="495"/>
    </row>
    <row r="41" spans="1:8" ht="12.75" customHeight="1" thickBot="1" x14ac:dyDescent="0.25">
      <c r="A41" s="502"/>
      <c r="B41" s="490"/>
      <c r="C41" s="491"/>
      <c r="D41" s="491"/>
      <c r="E41" s="491"/>
      <c r="F41" s="491"/>
      <c r="G41" s="491"/>
      <c r="H41" s="492"/>
    </row>
    <row r="42" spans="1:8" ht="12.75" customHeight="1" x14ac:dyDescent="0.2">
      <c r="A42" s="500"/>
      <c r="B42" s="496"/>
      <c r="C42" s="497"/>
      <c r="D42" s="497"/>
      <c r="E42" s="497"/>
      <c r="F42" s="497"/>
      <c r="G42" s="497"/>
      <c r="H42" s="498"/>
    </row>
    <row r="43" spans="1:8" ht="12.75" customHeight="1" x14ac:dyDescent="0.2">
      <c r="A43" s="501"/>
      <c r="B43" s="493"/>
      <c r="C43" s="494"/>
      <c r="D43" s="494"/>
      <c r="E43" s="494"/>
      <c r="F43" s="494"/>
      <c r="G43" s="494"/>
      <c r="H43" s="495"/>
    </row>
    <row r="44" spans="1:8" ht="12.75" customHeight="1" x14ac:dyDescent="0.2">
      <c r="A44" s="501"/>
      <c r="B44" s="493"/>
      <c r="C44" s="494"/>
      <c r="D44" s="494"/>
      <c r="E44" s="494"/>
      <c r="F44" s="494"/>
      <c r="G44" s="494"/>
      <c r="H44" s="495"/>
    </row>
    <row r="45" spans="1:8" ht="12.75" customHeight="1" thickBot="1" x14ac:dyDescent="0.25">
      <c r="A45" s="502"/>
      <c r="B45" s="490"/>
      <c r="C45" s="491"/>
      <c r="D45" s="491"/>
      <c r="E45" s="491"/>
      <c r="F45" s="491"/>
      <c r="G45" s="491"/>
      <c r="H45" s="492"/>
    </row>
    <row r="46" spans="1:8" ht="12.75" customHeight="1" x14ac:dyDescent="0.2">
      <c r="A46" s="58"/>
    </row>
    <row r="47" spans="1:8" ht="12.75" customHeight="1" x14ac:dyDescent="0.2">
      <c r="A47" s="58"/>
    </row>
    <row r="49" spans="1:8" ht="13.5" thickBot="1" x14ac:dyDescent="0.25">
      <c r="A49" s="86"/>
    </row>
    <row r="50" spans="1:8" ht="13.5" thickBot="1" x14ac:dyDescent="0.25">
      <c r="B50" s="278">
        <f>+B7</f>
        <v>2011</v>
      </c>
      <c r="C50" s="353"/>
      <c r="G50" s="278">
        <f>+B50</f>
        <v>2011</v>
      </c>
      <c r="H50" s="278">
        <f>+D7</f>
        <v>2013</v>
      </c>
    </row>
    <row r="51" spans="1:8" ht="13.5" thickBot="1" x14ac:dyDescent="0.25">
      <c r="B51" s="125" t="s">
        <v>154</v>
      </c>
      <c r="C51" s="354"/>
      <c r="D51" s="271"/>
      <c r="E51" s="271"/>
      <c r="F51" s="271"/>
      <c r="G51" s="125" t="s">
        <v>155</v>
      </c>
      <c r="H51" s="125" t="s">
        <v>154</v>
      </c>
    </row>
    <row r="52" spans="1:8" ht="13.5" thickBot="1" x14ac:dyDescent="0.25">
      <c r="A52" s="86" t="s">
        <v>152</v>
      </c>
      <c r="B52" s="277">
        <f>+B17-SUM(B10:B16)</f>
        <v>0</v>
      </c>
      <c r="C52" s="355"/>
      <c r="G52" s="276" t="e">
        <f>+#REF!-SUM(#REF!)</f>
        <v>#REF!</v>
      </c>
      <c r="H52" s="276">
        <f>+D17-SUM(D10:D16)</f>
        <v>0</v>
      </c>
    </row>
    <row r="53" spans="1:8" x14ac:dyDescent="0.2">
      <c r="A53" s="86"/>
    </row>
    <row r="54" spans="1:8" x14ac:dyDescent="0.2">
      <c r="A54" s="86"/>
    </row>
    <row r="55" spans="1:8" x14ac:dyDescent="0.2">
      <c r="A55" s="86"/>
    </row>
    <row r="56" spans="1:8" x14ac:dyDescent="0.2">
      <c r="A56" s="86"/>
    </row>
  </sheetData>
  <mergeCells count="38">
    <mergeCell ref="A30:A33"/>
    <mergeCell ref="A1:D1"/>
    <mergeCell ref="A2:D2"/>
    <mergeCell ref="A3:D3"/>
    <mergeCell ref="D8:D9"/>
    <mergeCell ref="B8:B9"/>
    <mergeCell ref="B25:H25"/>
    <mergeCell ref="B26:H26"/>
    <mergeCell ref="B27:H27"/>
    <mergeCell ref="H8:H9"/>
    <mergeCell ref="A21:H21"/>
    <mergeCell ref="A26:A29"/>
    <mergeCell ref="G8:G9"/>
    <mergeCell ref="A34:A37"/>
    <mergeCell ref="B34:H34"/>
    <mergeCell ref="B35:H35"/>
    <mergeCell ref="B36:H36"/>
    <mergeCell ref="C8:C9"/>
    <mergeCell ref="E8:E9"/>
    <mergeCell ref="F8:F9"/>
    <mergeCell ref="A7:A9"/>
    <mergeCell ref="B37:H37"/>
    <mergeCell ref="B33:H33"/>
    <mergeCell ref="B42:H42"/>
    <mergeCell ref="B43:H43"/>
    <mergeCell ref="B44:H44"/>
    <mergeCell ref="A38:A41"/>
    <mergeCell ref="A42:A45"/>
    <mergeCell ref="B45:H45"/>
    <mergeCell ref="B39:H39"/>
    <mergeCell ref="B41:H41"/>
    <mergeCell ref="B40:H40"/>
    <mergeCell ref="B38:H38"/>
    <mergeCell ref="B28:H28"/>
    <mergeCell ref="B29:H29"/>
    <mergeCell ref="B30:H30"/>
    <mergeCell ref="B31:H31"/>
    <mergeCell ref="B32:H32"/>
  </mergeCells>
  <phoneticPr fontId="16" type="noConversion"/>
  <printOptions horizontalCentered="1" verticalCentered="1"/>
  <pageMargins left="0.78740157480314965" right="0.78740157480314965" top="0.62992125984251968" bottom="0.98425196850393704" header="0.51181102362204722" footer="0.51181102362204722"/>
  <pageSetup paperSize="9" scale="78" orientation="landscape" r:id="rId1"/>
  <headerFooter alignWithMargins="0">
    <oddHeader>&amp;R2018 - Año del Centenario de la Reforma Universitaria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Q70"/>
  <sheetViews>
    <sheetView showGridLines="0" workbookViewId="0">
      <selection activeCell="D23" sqref="D23"/>
    </sheetView>
  </sheetViews>
  <sheetFormatPr baseColWidth="10" defaultRowHeight="12.75" x14ac:dyDescent="0.2"/>
  <cols>
    <col min="1" max="1" width="38.28515625" style="201" customWidth="1"/>
    <col min="2" max="2" width="19.140625" style="201" bestFit="1" customWidth="1"/>
    <col min="3" max="3" width="11.42578125" style="201"/>
    <col min="4" max="4" width="19.140625" style="201" bestFit="1" customWidth="1"/>
    <col min="5" max="5" width="11.42578125" style="201"/>
    <col min="6" max="6" width="19.140625" style="201" bestFit="1" customWidth="1"/>
    <col min="7" max="7" width="11.42578125" style="201"/>
    <col min="8" max="8" width="19.140625" style="201" bestFit="1" customWidth="1"/>
    <col min="9" max="9" width="11.42578125" style="201"/>
    <col min="10" max="10" width="19.140625" style="201" bestFit="1" customWidth="1"/>
    <col min="11" max="11" width="11.42578125" style="201"/>
    <col min="12" max="12" width="19.140625" style="201" bestFit="1" customWidth="1"/>
    <col min="13" max="13" width="11.42578125" style="201"/>
    <col min="14" max="14" width="22.5703125" style="201" bestFit="1" customWidth="1"/>
    <col min="15" max="15" width="11.42578125" style="201"/>
    <col min="16" max="16" width="1.5703125" style="201" customWidth="1"/>
    <col min="17" max="16384" width="11.42578125" style="201"/>
  </cols>
  <sheetData>
    <row r="2" spans="1:15" x14ac:dyDescent="0.2">
      <c r="A2" s="426" t="s">
        <v>232</v>
      </c>
    </row>
    <row r="3" spans="1:15" x14ac:dyDescent="0.2">
      <c r="A3" s="200" t="s">
        <v>133</v>
      </c>
    </row>
    <row r="4" spans="1:15" x14ac:dyDescent="0.2">
      <c r="A4" s="382" t="str">
        <f>+'1.modelos'!A3</f>
        <v>PORCELLANATO</v>
      </c>
    </row>
    <row r="5" spans="1:15" x14ac:dyDescent="0.2">
      <c r="A5" s="423" t="s">
        <v>230</v>
      </c>
    </row>
    <row r="6" spans="1:15" s="203" customFormat="1" x14ac:dyDescent="0.2">
      <c r="A6" s="381" t="s">
        <v>213</v>
      </c>
      <c r="B6" s="202"/>
      <c r="C6" s="202"/>
      <c r="D6" s="202"/>
      <c r="E6" s="202"/>
      <c r="F6" s="202"/>
      <c r="G6" s="202"/>
    </row>
    <row r="7" spans="1:15" s="203" customFormat="1" ht="13.5" thickBot="1" x14ac:dyDescent="0.25">
      <c r="A7" s="204"/>
      <c r="B7" s="202"/>
      <c r="C7" s="202"/>
      <c r="D7" s="202"/>
      <c r="E7" s="202"/>
      <c r="F7" s="202"/>
      <c r="G7" s="202"/>
    </row>
    <row r="8" spans="1:15" ht="13.5" thickBot="1" x14ac:dyDescent="0.25">
      <c r="B8" s="514" t="s">
        <v>199</v>
      </c>
      <c r="C8" s="515"/>
      <c r="D8" s="514" t="s">
        <v>206</v>
      </c>
      <c r="E8" s="515"/>
      <c r="F8" s="514" t="s">
        <v>207</v>
      </c>
      <c r="G8" s="515"/>
      <c r="H8" s="514" t="s">
        <v>208</v>
      </c>
      <c r="I8" s="515"/>
      <c r="J8" s="514" t="s">
        <v>209</v>
      </c>
      <c r="K8" s="515"/>
      <c r="L8" s="517" t="s">
        <v>211</v>
      </c>
      <c r="M8" s="518"/>
      <c r="N8" s="514" t="s">
        <v>210</v>
      </c>
      <c r="O8" s="516"/>
    </row>
    <row r="9" spans="1:15" x14ac:dyDescent="0.2">
      <c r="A9" s="205" t="s">
        <v>55</v>
      </c>
      <c r="B9" s="206" t="s">
        <v>56</v>
      </c>
      <c r="C9" s="206" t="s">
        <v>57</v>
      </c>
      <c r="D9" s="206" t="s">
        <v>56</v>
      </c>
      <c r="E9" s="206" t="s">
        <v>57</v>
      </c>
      <c r="F9" s="206" t="s">
        <v>56</v>
      </c>
      <c r="G9" s="206" t="s">
        <v>57</v>
      </c>
      <c r="H9" s="206" t="s">
        <v>56</v>
      </c>
      <c r="I9" s="206" t="s">
        <v>57</v>
      </c>
      <c r="J9" s="206" t="s">
        <v>56</v>
      </c>
      <c r="K9" s="206" t="s">
        <v>57</v>
      </c>
      <c r="L9" s="206" t="s">
        <v>56</v>
      </c>
      <c r="M9" s="206" t="s">
        <v>57</v>
      </c>
      <c r="N9" s="206" t="s">
        <v>56</v>
      </c>
      <c r="O9" s="206" t="s">
        <v>57</v>
      </c>
    </row>
    <row r="10" spans="1:15" ht="13.5" thickBot="1" x14ac:dyDescent="0.25">
      <c r="A10" s="207"/>
      <c r="B10" s="366" t="s">
        <v>212</v>
      </c>
      <c r="C10" s="208" t="s">
        <v>58</v>
      </c>
      <c r="D10" s="366" t="s">
        <v>212</v>
      </c>
      <c r="E10" s="208" t="s">
        <v>58</v>
      </c>
      <c r="F10" s="366" t="s">
        <v>212</v>
      </c>
      <c r="G10" s="208" t="s">
        <v>58</v>
      </c>
      <c r="H10" s="366" t="s">
        <v>212</v>
      </c>
      <c r="I10" s="208" t="s">
        <v>58</v>
      </c>
      <c r="J10" s="366" t="s">
        <v>212</v>
      </c>
      <c r="K10" s="208" t="s">
        <v>58</v>
      </c>
      <c r="L10" s="366" t="s">
        <v>212</v>
      </c>
      <c r="M10" s="208" t="s">
        <v>58</v>
      </c>
      <c r="N10" s="366" t="s">
        <v>212</v>
      </c>
      <c r="O10" s="208" t="s">
        <v>58</v>
      </c>
    </row>
    <row r="11" spans="1:15" ht="13.5" thickBot="1" x14ac:dyDescent="0.25">
      <c r="A11" s="209"/>
    </row>
    <row r="12" spans="1:15" x14ac:dyDescent="0.2">
      <c r="A12" s="210" t="s">
        <v>59</v>
      </c>
      <c r="B12" s="211"/>
      <c r="C12" s="212"/>
      <c r="D12" s="368"/>
      <c r="E12" s="212"/>
      <c r="F12" s="368"/>
      <c r="G12" s="212"/>
      <c r="H12" s="375"/>
      <c r="I12" s="357"/>
      <c r="J12" s="368"/>
      <c r="K12" s="212"/>
      <c r="L12" s="375"/>
      <c r="M12" s="212"/>
      <c r="N12" s="211"/>
      <c r="O12" s="212"/>
    </row>
    <row r="13" spans="1:15" x14ac:dyDescent="0.2">
      <c r="A13" s="214"/>
      <c r="B13" s="215"/>
      <c r="C13" s="216"/>
      <c r="D13" s="369"/>
      <c r="E13" s="216"/>
      <c r="F13" s="369"/>
      <c r="G13" s="216"/>
      <c r="H13" s="376"/>
      <c r="I13" s="358"/>
      <c r="J13" s="369"/>
      <c r="K13" s="216"/>
      <c r="L13" s="376"/>
      <c r="M13" s="216"/>
      <c r="N13" s="215"/>
      <c r="O13" s="216"/>
    </row>
    <row r="14" spans="1:15" x14ac:dyDescent="0.2">
      <c r="A14" s="214"/>
      <c r="B14" s="215"/>
      <c r="C14" s="216"/>
      <c r="D14" s="369"/>
      <c r="E14" s="216"/>
      <c r="F14" s="369"/>
      <c r="G14" s="216"/>
      <c r="H14" s="376"/>
      <c r="I14" s="358"/>
      <c r="J14" s="369"/>
      <c r="K14" s="216"/>
      <c r="L14" s="376"/>
      <c r="M14" s="216"/>
      <c r="N14" s="215"/>
      <c r="O14" s="216"/>
    </row>
    <row r="15" spans="1:15" x14ac:dyDescent="0.2">
      <c r="A15" s="214"/>
      <c r="B15" s="215"/>
      <c r="C15" s="216"/>
      <c r="D15" s="369"/>
      <c r="E15" s="216"/>
      <c r="F15" s="369"/>
      <c r="G15" s="216"/>
      <c r="H15" s="376"/>
      <c r="I15" s="358"/>
      <c r="J15" s="369"/>
      <c r="K15" s="216"/>
      <c r="L15" s="376"/>
      <c r="M15" s="216"/>
      <c r="N15" s="215"/>
      <c r="O15" s="216"/>
    </row>
    <row r="16" spans="1:15" x14ac:dyDescent="0.2">
      <c r="A16" s="214"/>
      <c r="B16" s="215"/>
      <c r="C16" s="216"/>
      <c r="D16" s="369"/>
      <c r="E16" s="216"/>
      <c r="F16" s="369"/>
      <c r="G16" s="216"/>
      <c r="H16" s="376"/>
      <c r="I16" s="358"/>
      <c r="J16" s="369"/>
      <c r="K16" s="216"/>
      <c r="L16" s="376"/>
      <c r="M16" s="216"/>
      <c r="N16" s="215"/>
      <c r="O16" s="216"/>
    </row>
    <row r="17" spans="1:15" ht="13.5" thickBot="1" x14ac:dyDescent="0.25">
      <c r="A17" s="218"/>
      <c r="B17" s="219"/>
      <c r="C17" s="129"/>
      <c r="D17" s="370"/>
      <c r="E17" s="129"/>
      <c r="F17" s="370"/>
      <c r="G17" s="129"/>
      <c r="H17" s="377"/>
      <c r="I17" s="359"/>
      <c r="J17" s="370"/>
      <c r="K17" s="129"/>
      <c r="L17" s="377"/>
      <c r="M17" s="129"/>
      <c r="N17" s="219"/>
      <c r="O17" s="129"/>
    </row>
    <row r="18" spans="1:15" ht="13.5" thickBot="1" x14ac:dyDescent="0.25">
      <c r="A18" s="209"/>
      <c r="B18" s="221"/>
      <c r="C18" s="222"/>
      <c r="D18" s="222"/>
      <c r="E18" s="222"/>
      <c r="F18" s="222"/>
      <c r="G18" s="222"/>
      <c r="H18" s="221"/>
      <c r="I18" s="222"/>
      <c r="J18" s="222"/>
      <c r="K18" s="222"/>
      <c r="L18" s="221"/>
      <c r="M18" s="222"/>
      <c r="N18" s="221"/>
      <c r="O18" s="222"/>
    </row>
    <row r="19" spans="1:15" x14ac:dyDescent="0.2">
      <c r="A19" s="210" t="s">
        <v>60</v>
      </c>
      <c r="B19" s="211"/>
      <c r="C19" s="212"/>
      <c r="D19" s="368"/>
      <c r="E19" s="212"/>
      <c r="F19" s="368"/>
      <c r="G19" s="212"/>
      <c r="H19" s="375"/>
      <c r="I19" s="357"/>
      <c r="J19" s="368"/>
      <c r="K19" s="212"/>
      <c r="L19" s="375"/>
      <c r="M19" s="212"/>
      <c r="N19" s="211"/>
      <c r="O19" s="212"/>
    </row>
    <row r="20" spans="1:15" x14ac:dyDescent="0.2">
      <c r="A20" s="214"/>
      <c r="B20" s="215"/>
      <c r="C20" s="216"/>
      <c r="D20" s="369"/>
      <c r="E20" s="216"/>
      <c r="F20" s="369"/>
      <c r="G20" s="216"/>
      <c r="H20" s="376"/>
      <c r="I20" s="358"/>
      <c r="J20" s="369"/>
      <c r="K20" s="216"/>
      <c r="L20" s="376"/>
      <c r="M20" s="216"/>
      <c r="N20" s="215"/>
      <c r="O20" s="216"/>
    </row>
    <row r="21" spans="1:15" x14ac:dyDescent="0.2">
      <c r="A21" s="214"/>
      <c r="B21" s="215"/>
      <c r="C21" s="216"/>
      <c r="D21" s="369"/>
      <c r="E21" s="216"/>
      <c r="F21" s="369"/>
      <c r="G21" s="216"/>
      <c r="H21" s="376"/>
      <c r="I21" s="358"/>
      <c r="J21" s="369"/>
      <c r="K21" s="216"/>
      <c r="L21" s="376"/>
      <c r="M21" s="216"/>
      <c r="N21" s="215"/>
      <c r="O21" s="216"/>
    </row>
    <row r="22" spans="1:15" x14ac:dyDescent="0.2">
      <c r="A22" s="214"/>
      <c r="B22" s="215"/>
      <c r="C22" s="216"/>
      <c r="D22" s="369"/>
      <c r="E22" s="216"/>
      <c r="F22" s="369"/>
      <c r="G22" s="216"/>
      <c r="H22" s="376"/>
      <c r="I22" s="358"/>
      <c r="J22" s="369"/>
      <c r="K22" s="216"/>
      <c r="L22" s="376"/>
      <c r="M22" s="216"/>
      <c r="N22" s="215"/>
      <c r="O22" s="216"/>
    </row>
    <row r="23" spans="1:15" x14ac:dyDescent="0.2">
      <c r="A23" s="214"/>
      <c r="B23" s="215"/>
      <c r="C23" s="216"/>
      <c r="D23" s="369"/>
      <c r="E23" s="216"/>
      <c r="F23" s="369"/>
      <c r="G23" s="216"/>
      <c r="H23" s="376"/>
      <c r="I23" s="358"/>
      <c r="J23" s="369"/>
      <c r="K23" s="216"/>
      <c r="L23" s="376"/>
      <c r="M23" s="216"/>
      <c r="N23" s="215"/>
      <c r="O23" s="216"/>
    </row>
    <row r="24" spans="1:15" ht="13.5" thickBot="1" x14ac:dyDescent="0.25">
      <c r="A24" s="218"/>
      <c r="B24" s="219"/>
      <c r="C24" s="129"/>
      <c r="D24" s="370"/>
      <c r="E24" s="129"/>
      <c r="F24" s="370"/>
      <c r="G24" s="129"/>
      <c r="H24" s="377"/>
      <c r="I24" s="359"/>
      <c r="J24" s="370"/>
      <c r="K24" s="129"/>
      <c r="L24" s="377"/>
      <c r="M24" s="129"/>
      <c r="N24" s="219"/>
      <c r="O24" s="129"/>
    </row>
    <row r="25" spans="1:15" ht="13.5" thickBot="1" x14ac:dyDescent="0.25">
      <c r="A25" s="209"/>
      <c r="B25" s="221"/>
      <c r="C25" s="222"/>
      <c r="D25" s="222"/>
      <c r="E25" s="222"/>
      <c r="F25" s="222"/>
      <c r="G25" s="222"/>
      <c r="H25" s="221"/>
      <c r="I25" s="222"/>
      <c r="J25" s="222"/>
      <c r="K25" s="222"/>
      <c r="L25" s="221"/>
      <c r="M25" s="222"/>
      <c r="N25" s="221"/>
      <c r="O25" s="222"/>
    </row>
    <row r="26" spans="1:15" ht="13.5" thickBot="1" x14ac:dyDescent="0.25">
      <c r="A26" s="223" t="s">
        <v>61</v>
      </c>
      <c r="B26" s="224"/>
      <c r="C26" s="225"/>
      <c r="D26" s="371"/>
      <c r="E26" s="225"/>
      <c r="F26" s="371"/>
      <c r="G26" s="225"/>
      <c r="H26" s="378"/>
      <c r="I26" s="360"/>
      <c r="J26" s="371"/>
      <c r="K26" s="225"/>
      <c r="L26" s="378"/>
      <c r="M26" s="225"/>
      <c r="N26" s="224"/>
      <c r="O26" s="225"/>
    </row>
    <row r="27" spans="1:15" ht="13.5" thickBot="1" x14ac:dyDescent="0.25">
      <c r="A27" s="209"/>
      <c r="B27" s="221"/>
      <c r="C27" s="222"/>
      <c r="D27" s="222"/>
      <c r="E27" s="222"/>
      <c r="F27" s="222"/>
      <c r="G27" s="222"/>
      <c r="H27" s="221"/>
      <c r="I27" s="222"/>
      <c r="J27" s="222"/>
      <c r="K27" s="222"/>
      <c r="L27" s="221"/>
      <c r="M27" s="222"/>
      <c r="N27" s="221"/>
      <c r="O27" s="222"/>
    </row>
    <row r="28" spans="1:15" x14ac:dyDescent="0.2">
      <c r="A28" s="210" t="s">
        <v>62</v>
      </c>
      <c r="B28" s="226"/>
      <c r="C28" s="212"/>
      <c r="D28" s="368"/>
      <c r="E28" s="212"/>
      <c r="F28" s="361"/>
      <c r="G28" s="212"/>
      <c r="H28" s="226"/>
      <c r="I28" s="212"/>
      <c r="J28" s="361"/>
      <c r="K28" s="212"/>
      <c r="L28" s="226"/>
      <c r="M28" s="212"/>
      <c r="N28" s="226"/>
      <c r="O28" s="212"/>
    </row>
    <row r="29" spans="1:15" x14ac:dyDescent="0.2">
      <c r="A29" s="227" t="s">
        <v>63</v>
      </c>
      <c r="B29" s="228"/>
      <c r="C29" s="216"/>
      <c r="D29" s="369"/>
      <c r="E29" s="216"/>
      <c r="F29" s="362"/>
      <c r="G29" s="216"/>
      <c r="H29" s="228"/>
      <c r="I29" s="216"/>
      <c r="J29" s="362"/>
      <c r="K29" s="216"/>
      <c r="L29" s="228"/>
      <c r="M29" s="216"/>
      <c r="N29" s="228"/>
      <c r="O29" s="216"/>
    </row>
    <row r="30" spans="1:15" x14ac:dyDescent="0.2">
      <c r="A30" s="227" t="s">
        <v>64</v>
      </c>
      <c r="B30" s="228"/>
      <c r="C30" s="216"/>
      <c r="D30" s="369"/>
      <c r="E30" s="216"/>
      <c r="F30" s="362"/>
      <c r="G30" s="216"/>
      <c r="H30" s="228"/>
      <c r="I30" s="216"/>
      <c r="J30" s="362"/>
      <c r="K30" s="216"/>
      <c r="L30" s="228"/>
      <c r="M30" s="216"/>
      <c r="N30" s="228"/>
      <c r="O30" s="216"/>
    </row>
    <row r="31" spans="1:15" x14ac:dyDescent="0.2">
      <c r="A31" s="227" t="s">
        <v>65</v>
      </c>
      <c r="B31" s="228"/>
      <c r="C31" s="216"/>
      <c r="D31" s="369"/>
      <c r="E31" s="216"/>
      <c r="F31" s="362"/>
      <c r="G31" s="216"/>
      <c r="H31" s="228"/>
      <c r="I31" s="216"/>
      <c r="J31" s="362"/>
      <c r="K31" s="216"/>
      <c r="L31" s="228"/>
      <c r="M31" s="216"/>
      <c r="N31" s="228"/>
      <c r="O31" s="216"/>
    </row>
    <row r="32" spans="1:15" ht="13.5" thickBot="1" x14ac:dyDescent="0.25">
      <c r="A32" s="218" t="s">
        <v>66</v>
      </c>
      <c r="B32" s="229"/>
      <c r="C32" s="129"/>
      <c r="D32" s="370"/>
      <c r="E32" s="129"/>
      <c r="F32" s="363"/>
      <c r="G32" s="129"/>
      <c r="H32" s="229"/>
      <c r="I32" s="129"/>
      <c r="J32" s="363"/>
      <c r="K32" s="129"/>
      <c r="L32" s="229"/>
      <c r="M32" s="129"/>
      <c r="N32" s="229"/>
      <c r="O32" s="129"/>
    </row>
    <row r="33" spans="1:15" ht="13.5" thickBot="1" x14ac:dyDescent="0.25">
      <c r="A33" s="200"/>
      <c r="B33" s="221"/>
      <c r="C33" s="230"/>
      <c r="D33" s="230"/>
      <c r="E33" s="230"/>
      <c r="F33" s="230"/>
      <c r="G33" s="230"/>
      <c r="H33" s="221"/>
      <c r="I33" s="230"/>
      <c r="J33" s="230"/>
      <c r="K33" s="230"/>
      <c r="L33" s="221"/>
      <c r="M33" s="230"/>
      <c r="N33" s="221"/>
      <c r="O33" s="230"/>
    </row>
    <row r="34" spans="1:15" x14ac:dyDescent="0.2">
      <c r="A34" s="210" t="s">
        <v>67</v>
      </c>
      <c r="B34" s="226"/>
      <c r="C34" s="212"/>
      <c r="D34" s="368"/>
      <c r="E34" s="212"/>
      <c r="F34" s="361"/>
      <c r="G34" s="212"/>
      <c r="H34" s="226"/>
      <c r="I34" s="212"/>
      <c r="J34" s="361"/>
      <c r="K34" s="212"/>
      <c r="L34" s="226"/>
      <c r="M34" s="212"/>
      <c r="N34" s="226"/>
      <c r="O34" s="212"/>
    </row>
    <row r="35" spans="1:15" x14ac:dyDescent="0.2">
      <c r="A35" s="214" t="s">
        <v>68</v>
      </c>
      <c r="B35" s="228"/>
      <c r="C35" s="216"/>
      <c r="D35" s="369"/>
      <c r="E35" s="216"/>
      <c r="F35" s="362"/>
      <c r="G35" s="216"/>
      <c r="H35" s="228"/>
      <c r="I35" s="216"/>
      <c r="J35" s="362"/>
      <c r="K35" s="216"/>
      <c r="L35" s="228"/>
      <c r="M35" s="216"/>
      <c r="N35" s="228"/>
      <c r="O35" s="216"/>
    </row>
    <row r="36" spans="1:15" x14ac:dyDescent="0.2">
      <c r="A36" s="231" t="s">
        <v>102</v>
      </c>
      <c r="B36" s="232"/>
      <c r="C36" s="233"/>
      <c r="D36" s="372"/>
      <c r="E36" s="233"/>
      <c r="F36" s="364"/>
      <c r="G36" s="233"/>
      <c r="H36" s="232"/>
      <c r="I36" s="233"/>
      <c r="J36" s="364"/>
      <c r="K36" s="233"/>
      <c r="L36" s="232"/>
      <c r="M36" s="233"/>
      <c r="N36" s="232"/>
      <c r="O36" s="233"/>
    </row>
    <row r="37" spans="1:15" ht="13.5" thickBot="1" x14ac:dyDescent="0.25">
      <c r="A37" s="218" t="s">
        <v>87</v>
      </c>
      <c r="B37" s="229"/>
      <c r="C37" s="129"/>
      <c r="D37" s="370"/>
      <c r="E37" s="129"/>
      <c r="F37" s="363"/>
      <c r="G37" s="129"/>
      <c r="H37" s="229"/>
      <c r="I37" s="129"/>
      <c r="J37" s="363"/>
      <c r="K37" s="129"/>
      <c r="L37" s="229"/>
      <c r="M37" s="129"/>
      <c r="N37" s="229"/>
      <c r="O37" s="129"/>
    </row>
    <row r="38" spans="1:15" ht="13.5" thickBot="1" x14ac:dyDescent="0.25">
      <c r="A38" s="209"/>
      <c r="B38" s="221"/>
      <c r="C38" s="222"/>
      <c r="D38" s="222"/>
      <c r="E38" s="222"/>
      <c r="F38" s="222"/>
      <c r="G38" s="222"/>
      <c r="H38" s="221"/>
      <c r="I38" s="222"/>
      <c r="J38" s="222"/>
      <c r="K38" s="222"/>
      <c r="L38" s="221"/>
      <c r="M38" s="222"/>
      <c r="N38" s="221"/>
      <c r="O38" s="222"/>
    </row>
    <row r="39" spans="1:15" x14ac:dyDescent="0.2">
      <c r="A39" s="210" t="s">
        <v>69</v>
      </c>
      <c r="B39" s="211"/>
      <c r="C39" s="212"/>
      <c r="D39" s="368"/>
      <c r="E39" s="212"/>
      <c r="F39" s="368"/>
      <c r="G39" s="212"/>
      <c r="H39" s="375"/>
      <c r="I39" s="357"/>
      <c r="J39" s="368"/>
      <c r="K39" s="212"/>
      <c r="L39" s="375"/>
      <c r="M39" s="212"/>
      <c r="N39" s="211"/>
      <c r="O39" s="212"/>
    </row>
    <row r="40" spans="1:15" x14ac:dyDescent="0.2">
      <c r="A40" s="227" t="s">
        <v>70</v>
      </c>
      <c r="B40" s="215"/>
      <c r="C40" s="216"/>
      <c r="D40" s="369"/>
      <c r="E40" s="216"/>
      <c r="F40" s="369"/>
      <c r="G40" s="216"/>
      <c r="H40" s="376"/>
      <c r="I40" s="358"/>
      <c r="J40" s="369"/>
      <c r="K40" s="216"/>
      <c r="L40" s="376"/>
      <c r="M40" s="216"/>
      <c r="N40" s="215"/>
      <c r="O40" s="216"/>
    </row>
    <row r="41" spans="1:15" x14ac:dyDescent="0.2">
      <c r="A41" s="227" t="s">
        <v>71</v>
      </c>
      <c r="B41" s="215"/>
      <c r="C41" s="216"/>
      <c r="D41" s="369"/>
      <c r="E41" s="216"/>
      <c r="F41" s="369"/>
      <c r="G41" s="216"/>
      <c r="H41" s="376"/>
      <c r="I41" s="358"/>
      <c r="J41" s="369"/>
      <c r="K41" s="216"/>
      <c r="L41" s="376"/>
      <c r="M41" s="216"/>
      <c r="N41" s="215"/>
      <c r="O41" s="216"/>
    </row>
    <row r="42" spans="1:15" x14ac:dyDescent="0.2">
      <c r="A42" s="227" t="s">
        <v>72</v>
      </c>
      <c r="B42" s="215"/>
      <c r="C42" s="216"/>
      <c r="D42" s="369"/>
      <c r="E42" s="216"/>
      <c r="F42" s="369"/>
      <c r="G42" s="216"/>
      <c r="H42" s="376"/>
      <c r="I42" s="358"/>
      <c r="J42" s="369"/>
      <c r="K42" s="216"/>
      <c r="L42" s="376"/>
      <c r="M42" s="216"/>
      <c r="N42" s="215"/>
      <c r="O42" s="216"/>
    </row>
    <row r="43" spans="1:15" x14ac:dyDescent="0.2">
      <c r="A43" s="214" t="s">
        <v>73</v>
      </c>
      <c r="B43" s="234"/>
      <c r="C43" s="233"/>
      <c r="D43" s="372"/>
      <c r="E43" s="233"/>
      <c r="F43" s="372"/>
      <c r="G43" s="233"/>
      <c r="H43" s="379"/>
      <c r="I43" s="365"/>
      <c r="J43" s="372"/>
      <c r="K43" s="233"/>
      <c r="L43" s="379"/>
      <c r="M43" s="233"/>
      <c r="N43" s="234"/>
      <c r="O43" s="233"/>
    </row>
    <row r="44" spans="1:15" x14ac:dyDescent="0.2">
      <c r="A44" s="235"/>
      <c r="B44" s="234"/>
      <c r="C44" s="233"/>
      <c r="D44" s="372"/>
      <c r="E44" s="233"/>
      <c r="F44" s="372"/>
      <c r="G44" s="233"/>
      <c r="H44" s="379"/>
      <c r="I44" s="365"/>
      <c r="J44" s="372"/>
      <c r="K44" s="233"/>
      <c r="L44" s="379"/>
      <c r="M44" s="233"/>
      <c r="N44" s="234"/>
      <c r="O44" s="233"/>
    </row>
    <row r="45" spans="1:15" ht="13.5" thickBot="1" x14ac:dyDescent="0.25">
      <c r="A45" s="236"/>
      <c r="B45" s="219"/>
      <c r="C45" s="129"/>
      <c r="D45" s="370"/>
      <c r="E45" s="129"/>
      <c r="F45" s="370"/>
      <c r="G45" s="129"/>
      <c r="H45" s="377"/>
      <c r="I45" s="359"/>
      <c r="J45" s="370"/>
      <c r="K45" s="129"/>
      <c r="L45" s="377"/>
      <c r="M45" s="129"/>
      <c r="N45" s="219"/>
      <c r="O45" s="129"/>
    </row>
    <row r="46" spans="1:15" ht="13.5" thickBot="1" x14ac:dyDescent="0.25">
      <c r="A46" s="209"/>
      <c r="B46" s="221"/>
      <c r="C46" s="230"/>
      <c r="D46" s="230"/>
      <c r="E46" s="230"/>
      <c r="F46" s="230"/>
      <c r="G46" s="230"/>
      <c r="H46" s="221"/>
      <c r="I46" s="230"/>
      <c r="J46" s="230"/>
      <c r="K46" s="230"/>
      <c r="L46" s="221"/>
      <c r="M46" s="230"/>
      <c r="N46" s="221"/>
      <c r="O46" s="230"/>
    </row>
    <row r="47" spans="1:15" x14ac:dyDescent="0.2">
      <c r="A47" s="210" t="s">
        <v>74</v>
      </c>
      <c r="B47" s="211"/>
      <c r="C47" s="212"/>
      <c r="D47" s="368"/>
      <c r="E47" s="212"/>
      <c r="F47" s="368"/>
      <c r="G47" s="212"/>
      <c r="H47" s="375"/>
      <c r="I47" s="357"/>
      <c r="J47" s="368"/>
      <c r="K47" s="212"/>
      <c r="L47" s="375"/>
      <c r="M47" s="212"/>
      <c r="N47" s="211"/>
      <c r="O47" s="212"/>
    </row>
    <row r="48" spans="1:15" x14ac:dyDescent="0.2">
      <c r="A48" s="227" t="s">
        <v>103</v>
      </c>
      <c r="B48" s="215"/>
      <c r="C48" s="216"/>
      <c r="D48" s="369"/>
      <c r="E48" s="216"/>
      <c r="F48" s="369"/>
      <c r="G48" s="216"/>
      <c r="H48" s="376"/>
      <c r="I48" s="358"/>
      <c r="J48" s="369"/>
      <c r="K48" s="216"/>
      <c r="L48" s="376"/>
      <c r="M48" s="216"/>
      <c r="N48" s="215"/>
      <c r="O48" s="216"/>
    </row>
    <row r="49" spans="1:17" x14ac:dyDescent="0.2">
      <c r="A49" s="227" t="s">
        <v>75</v>
      </c>
      <c r="B49" s="215"/>
      <c r="C49" s="216"/>
      <c r="D49" s="369"/>
      <c r="E49" s="216"/>
      <c r="F49" s="369"/>
      <c r="G49" s="216"/>
      <c r="H49" s="376"/>
      <c r="I49" s="358"/>
      <c r="J49" s="369"/>
      <c r="K49" s="216"/>
      <c r="L49" s="376"/>
      <c r="M49" s="216"/>
      <c r="N49" s="215"/>
      <c r="O49" s="216"/>
    </row>
    <row r="50" spans="1:17" x14ac:dyDescent="0.2">
      <c r="A50" s="227" t="s">
        <v>104</v>
      </c>
      <c r="B50" s="215"/>
      <c r="C50" s="216"/>
      <c r="D50" s="369"/>
      <c r="E50" s="216"/>
      <c r="F50" s="369"/>
      <c r="G50" s="216"/>
      <c r="H50" s="376"/>
      <c r="I50" s="358"/>
      <c r="J50" s="369"/>
      <c r="K50" s="216"/>
      <c r="L50" s="376"/>
      <c r="M50" s="216"/>
      <c r="N50" s="215"/>
      <c r="O50" s="216"/>
    </row>
    <row r="51" spans="1:17" ht="13.5" thickBot="1" x14ac:dyDescent="0.25">
      <c r="A51" s="218" t="s">
        <v>76</v>
      </c>
      <c r="B51" s="219"/>
      <c r="C51" s="129"/>
      <c r="D51" s="370"/>
      <c r="E51" s="129"/>
      <c r="F51" s="370"/>
      <c r="G51" s="129"/>
      <c r="H51" s="377"/>
      <c r="I51" s="359"/>
      <c r="J51" s="370"/>
      <c r="K51" s="129"/>
      <c r="L51" s="377"/>
      <c r="M51" s="129"/>
      <c r="N51" s="219"/>
      <c r="O51" s="129"/>
    </row>
    <row r="52" spans="1:17" ht="13.5" thickBot="1" x14ac:dyDescent="0.25">
      <c r="A52" s="209"/>
      <c r="B52" s="221"/>
      <c r="C52" s="222"/>
      <c r="D52" s="222"/>
      <c r="E52" s="222"/>
      <c r="F52" s="222"/>
      <c r="G52" s="222"/>
      <c r="H52" s="221"/>
      <c r="I52" s="222"/>
      <c r="J52" s="222"/>
      <c r="K52" s="222"/>
      <c r="L52" s="221"/>
      <c r="M52" s="222"/>
      <c r="N52" s="221"/>
      <c r="O52" s="222"/>
    </row>
    <row r="53" spans="1:17" ht="13.5" thickBot="1" x14ac:dyDescent="0.25">
      <c r="A53" s="223" t="s">
        <v>77</v>
      </c>
      <c r="B53" s="224"/>
      <c r="C53" s="225">
        <v>1</v>
      </c>
      <c r="D53" s="371"/>
      <c r="E53" s="225">
        <v>1</v>
      </c>
      <c r="F53" s="367"/>
      <c r="G53" s="225">
        <v>1</v>
      </c>
      <c r="H53" s="224"/>
      <c r="I53" s="225">
        <v>1</v>
      </c>
      <c r="J53" s="360"/>
      <c r="K53" s="225">
        <v>1</v>
      </c>
      <c r="L53" s="224"/>
      <c r="M53" s="225">
        <v>1</v>
      </c>
      <c r="N53" s="224"/>
      <c r="O53" s="225">
        <v>1</v>
      </c>
    </row>
    <row r="54" spans="1:17" ht="13.5" thickBot="1" x14ac:dyDescent="0.25">
      <c r="A54" s="209"/>
    </row>
    <row r="55" spans="1:17" ht="13.5" thickBot="1" x14ac:dyDescent="0.25">
      <c r="A55" s="301" t="s">
        <v>183</v>
      </c>
      <c r="B55" s="373"/>
      <c r="C55" s="374"/>
      <c r="D55" s="373"/>
      <c r="E55" s="374"/>
      <c r="F55" s="272"/>
      <c r="G55" s="272"/>
      <c r="H55" s="272"/>
      <c r="I55" s="272"/>
      <c r="J55" s="272"/>
      <c r="K55" s="272"/>
      <c r="L55" s="272"/>
      <c r="M55" s="272"/>
      <c r="N55" s="380"/>
      <c r="O55" s="116"/>
      <c r="Q55" s="50"/>
    </row>
    <row r="56" spans="1:17" ht="13.5" thickBot="1" x14ac:dyDescent="0.25">
      <c r="A56" s="209"/>
    </row>
    <row r="57" spans="1:17" ht="13.5" thickBot="1" x14ac:dyDescent="0.25">
      <c r="A57" s="223" t="s">
        <v>88</v>
      </c>
      <c r="B57" s="221"/>
      <c r="C57" s="230"/>
      <c r="D57" s="230"/>
      <c r="E57" s="230"/>
      <c r="F57" s="230"/>
      <c r="G57" s="230"/>
      <c r="H57" s="221"/>
      <c r="I57" s="230"/>
      <c r="J57" s="230"/>
      <c r="K57" s="230"/>
      <c r="L57" s="221"/>
      <c r="M57" s="230"/>
      <c r="N57" s="221"/>
      <c r="O57" s="230"/>
    </row>
    <row r="58" spans="1:17" s="440" customFormat="1" x14ac:dyDescent="0.2">
      <c r="A58" s="439" t="s">
        <v>98</v>
      </c>
      <c r="B58" s="427"/>
      <c r="C58" s="428"/>
      <c r="D58" s="427"/>
      <c r="E58" s="429"/>
      <c r="F58" s="427"/>
      <c r="G58" s="429"/>
      <c r="H58" s="430"/>
      <c r="I58" s="428"/>
      <c r="J58" s="427"/>
      <c r="K58" s="429"/>
      <c r="L58" s="430"/>
      <c r="M58" s="428"/>
      <c r="N58" s="427"/>
      <c r="O58" s="429"/>
    </row>
    <row r="59" spans="1:17" s="440" customFormat="1" x14ac:dyDescent="0.2">
      <c r="A59" s="441" t="s">
        <v>99</v>
      </c>
      <c r="B59" s="431"/>
      <c r="C59" s="432"/>
      <c r="D59" s="431"/>
      <c r="E59" s="433"/>
      <c r="F59" s="431"/>
      <c r="G59" s="433"/>
      <c r="H59" s="434"/>
      <c r="I59" s="432"/>
      <c r="J59" s="431"/>
      <c r="K59" s="433"/>
      <c r="L59" s="434"/>
      <c r="M59" s="432"/>
      <c r="N59" s="431"/>
      <c r="O59" s="433"/>
    </row>
    <row r="60" spans="1:17" s="440" customFormat="1" ht="13.5" thickBot="1" x14ac:dyDescent="0.25">
      <c r="A60" s="442" t="s">
        <v>100</v>
      </c>
      <c r="B60" s="435"/>
      <c r="C60" s="436"/>
      <c r="D60" s="435"/>
      <c r="E60" s="437"/>
      <c r="F60" s="435"/>
      <c r="G60" s="437"/>
      <c r="H60" s="438"/>
      <c r="I60" s="436"/>
      <c r="J60" s="435"/>
      <c r="K60" s="437"/>
      <c r="L60" s="438"/>
      <c r="M60" s="436"/>
      <c r="N60" s="435"/>
      <c r="O60" s="437"/>
    </row>
    <row r="61" spans="1:17" x14ac:dyDescent="0.2">
      <c r="A61" s="237"/>
      <c r="B61" s="50"/>
      <c r="C61" s="238"/>
      <c r="D61" s="238"/>
      <c r="E61" s="238"/>
      <c r="F61" s="238"/>
      <c r="G61" s="238"/>
      <c r="H61" s="238"/>
      <c r="I61" s="238"/>
      <c r="J61" s="238"/>
      <c r="K61" s="238"/>
      <c r="L61" s="238"/>
      <c r="M61" s="238"/>
      <c r="N61" s="238"/>
      <c r="O61" s="238"/>
    </row>
    <row r="63" spans="1:17" x14ac:dyDescent="0.2">
      <c r="A63" s="239" t="s">
        <v>97</v>
      </c>
    </row>
    <row r="64" spans="1:17" ht="29.25" customHeight="1" x14ac:dyDescent="0.2">
      <c r="A64" s="512" t="s">
        <v>190</v>
      </c>
      <c r="B64" s="513"/>
      <c r="C64" s="513"/>
      <c r="D64" s="513"/>
      <c r="E64" s="513"/>
      <c r="F64" s="513"/>
      <c r="G64" s="513"/>
      <c r="H64" s="513"/>
      <c r="I64" s="513"/>
      <c r="J64" s="513"/>
      <c r="K64" s="513"/>
      <c r="L64" s="513"/>
      <c r="M64" s="513"/>
      <c r="N64" s="513"/>
      <c r="O64" s="513"/>
    </row>
    <row r="65" spans="1:15" ht="11.25" customHeight="1" thickBot="1" x14ac:dyDescent="0.25">
      <c r="A65" s="305"/>
      <c r="B65" s="306"/>
      <c r="C65" s="306"/>
      <c r="D65" s="306"/>
      <c r="E65" s="306"/>
      <c r="F65" s="306"/>
      <c r="G65" s="306"/>
      <c r="H65" s="306"/>
      <c r="I65" s="306"/>
      <c r="J65" s="306"/>
      <c r="K65" s="306"/>
      <c r="L65" s="306"/>
      <c r="M65" s="306"/>
      <c r="N65" s="306"/>
      <c r="O65" s="306"/>
    </row>
    <row r="66" spans="1:15" ht="29.25" customHeight="1" thickBot="1" x14ac:dyDescent="0.25">
      <c r="A66" s="509" t="s">
        <v>193</v>
      </c>
      <c r="B66" s="510"/>
      <c r="C66" s="510"/>
      <c r="D66" s="510"/>
      <c r="E66" s="510"/>
      <c r="F66" s="510"/>
      <c r="G66" s="510"/>
      <c r="H66" s="510"/>
      <c r="I66" s="510"/>
      <c r="J66" s="510"/>
      <c r="K66" s="510"/>
      <c r="L66" s="510"/>
      <c r="M66" s="510"/>
      <c r="N66" s="510"/>
      <c r="O66" s="511"/>
    </row>
    <row r="68" spans="1:15" ht="13.5" thickBot="1" x14ac:dyDescent="0.25">
      <c r="A68" s="83" t="s">
        <v>142</v>
      </c>
    </row>
    <row r="69" spans="1:15" ht="13.5" thickBot="1" x14ac:dyDescent="0.25">
      <c r="A69" s="85" t="s">
        <v>10</v>
      </c>
      <c r="B69" s="85" t="str">
        <f>+B8</f>
        <v>promedio 2011</v>
      </c>
      <c r="H69" s="85" t="str">
        <f>+H8</f>
        <v>promedio 2014</v>
      </c>
      <c r="L69" s="85" t="str">
        <f>+J8</f>
        <v>promedio 2015</v>
      </c>
      <c r="N69" s="99" t="str">
        <f>+N8</f>
        <v>promedio 2017</v>
      </c>
    </row>
    <row r="70" spans="1:15" ht="13.5" thickBot="1" x14ac:dyDescent="0.25">
      <c r="A70" s="94" t="s">
        <v>136</v>
      </c>
      <c r="B70" s="106">
        <f>+B53-SUM(B47:B51,B39:B45,B34:B37,B28:B32,B26,B19:B24,B12:B17)</f>
        <v>0</v>
      </c>
      <c r="C70" s="105"/>
      <c r="D70" s="105"/>
      <c r="E70" s="105"/>
      <c r="F70" s="105"/>
      <c r="G70" s="105"/>
      <c r="H70" s="106">
        <f>+H53-SUM(H47:H51,H39:H45,H34:H37,H28:H32,H26,H19:H24,H12:H17)</f>
        <v>0</v>
      </c>
      <c r="I70" s="105"/>
      <c r="J70" s="105"/>
      <c r="K70" s="105"/>
      <c r="L70" s="106">
        <f>+L53-SUM(L47:L51,L39:L45,L34:L37,L28:L32,L26,L19:L24,L12:L17)</f>
        <v>0</v>
      </c>
      <c r="M70" s="105"/>
      <c r="N70" s="106">
        <f>+N53-SUM(N47:N51,N39:N45,N34:N37,N28:N32,N26,N19:N24,N12:N17)</f>
        <v>0</v>
      </c>
    </row>
  </sheetData>
  <sheetProtection formatCells="0" formatColumns="0" formatRows="0"/>
  <mergeCells count="9">
    <mergeCell ref="A66:O66"/>
    <mergeCell ref="A64:O64"/>
    <mergeCell ref="B8:C8"/>
    <mergeCell ref="H8:I8"/>
    <mergeCell ref="J8:K8"/>
    <mergeCell ref="N8:O8"/>
    <mergeCell ref="D8:E8"/>
    <mergeCell ref="F8:G8"/>
    <mergeCell ref="L8:M8"/>
  </mergeCells>
  <phoneticPr fontId="0" type="noConversion"/>
  <printOptions horizontalCentered="1" verticalCentered="1"/>
  <pageMargins left="0.39370078740157483" right="0.39370078740157483" top="0.23622047244094491" bottom="0.39370078740157483" header="0.51181102362204722" footer="0.51181102362204722"/>
  <pageSetup paperSize="9" scale="55" orientation="landscape" r:id="rId1"/>
  <headerFooter alignWithMargins="0">
    <oddHeader>&amp;R2018 - Año del Centenario de la Reforma Universitaria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2:Q70"/>
  <sheetViews>
    <sheetView showGridLines="0" workbookViewId="0">
      <selection activeCell="C32" sqref="C32"/>
    </sheetView>
  </sheetViews>
  <sheetFormatPr baseColWidth="10" defaultRowHeight="12.75" x14ac:dyDescent="0.2"/>
  <cols>
    <col min="1" max="1" width="38.28515625" style="201" customWidth="1"/>
    <col min="2" max="2" width="19.140625" style="201" bestFit="1" customWidth="1"/>
    <col min="3" max="3" width="11.42578125" style="201"/>
    <col min="4" max="4" width="19.140625" style="201" bestFit="1" customWidth="1"/>
    <col min="5" max="5" width="11.42578125" style="201"/>
    <col min="6" max="6" width="19.140625" style="201" bestFit="1" customWidth="1"/>
    <col min="7" max="7" width="11.42578125" style="201"/>
    <col min="8" max="8" width="19.140625" style="201" bestFit="1" customWidth="1"/>
    <col min="9" max="9" width="11.42578125" style="201"/>
    <col min="10" max="10" width="19.140625" style="201" bestFit="1" customWidth="1"/>
    <col min="11" max="11" width="11.42578125" style="201"/>
    <col min="12" max="12" width="19.140625" style="201" bestFit="1" customWidth="1"/>
    <col min="13" max="13" width="11.42578125" style="201"/>
    <col min="14" max="14" width="22.5703125" style="201" bestFit="1" customWidth="1"/>
    <col min="15" max="15" width="11.42578125" style="201"/>
    <col min="16" max="16" width="1.5703125" style="201" customWidth="1"/>
    <col min="17" max="16384" width="11.42578125" style="201"/>
  </cols>
  <sheetData>
    <row r="2" spans="1:15" x14ac:dyDescent="0.2">
      <c r="A2" s="426" t="s">
        <v>231</v>
      </c>
    </row>
    <row r="3" spans="1:15" x14ac:dyDescent="0.2">
      <c r="A3" s="200" t="s">
        <v>133</v>
      </c>
    </row>
    <row r="4" spans="1:15" x14ac:dyDescent="0.2">
      <c r="A4" s="382" t="str">
        <f>+'1.modelos'!A3</f>
        <v>PORCELLANATO</v>
      </c>
    </row>
    <row r="5" spans="1:15" x14ac:dyDescent="0.2">
      <c r="A5" s="423" t="s">
        <v>233</v>
      </c>
    </row>
    <row r="6" spans="1:15" s="203" customFormat="1" x14ac:dyDescent="0.2">
      <c r="A6" s="381" t="s">
        <v>213</v>
      </c>
      <c r="B6" s="202"/>
      <c r="C6" s="202"/>
      <c r="D6" s="202"/>
      <c r="E6" s="202"/>
      <c r="F6" s="202"/>
      <c r="G6" s="202"/>
    </row>
    <row r="7" spans="1:15" s="203" customFormat="1" ht="13.5" thickBot="1" x14ac:dyDescent="0.25">
      <c r="A7" s="204"/>
      <c r="B7" s="202"/>
      <c r="C7" s="202"/>
      <c r="D7" s="202"/>
      <c r="E7" s="202"/>
      <c r="F7" s="202"/>
      <c r="G7" s="202"/>
    </row>
    <row r="8" spans="1:15" ht="13.5" thickBot="1" x14ac:dyDescent="0.25">
      <c r="B8" s="514" t="s">
        <v>199</v>
      </c>
      <c r="C8" s="515"/>
      <c r="D8" s="514" t="s">
        <v>206</v>
      </c>
      <c r="E8" s="515"/>
      <c r="F8" s="514" t="s">
        <v>207</v>
      </c>
      <c r="G8" s="515"/>
      <c r="H8" s="514" t="s">
        <v>208</v>
      </c>
      <c r="I8" s="515"/>
      <c r="J8" s="514" t="s">
        <v>209</v>
      </c>
      <c r="K8" s="515"/>
      <c r="L8" s="517" t="s">
        <v>211</v>
      </c>
      <c r="M8" s="518"/>
      <c r="N8" s="514" t="s">
        <v>210</v>
      </c>
      <c r="O8" s="516"/>
    </row>
    <row r="9" spans="1:15" x14ac:dyDescent="0.2">
      <c r="A9" s="205" t="s">
        <v>55</v>
      </c>
      <c r="B9" s="206" t="s">
        <v>56</v>
      </c>
      <c r="C9" s="206" t="s">
        <v>57</v>
      </c>
      <c r="D9" s="206" t="s">
        <v>56</v>
      </c>
      <c r="E9" s="206" t="s">
        <v>57</v>
      </c>
      <c r="F9" s="206" t="s">
        <v>56</v>
      </c>
      <c r="G9" s="206" t="s">
        <v>57</v>
      </c>
      <c r="H9" s="206" t="s">
        <v>56</v>
      </c>
      <c r="I9" s="206" t="s">
        <v>57</v>
      </c>
      <c r="J9" s="206" t="s">
        <v>56</v>
      </c>
      <c r="K9" s="206" t="s">
        <v>57</v>
      </c>
      <c r="L9" s="206" t="s">
        <v>56</v>
      </c>
      <c r="M9" s="206" t="s">
        <v>57</v>
      </c>
      <c r="N9" s="206" t="s">
        <v>56</v>
      </c>
      <c r="O9" s="206" t="s">
        <v>57</v>
      </c>
    </row>
    <row r="10" spans="1:15" ht="13.5" thickBot="1" x14ac:dyDescent="0.25">
      <c r="A10" s="207"/>
      <c r="B10" s="366" t="s">
        <v>212</v>
      </c>
      <c r="C10" s="208" t="s">
        <v>58</v>
      </c>
      <c r="D10" s="366" t="s">
        <v>212</v>
      </c>
      <c r="E10" s="208" t="s">
        <v>58</v>
      </c>
      <c r="F10" s="366" t="s">
        <v>212</v>
      </c>
      <c r="G10" s="208" t="s">
        <v>58</v>
      </c>
      <c r="H10" s="366" t="s">
        <v>212</v>
      </c>
      <c r="I10" s="208" t="s">
        <v>58</v>
      </c>
      <c r="J10" s="366" t="s">
        <v>212</v>
      </c>
      <c r="K10" s="208" t="s">
        <v>58</v>
      </c>
      <c r="L10" s="366" t="s">
        <v>212</v>
      </c>
      <c r="M10" s="208" t="s">
        <v>58</v>
      </c>
      <c r="N10" s="366" t="s">
        <v>212</v>
      </c>
      <c r="O10" s="208" t="s">
        <v>58</v>
      </c>
    </row>
    <row r="11" spans="1:15" ht="13.5" thickBot="1" x14ac:dyDescent="0.25">
      <c r="A11" s="209"/>
    </row>
    <row r="12" spans="1:15" x14ac:dyDescent="0.2">
      <c r="A12" s="210" t="s">
        <v>59</v>
      </c>
      <c r="B12" s="211"/>
      <c r="C12" s="212"/>
      <c r="D12" s="368"/>
      <c r="E12" s="212"/>
      <c r="F12" s="368"/>
      <c r="G12" s="212"/>
      <c r="H12" s="375"/>
      <c r="I12" s="357"/>
      <c r="J12" s="368"/>
      <c r="K12" s="212"/>
      <c r="L12" s="375"/>
      <c r="M12" s="212"/>
      <c r="N12" s="211"/>
      <c r="O12" s="212"/>
    </row>
    <row r="13" spans="1:15" x14ac:dyDescent="0.2">
      <c r="A13" s="214"/>
      <c r="B13" s="215"/>
      <c r="C13" s="216"/>
      <c r="D13" s="369"/>
      <c r="E13" s="216"/>
      <c r="F13" s="369"/>
      <c r="G13" s="216"/>
      <c r="H13" s="376"/>
      <c r="I13" s="358"/>
      <c r="J13" s="369"/>
      <c r="K13" s="216"/>
      <c r="L13" s="376"/>
      <c r="M13" s="216"/>
      <c r="N13" s="215"/>
      <c r="O13" s="216"/>
    </row>
    <row r="14" spans="1:15" x14ac:dyDescent="0.2">
      <c r="A14" s="214"/>
      <c r="B14" s="215"/>
      <c r="C14" s="216"/>
      <c r="D14" s="369"/>
      <c r="E14" s="216"/>
      <c r="F14" s="369"/>
      <c r="G14" s="216"/>
      <c r="H14" s="376"/>
      <c r="I14" s="358"/>
      <c r="J14" s="369"/>
      <c r="K14" s="216"/>
      <c r="L14" s="376"/>
      <c r="M14" s="216"/>
      <c r="N14" s="215"/>
      <c r="O14" s="216"/>
    </row>
    <row r="15" spans="1:15" x14ac:dyDescent="0.2">
      <c r="A15" s="214"/>
      <c r="B15" s="215"/>
      <c r="C15" s="216"/>
      <c r="D15" s="369"/>
      <c r="E15" s="216"/>
      <c r="F15" s="369"/>
      <c r="G15" s="216"/>
      <c r="H15" s="376"/>
      <c r="I15" s="358"/>
      <c r="J15" s="369"/>
      <c r="K15" s="216"/>
      <c r="L15" s="376"/>
      <c r="M15" s="216"/>
      <c r="N15" s="215"/>
      <c r="O15" s="216"/>
    </row>
    <row r="16" spans="1:15" x14ac:dyDescent="0.2">
      <c r="A16" s="214"/>
      <c r="B16" s="215"/>
      <c r="C16" s="216"/>
      <c r="D16" s="369"/>
      <c r="E16" s="216"/>
      <c r="F16" s="369"/>
      <c r="G16" s="216"/>
      <c r="H16" s="376"/>
      <c r="I16" s="358"/>
      <c r="J16" s="369"/>
      <c r="K16" s="216"/>
      <c r="L16" s="376"/>
      <c r="M16" s="216"/>
      <c r="N16" s="215"/>
      <c r="O16" s="216"/>
    </row>
    <row r="17" spans="1:15" ht="13.5" thickBot="1" x14ac:dyDescent="0.25">
      <c r="A17" s="218"/>
      <c r="B17" s="219"/>
      <c r="C17" s="129"/>
      <c r="D17" s="370"/>
      <c r="E17" s="129"/>
      <c r="F17" s="370"/>
      <c r="G17" s="129"/>
      <c r="H17" s="377"/>
      <c r="I17" s="359"/>
      <c r="J17" s="370"/>
      <c r="K17" s="129"/>
      <c r="L17" s="377"/>
      <c r="M17" s="129"/>
      <c r="N17" s="219"/>
      <c r="O17" s="129"/>
    </row>
    <row r="18" spans="1:15" ht="13.5" thickBot="1" x14ac:dyDescent="0.25">
      <c r="A18" s="209"/>
      <c r="B18" s="221"/>
      <c r="C18" s="222"/>
      <c r="D18" s="222"/>
      <c r="E18" s="222"/>
      <c r="F18" s="222"/>
      <c r="G18" s="222"/>
      <c r="H18" s="221"/>
      <c r="I18" s="222"/>
      <c r="J18" s="222"/>
      <c r="K18" s="222"/>
      <c r="L18" s="221"/>
      <c r="M18" s="222"/>
      <c r="N18" s="221"/>
      <c r="O18" s="222"/>
    </row>
    <row r="19" spans="1:15" x14ac:dyDescent="0.2">
      <c r="A19" s="210" t="s">
        <v>60</v>
      </c>
      <c r="B19" s="211"/>
      <c r="C19" s="212"/>
      <c r="D19" s="368"/>
      <c r="E19" s="212"/>
      <c r="F19" s="368"/>
      <c r="G19" s="212"/>
      <c r="H19" s="375"/>
      <c r="I19" s="357"/>
      <c r="J19" s="368"/>
      <c r="K19" s="212"/>
      <c r="L19" s="375"/>
      <c r="M19" s="212"/>
      <c r="N19" s="211"/>
      <c r="O19" s="212"/>
    </row>
    <row r="20" spans="1:15" x14ac:dyDescent="0.2">
      <c r="A20" s="214"/>
      <c r="B20" s="215"/>
      <c r="C20" s="216"/>
      <c r="D20" s="369"/>
      <c r="E20" s="216"/>
      <c r="F20" s="369"/>
      <c r="G20" s="216"/>
      <c r="H20" s="376"/>
      <c r="I20" s="358"/>
      <c r="J20" s="369"/>
      <c r="K20" s="216"/>
      <c r="L20" s="376"/>
      <c r="M20" s="216"/>
      <c r="N20" s="215"/>
      <c r="O20" s="216"/>
    </row>
    <row r="21" spans="1:15" x14ac:dyDescent="0.2">
      <c r="A21" s="214"/>
      <c r="B21" s="215"/>
      <c r="C21" s="216"/>
      <c r="D21" s="369"/>
      <c r="E21" s="216"/>
      <c r="F21" s="369"/>
      <c r="G21" s="216"/>
      <c r="H21" s="376"/>
      <c r="I21" s="358"/>
      <c r="J21" s="369"/>
      <c r="K21" s="216"/>
      <c r="L21" s="376"/>
      <c r="M21" s="216"/>
      <c r="N21" s="215"/>
      <c r="O21" s="216"/>
    </row>
    <row r="22" spans="1:15" x14ac:dyDescent="0.2">
      <c r="A22" s="214"/>
      <c r="B22" s="215"/>
      <c r="C22" s="216"/>
      <c r="D22" s="369"/>
      <c r="E22" s="216"/>
      <c r="F22" s="369"/>
      <c r="G22" s="216"/>
      <c r="H22" s="376"/>
      <c r="I22" s="358"/>
      <c r="J22" s="369"/>
      <c r="K22" s="216"/>
      <c r="L22" s="376"/>
      <c r="M22" s="216"/>
      <c r="N22" s="215"/>
      <c r="O22" s="216"/>
    </row>
    <row r="23" spans="1:15" x14ac:dyDescent="0.2">
      <c r="A23" s="214"/>
      <c r="B23" s="215"/>
      <c r="C23" s="216"/>
      <c r="D23" s="369"/>
      <c r="E23" s="216"/>
      <c r="F23" s="369"/>
      <c r="G23" s="216"/>
      <c r="H23" s="376"/>
      <c r="I23" s="358"/>
      <c r="J23" s="369"/>
      <c r="K23" s="216"/>
      <c r="L23" s="376"/>
      <c r="M23" s="216"/>
      <c r="N23" s="215"/>
      <c r="O23" s="216"/>
    </row>
    <row r="24" spans="1:15" ht="13.5" thickBot="1" x14ac:dyDescent="0.25">
      <c r="A24" s="218"/>
      <c r="B24" s="219"/>
      <c r="C24" s="129"/>
      <c r="D24" s="370"/>
      <c r="E24" s="129"/>
      <c r="F24" s="370"/>
      <c r="G24" s="129"/>
      <c r="H24" s="377"/>
      <c r="I24" s="359"/>
      <c r="J24" s="370"/>
      <c r="K24" s="129"/>
      <c r="L24" s="377"/>
      <c r="M24" s="129"/>
      <c r="N24" s="219"/>
      <c r="O24" s="129"/>
    </row>
    <row r="25" spans="1:15" ht="13.5" thickBot="1" x14ac:dyDescent="0.25">
      <c r="A25" s="209"/>
      <c r="B25" s="221"/>
      <c r="C25" s="222"/>
      <c r="D25" s="222"/>
      <c r="E25" s="222"/>
      <c r="F25" s="222"/>
      <c r="G25" s="222"/>
      <c r="H25" s="221"/>
      <c r="I25" s="222"/>
      <c r="J25" s="222"/>
      <c r="K25" s="222"/>
      <c r="L25" s="221"/>
      <c r="M25" s="222"/>
      <c r="N25" s="221"/>
      <c r="O25" s="222"/>
    </row>
    <row r="26" spans="1:15" ht="13.5" thickBot="1" x14ac:dyDescent="0.25">
      <c r="A26" s="223" t="s">
        <v>61</v>
      </c>
      <c r="B26" s="224"/>
      <c r="C26" s="225"/>
      <c r="D26" s="371"/>
      <c r="E26" s="225"/>
      <c r="F26" s="371"/>
      <c r="G26" s="225"/>
      <c r="H26" s="378"/>
      <c r="I26" s="360"/>
      <c r="J26" s="371"/>
      <c r="K26" s="225"/>
      <c r="L26" s="378"/>
      <c r="M26" s="225"/>
      <c r="N26" s="224"/>
      <c r="O26" s="225"/>
    </row>
    <row r="27" spans="1:15" ht="13.5" thickBot="1" x14ac:dyDescent="0.25">
      <c r="A27" s="209"/>
      <c r="B27" s="221"/>
      <c r="C27" s="222"/>
      <c r="D27" s="222"/>
      <c r="E27" s="222"/>
      <c r="F27" s="222"/>
      <c r="G27" s="222"/>
      <c r="H27" s="221"/>
      <c r="I27" s="222"/>
      <c r="J27" s="222"/>
      <c r="K27" s="222"/>
      <c r="L27" s="221"/>
      <c r="M27" s="222"/>
      <c r="N27" s="221"/>
      <c r="O27" s="222"/>
    </row>
    <row r="28" spans="1:15" x14ac:dyDescent="0.2">
      <c r="A28" s="210" t="s">
        <v>62</v>
      </c>
      <c r="B28" s="226"/>
      <c r="C28" s="212"/>
      <c r="D28" s="368"/>
      <c r="E28" s="212"/>
      <c r="F28" s="361"/>
      <c r="G28" s="212"/>
      <c r="H28" s="226"/>
      <c r="I28" s="212"/>
      <c r="J28" s="361"/>
      <c r="K28" s="212"/>
      <c r="L28" s="226"/>
      <c r="M28" s="212"/>
      <c r="N28" s="226"/>
      <c r="O28" s="212"/>
    </row>
    <row r="29" spans="1:15" x14ac:dyDescent="0.2">
      <c r="A29" s="227" t="s">
        <v>63</v>
      </c>
      <c r="B29" s="228"/>
      <c r="C29" s="216"/>
      <c r="D29" s="369"/>
      <c r="E29" s="216"/>
      <c r="F29" s="362"/>
      <c r="G29" s="216"/>
      <c r="H29" s="228"/>
      <c r="I29" s="216"/>
      <c r="J29" s="362"/>
      <c r="K29" s="216"/>
      <c r="L29" s="228"/>
      <c r="M29" s="216"/>
      <c r="N29" s="228"/>
      <c r="O29" s="216"/>
    </row>
    <row r="30" spans="1:15" x14ac:dyDescent="0.2">
      <c r="A30" s="227" t="s">
        <v>64</v>
      </c>
      <c r="B30" s="228"/>
      <c r="C30" s="216"/>
      <c r="D30" s="369"/>
      <c r="E30" s="216"/>
      <c r="F30" s="362"/>
      <c r="G30" s="216"/>
      <c r="H30" s="228"/>
      <c r="I30" s="216"/>
      <c r="J30" s="362"/>
      <c r="K30" s="216"/>
      <c r="L30" s="228"/>
      <c r="M30" s="216"/>
      <c r="N30" s="228"/>
      <c r="O30" s="216"/>
    </row>
    <row r="31" spans="1:15" x14ac:dyDescent="0.2">
      <c r="A31" s="227" t="s">
        <v>65</v>
      </c>
      <c r="B31" s="228"/>
      <c r="C31" s="216"/>
      <c r="D31" s="369"/>
      <c r="E31" s="216"/>
      <c r="F31" s="362"/>
      <c r="G31" s="216"/>
      <c r="H31" s="228"/>
      <c r="I31" s="216"/>
      <c r="J31" s="362"/>
      <c r="K31" s="216"/>
      <c r="L31" s="228"/>
      <c r="M31" s="216"/>
      <c r="N31" s="228"/>
      <c r="O31" s="216"/>
    </row>
    <row r="32" spans="1:15" ht="13.5" thickBot="1" x14ac:dyDescent="0.25">
      <c r="A32" s="218" t="s">
        <v>66</v>
      </c>
      <c r="B32" s="229"/>
      <c r="C32" s="129"/>
      <c r="D32" s="370"/>
      <c r="E32" s="129"/>
      <c r="F32" s="363"/>
      <c r="G32" s="129"/>
      <c r="H32" s="229"/>
      <c r="I32" s="129"/>
      <c r="J32" s="363"/>
      <c r="K32" s="129"/>
      <c r="L32" s="229"/>
      <c r="M32" s="129"/>
      <c r="N32" s="229"/>
      <c r="O32" s="129"/>
    </row>
    <row r="33" spans="1:15" ht="13.5" thickBot="1" x14ac:dyDescent="0.25">
      <c r="A33" s="200"/>
      <c r="B33" s="221"/>
      <c r="C33" s="230"/>
      <c r="D33" s="230"/>
      <c r="E33" s="230"/>
      <c r="F33" s="230"/>
      <c r="G33" s="230"/>
      <c r="H33" s="221"/>
      <c r="I33" s="230"/>
      <c r="J33" s="230"/>
      <c r="K33" s="230"/>
      <c r="L33" s="221"/>
      <c r="M33" s="230"/>
      <c r="N33" s="221"/>
      <c r="O33" s="230"/>
    </row>
    <row r="34" spans="1:15" x14ac:dyDescent="0.2">
      <c r="A34" s="210" t="s">
        <v>67</v>
      </c>
      <c r="B34" s="226"/>
      <c r="C34" s="212"/>
      <c r="D34" s="368"/>
      <c r="E34" s="212"/>
      <c r="F34" s="361"/>
      <c r="G34" s="212"/>
      <c r="H34" s="226"/>
      <c r="I34" s="212"/>
      <c r="J34" s="361"/>
      <c r="K34" s="212"/>
      <c r="L34" s="226"/>
      <c r="M34" s="212"/>
      <c r="N34" s="226"/>
      <c r="O34" s="212"/>
    </row>
    <row r="35" spans="1:15" x14ac:dyDescent="0.2">
      <c r="A35" s="214" t="s">
        <v>68</v>
      </c>
      <c r="B35" s="228"/>
      <c r="C35" s="216"/>
      <c r="D35" s="369"/>
      <c r="E35" s="216"/>
      <c r="F35" s="362"/>
      <c r="G35" s="216"/>
      <c r="H35" s="228"/>
      <c r="I35" s="216"/>
      <c r="J35" s="362"/>
      <c r="K35" s="216"/>
      <c r="L35" s="228"/>
      <c r="M35" s="216"/>
      <c r="N35" s="228"/>
      <c r="O35" s="216"/>
    </row>
    <row r="36" spans="1:15" x14ac:dyDescent="0.2">
      <c r="A36" s="231" t="s">
        <v>102</v>
      </c>
      <c r="B36" s="232"/>
      <c r="C36" s="233"/>
      <c r="D36" s="372"/>
      <c r="E36" s="233"/>
      <c r="F36" s="364"/>
      <c r="G36" s="233"/>
      <c r="H36" s="232"/>
      <c r="I36" s="233"/>
      <c r="J36" s="364"/>
      <c r="K36" s="233"/>
      <c r="L36" s="232"/>
      <c r="M36" s="233"/>
      <c r="N36" s="232"/>
      <c r="O36" s="233"/>
    </row>
    <row r="37" spans="1:15" ht="13.5" thickBot="1" x14ac:dyDescent="0.25">
      <c r="A37" s="218" t="s">
        <v>87</v>
      </c>
      <c r="B37" s="229"/>
      <c r="C37" s="129"/>
      <c r="D37" s="370"/>
      <c r="E37" s="129"/>
      <c r="F37" s="363"/>
      <c r="G37" s="129"/>
      <c r="H37" s="229"/>
      <c r="I37" s="129"/>
      <c r="J37" s="363"/>
      <c r="K37" s="129"/>
      <c r="L37" s="229"/>
      <c r="M37" s="129"/>
      <c r="N37" s="229"/>
      <c r="O37" s="129"/>
    </row>
    <row r="38" spans="1:15" ht="13.5" thickBot="1" x14ac:dyDescent="0.25">
      <c r="A38" s="209"/>
      <c r="B38" s="221"/>
      <c r="C38" s="222"/>
      <c r="D38" s="222"/>
      <c r="E38" s="222"/>
      <c r="F38" s="222"/>
      <c r="G38" s="222"/>
      <c r="H38" s="221"/>
      <c r="I38" s="222"/>
      <c r="J38" s="222"/>
      <c r="K38" s="222"/>
      <c r="L38" s="221"/>
      <c r="M38" s="222"/>
      <c r="N38" s="221"/>
      <c r="O38" s="222"/>
    </row>
    <row r="39" spans="1:15" x14ac:dyDescent="0.2">
      <c r="A39" s="210" t="s">
        <v>69</v>
      </c>
      <c r="B39" s="211"/>
      <c r="C39" s="212"/>
      <c r="D39" s="368"/>
      <c r="E39" s="212"/>
      <c r="F39" s="368"/>
      <c r="G39" s="212"/>
      <c r="H39" s="375"/>
      <c r="I39" s="357"/>
      <c r="J39" s="368"/>
      <c r="K39" s="212"/>
      <c r="L39" s="375"/>
      <c r="M39" s="212"/>
      <c r="N39" s="211"/>
      <c r="O39" s="212"/>
    </row>
    <row r="40" spans="1:15" x14ac:dyDescent="0.2">
      <c r="A40" s="227" t="s">
        <v>70</v>
      </c>
      <c r="B40" s="215"/>
      <c r="C40" s="216"/>
      <c r="D40" s="369"/>
      <c r="E40" s="216"/>
      <c r="F40" s="369"/>
      <c r="G40" s="216"/>
      <c r="H40" s="376"/>
      <c r="I40" s="358"/>
      <c r="J40" s="369"/>
      <c r="K40" s="216"/>
      <c r="L40" s="376"/>
      <c r="M40" s="216"/>
      <c r="N40" s="215"/>
      <c r="O40" s="216"/>
    </row>
    <row r="41" spans="1:15" x14ac:dyDescent="0.2">
      <c r="A41" s="227" t="s">
        <v>71</v>
      </c>
      <c r="B41" s="215"/>
      <c r="C41" s="216"/>
      <c r="D41" s="369"/>
      <c r="E41" s="216"/>
      <c r="F41" s="369"/>
      <c r="G41" s="216"/>
      <c r="H41" s="376"/>
      <c r="I41" s="358"/>
      <c r="J41" s="369"/>
      <c r="K41" s="216"/>
      <c r="L41" s="376"/>
      <c r="M41" s="216"/>
      <c r="N41" s="215"/>
      <c r="O41" s="216"/>
    </row>
    <row r="42" spans="1:15" x14ac:dyDescent="0.2">
      <c r="A42" s="227" t="s">
        <v>72</v>
      </c>
      <c r="B42" s="215"/>
      <c r="C42" s="216"/>
      <c r="D42" s="369"/>
      <c r="E42" s="216"/>
      <c r="F42" s="369"/>
      <c r="G42" s="216"/>
      <c r="H42" s="376"/>
      <c r="I42" s="358"/>
      <c r="J42" s="369"/>
      <c r="K42" s="216"/>
      <c r="L42" s="376"/>
      <c r="M42" s="216"/>
      <c r="N42" s="215"/>
      <c r="O42" s="216"/>
    </row>
    <row r="43" spans="1:15" x14ac:dyDescent="0.2">
      <c r="A43" s="214" t="s">
        <v>73</v>
      </c>
      <c r="B43" s="234"/>
      <c r="C43" s="233"/>
      <c r="D43" s="372"/>
      <c r="E43" s="233"/>
      <c r="F43" s="372"/>
      <c r="G43" s="233"/>
      <c r="H43" s="379"/>
      <c r="I43" s="365"/>
      <c r="J43" s="372"/>
      <c r="K43" s="233"/>
      <c r="L43" s="379"/>
      <c r="M43" s="233"/>
      <c r="N43" s="234"/>
      <c r="O43" s="233"/>
    </row>
    <row r="44" spans="1:15" x14ac:dyDescent="0.2">
      <c r="A44" s="235"/>
      <c r="B44" s="234"/>
      <c r="C44" s="233"/>
      <c r="D44" s="372"/>
      <c r="E44" s="233"/>
      <c r="F44" s="372"/>
      <c r="G44" s="233"/>
      <c r="H44" s="379"/>
      <c r="I44" s="365"/>
      <c r="J44" s="372"/>
      <c r="K44" s="233"/>
      <c r="L44" s="379"/>
      <c r="M44" s="233"/>
      <c r="N44" s="234"/>
      <c r="O44" s="233"/>
    </row>
    <row r="45" spans="1:15" ht="13.5" thickBot="1" x14ac:dyDescent="0.25">
      <c r="A45" s="236"/>
      <c r="B45" s="219"/>
      <c r="C45" s="129"/>
      <c r="D45" s="370"/>
      <c r="E45" s="129"/>
      <c r="F45" s="370"/>
      <c r="G45" s="129"/>
      <c r="H45" s="377"/>
      <c r="I45" s="359"/>
      <c r="J45" s="370"/>
      <c r="K45" s="129"/>
      <c r="L45" s="377"/>
      <c r="M45" s="129"/>
      <c r="N45" s="219"/>
      <c r="O45" s="129"/>
    </row>
    <row r="46" spans="1:15" ht="13.5" thickBot="1" x14ac:dyDescent="0.25">
      <c r="A46" s="209"/>
      <c r="B46" s="221"/>
      <c r="C46" s="230"/>
      <c r="D46" s="230"/>
      <c r="E46" s="230"/>
      <c r="F46" s="230"/>
      <c r="G46" s="230"/>
      <c r="H46" s="221"/>
      <c r="I46" s="230"/>
      <c r="J46" s="230"/>
      <c r="K46" s="230"/>
      <c r="L46" s="221"/>
      <c r="M46" s="230"/>
      <c r="N46" s="221"/>
      <c r="O46" s="230"/>
    </row>
    <row r="47" spans="1:15" x14ac:dyDescent="0.2">
      <c r="A47" s="210" t="s">
        <v>74</v>
      </c>
      <c r="B47" s="211"/>
      <c r="C47" s="212"/>
      <c r="D47" s="368"/>
      <c r="E47" s="212"/>
      <c r="F47" s="368"/>
      <c r="G47" s="212"/>
      <c r="H47" s="375"/>
      <c r="I47" s="357"/>
      <c r="J47" s="368"/>
      <c r="K47" s="212"/>
      <c r="L47" s="375"/>
      <c r="M47" s="212"/>
      <c r="N47" s="211"/>
      <c r="O47" s="212"/>
    </row>
    <row r="48" spans="1:15" x14ac:dyDescent="0.2">
      <c r="A48" s="227" t="s">
        <v>103</v>
      </c>
      <c r="B48" s="215"/>
      <c r="C48" s="216"/>
      <c r="D48" s="369"/>
      <c r="E48" s="216"/>
      <c r="F48" s="369"/>
      <c r="G48" s="216"/>
      <c r="H48" s="376"/>
      <c r="I48" s="358"/>
      <c r="J48" s="369"/>
      <c r="K48" s="216"/>
      <c r="L48" s="376"/>
      <c r="M48" s="216"/>
      <c r="N48" s="215"/>
      <c r="O48" s="216"/>
    </row>
    <row r="49" spans="1:17" x14ac:dyDescent="0.2">
      <c r="A49" s="227" t="s">
        <v>75</v>
      </c>
      <c r="B49" s="215"/>
      <c r="C49" s="216"/>
      <c r="D49" s="369"/>
      <c r="E49" s="216"/>
      <c r="F49" s="369"/>
      <c r="G49" s="216"/>
      <c r="H49" s="376"/>
      <c r="I49" s="358"/>
      <c r="J49" s="369"/>
      <c r="K49" s="216"/>
      <c r="L49" s="376"/>
      <c r="M49" s="216"/>
      <c r="N49" s="215"/>
      <c r="O49" s="216"/>
    </row>
    <row r="50" spans="1:17" x14ac:dyDescent="0.2">
      <c r="A50" s="227" t="s">
        <v>104</v>
      </c>
      <c r="B50" s="215"/>
      <c r="C50" s="216"/>
      <c r="D50" s="369"/>
      <c r="E50" s="216"/>
      <c r="F50" s="369"/>
      <c r="G50" s="216"/>
      <c r="H50" s="376"/>
      <c r="I50" s="358"/>
      <c r="J50" s="369"/>
      <c r="K50" s="216"/>
      <c r="L50" s="376"/>
      <c r="M50" s="216"/>
      <c r="N50" s="215"/>
      <c r="O50" s="216"/>
    </row>
    <row r="51" spans="1:17" ht="13.5" thickBot="1" x14ac:dyDescent="0.25">
      <c r="A51" s="218" t="s">
        <v>76</v>
      </c>
      <c r="B51" s="219"/>
      <c r="C51" s="129"/>
      <c r="D51" s="370"/>
      <c r="E51" s="129"/>
      <c r="F51" s="370"/>
      <c r="G51" s="129"/>
      <c r="H51" s="377"/>
      <c r="I51" s="359"/>
      <c r="J51" s="370"/>
      <c r="K51" s="129"/>
      <c r="L51" s="377"/>
      <c r="M51" s="129"/>
      <c r="N51" s="219"/>
      <c r="O51" s="129"/>
    </row>
    <row r="52" spans="1:17" ht="13.5" thickBot="1" x14ac:dyDescent="0.25">
      <c r="A52" s="209"/>
      <c r="B52" s="221"/>
      <c r="C52" s="222"/>
      <c r="D52" s="222"/>
      <c r="E52" s="222"/>
      <c r="F52" s="222"/>
      <c r="G52" s="222"/>
      <c r="H52" s="221"/>
      <c r="I52" s="222"/>
      <c r="J52" s="222"/>
      <c r="K52" s="222"/>
      <c r="L52" s="221"/>
      <c r="M52" s="222"/>
      <c r="N52" s="221"/>
      <c r="O52" s="222"/>
    </row>
    <row r="53" spans="1:17" ht="13.5" thickBot="1" x14ac:dyDescent="0.25">
      <c r="A53" s="223" t="s">
        <v>77</v>
      </c>
      <c r="B53" s="224"/>
      <c r="C53" s="225">
        <v>1</v>
      </c>
      <c r="D53" s="371"/>
      <c r="E53" s="225">
        <v>1</v>
      </c>
      <c r="F53" s="367"/>
      <c r="G53" s="225">
        <v>1</v>
      </c>
      <c r="H53" s="224"/>
      <c r="I53" s="225">
        <v>1</v>
      </c>
      <c r="J53" s="360"/>
      <c r="K53" s="225">
        <v>1</v>
      </c>
      <c r="L53" s="224"/>
      <c r="M53" s="225">
        <v>1</v>
      </c>
      <c r="N53" s="224"/>
      <c r="O53" s="225">
        <v>1</v>
      </c>
    </row>
    <row r="54" spans="1:17" ht="13.5" thickBot="1" x14ac:dyDescent="0.25">
      <c r="A54" s="209"/>
    </row>
    <row r="55" spans="1:17" ht="13.5" thickBot="1" x14ac:dyDescent="0.25">
      <c r="A55" s="301" t="s">
        <v>183</v>
      </c>
      <c r="B55" s="373"/>
      <c r="C55" s="374"/>
      <c r="D55" s="373"/>
      <c r="E55" s="374"/>
      <c r="F55" s="272"/>
      <c r="G55" s="272"/>
      <c r="H55" s="272"/>
      <c r="I55" s="272"/>
      <c r="J55" s="272"/>
      <c r="K55" s="272"/>
      <c r="L55" s="272"/>
      <c r="M55" s="272"/>
      <c r="N55" s="380"/>
      <c r="O55" s="116"/>
      <c r="Q55" s="50"/>
    </row>
    <row r="56" spans="1:17" ht="13.5" thickBot="1" x14ac:dyDescent="0.25">
      <c r="A56" s="209"/>
    </row>
    <row r="57" spans="1:17" ht="13.5" thickBot="1" x14ac:dyDescent="0.25">
      <c r="A57" s="223" t="s">
        <v>88</v>
      </c>
      <c r="B57" s="221"/>
      <c r="C57" s="230"/>
      <c r="D57" s="230"/>
      <c r="E57" s="230"/>
      <c r="F57" s="230"/>
      <c r="G57" s="230"/>
      <c r="H57" s="221"/>
      <c r="I57" s="230"/>
      <c r="J57" s="230"/>
      <c r="K57" s="230"/>
      <c r="L57" s="221"/>
      <c r="M57" s="230"/>
      <c r="N57" s="221"/>
      <c r="O57" s="230"/>
    </row>
    <row r="58" spans="1:17" s="440" customFormat="1" x14ac:dyDescent="0.2">
      <c r="A58" s="439" t="s">
        <v>98</v>
      </c>
      <c r="B58" s="427"/>
      <c r="C58" s="428"/>
      <c r="D58" s="427"/>
      <c r="E58" s="429"/>
      <c r="F58" s="427"/>
      <c r="G58" s="429"/>
      <c r="H58" s="430"/>
      <c r="I58" s="428"/>
      <c r="J58" s="427"/>
      <c r="K58" s="429"/>
      <c r="L58" s="430"/>
      <c r="M58" s="428"/>
      <c r="N58" s="427"/>
      <c r="O58" s="429"/>
    </row>
    <row r="59" spans="1:17" s="440" customFormat="1" x14ac:dyDescent="0.2">
      <c r="A59" s="441" t="s">
        <v>99</v>
      </c>
      <c r="B59" s="431"/>
      <c r="C59" s="432"/>
      <c r="D59" s="431"/>
      <c r="E59" s="433"/>
      <c r="F59" s="431"/>
      <c r="G59" s="433"/>
      <c r="H59" s="434"/>
      <c r="I59" s="432"/>
      <c r="J59" s="431"/>
      <c r="K59" s="433"/>
      <c r="L59" s="434"/>
      <c r="M59" s="432"/>
      <c r="N59" s="431"/>
      <c r="O59" s="433"/>
    </row>
    <row r="60" spans="1:17" s="440" customFormat="1" ht="13.5" thickBot="1" x14ac:dyDescent="0.25">
      <c r="A60" s="442" t="s">
        <v>100</v>
      </c>
      <c r="B60" s="435"/>
      <c r="C60" s="436"/>
      <c r="D60" s="435"/>
      <c r="E60" s="437"/>
      <c r="F60" s="435"/>
      <c r="G60" s="437"/>
      <c r="H60" s="438"/>
      <c r="I60" s="436"/>
      <c r="J60" s="435"/>
      <c r="K60" s="437"/>
      <c r="L60" s="438"/>
      <c r="M60" s="436"/>
      <c r="N60" s="435"/>
      <c r="O60" s="437"/>
    </row>
    <row r="61" spans="1:17" x14ac:dyDescent="0.2">
      <c r="A61" s="237"/>
      <c r="B61" s="50"/>
      <c r="C61" s="238"/>
      <c r="D61" s="238"/>
      <c r="E61" s="238"/>
      <c r="F61" s="238"/>
      <c r="G61" s="238"/>
      <c r="H61" s="238"/>
      <c r="I61" s="238"/>
      <c r="J61" s="238"/>
      <c r="K61" s="238"/>
      <c r="L61" s="238"/>
      <c r="M61" s="238"/>
      <c r="N61" s="238"/>
      <c r="O61" s="238"/>
    </row>
    <row r="63" spans="1:17" x14ac:dyDescent="0.2">
      <c r="A63" s="239" t="s">
        <v>97</v>
      </c>
    </row>
    <row r="64" spans="1:17" ht="29.25" customHeight="1" x14ac:dyDescent="0.2">
      <c r="A64" s="512" t="s">
        <v>190</v>
      </c>
      <c r="B64" s="513"/>
      <c r="C64" s="513"/>
      <c r="D64" s="513"/>
      <c r="E64" s="513"/>
      <c r="F64" s="513"/>
      <c r="G64" s="513"/>
      <c r="H64" s="513"/>
      <c r="I64" s="513"/>
      <c r="J64" s="513"/>
      <c r="K64" s="513"/>
      <c r="L64" s="513"/>
      <c r="M64" s="513"/>
      <c r="N64" s="513"/>
      <c r="O64" s="513"/>
    </row>
    <row r="65" spans="1:15" ht="11.25" customHeight="1" thickBot="1" x14ac:dyDescent="0.25">
      <c r="A65" s="305"/>
      <c r="B65" s="306"/>
      <c r="C65" s="306"/>
      <c r="D65" s="306"/>
      <c r="E65" s="306"/>
      <c r="F65" s="306"/>
      <c r="G65" s="306"/>
      <c r="H65" s="306"/>
      <c r="I65" s="306"/>
      <c r="J65" s="306"/>
      <c r="K65" s="306"/>
      <c r="L65" s="306"/>
      <c r="M65" s="306"/>
      <c r="N65" s="306"/>
      <c r="O65" s="306"/>
    </row>
    <row r="66" spans="1:15" ht="29.25" customHeight="1" thickBot="1" x14ac:dyDescent="0.25">
      <c r="A66" s="509" t="s">
        <v>193</v>
      </c>
      <c r="B66" s="510"/>
      <c r="C66" s="510"/>
      <c r="D66" s="510"/>
      <c r="E66" s="510"/>
      <c r="F66" s="510"/>
      <c r="G66" s="510"/>
      <c r="H66" s="510"/>
      <c r="I66" s="510"/>
      <c r="J66" s="510"/>
      <c r="K66" s="510"/>
      <c r="L66" s="510"/>
      <c r="M66" s="510"/>
      <c r="N66" s="510"/>
      <c r="O66" s="511"/>
    </row>
    <row r="68" spans="1:15" ht="13.5" thickBot="1" x14ac:dyDescent="0.25">
      <c r="A68" s="83" t="s">
        <v>142</v>
      </c>
    </row>
    <row r="69" spans="1:15" ht="13.5" thickBot="1" x14ac:dyDescent="0.25">
      <c r="A69" s="85" t="s">
        <v>10</v>
      </c>
      <c r="B69" s="85" t="str">
        <f>+B8</f>
        <v>promedio 2011</v>
      </c>
      <c r="H69" s="85" t="str">
        <f>+H8</f>
        <v>promedio 2014</v>
      </c>
      <c r="L69" s="85" t="str">
        <f>+J8</f>
        <v>promedio 2015</v>
      </c>
      <c r="N69" s="99" t="str">
        <f>+N8</f>
        <v>promedio 2017</v>
      </c>
    </row>
    <row r="70" spans="1:15" ht="13.5" thickBot="1" x14ac:dyDescent="0.25">
      <c r="A70" s="94" t="s">
        <v>136</v>
      </c>
      <c r="B70" s="106">
        <f>+B53-SUM(B47:B51,B39:B45,B34:B37,B28:B32,B26,B19:B24,B12:B17)</f>
        <v>0</v>
      </c>
      <c r="C70" s="105"/>
      <c r="D70" s="105"/>
      <c r="E70" s="105"/>
      <c r="F70" s="105"/>
      <c r="G70" s="105"/>
      <c r="H70" s="106">
        <f>+H53-SUM(H47:H51,H39:H45,H34:H37,H28:H32,H26,H19:H24,H12:H17)</f>
        <v>0</v>
      </c>
      <c r="I70" s="105"/>
      <c r="J70" s="105"/>
      <c r="K70" s="105"/>
      <c r="L70" s="106">
        <f>+L53-SUM(L47:L51,L39:L45,L34:L37,L28:L32,L26,L19:L24,L12:L17)</f>
        <v>0</v>
      </c>
      <c r="M70" s="105"/>
      <c r="N70" s="106">
        <f>+N53-SUM(N47:N51,N39:N45,N34:N37,N28:N32,N26,N19:N24,N12:N17)</f>
        <v>0</v>
      </c>
    </row>
  </sheetData>
  <sheetProtection formatCells="0" formatColumns="0" formatRows="0"/>
  <mergeCells count="9">
    <mergeCell ref="N8:O8"/>
    <mergeCell ref="A64:O64"/>
    <mergeCell ref="A66:O66"/>
    <mergeCell ref="B8:C8"/>
    <mergeCell ref="D8:E8"/>
    <mergeCell ref="F8:G8"/>
    <mergeCell ref="H8:I8"/>
    <mergeCell ref="J8:K8"/>
    <mergeCell ref="L8:M8"/>
  </mergeCells>
  <printOptions horizontalCentered="1" verticalCentered="1"/>
  <pageMargins left="0.39370078740157483" right="0.39370078740157483" top="0.23622047244094491" bottom="0.39370078740157483" header="0.51181102362204722" footer="0.51181102362204722"/>
  <pageSetup paperSize="9" scale="55" orientation="landscape" r:id="rId1"/>
  <headerFooter alignWithMargins="0">
    <oddHeader>&amp;R2018 - Año del Centenario de la Reforma Universitaria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workbookViewId="0">
      <selection activeCell="C8" sqref="C8:I8"/>
    </sheetView>
  </sheetViews>
  <sheetFormatPr baseColWidth="10" defaultRowHeight="12.75" x14ac:dyDescent="0.2"/>
  <cols>
    <col min="1" max="1" width="35.85546875" customWidth="1"/>
    <col min="2" max="2" width="17" customWidth="1"/>
    <col min="3" max="3" width="22.85546875" customWidth="1"/>
    <col min="4" max="9" width="21.5703125" customWidth="1"/>
    <col min="10" max="10" width="19.5703125" customWidth="1"/>
    <col min="13" max="13" width="15.42578125" style="201" bestFit="1" customWidth="1"/>
  </cols>
  <sheetData>
    <row r="1" spans="1:13" x14ac:dyDescent="0.2">
      <c r="A1" s="200" t="s">
        <v>225</v>
      </c>
      <c r="B1" s="200"/>
    </row>
    <row r="2" spans="1:13" x14ac:dyDescent="0.2">
      <c r="A2" s="200" t="s">
        <v>169</v>
      </c>
      <c r="B2" s="200"/>
    </row>
    <row r="3" spans="1:13" x14ac:dyDescent="0.2">
      <c r="A3" s="423" t="s">
        <v>224</v>
      </c>
      <c r="B3" s="423"/>
    </row>
    <row r="4" spans="1:13" x14ac:dyDescent="0.2">
      <c r="A4" s="424" t="s">
        <v>226</v>
      </c>
      <c r="B4" s="424"/>
    </row>
    <row r="5" spans="1:13" x14ac:dyDescent="0.2">
      <c r="A5" s="424"/>
      <c r="B5" s="424"/>
    </row>
    <row r="6" spans="1:13" ht="13.5" thickBot="1" x14ac:dyDescent="0.25">
      <c r="M6" s="203"/>
    </row>
    <row r="7" spans="1:13" ht="13.5" customHeight="1" thickBot="1" x14ac:dyDescent="0.25">
      <c r="A7" s="282" t="s">
        <v>55</v>
      </c>
      <c r="B7" s="521" t="s">
        <v>170</v>
      </c>
      <c r="C7" s="386" t="s">
        <v>199</v>
      </c>
      <c r="D7" s="386" t="s">
        <v>206</v>
      </c>
      <c r="E7" s="386" t="s">
        <v>207</v>
      </c>
      <c r="F7" s="386" t="s">
        <v>208</v>
      </c>
      <c r="G7" s="386" t="s">
        <v>209</v>
      </c>
      <c r="H7" s="386" t="s">
        <v>211</v>
      </c>
      <c r="I7" s="386" t="s">
        <v>210</v>
      </c>
      <c r="J7" s="523" t="s">
        <v>105</v>
      </c>
      <c r="M7" s="203"/>
    </row>
    <row r="8" spans="1:13" ht="36.75" customHeight="1" thickBot="1" x14ac:dyDescent="0.25">
      <c r="A8" s="283"/>
      <c r="B8" s="522"/>
      <c r="C8" s="425" t="s">
        <v>227</v>
      </c>
      <c r="D8" s="425" t="s">
        <v>227</v>
      </c>
      <c r="E8" s="425" t="s">
        <v>227</v>
      </c>
      <c r="F8" s="425" t="s">
        <v>227</v>
      </c>
      <c r="G8" s="425" t="s">
        <v>227</v>
      </c>
      <c r="H8" s="425" t="s">
        <v>227</v>
      </c>
      <c r="I8" s="425" t="s">
        <v>227</v>
      </c>
      <c r="J8" s="524"/>
    </row>
    <row r="9" spans="1:13" ht="13.5" thickBot="1" x14ac:dyDescent="0.25">
      <c r="A9" s="209"/>
      <c r="B9" s="209"/>
      <c r="J9" s="201"/>
    </row>
    <row r="10" spans="1:13" x14ac:dyDescent="0.2">
      <c r="A10" s="210" t="s">
        <v>171</v>
      </c>
      <c r="B10" s="210"/>
      <c r="C10" s="213"/>
      <c r="D10" s="213"/>
      <c r="E10" s="213"/>
      <c r="F10" s="213"/>
      <c r="G10" s="213"/>
      <c r="H10" s="213"/>
      <c r="I10" s="213"/>
      <c r="J10" s="213"/>
    </row>
    <row r="11" spans="1:13" x14ac:dyDescent="0.2">
      <c r="A11" s="214"/>
      <c r="B11" s="214"/>
      <c r="C11" s="217"/>
      <c r="D11" s="217"/>
      <c r="E11" s="217"/>
      <c r="F11" s="217"/>
      <c r="G11" s="217"/>
      <c r="H11" s="217"/>
      <c r="I11" s="217"/>
      <c r="J11" s="217"/>
    </row>
    <row r="12" spans="1:13" x14ac:dyDescent="0.2">
      <c r="A12" s="214"/>
      <c r="B12" s="214"/>
      <c r="C12" s="217"/>
      <c r="D12" s="217"/>
      <c r="E12" s="217"/>
      <c r="F12" s="217"/>
      <c r="G12" s="217"/>
      <c r="H12" s="217"/>
      <c r="I12" s="217"/>
      <c r="J12" s="217"/>
    </row>
    <row r="13" spans="1:13" x14ac:dyDescent="0.2">
      <c r="A13" s="214"/>
      <c r="B13" s="214"/>
      <c r="C13" s="217"/>
      <c r="D13" s="217"/>
      <c r="E13" s="217"/>
      <c r="F13" s="217"/>
      <c r="G13" s="217"/>
      <c r="H13" s="217"/>
      <c r="I13" s="217"/>
      <c r="J13" s="217"/>
    </row>
    <row r="14" spans="1:13" x14ac:dyDescent="0.2">
      <c r="A14" s="214"/>
      <c r="B14" s="214"/>
      <c r="C14" s="217"/>
      <c r="D14" s="217"/>
      <c r="E14" s="217"/>
      <c r="F14" s="217"/>
      <c r="G14" s="217"/>
      <c r="H14" s="217"/>
      <c r="I14" s="217"/>
      <c r="J14" s="217"/>
    </row>
    <row r="15" spans="1:13" ht="13.5" thickBot="1" x14ac:dyDescent="0.25">
      <c r="A15" s="218"/>
      <c r="B15" s="218"/>
      <c r="C15" s="220"/>
      <c r="D15" s="220"/>
      <c r="E15" s="220"/>
      <c r="F15" s="220"/>
      <c r="G15" s="220"/>
      <c r="H15" s="220"/>
      <c r="I15" s="220"/>
      <c r="J15" s="220"/>
    </row>
    <row r="16" spans="1:13" ht="13.5" thickBot="1" x14ac:dyDescent="0.25">
      <c r="A16" s="209"/>
      <c r="B16" s="209"/>
      <c r="J16" s="201"/>
    </row>
    <row r="17" spans="1:10" x14ac:dyDescent="0.2">
      <c r="A17" s="210" t="s">
        <v>172</v>
      </c>
      <c r="B17" s="210"/>
      <c r="C17" s="213"/>
      <c r="D17" s="213"/>
      <c r="E17" s="213"/>
      <c r="F17" s="213"/>
      <c r="G17" s="213"/>
      <c r="H17" s="213"/>
      <c r="I17" s="213"/>
      <c r="J17" s="213"/>
    </row>
    <row r="18" spans="1:10" x14ac:dyDescent="0.2">
      <c r="A18" s="214"/>
      <c r="B18" s="214"/>
      <c r="C18" s="217"/>
      <c r="D18" s="217"/>
      <c r="E18" s="217"/>
      <c r="F18" s="217"/>
      <c r="G18" s="217"/>
      <c r="H18" s="217"/>
      <c r="I18" s="217"/>
      <c r="J18" s="217"/>
    </row>
    <row r="19" spans="1:10" x14ac:dyDescent="0.2">
      <c r="A19" s="214"/>
      <c r="B19" s="214"/>
      <c r="C19" s="217"/>
      <c r="D19" s="217"/>
      <c r="E19" s="217"/>
      <c r="F19" s="217"/>
      <c r="G19" s="217"/>
      <c r="H19" s="217"/>
      <c r="I19" s="217"/>
      <c r="J19" s="217"/>
    </row>
    <row r="20" spans="1:10" x14ac:dyDescent="0.2">
      <c r="A20" s="214"/>
      <c r="B20" s="214"/>
      <c r="C20" s="217"/>
      <c r="D20" s="217"/>
      <c r="E20" s="217"/>
      <c r="F20" s="217"/>
      <c r="G20" s="217"/>
      <c r="H20" s="217"/>
      <c r="I20" s="217"/>
      <c r="J20" s="217"/>
    </row>
    <row r="21" spans="1:10" x14ac:dyDescent="0.2">
      <c r="A21" s="214"/>
      <c r="B21" s="214"/>
      <c r="C21" s="217"/>
      <c r="D21" s="217"/>
      <c r="E21" s="217"/>
      <c r="F21" s="217"/>
      <c r="G21" s="217"/>
      <c r="H21" s="217"/>
      <c r="I21" s="217"/>
      <c r="J21" s="217"/>
    </row>
    <row r="22" spans="1:10" ht="13.5" thickBot="1" x14ac:dyDescent="0.25">
      <c r="A22" s="218"/>
      <c r="B22" s="218"/>
      <c r="C22" s="220"/>
      <c r="D22" s="220"/>
      <c r="E22" s="220"/>
      <c r="F22" s="220"/>
      <c r="G22" s="220"/>
      <c r="H22" s="220"/>
      <c r="I22" s="220"/>
      <c r="J22" s="220"/>
    </row>
    <row r="24" spans="1:10" ht="13.5" thickBot="1" x14ac:dyDescent="0.25"/>
    <row r="25" spans="1:10" ht="13.5" thickBot="1" x14ac:dyDescent="0.25">
      <c r="A25" s="525" t="s">
        <v>55</v>
      </c>
      <c r="B25" s="526"/>
      <c r="C25" s="386" t="s">
        <v>199</v>
      </c>
      <c r="D25" s="386" t="s">
        <v>206</v>
      </c>
      <c r="E25" s="386" t="s">
        <v>207</v>
      </c>
      <c r="F25" s="386" t="s">
        <v>208</v>
      </c>
      <c r="G25" s="386" t="s">
        <v>209</v>
      </c>
      <c r="H25" s="386" t="s">
        <v>211</v>
      </c>
      <c r="I25" s="386" t="s">
        <v>210</v>
      </c>
    </row>
    <row r="26" spans="1:10" ht="13.5" thickBot="1" x14ac:dyDescent="0.25">
      <c r="A26" s="519" t="s">
        <v>102</v>
      </c>
      <c r="B26" s="520"/>
    </row>
    <row r="27" spans="1:10" x14ac:dyDescent="0.2">
      <c r="A27" s="284" t="s">
        <v>173</v>
      </c>
      <c r="B27" s="285"/>
      <c r="C27" s="286"/>
      <c r="D27" s="287"/>
      <c r="E27" s="383"/>
      <c r="F27" s="383"/>
      <c r="G27" s="383"/>
      <c r="H27" s="286"/>
      <c r="I27" s="287"/>
    </row>
    <row r="28" spans="1:10" x14ac:dyDescent="0.2">
      <c r="A28" s="288" t="s">
        <v>174</v>
      </c>
      <c r="B28" s="289"/>
      <c r="C28" s="290"/>
      <c r="D28" s="291"/>
      <c r="E28" s="384"/>
      <c r="F28" s="384"/>
      <c r="G28" s="384"/>
      <c r="H28" s="290"/>
      <c r="I28" s="291"/>
    </row>
    <row r="29" spans="1:10" x14ac:dyDescent="0.2">
      <c r="A29" s="288" t="s">
        <v>175</v>
      </c>
      <c r="B29" s="289"/>
      <c r="C29" s="290"/>
      <c r="D29" s="291"/>
      <c r="E29" s="384"/>
      <c r="F29" s="384"/>
      <c r="G29" s="384"/>
      <c r="H29" s="290"/>
      <c r="I29" s="291"/>
    </row>
    <row r="30" spans="1:10" ht="13.5" thickBot="1" x14ac:dyDescent="0.25">
      <c r="A30" s="292" t="s">
        <v>176</v>
      </c>
      <c r="B30" s="293"/>
      <c r="C30" s="294"/>
      <c r="D30" s="295"/>
      <c r="E30" s="385"/>
      <c r="F30" s="385"/>
      <c r="G30" s="385"/>
      <c r="H30" s="294"/>
      <c r="I30" s="295"/>
    </row>
    <row r="31" spans="1:10" ht="13.5" thickBot="1" x14ac:dyDescent="0.25">
      <c r="A31" s="519" t="s">
        <v>177</v>
      </c>
      <c r="B31" s="520"/>
      <c r="C31" s="296"/>
      <c r="D31" s="296"/>
      <c r="E31" s="296"/>
      <c r="F31" s="296"/>
      <c r="G31" s="296"/>
      <c r="H31" s="296"/>
      <c r="I31" s="296"/>
    </row>
    <row r="32" spans="1:10" x14ac:dyDescent="0.2">
      <c r="A32" s="284" t="s">
        <v>173</v>
      </c>
      <c r="B32" s="285"/>
      <c r="C32" s="286"/>
      <c r="D32" s="287"/>
      <c r="E32" s="383"/>
      <c r="F32" s="383"/>
      <c r="G32" s="383"/>
      <c r="H32" s="286"/>
      <c r="I32" s="287"/>
    </row>
    <row r="33" spans="1:9" x14ac:dyDescent="0.2">
      <c r="A33" s="288" t="s">
        <v>174</v>
      </c>
      <c r="B33" s="289"/>
      <c r="C33" s="290"/>
      <c r="D33" s="291"/>
      <c r="E33" s="384"/>
      <c r="F33" s="384"/>
      <c r="G33" s="384"/>
      <c r="H33" s="290"/>
      <c r="I33" s="291"/>
    </row>
    <row r="34" spans="1:9" x14ac:dyDescent="0.2">
      <c r="A34" s="288" t="s">
        <v>175</v>
      </c>
      <c r="B34" s="289"/>
      <c r="C34" s="290"/>
      <c r="D34" s="291"/>
      <c r="E34" s="384"/>
      <c r="F34" s="384"/>
      <c r="G34" s="384"/>
      <c r="H34" s="290"/>
      <c r="I34" s="291"/>
    </row>
    <row r="35" spans="1:9" ht="13.5" thickBot="1" x14ac:dyDescent="0.25">
      <c r="A35" s="292" t="s">
        <v>176</v>
      </c>
      <c r="B35" s="293"/>
      <c r="C35" s="294"/>
      <c r="D35" s="295"/>
      <c r="E35" s="385"/>
      <c r="F35" s="385"/>
      <c r="G35" s="385"/>
      <c r="H35" s="294"/>
      <c r="I35" s="295"/>
    </row>
    <row r="36" spans="1:9" ht="13.5" thickBot="1" x14ac:dyDescent="0.25">
      <c r="A36" s="519" t="s">
        <v>178</v>
      </c>
      <c r="B36" s="520"/>
      <c r="C36" s="296"/>
      <c r="D36" s="296"/>
      <c r="E36" s="296"/>
      <c r="F36" s="296"/>
      <c r="G36" s="296"/>
      <c r="H36" s="296"/>
      <c r="I36" s="296"/>
    </row>
    <row r="37" spans="1:9" x14ac:dyDescent="0.2">
      <c r="A37" s="284" t="s">
        <v>173</v>
      </c>
      <c r="B37" s="285"/>
      <c r="C37" s="286"/>
      <c r="D37" s="287"/>
      <c r="E37" s="383"/>
      <c r="F37" s="383"/>
      <c r="G37" s="383"/>
      <c r="H37" s="286"/>
      <c r="I37" s="287"/>
    </row>
    <row r="38" spans="1:9" x14ac:dyDescent="0.2">
      <c r="A38" s="288" t="s">
        <v>174</v>
      </c>
      <c r="B38" s="289"/>
      <c r="C38" s="290"/>
      <c r="D38" s="291"/>
      <c r="E38" s="384"/>
      <c r="F38" s="384"/>
      <c r="G38" s="384"/>
      <c r="H38" s="290"/>
      <c r="I38" s="291"/>
    </row>
    <row r="39" spans="1:9" x14ac:dyDescent="0.2">
      <c r="A39" s="288" t="s">
        <v>175</v>
      </c>
      <c r="B39" s="289"/>
      <c r="C39" s="290"/>
      <c r="D39" s="291"/>
      <c r="E39" s="384"/>
      <c r="F39" s="384"/>
      <c r="G39" s="384"/>
      <c r="H39" s="290"/>
      <c r="I39" s="291"/>
    </row>
    <row r="40" spans="1:9" ht="13.5" thickBot="1" x14ac:dyDescent="0.25">
      <c r="A40" s="292" t="s">
        <v>176</v>
      </c>
      <c r="B40" s="293"/>
      <c r="C40" s="294"/>
      <c r="D40" s="295"/>
      <c r="E40" s="385"/>
      <c r="F40" s="385"/>
      <c r="G40" s="385"/>
      <c r="H40" s="294"/>
      <c r="I40" s="295"/>
    </row>
    <row r="41" spans="1:9" ht="13.5" thickBot="1" x14ac:dyDescent="0.25">
      <c r="A41" s="519" t="s">
        <v>178</v>
      </c>
      <c r="B41" s="520"/>
      <c r="C41" s="296"/>
      <c r="D41" s="296"/>
      <c r="E41" s="296"/>
      <c r="F41" s="296"/>
      <c r="G41" s="296"/>
      <c r="H41" s="296"/>
      <c r="I41" s="296"/>
    </row>
    <row r="42" spans="1:9" x14ac:dyDescent="0.2">
      <c r="A42" s="284" t="s">
        <v>173</v>
      </c>
      <c r="B42" s="285"/>
      <c r="C42" s="286"/>
      <c r="D42" s="287"/>
      <c r="E42" s="383"/>
      <c r="F42" s="383"/>
      <c r="G42" s="383"/>
      <c r="H42" s="286"/>
      <c r="I42" s="287"/>
    </row>
    <row r="43" spans="1:9" x14ac:dyDescent="0.2">
      <c r="A43" s="288" t="s">
        <v>174</v>
      </c>
      <c r="B43" s="289"/>
      <c r="C43" s="290"/>
      <c r="D43" s="291"/>
      <c r="E43" s="384"/>
      <c r="F43" s="384"/>
      <c r="G43" s="384"/>
      <c r="H43" s="290"/>
      <c r="I43" s="291"/>
    </row>
    <row r="44" spans="1:9" x14ac:dyDescent="0.2">
      <c r="A44" s="288" t="s">
        <v>175</v>
      </c>
      <c r="B44" s="289"/>
      <c r="C44" s="290"/>
      <c r="D44" s="291"/>
      <c r="E44" s="384"/>
      <c r="F44" s="384"/>
      <c r="G44" s="384"/>
      <c r="H44" s="290"/>
      <c r="I44" s="291"/>
    </row>
    <row r="45" spans="1:9" ht="13.5" thickBot="1" x14ac:dyDescent="0.25">
      <c r="A45" s="292" t="s">
        <v>176</v>
      </c>
      <c r="B45" s="293"/>
      <c r="C45" s="294"/>
      <c r="D45" s="295"/>
      <c r="E45" s="385"/>
      <c r="F45" s="385"/>
      <c r="G45" s="385"/>
      <c r="H45" s="294"/>
      <c r="I45" s="295"/>
    </row>
  </sheetData>
  <mergeCells count="7">
    <mergeCell ref="A36:B36"/>
    <mergeCell ref="A41:B41"/>
    <mergeCell ref="B7:B8"/>
    <mergeCell ref="J7:J8"/>
    <mergeCell ref="A25:B25"/>
    <mergeCell ref="A26:B26"/>
    <mergeCell ref="A31:B31"/>
  </mergeCells>
  <phoneticPr fontId="16" type="noConversion"/>
  <printOptions horizontalCentered="1" verticalCentered="1"/>
  <pageMargins left="0.39370078740157483" right="0.39370078740157483" top="0.23622047244094491" bottom="0.98425196850393704" header="0.51181102362204722" footer="0.51181102362204722"/>
  <pageSetup paperSize="9" scale="63" orientation="landscape" r:id="rId1"/>
  <headerFooter alignWithMargins="0">
    <oddHeader>&amp;R2018 - Año del Centenario de la Reforma Universitaria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opLeftCell="B1" workbookViewId="0">
      <selection activeCell="L21" sqref="L21"/>
    </sheetView>
  </sheetViews>
  <sheetFormatPr baseColWidth="10" defaultRowHeight="12.75" x14ac:dyDescent="0.2"/>
  <cols>
    <col min="1" max="1" width="35.85546875" customWidth="1"/>
    <col min="2" max="2" width="17" customWidth="1"/>
    <col min="3" max="3" width="22.85546875" customWidth="1"/>
    <col min="4" max="9" width="21.5703125" customWidth="1"/>
    <col min="10" max="10" width="19.5703125" customWidth="1"/>
    <col min="13" max="13" width="15.42578125" style="201" bestFit="1" customWidth="1"/>
  </cols>
  <sheetData>
    <row r="1" spans="1:13" x14ac:dyDescent="0.2">
      <c r="A1" s="426" t="s">
        <v>228</v>
      </c>
      <c r="B1" s="200"/>
    </row>
    <row r="2" spans="1:13" x14ac:dyDescent="0.2">
      <c r="A2" s="200" t="s">
        <v>169</v>
      </c>
      <c r="B2" s="200"/>
    </row>
    <row r="3" spans="1:13" x14ac:dyDescent="0.2">
      <c r="A3" s="423" t="s">
        <v>229</v>
      </c>
      <c r="B3" s="423"/>
    </row>
    <row r="4" spans="1:13" x14ac:dyDescent="0.2">
      <c r="A4" s="424" t="s">
        <v>226</v>
      </c>
      <c r="B4" s="424"/>
    </row>
    <row r="5" spans="1:13" x14ac:dyDescent="0.2">
      <c r="A5" s="424"/>
      <c r="B5" s="424"/>
    </row>
    <row r="6" spans="1:13" ht="13.5" thickBot="1" x14ac:dyDescent="0.25">
      <c r="M6" s="203"/>
    </row>
    <row r="7" spans="1:13" ht="13.5" customHeight="1" thickBot="1" x14ac:dyDescent="0.25">
      <c r="A7" s="282" t="s">
        <v>55</v>
      </c>
      <c r="B7" s="521" t="s">
        <v>170</v>
      </c>
      <c r="C7" s="386" t="s">
        <v>199</v>
      </c>
      <c r="D7" s="386" t="s">
        <v>206</v>
      </c>
      <c r="E7" s="386" t="s">
        <v>207</v>
      </c>
      <c r="F7" s="386" t="s">
        <v>208</v>
      </c>
      <c r="G7" s="386" t="s">
        <v>209</v>
      </c>
      <c r="H7" s="386" t="s">
        <v>211</v>
      </c>
      <c r="I7" s="386" t="s">
        <v>210</v>
      </c>
      <c r="J7" s="523" t="s">
        <v>105</v>
      </c>
      <c r="M7" s="203"/>
    </row>
    <row r="8" spans="1:13" ht="36.75" customHeight="1" thickBot="1" x14ac:dyDescent="0.25">
      <c r="A8" s="283"/>
      <c r="B8" s="522"/>
      <c r="C8" s="425" t="s">
        <v>227</v>
      </c>
      <c r="D8" s="425" t="s">
        <v>227</v>
      </c>
      <c r="E8" s="425" t="s">
        <v>227</v>
      </c>
      <c r="F8" s="425" t="s">
        <v>227</v>
      </c>
      <c r="G8" s="425" t="s">
        <v>227</v>
      </c>
      <c r="H8" s="425" t="s">
        <v>227</v>
      </c>
      <c r="I8" s="425" t="s">
        <v>227</v>
      </c>
      <c r="J8" s="524"/>
    </row>
    <row r="9" spans="1:13" ht="13.5" thickBot="1" x14ac:dyDescent="0.25">
      <c r="A9" s="209"/>
      <c r="B9" s="209"/>
      <c r="J9" s="201"/>
    </row>
    <row r="10" spans="1:13" x14ac:dyDescent="0.2">
      <c r="A10" s="210" t="s">
        <v>171</v>
      </c>
      <c r="B10" s="210"/>
      <c r="C10" s="213"/>
      <c r="D10" s="213"/>
      <c r="E10" s="213"/>
      <c r="F10" s="213"/>
      <c r="G10" s="213"/>
      <c r="H10" s="213"/>
      <c r="I10" s="213"/>
      <c r="J10" s="213"/>
    </row>
    <row r="11" spans="1:13" x14ac:dyDescent="0.2">
      <c r="A11" s="214"/>
      <c r="B11" s="214"/>
      <c r="C11" s="217"/>
      <c r="D11" s="217"/>
      <c r="E11" s="217"/>
      <c r="F11" s="217"/>
      <c r="G11" s="217"/>
      <c r="H11" s="217"/>
      <c r="I11" s="217"/>
      <c r="J11" s="217"/>
    </row>
    <row r="12" spans="1:13" x14ac:dyDescent="0.2">
      <c r="A12" s="214"/>
      <c r="B12" s="214"/>
      <c r="C12" s="217"/>
      <c r="D12" s="217"/>
      <c r="E12" s="217"/>
      <c r="F12" s="217"/>
      <c r="G12" s="217"/>
      <c r="H12" s="217"/>
      <c r="I12" s="217"/>
      <c r="J12" s="217"/>
    </row>
    <row r="13" spans="1:13" x14ac:dyDescent="0.2">
      <c r="A13" s="214"/>
      <c r="B13" s="214"/>
      <c r="C13" s="217"/>
      <c r="D13" s="217"/>
      <c r="E13" s="217"/>
      <c r="F13" s="217"/>
      <c r="G13" s="217"/>
      <c r="H13" s="217"/>
      <c r="I13" s="217"/>
      <c r="J13" s="217"/>
    </row>
    <row r="14" spans="1:13" x14ac:dyDescent="0.2">
      <c r="A14" s="214"/>
      <c r="B14" s="214"/>
      <c r="C14" s="217"/>
      <c r="D14" s="217"/>
      <c r="E14" s="217"/>
      <c r="F14" s="217"/>
      <c r="G14" s="217"/>
      <c r="H14" s="217"/>
      <c r="I14" s="217"/>
      <c r="J14" s="217"/>
    </row>
    <row r="15" spans="1:13" ht="13.5" thickBot="1" x14ac:dyDescent="0.25">
      <c r="A15" s="218"/>
      <c r="B15" s="218"/>
      <c r="C15" s="220"/>
      <c r="D15" s="220"/>
      <c r="E15" s="220"/>
      <c r="F15" s="220"/>
      <c r="G15" s="220"/>
      <c r="H15" s="220"/>
      <c r="I15" s="220"/>
      <c r="J15" s="220"/>
    </row>
    <row r="16" spans="1:13" ht="13.5" thickBot="1" x14ac:dyDescent="0.25">
      <c r="A16" s="209"/>
      <c r="B16" s="209"/>
      <c r="J16" s="201"/>
    </row>
    <row r="17" spans="1:10" x14ac:dyDescent="0.2">
      <c r="A17" s="210" t="s">
        <v>172</v>
      </c>
      <c r="B17" s="210"/>
      <c r="C17" s="213"/>
      <c r="D17" s="213"/>
      <c r="E17" s="213"/>
      <c r="F17" s="213"/>
      <c r="G17" s="213"/>
      <c r="H17" s="213"/>
      <c r="I17" s="213"/>
      <c r="J17" s="213"/>
    </row>
    <row r="18" spans="1:10" x14ac:dyDescent="0.2">
      <c r="A18" s="214"/>
      <c r="B18" s="214"/>
      <c r="C18" s="217"/>
      <c r="D18" s="217"/>
      <c r="E18" s="217"/>
      <c r="F18" s="217"/>
      <c r="G18" s="217"/>
      <c r="H18" s="217"/>
      <c r="I18" s="217"/>
      <c r="J18" s="217"/>
    </row>
    <row r="19" spans="1:10" x14ac:dyDescent="0.2">
      <c r="A19" s="214"/>
      <c r="B19" s="214"/>
      <c r="C19" s="217"/>
      <c r="D19" s="217"/>
      <c r="E19" s="217"/>
      <c r="F19" s="217"/>
      <c r="G19" s="217"/>
      <c r="H19" s="217"/>
      <c r="I19" s="217"/>
      <c r="J19" s="217"/>
    </row>
    <row r="20" spans="1:10" x14ac:dyDescent="0.2">
      <c r="A20" s="214"/>
      <c r="B20" s="214"/>
      <c r="C20" s="217"/>
      <c r="D20" s="217"/>
      <c r="E20" s="217"/>
      <c r="F20" s="217"/>
      <c r="G20" s="217"/>
      <c r="H20" s="217"/>
      <c r="I20" s="217"/>
      <c r="J20" s="217"/>
    </row>
    <row r="21" spans="1:10" x14ac:dyDescent="0.2">
      <c r="A21" s="214"/>
      <c r="B21" s="214"/>
      <c r="C21" s="217"/>
      <c r="D21" s="217"/>
      <c r="E21" s="217"/>
      <c r="F21" s="217"/>
      <c r="G21" s="217"/>
      <c r="H21" s="217"/>
      <c r="I21" s="217"/>
      <c r="J21" s="217"/>
    </row>
    <row r="22" spans="1:10" ht="13.5" thickBot="1" x14ac:dyDescent="0.25">
      <c r="A22" s="218"/>
      <c r="B22" s="218"/>
      <c r="C22" s="220"/>
      <c r="D22" s="220"/>
      <c r="E22" s="220"/>
      <c r="F22" s="220"/>
      <c r="G22" s="220"/>
      <c r="H22" s="220"/>
      <c r="I22" s="220"/>
      <c r="J22" s="220"/>
    </row>
    <row r="24" spans="1:10" ht="13.5" thickBot="1" x14ac:dyDescent="0.25"/>
    <row r="25" spans="1:10" ht="13.5" thickBot="1" x14ac:dyDescent="0.25">
      <c r="A25" s="525" t="s">
        <v>55</v>
      </c>
      <c r="B25" s="526"/>
      <c r="C25" s="386" t="s">
        <v>199</v>
      </c>
      <c r="D25" s="386" t="s">
        <v>206</v>
      </c>
      <c r="E25" s="386" t="s">
        <v>207</v>
      </c>
      <c r="F25" s="386" t="s">
        <v>208</v>
      </c>
      <c r="G25" s="386" t="s">
        <v>209</v>
      </c>
      <c r="H25" s="386" t="s">
        <v>211</v>
      </c>
      <c r="I25" s="386" t="s">
        <v>210</v>
      </c>
    </row>
    <row r="26" spans="1:10" ht="13.5" thickBot="1" x14ac:dyDescent="0.25">
      <c r="A26" s="519" t="s">
        <v>102</v>
      </c>
      <c r="B26" s="520"/>
    </row>
    <row r="27" spans="1:10" x14ac:dyDescent="0.2">
      <c r="A27" s="284" t="s">
        <v>173</v>
      </c>
      <c r="B27" s="285"/>
      <c r="C27" s="286"/>
      <c r="D27" s="287"/>
      <c r="E27" s="383"/>
      <c r="F27" s="383"/>
      <c r="G27" s="383"/>
      <c r="H27" s="286"/>
      <c r="I27" s="287"/>
    </row>
    <row r="28" spans="1:10" x14ac:dyDescent="0.2">
      <c r="A28" s="288" t="s">
        <v>174</v>
      </c>
      <c r="B28" s="289"/>
      <c r="C28" s="290"/>
      <c r="D28" s="291"/>
      <c r="E28" s="384"/>
      <c r="F28" s="384"/>
      <c r="G28" s="384"/>
      <c r="H28" s="290"/>
      <c r="I28" s="291"/>
    </row>
    <row r="29" spans="1:10" x14ac:dyDescent="0.2">
      <c r="A29" s="288" t="s">
        <v>175</v>
      </c>
      <c r="B29" s="289"/>
      <c r="C29" s="290"/>
      <c r="D29" s="291"/>
      <c r="E29" s="384"/>
      <c r="F29" s="384"/>
      <c r="G29" s="384"/>
      <c r="H29" s="290"/>
      <c r="I29" s="291"/>
    </row>
    <row r="30" spans="1:10" ht="13.5" thickBot="1" x14ac:dyDescent="0.25">
      <c r="A30" s="292" t="s">
        <v>176</v>
      </c>
      <c r="B30" s="293"/>
      <c r="C30" s="294"/>
      <c r="D30" s="295"/>
      <c r="E30" s="385"/>
      <c r="F30" s="385"/>
      <c r="G30" s="385"/>
      <c r="H30" s="294"/>
      <c r="I30" s="295"/>
    </row>
    <row r="31" spans="1:10" ht="13.5" thickBot="1" x14ac:dyDescent="0.25">
      <c r="A31" s="519" t="s">
        <v>177</v>
      </c>
      <c r="B31" s="520"/>
      <c r="C31" s="296"/>
      <c r="D31" s="296"/>
      <c r="E31" s="296"/>
      <c r="F31" s="296"/>
      <c r="G31" s="296"/>
      <c r="H31" s="296"/>
      <c r="I31" s="296"/>
    </row>
    <row r="32" spans="1:10" x14ac:dyDescent="0.2">
      <c r="A32" s="284" t="s">
        <v>173</v>
      </c>
      <c r="B32" s="285"/>
      <c r="C32" s="286"/>
      <c r="D32" s="287"/>
      <c r="E32" s="383"/>
      <c r="F32" s="383"/>
      <c r="G32" s="383"/>
      <c r="H32" s="286"/>
      <c r="I32" s="287"/>
    </row>
    <row r="33" spans="1:9" x14ac:dyDescent="0.2">
      <c r="A33" s="288" t="s">
        <v>174</v>
      </c>
      <c r="B33" s="289"/>
      <c r="C33" s="290"/>
      <c r="D33" s="291"/>
      <c r="E33" s="384"/>
      <c r="F33" s="384"/>
      <c r="G33" s="384"/>
      <c r="H33" s="290"/>
      <c r="I33" s="291"/>
    </row>
    <row r="34" spans="1:9" x14ac:dyDescent="0.2">
      <c r="A34" s="288" t="s">
        <v>175</v>
      </c>
      <c r="B34" s="289"/>
      <c r="C34" s="290"/>
      <c r="D34" s="291"/>
      <c r="E34" s="384"/>
      <c r="F34" s="384"/>
      <c r="G34" s="384"/>
      <c r="H34" s="290"/>
      <c r="I34" s="291"/>
    </row>
    <row r="35" spans="1:9" ht="13.5" thickBot="1" x14ac:dyDescent="0.25">
      <c r="A35" s="292" t="s">
        <v>176</v>
      </c>
      <c r="B35" s="293"/>
      <c r="C35" s="294"/>
      <c r="D35" s="295"/>
      <c r="E35" s="385"/>
      <c r="F35" s="385"/>
      <c r="G35" s="385"/>
      <c r="H35" s="294"/>
      <c r="I35" s="295"/>
    </row>
    <row r="36" spans="1:9" ht="13.5" thickBot="1" x14ac:dyDescent="0.25">
      <c r="A36" s="519" t="s">
        <v>178</v>
      </c>
      <c r="B36" s="520"/>
      <c r="C36" s="296"/>
      <c r="D36" s="296"/>
      <c r="E36" s="296"/>
      <c r="F36" s="296"/>
      <c r="G36" s="296"/>
      <c r="H36" s="296"/>
      <c r="I36" s="296"/>
    </row>
    <row r="37" spans="1:9" x14ac:dyDescent="0.2">
      <c r="A37" s="284" t="s">
        <v>173</v>
      </c>
      <c r="B37" s="285"/>
      <c r="C37" s="286"/>
      <c r="D37" s="287"/>
      <c r="E37" s="383"/>
      <c r="F37" s="383"/>
      <c r="G37" s="383"/>
      <c r="H37" s="286"/>
      <c r="I37" s="287"/>
    </row>
    <row r="38" spans="1:9" x14ac:dyDescent="0.2">
      <c r="A38" s="288" t="s">
        <v>174</v>
      </c>
      <c r="B38" s="289"/>
      <c r="C38" s="290"/>
      <c r="D38" s="291"/>
      <c r="E38" s="384"/>
      <c r="F38" s="384"/>
      <c r="G38" s="384"/>
      <c r="H38" s="290"/>
      <c r="I38" s="291"/>
    </row>
    <row r="39" spans="1:9" x14ac:dyDescent="0.2">
      <c r="A39" s="288" t="s">
        <v>175</v>
      </c>
      <c r="B39" s="289"/>
      <c r="C39" s="290"/>
      <c r="D39" s="291"/>
      <c r="E39" s="384"/>
      <c r="F39" s="384"/>
      <c r="G39" s="384"/>
      <c r="H39" s="290"/>
      <c r="I39" s="291"/>
    </row>
    <row r="40" spans="1:9" ht="13.5" thickBot="1" x14ac:dyDescent="0.25">
      <c r="A40" s="292" t="s">
        <v>176</v>
      </c>
      <c r="B40" s="293"/>
      <c r="C40" s="294"/>
      <c r="D40" s="295"/>
      <c r="E40" s="385"/>
      <c r="F40" s="385"/>
      <c r="G40" s="385"/>
      <c r="H40" s="294"/>
      <c r="I40" s="295"/>
    </row>
    <row r="41" spans="1:9" ht="13.5" thickBot="1" x14ac:dyDescent="0.25">
      <c r="A41" s="519" t="s">
        <v>178</v>
      </c>
      <c r="B41" s="520"/>
      <c r="C41" s="296"/>
      <c r="D41" s="296"/>
      <c r="E41" s="296"/>
      <c r="F41" s="296"/>
      <c r="G41" s="296"/>
      <c r="H41" s="296"/>
      <c r="I41" s="296"/>
    </row>
    <row r="42" spans="1:9" x14ac:dyDescent="0.2">
      <c r="A42" s="284" t="s">
        <v>173</v>
      </c>
      <c r="B42" s="285"/>
      <c r="C42" s="286"/>
      <c r="D42" s="287"/>
      <c r="E42" s="383"/>
      <c r="F42" s="383"/>
      <c r="G42" s="383"/>
      <c r="H42" s="286"/>
      <c r="I42" s="287"/>
    </row>
    <row r="43" spans="1:9" x14ac:dyDescent="0.2">
      <c r="A43" s="288" t="s">
        <v>174</v>
      </c>
      <c r="B43" s="289"/>
      <c r="C43" s="290"/>
      <c r="D43" s="291"/>
      <c r="E43" s="384"/>
      <c r="F43" s="384"/>
      <c r="G43" s="384"/>
      <c r="H43" s="290"/>
      <c r="I43" s="291"/>
    </row>
    <row r="44" spans="1:9" x14ac:dyDescent="0.2">
      <c r="A44" s="288" t="s">
        <v>175</v>
      </c>
      <c r="B44" s="289"/>
      <c r="C44" s="290"/>
      <c r="D44" s="291"/>
      <c r="E44" s="384"/>
      <c r="F44" s="384"/>
      <c r="G44" s="384"/>
      <c r="H44" s="290"/>
      <c r="I44" s="291"/>
    </row>
    <row r="45" spans="1:9" ht="13.5" thickBot="1" x14ac:dyDescent="0.25">
      <c r="A45" s="292" t="s">
        <v>176</v>
      </c>
      <c r="B45" s="293"/>
      <c r="C45" s="294"/>
      <c r="D45" s="295"/>
      <c r="E45" s="385"/>
      <c r="F45" s="385"/>
      <c r="G45" s="385"/>
      <c r="H45" s="294"/>
      <c r="I45" s="295"/>
    </row>
  </sheetData>
  <mergeCells count="7">
    <mergeCell ref="A41:B41"/>
    <mergeCell ref="B7:B8"/>
    <mergeCell ref="J7:J8"/>
    <mergeCell ref="A25:B25"/>
    <mergeCell ref="A26:B26"/>
    <mergeCell ref="A31:B31"/>
    <mergeCell ref="A36:B36"/>
  </mergeCells>
  <printOptions horizontalCentered="1" verticalCentered="1"/>
  <pageMargins left="0.39370078740157483" right="0.39370078740157483" top="0.23622047244094491" bottom="0.98425196850393704" header="0.51181102362204722" footer="0.51181102362204722"/>
  <pageSetup paperSize="9" scale="63" orientation="landscape" r:id="rId1"/>
  <headerFooter alignWithMargins="0">
    <oddHeader>&amp;R2018 - Año del Centenario de la Reforma Universitaria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AT55"/>
  <sheetViews>
    <sheetView showGridLines="0" topLeftCell="A10" zoomScale="75" workbookViewId="0">
      <selection activeCell="D27" sqref="D27"/>
    </sheetView>
  </sheetViews>
  <sheetFormatPr baseColWidth="10" defaultRowHeight="12.75" x14ac:dyDescent="0.2"/>
  <cols>
    <col min="1" max="1" width="4.140625" style="50" customWidth="1"/>
    <col min="2" max="2" width="16" style="50" customWidth="1"/>
    <col min="3" max="5" width="17.28515625" style="198" customWidth="1"/>
    <col min="6" max="6" width="3.42578125" style="50" customWidth="1"/>
    <col min="7" max="7" width="16" style="50" customWidth="1"/>
    <col min="8" max="10" width="17.28515625" style="198" customWidth="1"/>
    <col min="11" max="16384" width="11.42578125" style="50"/>
  </cols>
  <sheetData>
    <row r="1" spans="2:10" s="134" customFormat="1" x14ac:dyDescent="0.2">
      <c r="B1" s="119" t="s">
        <v>179</v>
      </c>
      <c r="C1" s="119"/>
      <c r="D1" s="119"/>
      <c r="E1" s="119"/>
      <c r="G1" s="130" t="s">
        <v>236</v>
      </c>
      <c r="H1" s="119"/>
      <c r="I1" s="119"/>
      <c r="J1" s="119"/>
    </row>
    <row r="2" spans="2:10" s="134" customFormat="1" x14ac:dyDescent="0.2">
      <c r="B2" s="119" t="s">
        <v>78</v>
      </c>
      <c r="C2" s="119"/>
      <c r="D2" s="119"/>
      <c r="E2" s="119"/>
      <c r="G2" s="119" t="s">
        <v>78</v>
      </c>
      <c r="H2" s="119"/>
      <c r="I2" s="119"/>
      <c r="J2" s="119"/>
    </row>
    <row r="3" spans="2:10" s="134" customFormat="1" x14ac:dyDescent="0.2">
      <c r="B3" s="443" t="s">
        <v>234</v>
      </c>
      <c r="C3" s="444"/>
      <c r="D3" s="444"/>
      <c r="E3" s="444"/>
      <c r="F3" s="445"/>
      <c r="G3" s="443" t="s">
        <v>229</v>
      </c>
      <c r="H3" s="444"/>
      <c r="I3" s="444"/>
      <c r="J3" s="444"/>
    </row>
    <row r="4" spans="2:10" s="134" customFormat="1" x14ac:dyDescent="0.2">
      <c r="B4" s="443" t="s">
        <v>235</v>
      </c>
      <c r="C4" s="444"/>
      <c r="D4" s="444"/>
      <c r="E4" s="444"/>
      <c r="F4" s="445"/>
      <c r="G4" s="443" t="s">
        <v>235</v>
      </c>
      <c r="H4" s="444"/>
      <c r="I4" s="444"/>
      <c r="J4" s="444"/>
    </row>
    <row r="5" spans="2:10" s="134" customFormat="1" x14ac:dyDescent="0.2">
      <c r="B5" s="527" t="s">
        <v>213</v>
      </c>
      <c r="C5" s="527"/>
      <c r="D5" s="527"/>
      <c r="E5" s="527"/>
      <c r="F5" s="445"/>
      <c r="G5" s="527" t="s">
        <v>213</v>
      </c>
      <c r="H5" s="527"/>
      <c r="I5" s="527"/>
      <c r="J5" s="527"/>
    </row>
    <row r="6" spans="2:10" x14ac:dyDescent="0.2">
      <c r="B6" s="302"/>
      <c r="C6" s="302"/>
      <c r="D6" s="302"/>
      <c r="E6" s="302"/>
      <c r="F6" s="303"/>
      <c r="G6" s="302"/>
      <c r="H6" s="302"/>
      <c r="I6" s="302"/>
      <c r="J6" s="302"/>
    </row>
    <row r="7" spans="2:10" ht="12.75" customHeight="1" thickBot="1" x14ac:dyDescent="0.25">
      <c r="C7" s="178"/>
      <c r="D7" s="178"/>
      <c r="E7" s="178"/>
      <c r="F7" s="150"/>
      <c r="H7" s="178"/>
      <c r="I7" s="178"/>
      <c r="J7" s="178"/>
    </row>
    <row r="8" spans="2:10" ht="26.25" customHeight="1" x14ac:dyDescent="0.2">
      <c r="B8" s="475" t="s">
        <v>12</v>
      </c>
      <c r="C8" s="486" t="s">
        <v>215</v>
      </c>
      <c r="D8" s="486" t="s">
        <v>214</v>
      </c>
      <c r="E8" s="486" t="s">
        <v>216</v>
      </c>
      <c r="F8" s="58"/>
      <c r="G8" s="475" t="s">
        <v>12</v>
      </c>
      <c r="H8" s="486" t="s">
        <v>215</v>
      </c>
      <c r="I8" s="486" t="s">
        <v>214</v>
      </c>
      <c r="J8" s="486" t="s">
        <v>216</v>
      </c>
    </row>
    <row r="9" spans="2:10" ht="13.5" thickBot="1" x14ac:dyDescent="0.25">
      <c r="B9" s="476"/>
      <c r="C9" s="504"/>
      <c r="D9" s="504"/>
      <c r="E9" s="504"/>
      <c r="F9" s="58"/>
      <c r="G9" s="476"/>
      <c r="H9" s="504"/>
      <c r="I9" s="504"/>
      <c r="J9" s="504"/>
    </row>
    <row r="10" spans="2:10" x14ac:dyDescent="0.2">
      <c r="B10" s="136">
        <f>+'3.vol.'!C7</f>
        <v>42005</v>
      </c>
      <c r="C10" s="138"/>
      <c r="D10" s="138"/>
      <c r="E10" s="128"/>
      <c r="G10" s="136">
        <f>+'3.vol.'!H7</f>
        <v>0</v>
      </c>
      <c r="H10" s="138"/>
      <c r="I10" s="138"/>
      <c r="J10" s="128"/>
    </row>
    <row r="11" spans="2:10" x14ac:dyDescent="0.2">
      <c r="B11" s="140">
        <f>+'3.vol.'!C8</f>
        <v>42036</v>
      </c>
      <c r="C11" s="127"/>
      <c r="D11" s="127"/>
      <c r="E11" s="145"/>
      <c r="G11" s="140">
        <f>+'3.vol.'!H8</f>
        <v>0</v>
      </c>
      <c r="H11" s="127"/>
      <c r="I11" s="127"/>
      <c r="J11" s="145"/>
    </row>
    <row r="12" spans="2:10" x14ac:dyDescent="0.2">
      <c r="B12" s="140">
        <f>+'3.vol.'!C9</f>
        <v>42064</v>
      </c>
      <c r="C12" s="127"/>
      <c r="D12" s="127"/>
      <c r="E12" s="128"/>
      <c r="G12" s="140">
        <f>+'3.vol.'!H9</f>
        <v>0</v>
      </c>
      <c r="H12" s="127"/>
      <c r="I12" s="127"/>
      <c r="J12" s="128"/>
    </row>
    <row r="13" spans="2:10" x14ac:dyDescent="0.2">
      <c r="B13" s="140">
        <f>+'3.vol.'!C10</f>
        <v>42095</v>
      </c>
      <c r="C13" s="127"/>
      <c r="D13" s="127"/>
      <c r="E13" s="128"/>
      <c r="G13" s="140">
        <f>+'3.vol.'!H10</f>
        <v>0</v>
      </c>
      <c r="H13" s="127"/>
      <c r="I13" s="127"/>
      <c r="J13" s="128"/>
    </row>
    <row r="14" spans="2:10" x14ac:dyDescent="0.2">
      <c r="B14" s="140">
        <f>+'3.vol.'!C11</f>
        <v>42125</v>
      </c>
      <c r="C14" s="127"/>
      <c r="D14" s="127"/>
      <c r="E14" s="128"/>
      <c r="G14" s="140">
        <f>+'3.vol.'!H11</f>
        <v>0</v>
      </c>
      <c r="H14" s="127"/>
      <c r="I14" s="127"/>
      <c r="J14" s="128"/>
    </row>
    <row r="15" spans="2:10" x14ac:dyDescent="0.2">
      <c r="B15" s="140">
        <f>+'3.vol.'!C12</f>
        <v>42156</v>
      </c>
      <c r="C15" s="127"/>
      <c r="D15" s="127"/>
      <c r="E15" s="128"/>
      <c r="G15" s="140">
        <f>+'3.vol.'!H12</f>
        <v>0</v>
      </c>
      <c r="H15" s="127"/>
      <c r="I15" s="127"/>
      <c r="J15" s="128"/>
    </row>
    <row r="16" spans="2:10" x14ac:dyDescent="0.2">
      <c r="B16" s="140">
        <f>+'3.vol.'!C13</f>
        <v>42186</v>
      </c>
      <c r="C16" s="127"/>
      <c r="D16" s="127"/>
      <c r="E16" s="128"/>
      <c r="G16" s="140">
        <f>+'3.vol.'!H13</f>
        <v>0</v>
      </c>
      <c r="H16" s="127"/>
      <c r="I16" s="127"/>
      <c r="J16" s="128"/>
    </row>
    <row r="17" spans="2:10" x14ac:dyDescent="0.2">
      <c r="B17" s="140">
        <f>+'3.vol.'!C14</f>
        <v>42217</v>
      </c>
      <c r="C17" s="127"/>
      <c r="D17" s="127"/>
      <c r="E17" s="128"/>
      <c r="G17" s="140">
        <f>+'3.vol.'!H14</f>
        <v>0</v>
      </c>
      <c r="H17" s="127"/>
      <c r="I17" s="127"/>
      <c r="J17" s="128"/>
    </row>
    <row r="18" spans="2:10" x14ac:dyDescent="0.2">
      <c r="B18" s="140">
        <f>+'3.vol.'!C15</f>
        <v>42248</v>
      </c>
      <c r="C18" s="127"/>
      <c r="D18" s="127"/>
      <c r="E18" s="128"/>
      <c r="G18" s="140">
        <f>+'3.vol.'!H15</f>
        <v>0</v>
      </c>
      <c r="H18" s="127"/>
      <c r="I18" s="127"/>
      <c r="J18" s="128"/>
    </row>
    <row r="19" spans="2:10" x14ac:dyDescent="0.2">
      <c r="B19" s="140">
        <f>+'3.vol.'!C16</f>
        <v>42278</v>
      </c>
      <c r="C19" s="127"/>
      <c r="D19" s="127"/>
      <c r="E19" s="128"/>
      <c r="G19" s="140">
        <f>+'3.vol.'!H16</f>
        <v>0</v>
      </c>
      <c r="H19" s="127"/>
      <c r="I19" s="127"/>
      <c r="J19" s="128"/>
    </row>
    <row r="20" spans="2:10" x14ac:dyDescent="0.2">
      <c r="B20" s="140">
        <f>+'3.vol.'!C17</f>
        <v>42309</v>
      </c>
      <c r="C20" s="127"/>
      <c r="D20" s="127"/>
      <c r="E20" s="128"/>
      <c r="G20" s="140">
        <f>+'3.vol.'!H17</f>
        <v>0</v>
      </c>
      <c r="H20" s="127"/>
      <c r="I20" s="127"/>
      <c r="J20" s="128"/>
    </row>
    <row r="21" spans="2:10" ht="13.5" thickBot="1" x14ac:dyDescent="0.25">
      <c r="B21" s="142">
        <f>+'3.vol.'!C18</f>
        <v>42339</v>
      </c>
      <c r="C21" s="143"/>
      <c r="D21" s="143"/>
      <c r="E21" s="146"/>
      <c r="G21" s="142">
        <f>+'3.vol.'!H18</f>
        <v>0</v>
      </c>
      <c r="H21" s="143"/>
      <c r="I21" s="143"/>
      <c r="J21" s="146"/>
    </row>
    <row r="22" spans="2:10" x14ac:dyDescent="0.2">
      <c r="B22" s="136">
        <f>+'3.vol.'!C19</f>
        <v>42370</v>
      </c>
      <c r="C22" s="138"/>
      <c r="D22" s="147"/>
      <c r="E22" s="137"/>
      <c r="G22" s="136">
        <f>+'3.vol.'!H19</f>
        <v>0</v>
      </c>
      <c r="H22" s="138"/>
      <c r="I22" s="147"/>
      <c r="J22" s="137"/>
    </row>
    <row r="23" spans="2:10" x14ac:dyDescent="0.2">
      <c r="B23" s="140">
        <f>+'3.vol.'!C20</f>
        <v>42401</v>
      </c>
      <c r="C23" s="127"/>
      <c r="D23" s="107"/>
      <c r="E23" s="141"/>
      <c r="G23" s="140">
        <f>+'3.vol.'!H20</f>
        <v>0</v>
      </c>
      <c r="H23" s="127"/>
      <c r="I23" s="107"/>
      <c r="J23" s="141"/>
    </row>
    <row r="24" spans="2:10" x14ac:dyDescent="0.2">
      <c r="B24" s="140">
        <f>+'3.vol.'!C21</f>
        <v>42430</v>
      </c>
      <c r="C24" s="127"/>
      <c r="D24" s="107"/>
      <c r="E24" s="141"/>
      <c r="G24" s="140">
        <f>+'3.vol.'!H21</f>
        <v>0</v>
      </c>
      <c r="H24" s="127"/>
      <c r="I24" s="107"/>
      <c r="J24" s="141"/>
    </row>
    <row r="25" spans="2:10" x14ac:dyDescent="0.2">
      <c r="B25" s="140">
        <f>+'3.vol.'!C22</f>
        <v>42461</v>
      </c>
      <c r="C25" s="127"/>
      <c r="D25" s="107"/>
      <c r="E25" s="141"/>
      <c r="G25" s="140">
        <f>+'3.vol.'!H22</f>
        <v>0</v>
      </c>
      <c r="H25" s="127"/>
      <c r="I25" s="107"/>
      <c r="J25" s="141"/>
    </row>
    <row r="26" spans="2:10" x14ac:dyDescent="0.2">
      <c r="B26" s="140">
        <f>+'3.vol.'!C23</f>
        <v>42491</v>
      </c>
      <c r="C26" s="127"/>
      <c r="D26" s="107"/>
      <c r="E26" s="141"/>
      <c r="G26" s="140">
        <f>+'3.vol.'!H23</f>
        <v>0</v>
      </c>
      <c r="H26" s="127"/>
      <c r="I26" s="107"/>
      <c r="J26" s="141"/>
    </row>
    <row r="27" spans="2:10" x14ac:dyDescent="0.2">
      <c r="B27" s="140">
        <f>+'3.vol.'!C24</f>
        <v>42522</v>
      </c>
      <c r="C27" s="127"/>
      <c r="D27" s="107"/>
      <c r="E27" s="141"/>
      <c r="G27" s="140">
        <f>+'3.vol.'!H24</f>
        <v>0</v>
      </c>
      <c r="H27" s="127"/>
      <c r="I27" s="107"/>
      <c r="J27" s="141"/>
    </row>
    <row r="28" spans="2:10" x14ac:dyDescent="0.2">
      <c r="B28" s="140">
        <f>+'3.vol.'!C25</f>
        <v>42552</v>
      </c>
      <c r="C28" s="127"/>
      <c r="D28" s="107"/>
      <c r="E28" s="141"/>
      <c r="G28" s="140">
        <f>+'3.vol.'!H25</f>
        <v>0</v>
      </c>
      <c r="H28" s="127"/>
      <c r="I28" s="107"/>
      <c r="J28" s="141"/>
    </row>
    <row r="29" spans="2:10" x14ac:dyDescent="0.2">
      <c r="B29" s="140">
        <f>+'3.vol.'!C26</f>
        <v>42583</v>
      </c>
      <c r="C29" s="127"/>
      <c r="D29" s="107"/>
      <c r="E29" s="141"/>
      <c r="G29" s="140">
        <f>+'3.vol.'!H26</f>
        <v>0</v>
      </c>
      <c r="H29" s="127"/>
      <c r="I29" s="107"/>
      <c r="J29" s="141"/>
    </row>
    <row r="30" spans="2:10" x14ac:dyDescent="0.2">
      <c r="B30" s="140">
        <f>+'3.vol.'!C27</f>
        <v>42614</v>
      </c>
      <c r="C30" s="127"/>
      <c r="D30" s="107"/>
      <c r="E30" s="141"/>
      <c r="G30" s="140">
        <f>+'3.vol.'!H27</f>
        <v>0</v>
      </c>
      <c r="H30" s="127"/>
      <c r="I30" s="107"/>
      <c r="J30" s="141"/>
    </row>
    <row r="31" spans="2:10" x14ac:dyDescent="0.2">
      <c r="B31" s="140">
        <f>+'3.vol.'!C28</f>
        <v>42644</v>
      </c>
      <c r="C31" s="127"/>
      <c r="D31" s="107"/>
      <c r="E31" s="141"/>
      <c r="G31" s="140">
        <f>+'3.vol.'!H28</f>
        <v>0</v>
      </c>
      <c r="H31" s="127"/>
      <c r="I31" s="107"/>
      <c r="J31" s="141"/>
    </row>
    <row r="32" spans="2:10" x14ac:dyDescent="0.2">
      <c r="B32" s="140">
        <f>+'3.vol.'!C29</f>
        <v>42675</v>
      </c>
      <c r="C32" s="127"/>
      <c r="D32" s="107"/>
      <c r="E32" s="141"/>
      <c r="G32" s="140">
        <f>+'3.vol.'!H29</f>
        <v>0</v>
      </c>
      <c r="H32" s="127"/>
      <c r="I32" s="107"/>
      <c r="J32" s="141"/>
    </row>
    <row r="33" spans="2:46" ht="13.5" thickBot="1" x14ac:dyDescent="0.25">
      <c r="B33" s="195">
        <f>+'3.vol.'!C30</f>
        <v>42705</v>
      </c>
      <c r="C33" s="196"/>
      <c r="D33" s="197"/>
      <c r="E33" s="194"/>
      <c r="G33" s="195">
        <f>+'3.vol.'!H30</f>
        <v>0</v>
      </c>
      <c r="H33" s="196"/>
      <c r="I33" s="197"/>
      <c r="J33" s="194"/>
    </row>
    <row r="34" spans="2:46" x14ac:dyDescent="0.2">
      <c r="B34" s="136">
        <f>+'3.vol.'!C31</f>
        <v>42736</v>
      </c>
      <c r="C34" s="138"/>
      <c r="D34" s="138"/>
      <c r="E34" s="137"/>
      <c r="G34" s="136">
        <f>+'3.vol.'!H31</f>
        <v>0</v>
      </c>
      <c r="H34" s="138"/>
      <c r="I34" s="138"/>
      <c r="J34" s="137"/>
    </row>
    <row r="35" spans="2:46" x14ac:dyDescent="0.2">
      <c r="B35" s="140">
        <f>+'3.vol.'!C32</f>
        <v>42767</v>
      </c>
      <c r="C35" s="127"/>
      <c r="D35" s="127"/>
      <c r="E35" s="141"/>
      <c r="G35" s="140">
        <f>+'3.vol.'!H32</f>
        <v>0</v>
      </c>
      <c r="H35" s="127"/>
      <c r="I35" s="127"/>
      <c r="J35" s="141"/>
    </row>
    <row r="36" spans="2:46" x14ac:dyDescent="0.2">
      <c r="B36" s="140">
        <f>+'3.vol.'!C33</f>
        <v>42795</v>
      </c>
      <c r="C36" s="127"/>
      <c r="D36" s="127"/>
      <c r="E36" s="141"/>
      <c r="G36" s="140">
        <f>+'3.vol.'!H33</f>
        <v>0</v>
      </c>
      <c r="H36" s="127"/>
      <c r="I36" s="127"/>
      <c r="J36" s="141"/>
    </row>
    <row r="37" spans="2:46" x14ac:dyDescent="0.2">
      <c r="B37" s="140">
        <f>+'3.vol.'!C34</f>
        <v>42826</v>
      </c>
      <c r="C37" s="127"/>
      <c r="D37" s="127"/>
      <c r="E37" s="141"/>
      <c r="G37" s="140">
        <f>+'3.vol.'!H34</f>
        <v>0</v>
      </c>
      <c r="H37" s="127"/>
      <c r="I37" s="127"/>
      <c r="J37" s="141"/>
    </row>
    <row r="38" spans="2:46" x14ac:dyDescent="0.2">
      <c r="B38" s="140">
        <f>+'3.vol.'!C35</f>
        <v>42856</v>
      </c>
      <c r="C38" s="127"/>
      <c r="D38" s="127"/>
      <c r="E38" s="141"/>
      <c r="G38" s="140">
        <f>+'3.vol.'!H35</f>
        <v>0</v>
      </c>
      <c r="H38" s="127"/>
      <c r="I38" s="127"/>
      <c r="J38" s="141"/>
    </row>
    <row r="39" spans="2:46" x14ac:dyDescent="0.2">
      <c r="B39" s="140">
        <f>+'3.vol.'!C36</f>
        <v>42887</v>
      </c>
      <c r="C39" s="127"/>
      <c r="D39" s="127"/>
      <c r="E39" s="141"/>
      <c r="G39" s="140">
        <f>+'3.vol.'!H36</f>
        <v>0</v>
      </c>
      <c r="H39" s="127"/>
      <c r="I39" s="127"/>
      <c r="J39" s="141"/>
    </row>
    <row r="40" spans="2:46" x14ac:dyDescent="0.2">
      <c r="B40" s="140">
        <f>+'3.vol.'!C37</f>
        <v>42917</v>
      </c>
      <c r="C40" s="127"/>
      <c r="D40" s="127"/>
      <c r="E40" s="141"/>
      <c r="G40" s="140">
        <f>+'3.vol.'!H37</f>
        <v>0</v>
      </c>
      <c r="H40" s="127"/>
      <c r="I40" s="127"/>
      <c r="J40" s="141"/>
    </row>
    <row r="41" spans="2:46" x14ac:dyDescent="0.2">
      <c r="B41" s="140">
        <f>+'3.vol.'!C38</f>
        <v>42948</v>
      </c>
      <c r="C41" s="127"/>
      <c r="D41" s="127"/>
      <c r="E41" s="141"/>
      <c r="G41" s="140">
        <f>+'3.vol.'!H38</f>
        <v>0</v>
      </c>
      <c r="H41" s="127"/>
      <c r="I41" s="127"/>
      <c r="J41" s="141"/>
    </row>
    <row r="42" spans="2:46" x14ac:dyDescent="0.2">
      <c r="B42" s="140">
        <f>+'3.vol.'!C39</f>
        <v>42979</v>
      </c>
      <c r="C42" s="127"/>
      <c r="D42" s="127"/>
      <c r="E42" s="141"/>
      <c r="G42" s="140">
        <f>+'3.vol.'!H39</f>
        <v>0</v>
      </c>
      <c r="H42" s="127"/>
      <c r="I42" s="127"/>
      <c r="J42" s="141"/>
    </row>
    <row r="43" spans="2:46" x14ac:dyDescent="0.2">
      <c r="B43" s="140">
        <f>+'3.vol.'!C40</f>
        <v>43009</v>
      </c>
      <c r="C43" s="127"/>
      <c r="D43" s="127"/>
      <c r="E43" s="141"/>
      <c r="G43" s="140">
        <f>+'3.vol.'!H40</f>
        <v>0</v>
      </c>
      <c r="H43" s="127"/>
      <c r="I43" s="127"/>
      <c r="J43" s="141"/>
    </row>
    <row r="44" spans="2:46" x14ac:dyDescent="0.2">
      <c r="B44" s="140">
        <f>+'3.vol.'!C41</f>
        <v>43040</v>
      </c>
      <c r="C44" s="127"/>
      <c r="D44" s="127"/>
      <c r="E44" s="141"/>
      <c r="G44" s="140">
        <f>+'3.vol.'!H41</f>
        <v>0</v>
      </c>
      <c r="H44" s="127"/>
      <c r="I44" s="127"/>
      <c r="J44" s="141"/>
    </row>
    <row r="45" spans="2:46" ht="13.5" thickBot="1" x14ac:dyDescent="0.25">
      <c r="B45" s="142">
        <f>+'3.vol.'!C42</f>
        <v>43070</v>
      </c>
      <c r="C45" s="143"/>
      <c r="D45" s="143"/>
      <c r="E45" s="149"/>
      <c r="G45" s="142">
        <f>+'3.vol.'!H42</f>
        <v>0</v>
      </c>
      <c r="H45" s="143"/>
      <c r="I45" s="143"/>
      <c r="J45" s="149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</row>
    <row r="46" spans="2:46" ht="13.5" thickBot="1" x14ac:dyDescent="0.25">
      <c r="B46" s="155"/>
      <c r="C46" s="150"/>
      <c r="D46" s="150"/>
      <c r="E46" s="151"/>
      <c r="G46" s="155"/>
      <c r="H46" s="150"/>
      <c r="I46" s="150"/>
      <c r="J46" s="151"/>
    </row>
    <row r="47" spans="2:46" x14ac:dyDescent="0.2">
      <c r="B47" s="152">
        <f>+'4.RES PUB'!A45</f>
        <v>2011</v>
      </c>
      <c r="C47" s="138"/>
      <c r="D47" s="138"/>
      <c r="E47" s="138"/>
      <c r="F47" s="150"/>
      <c r="G47" s="152">
        <f>+'4.RES PUB'!F45</f>
        <v>0</v>
      </c>
      <c r="H47" s="138"/>
      <c r="I47" s="138"/>
      <c r="J47" s="138"/>
    </row>
    <row r="48" spans="2:46" x14ac:dyDescent="0.2">
      <c r="B48" s="387">
        <v>2012</v>
      </c>
      <c r="C48" s="388"/>
      <c r="D48" s="388"/>
      <c r="E48" s="388"/>
      <c r="F48" s="150"/>
      <c r="G48" s="387">
        <v>2012</v>
      </c>
      <c r="H48" s="388"/>
      <c r="I48" s="388"/>
      <c r="J48" s="388"/>
    </row>
    <row r="49" spans="2:10" x14ac:dyDescent="0.2">
      <c r="B49" s="387">
        <v>2013</v>
      </c>
      <c r="C49" s="388"/>
      <c r="D49" s="388"/>
      <c r="E49" s="388"/>
      <c r="F49" s="150"/>
      <c r="G49" s="387">
        <v>2013</v>
      </c>
      <c r="H49" s="388"/>
      <c r="I49" s="388"/>
      <c r="J49" s="388"/>
    </row>
    <row r="50" spans="2:10" x14ac:dyDescent="0.2">
      <c r="B50" s="153">
        <v>2014</v>
      </c>
      <c r="C50" s="127"/>
      <c r="D50" s="127"/>
      <c r="E50" s="127"/>
      <c r="F50" s="150"/>
      <c r="G50" s="153">
        <v>2014</v>
      </c>
      <c r="H50" s="127"/>
      <c r="I50" s="127"/>
      <c r="J50" s="127"/>
    </row>
    <row r="51" spans="2:10" x14ac:dyDescent="0.2">
      <c r="B51" s="389">
        <v>2015</v>
      </c>
      <c r="C51" s="196"/>
      <c r="D51" s="196"/>
      <c r="E51" s="196"/>
      <c r="G51" s="389">
        <v>2015</v>
      </c>
      <c r="H51" s="196"/>
      <c r="I51" s="196"/>
      <c r="J51" s="196"/>
    </row>
    <row r="52" spans="2:10" x14ac:dyDescent="0.2">
      <c r="B52" s="391">
        <v>2016</v>
      </c>
      <c r="C52" s="390"/>
      <c r="D52" s="390"/>
      <c r="E52" s="392"/>
      <c r="G52" s="391">
        <v>2016</v>
      </c>
      <c r="H52" s="390"/>
      <c r="I52" s="390"/>
      <c r="J52" s="392"/>
    </row>
    <row r="53" spans="2:10" ht="13.5" thickBot="1" x14ac:dyDescent="0.25">
      <c r="B53" s="395">
        <v>2017</v>
      </c>
      <c r="C53" s="393"/>
      <c r="D53" s="393"/>
      <c r="E53" s="394"/>
      <c r="G53" s="395">
        <v>2017</v>
      </c>
      <c r="H53" s="393"/>
      <c r="I53" s="393"/>
      <c r="J53" s="394"/>
    </row>
    <row r="54" spans="2:10" x14ac:dyDescent="0.2">
      <c r="C54" s="50"/>
      <c r="D54" s="50"/>
      <c r="H54" s="50"/>
      <c r="I54" s="50"/>
    </row>
    <row r="55" spans="2:10" x14ac:dyDescent="0.2">
      <c r="B55" s="199"/>
      <c r="C55" s="50"/>
      <c r="D55" s="50"/>
      <c r="G55" s="199"/>
      <c r="H55" s="50"/>
      <c r="I55" s="50"/>
    </row>
  </sheetData>
  <sheetProtection formatCells="0" formatColumns="0" formatRows="0"/>
  <mergeCells count="10">
    <mergeCell ref="B5:E5"/>
    <mergeCell ref="B8:B9"/>
    <mergeCell ref="C8:C9"/>
    <mergeCell ref="D8:D9"/>
    <mergeCell ref="E8:E9"/>
    <mergeCell ref="G5:J5"/>
    <mergeCell ref="G8:G9"/>
    <mergeCell ref="H8:H9"/>
    <mergeCell ref="I8:I9"/>
    <mergeCell ref="J8:J9"/>
  </mergeCells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r:id="rId1"/>
  <headerFooter alignWithMargins="0">
    <oddHeader>&amp;R2018 - Año del Centenario de la Reforma Universitaria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F52"/>
  <sheetViews>
    <sheetView showGridLines="0" zoomScale="75" workbookViewId="0">
      <selection activeCell="M32" sqref="M32"/>
    </sheetView>
  </sheetViews>
  <sheetFormatPr baseColWidth="10" defaultRowHeight="12.75" x14ac:dyDescent="0.2"/>
  <cols>
    <col min="1" max="1" width="22.140625" style="50" customWidth="1"/>
    <col min="2" max="2" width="28" style="50" bestFit="1" customWidth="1"/>
    <col min="3" max="3" width="16.140625" style="50" customWidth="1"/>
    <col min="4" max="5" width="11.42578125" style="50"/>
    <col min="6" max="6" width="5.42578125" style="50" customWidth="1"/>
    <col min="7" max="16384" width="11.42578125" style="50"/>
  </cols>
  <sheetData>
    <row r="1" spans="1:6" x14ac:dyDescent="0.2">
      <c r="A1" s="488" t="s">
        <v>222</v>
      </c>
      <c r="B1" s="488"/>
      <c r="C1" s="488"/>
      <c r="D1" s="488"/>
      <c r="E1" s="488"/>
      <c r="F1" s="488"/>
    </row>
    <row r="2" spans="1:6" x14ac:dyDescent="0.2">
      <c r="A2" s="119" t="s">
        <v>79</v>
      </c>
      <c r="B2" s="313"/>
      <c r="C2" s="313"/>
      <c r="D2" s="313"/>
      <c r="E2" s="313"/>
      <c r="F2" s="313"/>
    </row>
    <row r="3" spans="1:6" x14ac:dyDescent="0.2">
      <c r="A3" s="472" t="s">
        <v>223</v>
      </c>
      <c r="B3" s="472"/>
      <c r="C3" s="472"/>
      <c r="D3" s="472"/>
      <c r="E3" s="472"/>
      <c r="F3" s="313"/>
    </row>
    <row r="4" spans="1:6" x14ac:dyDescent="0.2">
      <c r="A4" s="119" t="s">
        <v>80</v>
      </c>
      <c r="B4" s="120"/>
      <c r="C4" s="120"/>
      <c r="D4" s="120"/>
      <c r="E4" s="120"/>
      <c r="F4" s="120"/>
    </row>
    <row r="5" spans="1:6" ht="13.5" thickBot="1" x14ac:dyDescent="0.25">
      <c r="A5" s="119" t="s">
        <v>81</v>
      </c>
      <c r="B5" s="120"/>
      <c r="C5" s="120"/>
      <c r="D5" s="120"/>
      <c r="E5" s="120"/>
      <c r="F5" s="120"/>
    </row>
    <row r="6" spans="1:6" ht="12.75" customHeight="1" x14ac:dyDescent="0.2">
      <c r="A6" s="131" t="s">
        <v>9</v>
      </c>
      <c r="B6" s="131" t="s">
        <v>82</v>
      </c>
      <c r="C6" s="131" t="s">
        <v>83</v>
      </c>
      <c r="D6" s="131" t="s">
        <v>19</v>
      </c>
      <c r="E6" s="131" t="s">
        <v>96</v>
      </c>
      <c r="F6"/>
    </row>
    <row r="7" spans="1:6" ht="13.5" thickBot="1" x14ac:dyDescent="0.25">
      <c r="A7" s="135" t="s">
        <v>10</v>
      </c>
      <c r="B7" s="135" t="s">
        <v>84</v>
      </c>
      <c r="C7" s="135" t="s">
        <v>85</v>
      </c>
      <c r="D7" s="135" t="s">
        <v>86</v>
      </c>
      <c r="E7" s="135" t="s">
        <v>86</v>
      </c>
      <c r="F7"/>
    </row>
    <row r="8" spans="1:6" x14ac:dyDescent="0.2">
      <c r="A8" s="136">
        <f>+'-10.a-10.b-precios'!B10</f>
        <v>42005</v>
      </c>
      <c r="B8" s="138"/>
      <c r="C8" s="138"/>
      <c r="D8" s="128"/>
      <c r="E8" s="138"/>
      <c r="F8"/>
    </row>
    <row r="9" spans="1:6" x14ac:dyDescent="0.2">
      <c r="A9" s="140">
        <f>+'-10.a-10.b-precios'!B11</f>
        <v>42036</v>
      </c>
      <c r="B9" s="127"/>
      <c r="C9" s="127"/>
      <c r="D9" s="145"/>
      <c r="E9" s="127"/>
      <c r="F9"/>
    </row>
    <row r="10" spans="1:6" x14ac:dyDescent="0.2">
      <c r="A10" s="140">
        <f>+'-10.a-10.b-precios'!B12</f>
        <v>42064</v>
      </c>
      <c r="B10" s="127"/>
      <c r="C10" s="127"/>
      <c r="D10" s="128"/>
      <c r="E10" s="127"/>
      <c r="F10"/>
    </row>
    <row r="11" spans="1:6" x14ac:dyDescent="0.2">
      <c r="A11" s="140">
        <f>+'-10.a-10.b-precios'!B13</f>
        <v>42095</v>
      </c>
      <c r="B11" s="127"/>
      <c r="C11" s="127"/>
      <c r="D11" s="128"/>
      <c r="E11" s="127"/>
      <c r="F11"/>
    </row>
    <row r="12" spans="1:6" x14ac:dyDescent="0.2">
      <c r="A12" s="140">
        <f>+'-10.a-10.b-precios'!B14</f>
        <v>42125</v>
      </c>
      <c r="B12" s="127"/>
      <c r="C12" s="127"/>
      <c r="D12" s="128"/>
      <c r="E12" s="127"/>
      <c r="F12"/>
    </row>
    <row r="13" spans="1:6" x14ac:dyDescent="0.2">
      <c r="A13" s="140">
        <f>+'-10.a-10.b-precios'!B15</f>
        <v>42156</v>
      </c>
      <c r="B13" s="127"/>
      <c r="C13" s="127"/>
      <c r="D13" s="128"/>
      <c r="E13" s="127"/>
      <c r="F13"/>
    </row>
    <row r="14" spans="1:6" x14ac:dyDescent="0.2">
      <c r="A14" s="140">
        <f>+'-10.a-10.b-precios'!B16</f>
        <v>42186</v>
      </c>
      <c r="B14" s="127"/>
      <c r="C14" s="127"/>
      <c r="D14" s="128"/>
      <c r="E14" s="127"/>
      <c r="F14"/>
    </row>
    <row r="15" spans="1:6" x14ac:dyDescent="0.2">
      <c r="A15" s="140">
        <f>+'-10.a-10.b-precios'!B17</f>
        <v>42217</v>
      </c>
      <c r="B15" s="127"/>
      <c r="C15" s="127"/>
      <c r="D15" s="128"/>
      <c r="E15" s="127"/>
      <c r="F15"/>
    </row>
    <row r="16" spans="1:6" x14ac:dyDescent="0.2">
      <c r="A16" s="140">
        <f>+'-10.a-10.b-precios'!B18</f>
        <v>42248</v>
      </c>
      <c r="B16" s="127"/>
      <c r="C16" s="127"/>
      <c r="D16" s="128"/>
      <c r="E16" s="127"/>
      <c r="F16"/>
    </row>
    <row r="17" spans="1:6" x14ac:dyDescent="0.2">
      <c r="A17" s="140">
        <f>+'-10.a-10.b-precios'!B19</f>
        <v>42278</v>
      </c>
      <c r="B17" s="127"/>
      <c r="C17" s="127"/>
      <c r="D17" s="128"/>
      <c r="E17" s="127"/>
      <c r="F17"/>
    </row>
    <row r="18" spans="1:6" x14ac:dyDescent="0.2">
      <c r="A18" s="140">
        <f>+'-10.a-10.b-precios'!B20</f>
        <v>42309</v>
      </c>
      <c r="B18" s="127"/>
      <c r="C18" s="127"/>
      <c r="D18" s="128"/>
      <c r="E18" s="127"/>
      <c r="F18"/>
    </row>
    <row r="19" spans="1:6" ht="13.5" thickBot="1" x14ac:dyDescent="0.25">
      <c r="A19" s="142">
        <f>+'-10.a-10.b-precios'!B21</f>
        <v>42339</v>
      </c>
      <c r="B19" s="143"/>
      <c r="C19" s="143"/>
      <c r="D19" s="146"/>
      <c r="E19" s="143"/>
      <c r="F19"/>
    </row>
    <row r="20" spans="1:6" x14ac:dyDescent="0.2">
      <c r="A20" s="136">
        <f>+'-10.a-10.b-precios'!B22</f>
        <v>42370</v>
      </c>
      <c r="B20" s="138"/>
      <c r="C20" s="147"/>
      <c r="D20" s="137"/>
      <c r="E20" s="138"/>
      <c r="F20"/>
    </row>
    <row r="21" spans="1:6" x14ac:dyDescent="0.2">
      <c r="A21" s="140">
        <f>+'-10.a-10.b-precios'!B23</f>
        <v>42401</v>
      </c>
      <c r="B21" s="127"/>
      <c r="C21" s="107"/>
      <c r="D21" s="141"/>
      <c r="E21" s="127"/>
      <c r="F21"/>
    </row>
    <row r="22" spans="1:6" x14ac:dyDescent="0.2">
      <c r="A22" s="140">
        <f>+'-10.a-10.b-precios'!B24</f>
        <v>42430</v>
      </c>
      <c r="B22" s="127"/>
      <c r="C22" s="107"/>
      <c r="D22" s="141"/>
      <c r="E22" s="127"/>
      <c r="F22"/>
    </row>
    <row r="23" spans="1:6" x14ac:dyDescent="0.2">
      <c r="A23" s="140">
        <f>+'-10.a-10.b-precios'!B25</f>
        <v>42461</v>
      </c>
      <c r="B23" s="127"/>
      <c r="C23" s="107"/>
      <c r="D23" s="141"/>
      <c r="E23" s="127"/>
      <c r="F23"/>
    </row>
    <row r="24" spans="1:6" x14ac:dyDescent="0.2">
      <c r="A24" s="140">
        <f>+'-10.a-10.b-precios'!B26</f>
        <v>42491</v>
      </c>
      <c r="B24" s="127"/>
      <c r="C24" s="107"/>
      <c r="D24" s="141"/>
      <c r="E24" s="127"/>
      <c r="F24"/>
    </row>
    <row r="25" spans="1:6" x14ac:dyDescent="0.2">
      <c r="A25" s="140">
        <f>+'-10.a-10.b-precios'!B27</f>
        <v>42522</v>
      </c>
      <c r="B25" s="127"/>
      <c r="C25" s="107"/>
      <c r="D25" s="141"/>
      <c r="E25" s="127"/>
      <c r="F25"/>
    </row>
    <row r="26" spans="1:6" x14ac:dyDescent="0.2">
      <c r="A26" s="140">
        <f>+'-10.a-10.b-precios'!B28</f>
        <v>42552</v>
      </c>
      <c r="B26" s="127"/>
      <c r="C26" s="107"/>
      <c r="D26" s="141"/>
      <c r="E26" s="127"/>
      <c r="F26"/>
    </row>
    <row r="27" spans="1:6" x14ac:dyDescent="0.2">
      <c r="A27" s="140">
        <f>+'-10.a-10.b-precios'!B29</f>
        <v>42583</v>
      </c>
      <c r="B27" s="127"/>
      <c r="C27" s="107"/>
      <c r="D27" s="141"/>
      <c r="E27" s="127"/>
      <c r="F27"/>
    </row>
    <row r="28" spans="1:6" x14ac:dyDescent="0.2">
      <c r="A28" s="140">
        <f>+'-10.a-10.b-precios'!B30</f>
        <v>42614</v>
      </c>
      <c r="B28" s="127"/>
      <c r="C28" s="107"/>
      <c r="D28" s="141"/>
      <c r="E28" s="127"/>
      <c r="F28"/>
    </row>
    <row r="29" spans="1:6" x14ac:dyDescent="0.2">
      <c r="A29" s="140">
        <f>+'-10.a-10.b-precios'!B31</f>
        <v>42644</v>
      </c>
      <c r="B29" s="127"/>
      <c r="C29" s="107"/>
      <c r="D29" s="141"/>
      <c r="E29" s="127"/>
      <c r="F29"/>
    </row>
    <row r="30" spans="1:6" x14ac:dyDescent="0.2">
      <c r="A30" s="140">
        <f>+'-10.a-10.b-precios'!B32</f>
        <v>42675</v>
      </c>
      <c r="B30" s="127"/>
      <c r="C30" s="107"/>
      <c r="D30" s="141"/>
      <c r="E30" s="127"/>
      <c r="F30"/>
    </row>
    <row r="31" spans="1:6" ht="13.5" thickBot="1" x14ac:dyDescent="0.25">
      <c r="A31" s="142">
        <f>+'-10.a-10.b-precios'!B33</f>
        <v>42705</v>
      </c>
      <c r="B31" s="143"/>
      <c r="C31" s="148"/>
      <c r="D31" s="149"/>
      <c r="E31" s="143"/>
      <c r="F31"/>
    </row>
    <row r="32" spans="1:6" x14ac:dyDescent="0.2">
      <c r="A32" s="136">
        <f>+'-10.a-10.b-precios'!B34</f>
        <v>42736</v>
      </c>
      <c r="B32" s="138"/>
      <c r="C32" s="147"/>
      <c r="D32" s="137"/>
      <c r="E32" s="138"/>
      <c r="F32"/>
    </row>
    <row r="33" spans="1:6" x14ac:dyDescent="0.2">
      <c r="A33" s="140">
        <f>+'-10.a-10.b-precios'!B35</f>
        <v>42767</v>
      </c>
      <c r="B33" s="127"/>
      <c r="C33" s="107"/>
      <c r="D33" s="141"/>
      <c r="E33" s="127"/>
      <c r="F33"/>
    </row>
    <row r="34" spans="1:6" x14ac:dyDescent="0.2">
      <c r="A34" s="140">
        <f>+'-10.a-10.b-precios'!B36</f>
        <v>42795</v>
      </c>
      <c r="B34" s="127"/>
      <c r="C34" s="107"/>
      <c r="D34" s="141"/>
      <c r="E34" s="127"/>
      <c r="F34"/>
    </row>
    <row r="35" spans="1:6" x14ac:dyDescent="0.2">
      <c r="A35" s="140">
        <f>+'-10.a-10.b-precios'!B37</f>
        <v>42826</v>
      </c>
      <c r="B35" s="127"/>
      <c r="C35" s="107"/>
      <c r="D35" s="141"/>
      <c r="E35" s="127"/>
      <c r="F35"/>
    </row>
    <row r="36" spans="1:6" x14ac:dyDescent="0.2">
      <c r="A36" s="140">
        <f>+'-10.a-10.b-precios'!B38</f>
        <v>42856</v>
      </c>
      <c r="B36" s="127"/>
      <c r="C36" s="107"/>
      <c r="D36" s="141"/>
      <c r="E36" s="127"/>
      <c r="F36"/>
    </row>
    <row r="37" spans="1:6" x14ac:dyDescent="0.2">
      <c r="A37" s="140">
        <f>+'-10.a-10.b-precios'!B39</f>
        <v>42887</v>
      </c>
      <c r="B37" s="127"/>
      <c r="C37" s="107"/>
      <c r="D37" s="141"/>
      <c r="E37" s="127"/>
      <c r="F37"/>
    </row>
    <row r="38" spans="1:6" x14ac:dyDescent="0.2">
      <c r="A38" s="140">
        <f>+'-10.a-10.b-precios'!B40</f>
        <v>42917</v>
      </c>
      <c r="B38" s="127"/>
      <c r="C38" s="107"/>
      <c r="D38" s="141"/>
      <c r="E38" s="127"/>
      <c r="F38"/>
    </row>
    <row r="39" spans="1:6" x14ac:dyDescent="0.2">
      <c r="A39" s="140">
        <f>+'-10.a-10.b-precios'!B41</f>
        <v>42948</v>
      </c>
      <c r="B39" s="127"/>
      <c r="C39" s="107"/>
      <c r="D39" s="141"/>
      <c r="E39" s="127"/>
      <c r="F39"/>
    </row>
    <row r="40" spans="1:6" x14ac:dyDescent="0.2">
      <c r="A40" s="140">
        <f>+'-10.a-10.b-precios'!B42</f>
        <v>42979</v>
      </c>
      <c r="B40" s="127"/>
      <c r="C40" s="107"/>
      <c r="D40" s="141"/>
      <c r="E40" s="127"/>
      <c r="F40"/>
    </row>
    <row r="41" spans="1:6" x14ac:dyDescent="0.2">
      <c r="A41" s="140">
        <f>+'-10.a-10.b-precios'!B43</f>
        <v>43009</v>
      </c>
      <c r="B41" s="127"/>
      <c r="C41" s="107"/>
      <c r="D41" s="141"/>
      <c r="E41" s="127"/>
      <c r="F41"/>
    </row>
    <row r="42" spans="1:6" x14ac:dyDescent="0.2">
      <c r="A42" s="140">
        <f>+'-10.a-10.b-precios'!B44</f>
        <v>43040</v>
      </c>
      <c r="B42" s="127"/>
      <c r="C42" s="107"/>
      <c r="D42" s="141"/>
      <c r="E42" s="127"/>
      <c r="F42"/>
    </row>
    <row r="43" spans="1:6" ht="13.5" thickBot="1" x14ac:dyDescent="0.25">
      <c r="A43" s="142">
        <f>+'-10.a-10.b-precios'!B45</f>
        <v>43070</v>
      </c>
      <c r="B43" s="143"/>
      <c r="C43" s="148"/>
      <c r="D43" s="149"/>
      <c r="E43" s="143"/>
      <c r="F43"/>
    </row>
    <row r="44" spans="1:6" ht="13.5" thickBot="1" x14ac:dyDescent="0.25">
      <c r="A44" s="155"/>
      <c r="B44" s="150"/>
      <c r="C44" s="150"/>
      <c r="D44" s="151"/>
      <c r="E44" s="150"/>
      <c r="F44"/>
    </row>
    <row r="45" spans="1:6" x14ac:dyDescent="0.2">
      <c r="A45" s="398">
        <f>+'-10.a-10.b-precios'!B47</f>
        <v>2011</v>
      </c>
      <c r="B45" s="399"/>
      <c r="C45" s="138"/>
      <c r="D45" s="399"/>
      <c r="E45" s="138"/>
      <c r="F45"/>
    </row>
    <row r="46" spans="1:6" x14ac:dyDescent="0.2">
      <c r="A46" s="333">
        <v>2012</v>
      </c>
      <c r="B46" s="400"/>
      <c r="C46" s="127"/>
      <c r="D46" s="400"/>
      <c r="E46" s="127"/>
      <c r="F46"/>
    </row>
    <row r="47" spans="1:6" x14ac:dyDescent="0.2">
      <c r="A47" s="397">
        <v>2013</v>
      </c>
      <c r="B47" s="396"/>
      <c r="C47" s="196"/>
      <c r="D47" s="396"/>
      <c r="E47" s="196"/>
      <c r="F47"/>
    </row>
    <row r="48" spans="1:6" x14ac:dyDescent="0.2">
      <c r="A48" s="397">
        <v>2014</v>
      </c>
      <c r="B48" s="396"/>
      <c r="C48" s="196"/>
      <c r="D48" s="396"/>
      <c r="E48" s="196"/>
      <c r="F48"/>
    </row>
    <row r="49" spans="1:6" x14ac:dyDescent="0.2">
      <c r="A49" s="331">
        <v>2015</v>
      </c>
      <c r="B49" s="400"/>
      <c r="C49" s="127"/>
      <c r="D49" s="400"/>
      <c r="E49" s="127"/>
      <c r="F49"/>
    </row>
    <row r="50" spans="1:6" x14ac:dyDescent="0.2">
      <c r="A50" s="331">
        <v>2016</v>
      </c>
      <c r="B50" s="400"/>
      <c r="C50" s="127"/>
      <c r="D50" s="400"/>
      <c r="E50" s="127"/>
      <c r="F50"/>
    </row>
    <row r="51" spans="1:6" ht="13.5" thickBot="1" x14ac:dyDescent="0.25">
      <c r="A51" s="401">
        <v>2017</v>
      </c>
      <c r="B51" s="112"/>
      <c r="C51" s="402"/>
      <c r="D51" s="112"/>
      <c r="E51" s="402"/>
      <c r="F51" s="150"/>
    </row>
    <row r="52" spans="1:6" ht="15.75" customHeight="1" x14ac:dyDescent="0.2">
      <c r="A52" s="199"/>
      <c r="B52" s="150"/>
      <c r="C52" s="150"/>
      <c r="D52" s="150"/>
      <c r="E52" s="150"/>
      <c r="F52" s="150"/>
    </row>
  </sheetData>
  <sheetProtection formatCells="0" formatColumns="0" formatRows="0"/>
  <mergeCells count="2">
    <mergeCell ref="A1:F1"/>
    <mergeCell ref="A3:E3"/>
  </mergeCells>
  <phoneticPr fontId="0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scale="92" orientation="portrait" r:id="rId1"/>
  <headerFooter alignWithMargins="0">
    <oddHeader>&amp;R2018 - Año del Centenario de la Reforma Universitaria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53"/>
  <sheetViews>
    <sheetView showGridLines="0" topLeftCell="A32" zoomScale="75" workbookViewId="0">
      <selection activeCell="A54" sqref="A1:I54"/>
    </sheetView>
  </sheetViews>
  <sheetFormatPr baseColWidth="10" defaultRowHeight="12.75" x14ac:dyDescent="0.2"/>
  <cols>
    <col min="1" max="3" width="14.5703125" style="50" customWidth="1"/>
    <col min="4" max="8" width="13.85546875" style="50" customWidth="1"/>
    <col min="9" max="9" width="13.140625" style="50" bestFit="1" customWidth="1"/>
    <col min="10" max="16384" width="11.42578125" style="50"/>
  </cols>
  <sheetData>
    <row r="1" spans="1:9" x14ac:dyDescent="0.2">
      <c r="A1" s="119" t="s">
        <v>134</v>
      </c>
      <c r="B1" s="119"/>
      <c r="C1" s="119"/>
      <c r="D1" s="177"/>
      <c r="E1" s="177"/>
      <c r="F1" s="178"/>
      <c r="G1" s="178"/>
      <c r="H1" s="178"/>
      <c r="I1" s="178"/>
    </row>
    <row r="2" spans="1:9" x14ac:dyDescent="0.2">
      <c r="A2" s="119" t="s">
        <v>14</v>
      </c>
      <c r="B2" s="119"/>
      <c r="C2" s="119"/>
      <c r="D2" s="178"/>
      <c r="E2" s="178"/>
      <c r="F2" s="178"/>
      <c r="G2" s="178"/>
      <c r="H2" s="178"/>
      <c r="I2" s="178"/>
    </row>
    <row r="3" spans="1:9" x14ac:dyDescent="0.2">
      <c r="A3" s="314" t="str">
        <f>+'1.modelos'!A3</f>
        <v>PORCELLANATO</v>
      </c>
      <c r="B3" s="406"/>
      <c r="C3" s="406"/>
      <c r="D3" s="407"/>
      <c r="E3" s="407"/>
      <c r="F3" s="407"/>
      <c r="G3" s="407"/>
      <c r="H3" s="407"/>
      <c r="I3" s="407"/>
    </row>
    <row r="4" spans="1:9" x14ac:dyDescent="0.2">
      <c r="A4" s="312" t="s">
        <v>15</v>
      </c>
      <c r="B4" s="312"/>
      <c r="C4" s="312"/>
      <c r="D4" s="407"/>
      <c r="E4" s="407"/>
      <c r="F4" s="407"/>
      <c r="G4" s="407"/>
      <c r="H4" s="407"/>
      <c r="I4" s="407"/>
    </row>
    <row r="5" spans="1:9" x14ac:dyDescent="0.2">
      <c r="A5" s="408" t="s">
        <v>221</v>
      </c>
      <c r="B5" s="408"/>
      <c r="C5" s="408"/>
      <c r="D5" s="407"/>
      <c r="E5" s="407"/>
      <c r="F5" s="407"/>
      <c r="G5" s="407"/>
      <c r="H5" s="407"/>
      <c r="I5" s="407"/>
    </row>
    <row r="6" spans="1:9" ht="13.5" thickBot="1" x14ac:dyDescent="0.25">
      <c r="D6" s="151"/>
      <c r="E6" s="178"/>
      <c r="F6" s="178"/>
      <c r="G6" s="178"/>
      <c r="H6" s="178"/>
      <c r="I6" s="178"/>
    </row>
    <row r="7" spans="1:9" ht="13.5" thickBot="1" x14ac:dyDescent="0.25">
      <c r="A7" s="131" t="s">
        <v>9</v>
      </c>
      <c r="B7" s="528" t="s">
        <v>192</v>
      </c>
      <c r="C7" s="529"/>
      <c r="D7" s="179" t="s">
        <v>16</v>
      </c>
      <c r="E7" s="180"/>
      <c r="F7" s="179" t="s">
        <v>16</v>
      </c>
      <c r="G7" s="180"/>
      <c r="H7" s="409" t="s">
        <v>217</v>
      </c>
      <c r="I7" s="410"/>
    </row>
    <row r="8" spans="1:9" ht="13.5" thickBot="1" x14ac:dyDescent="0.25">
      <c r="A8" s="181" t="s">
        <v>10</v>
      </c>
      <c r="B8" s="182" t="s">
        <v>17</v>
      </c>
      <c r="C8" s="183" t="s">
        <v>18</v>
      </c>
      <c r="D8" s="184" t="s">
        <v>17</v>
      </c>
      <c r="E8" s="185" t="s">
        <v>18</v>
      </c>
      <c r="F8" s="184" t="s">
        <v>17</v>
      </c>
      <c r="G8" s="185" t="s">
        <v>18</v>
      </c>
      <c r="H8" s="184" t="s">
        <v>17</v>
      </c>
      <c r="I8" s="185" t="s">
        <v>18</v>
      </c>
    </row>
    <row r="9" spans="1:9" x14ac:dyDescent="0.2">
      <c r="A9" s="136">
        <f>+'11- impo '!A8</f>
        <v>42005</v>
      </c>
      <c r="B9" s="136"/>
      <c r="C9" s="136"/>
      <c r="D9" s="138"/>
      <c r="E9" s="138"/>
      <c r="F9" s="138"/>
      <c r="G9" s="138"/>
      <c r="H9" s="138"/>
      <c r="I9" s="138"/>
    </row>
    <row r="10" spans="1:9" x14ac:dyDescent="0.2">
      <c r="A10" s="140">
        <f>+'11- impo '!A9</f>
        <v>42036</v>
      </c>
      <c r="B10" s="140"/>
      <c r="C10" s="140"/>
      <c r="D10" s="127"/>
      <c r="E10" s="127"/>
      <c r="F10" s="127"/>
      <c r="G10" s="127"/>
      <c r="H10" s="127"/>
      <c r="I10" s="127"/>
    </row>
    <row r="11" spans="1:9" x14ac:dyDescent="0.2">
      <c r="A11" s="140">
        <f>+'11- impo '!A10</f>
        <v>42064</v>
      </c>
      <c r="B11" s="140"/>
      <c r="C11" s="140"/>
      <c r="D11" s="127"/>
      <c r="E11" s="127"/>
      <c r="F11" s="127"/>
      <c r="G11" s="127"/>
      <c r="H11" s="127"/>
      <c r="I11" s="127"/>
    </row>
    <row r="12" spans="1:9" x14ac:dyDescent="0.2">
      <c r="A12" s="140">
        <f>+'11- impo '!A11</f>
        <v>42095</v>
      </c>
      <c r="B12" s="140"/>
      <c r="C12" s="140"/>
      <c r="D12" s="127"/>
      <c r="E12" s="127"/>
      <c r="F12" s="127"/>
      <c r="G12" s="127"/>
      <c r="H12" s="127"/>
      <c r="I12" s="127"/>
    </row>
    <row r="13" spans="1:9" x14ac:dyDescent="0.2">
      <c r="A13" s="140">
        <f>+'11- impo '!A12</f>
        <v>42125</v>
      </c>
      <c r="B13" s="140"/>
      <c r="C13" s="140"/>
      <c r="D13" s="127"/>
      <c r="E13" s="127"/>
      <c r="F13" s="127"/>
      <c r="G13" s="127"/>
      <c r="H13" s="127"/>
      <c r="I13" s="127"/>
    </row>
    <row r="14" spans="1:9" x14ac:dyDescent="0.2">
      <c r="A14" s="140">
        <f>+'11- impo '!A13</f>
        <v>42156</v>
      </c>
      <c r="B14" s="140"/>
      <c r="C14" s="140"/>
      <c r="D14" s="127"/>
      <c r="E14" s="127"/>
      <c r="F14" s="127"/>
      <c r="G14" s="127"/>
      <c r="H14" s="127"/>
      <c r="I14" s="127"/>
    </row>
    <row r="15" spans="1:9" x14ac:dyDescent="0.2">
      <c r="A15" s="140">
        <f>+'11- impo '!A14</f>
        <v>42186</v>
      </c>
      <c r="B15" s="140"/>
      <c r="C15" s="140"/>
      <c r="D15" s="127"/>
      <c r="E15" s="127"/>
      <c r="F15" s="127"/>
      <c r="G15" s="127"/>
      <c r="H15" s="127"/>
      <c r="I15" s="127"/>
    </row>
    <row r="16" spans="1:9" x14ac:dyDescent="0.2">
      <c r="A16" s="140">
        <f>+'11- impo '!A15</f>
        <v>42217</v>
      </c>
      <c r="B16" s="140"/>
      <c r="C16" s="140"/>
      <c r="D16" s="127"/>
      <c r="E16" s="127"/>
      <c r="F16" s="127"/>
      <c r="G16" s="127"/>
      <c r="H16" s="127"/>
      <c r="I16" s="127"/>
    </row>
    <row r="17" spans="1:9" x14ac:dyDescent="0.2">
      <c r="A17" s="140">
        <f>+'11- impo '!A16</f>
        <v>42248</v>
      </c>
      <c r="B17" s="140"/>
      <c r="C17" s="140"/>
      <c r="D17" s="127"/>
      <c r="E17" s="127"/>
      <c r="F17" s="127"/>
      <c r="G17" s="127"/>
      <c r="H17" s="127"/>
      <c r="I17" s="127"/>
    </row>
    <row r="18" spans="1:9" x14ac:dyDescent="0.2">
      <c r="A18" s="140">
        <f>+'11- impo '!A17</f>
        <v>42278</v>
      </c>
      <c r="B18" s="140"/>
      <c r="C18" s="140"/>
      <c r="D18" s="127"/>
      <c r="E18" s="127"/>
      <c r="F18" s="127"/>
      <c r="G18" s="127"/>
      <c r="H18" s="127"/>
      <c r="I18" s="127"/>
    </row>
    <row r="19" spans="1:9" x14ac:dyDescent="0.2">
      <c r="A19" s="140">
        <f>+'11- impo '!A18</f>
        <v>42309</v>
      </c>
      <c r="B19" s="140"/>
      <c r="C19" s="140"/>
      <c r="D19" s="127"/>
      <c r="E19" s="127"/>
      <c r="F19" s="127"/>
      <c r="G19" s="127"/>
      <c r="H19" s="127"/>
      <c r="I19" s="127"/>
    </row>
    <row r="20" spans="1:9" ht="13.5" thickBot="1" x14ac:dyDescent="0.25">
      <c r="A20" s="142">
        <f>+'11- impo '!A19</f>
        <v>42339</v>
      </c>
      <c r="B20" s="142"/>
      <c r="C20" s="142"/>
      <c r="D20" s="143"/>
      <c r="E20" s="143"/>
      <c r="F20" s="143"/>
      <c r="G20" s="143"/>
      <c r="H20" s="143"/>
      <c r="I20" s="143"/>
    </row>
    <row r="21" spans="1:9" x14ac:dyDescent="0.2">
      <c r="A21" s="136">
        <f>+'11- impo '!A20</f>
        <v>42370</v>
      </c>
      <c r="B21" s="136"/>
      <c r="C21" s="136"/>
      <c r="D21" s="138"/>
      <c r="E21" s="138"/>
      <c r="F21" s="138"/>
      <c r="G21" s="138"/>
      <c r="H21" s="138"/>
      <c r="I21" s="138"/>
    </row>
    <row r="22" spans="1:9" x14ac:dyDescent="0.2">
      <c r="A22" s="140">
        <f>+'11- impo '!A21</f>
        <v>42401</v>
      </c>
      <c r="B22" s="140"/>
      <c r="C22" s="140"/>
      <c r="D22" s="127"/>
      <c r="E22" s="127"/>
      <c r="F22" s="127"/>
      <c r="G22" s="127"/>
      <c r="H22" s="127"/>
      <c r="I22" s="127"/>
    </row>
    <row r="23" spans="1:9" x14ac:dyDescent="0.2">
      <c r="A23" s="140">
        <f>+'11- impo '!A22</f>
        <v>42430</v>
      </c>
      <c r="B23" s="140"/>
      <c r="C23" s="140"/>
      <c r="D23" s="127"/>
      <c r="E23" s="127"/>
      <c r="F23" s="127"/>
      <c r="G23" s="127"/>
      <c r="H23" s="127"/>
      <c r="I23" s="127"/>
    </row>
    <row r="24" spans="1:9" x14ac:dyDescent="0.2">
      <c r="A24" s="140">
        <f>+'11- impo '!A23</f>
        <v>42461</v>
      </c>
      <c r="B24" s="140"/>
      <c r="C24" s="140"/>
      <c r="D24" s="127"/>
      <c r="E24" s="127"/>
      <c r="F24" s="127"/>
      <c r="G24" s="127"/>
      <c r="H24" s="127"/>
      <c r="I24" s="127"/>
    </row>
    <row r="25" spans="1:9" x14ac:dyDescent="0.2">
      <c r="A25" s="140">
        <f>+'11- impo '!A24</f>
        <v>42491</v>
      </c>
      <c r="B25" s="140"/>
      <c r="C25" s="140"/>
      <c r="D25" s="127"/>
      <c r="E25" s="127"/>
      <c r="F25" s="127"/>
      <c r="G25" s="127"/>
      <c r="H25" s="127"/>
      <c r="I25" s="127"/>
    </row>
    <row r="26" spans="1:9" x14ac:dyDescent="0.2">
      <c r="A26" s="140">
        <f>+'11- impo '!A25</f>
        <v>42522</v>
      </c>
      <c r="B26" s="140"/>
      <c r="C26" s="140"/>
      <c r="D26" s="127"/>
      <c r="E26" s="127"/>
      <c r="F26" s="127"/>
      <c r="G26" s="127"/>
      <c r="H26" s="127"/>
      <c r="I26" s="127"/>
    </row>
    <row r="27" spans="1:9" x14ac:dyDescent="0.2">
      <c r="A27" s="140">
        <f>+'11- impo '!A26</f>
        <v>42552</v>
      </c>
      <c r="B27" s="140"/>
      <c r="C27" s="140"/>
      <c r="D27" s="127"/>
      <c r="E27" s="127"/>
      <c r="F27" s="127"/>
      <c r="G27" s="127"/>
      <c r="H27" s="127"/>
      <c r="I27" s="127"/>
    </row>
    <row r="28" spans="1:9" x14ac:dyDescent="0.2">
      <c r="A28" s="140">
        <f>+'11- impo '!A27</f>
        <v>42583</v>
      </c>
      <c r="B28" s="140"/>
      <c r="C28" s="140"/>
      <c r="D28" s="127"/>
      <c r="E28" s="127"/>
      <c r="F28" s="127"/>
      <c r="G28" s="127"/>
      <c r="H28" s="127"/>
      <c r="I28" s="127"/>
    </row>
    <row r="29" spans="1:9" x14ac:dyDescent="0.2">
      <c r="A29" s="140">
        <f>+'11- impo '!A28</f>
        <v>42614</v>
      </c>
      <c r="B29" s="140"/>
      <c r="C29" s="140"/>
      <c r="D29" s="127"/>
      <c r="E29" s="127"/>
      <c r="F29" s="127"/>
      <c r="G29" s="127"/>
      <c r="H29" s="127"/>
      <c r="I29" s="127"/>
    </row>
    <row r="30" spans="1:9" x14ac:dyDescent="0.2">
      <c r="A30" s="140">
        <f>+'11- impo '!A29</f>
        <v>42644</v>
      </c>
      <c r="B30" s="140"/>
      <c r="C30" s="140"/>
      <c r="D30" s="127"/>
      <c r="E30" s="127"/>
      <c r="F30" s="127"/>
      <c r="G30" s="127"/>
      <c r="H30" s="127"/>
      <c r="I30" s="127"/>
    </row>
    <row r="31" spans="1:9" x14ac:dyDescent="0.2">
      <c r="A31" s="140">
        <f>+'11- impo '!A30</f>
        <v>42675</v>
      </c>
      <c r="B31" s="140"/>
      <c r="C31" s="140"/>
      <c r="D31" s="127"/>
      <c r="E31" s="127"/>
      <c r="F31" s="127"/>
      <c r="G31" s="127"/>
      <c r="H31" s="127"/>
      <c r="I31" s="127"/>
    </row>
    <row r="32" spans="1:9" ht="13.5" thickBot="1" x14ac:dyDescent="0.25">
      <c r="A32" s="142">
        <f>+'11- impo '!A31</f>
        <v>42705</v>
      </c>
      <c r="B32" s="142"/>
      <c r="C32" s="142"/>
      <c r="D32" s="143"/>
      <c r="E32" s="143"/>
      <c r="F32" s="143"/>
      <c r="G32" s="143"/>
      <c r="H32" s="143"/>
      <c r="I32" s="143"/>
    </row>
    <row r="33" spans="1:9" x14ac:dyDescent="0.2">
      <c r="A33" s="136">
        <f>+'11- impo '!A32</f>
        <v>42736</v>
      </c>
      <c r="B33" s="136"/>
      <c r="C33" s="136"/>
      <c r="D33" s="138"/>
      <c r="E33" s="138"/>
      <c r="F33" s="138"/>
      <c r="G33" s="138"/>
      <c r="H33" s="138"/>
      <c r="I33" s="138"/>
    </row>
    <row r="34" spans="1:9" x14ac:dyDescent="0.2">
      <c r="A34" s="140">
        <f>+'11- impo '!A33</f>
        <v>42767</v>
      </c>
      <c r="B34" s="140"/>
      <c r="C34" s="140"/>
      <c r="D34" s="127"/>
      <c r="E34" s="127"/>
      <c r="F34" s="127"/>
      <c r="G34" s="127"/>
      <c r="H34" s="127"/>
      <c r="I34" s="127"/>
    </row>
    <row r="35" spans="1:9" x14ac:dyDescent="0.2">
      <c r="A35" s="140">
        <f>+'11- impo '!A34</f>
        <v>42795</v>
      </c>
      <c r="B35" s="140"/>
      <c r="C35" s="140"/>
      <c r="D35" s="127"/>
      <c r="E35" s="127"/>
      <c r="F35" s="127"/>
      <c r="G35" s="127"/>
      <c r="H35" s="127"/>
      <c r="I35" s="127"/>
    </row>
    <row r="36" spans="1:9" x14ac:dyDescent="0.2">
      <c r="A36" s="140">
        <f>+'11- impo '!A35</f>
        <v>42826</v>
      </c>
      <c r="B36" s="140"/>
      <c r="C36" s="140"/>
      <c r="D36" s="127"/>
      <c r="E36" s="127"/>
      <c r="F36" s="127"/>
      <c r="G36" s="127"/>
      <c r="H36" s="127"/>
      <c r="I36" s="127"/>
    </row>
    <row r="37" spans="1:9" x14ac:dyDescent="0.2">
      <c r="A37" s="140">
        <f>+'11- impo '!A36</f>
        <v>42856</v>
      </c>
      <c r="B37" s="140"/>
      <c r="C37" s="140"/>
      <c r="D37" s="127"/>
      <c r="E37" s="127"/>
      <c r="F37" s="127"/>
      <c r="G37" s="127"/>
      <c r="H37" s="127"/>
      <c r="I37" s="127"/>
    </row>
    <row r="38" spans="1:9" x14ac:dyDescent="0.2">
      <c r="A38" s="140">
        <f>+'11- impo '!A37</f>
        <v>42887</v>
      </c>
      <c r="B38" s="140"/>
      <c r="C38" s="140"/>
      <c r="D38" s="127"/>
      <c r="E38" s="127"/>
      <c r="F38" s="127"/>
      <c r="G38" s="127"/>
      <c r="H38" s="127"/>
      <c r="I38" s="127"/>
    </row>
    <row r="39" spans="1:9" x14ac:dyDescent="0.2">
      <c r="A39" s="140">
        <f>+'11- impo '!A38</f>
        <v>42917</v>
      </c>
      <c r="B39" s="140"/>
      <c r="C39" s="140"/>
      <c r="D39" s="127"/>
      <c r="E39" s="127"/>
      <c r="F39" s="127"/>
      <c r="G39" s="127"/>
      <c r="H39" s="127"/>
      <c r="I39" s="127"/>
    </row>
    <row r="40" spans="1:9" x14ac:dyDescent="0.2">
      <c r="A40" s="140">
        <f>+'11- impo '!A39</f>
        <v>42948</v>
      </c>
      <c r="B40" s="140"/>
      <c r="C40" s="140"/>
      <c r="D40" s="127"/>
      <c r="E40" s="127"/>
      <c r="F40" s="127"/>
      <c r="G40" s="127"/>
      <c r="H40" s="127"/>
      <c r="I40" s="127"/>
    </row>
    <row r="41" spans="1:9" x14ac:dyDescent="0.2">
      <c r="A41" s="140">
        <f>+'11- impo '!A40</f>
        <v>42979</v>
      </c>
      <c r="B41" s="140"/>
      <c r="C41" s="140"/>
      <c r="D41" s="127"/>
      <c r="E41" s="127"/>
      <c r="F41" s="127"/>
      <c r="G41" s="127"/>
      <c r="H41" s="127"/>
      <c r="I41" s="127"/>
    </row>
    <row r="42" spans="1:9" x14ac:dyDescent="0.2">
      <c r="A42" s="140">
        <f>+'11- impo '!A41</f>
        <v>43009</v>
      </c>
      <c r="B42" s="140"/>
      <c r="C42" s="140"/>
      <c r="D42" s="127"/>
      <c r="E42" s="127"/>
      <c r="F42" s="127"/>
      <c r="G42" s="127"/>
      <c r="H42" s="127"/>
      <c r="I42" s="127"/>
    </row>
    <row r="43" spans="1:9" x14ac:dyDescent="0.2">
      <c r="A43" s="140">
        <f>+'11- impo '!A42</f>
        <v>43040</v>
      </c>
      <c r="B43" s="140"/>
      <c r="C43" s="140"/>
      <c r="D43" s="127"/>
      <c r="E43" s="127"/>
      <c r="F43" s="127"/>
      <c r="G43" s="127"/>
      <c r="H43" s="127"/>
      <c r="I43" s="127"/>
    </row>
    <row r="44" spans="1:9" ht="13.5" thickBot="1" x14ac:dyDescent="0.25">
      <c r="A44" s="142">
        <f>+'11- impo '!A43</f>
        <v>43070</v>
      </c>
      <c r="B44" s="142"/>
      <c r="C44" s="142"/>
      <c r="D44" s="143"/>
      <c r="E44" s="143"/>
      <c r="F44" s="143"/>
      <c r="G44" s="143"/>
      <c r="H44" s="143"/>
      <c r="I44" s="143"/>
    </row>
    <row r="45" spans="1:9" ht="13.5" thickBot="1" x14ac:dyDescent="0.25">
      <c r="A45" s="155"/>
      <c r="B45" s="155"/>
      <c r="C45" s="155"/>
      <c r="D45" s="150"/>
      <c r="E45" s="150"/>
      <c r="F45" s="150"/>
      <c r="G45" s="150"/>
      <c r="H45" s="150"/>
      <c r="I45" s="150"/>
    </row>
    <row r="46" spans="1:9" x14ac:dyDescent="0.2">
      <c r="A46" s="152">
        <f>+'11- impo '!A45</f>
        <v>2011</v>
      </c>
      <c r="B46" s="186"/>
      <c r="C46" s="186"/>
      <c r="D46" s="187"/>
      <c r="E46" s="187"/>
      <c r="F46" s="187"/>
      <c r="G46" s="187"/>
      <c r="H46" s="187"/>
      <c r="I46" s="187"/>
    </row>
    <row r="47" spans="1:9" x14ac:dyDescent="0.2">
      <c r="A47" s="153">
        <v>2012</v>
      </c>
      <c r="B47" s="188"/>
      <c r="C47" s="188"/>
      <c r="D47" s="189"/>
      <c r="E47" s="189"/>
      <c r="F47" s="189"/>
      <c r="G47" s="189"/>
      <c r="H47" s="189"/>
      <c r="I47" s="189"/>
    </row>
    <row r="48" spans="1:9" ht="13.5" thickBot="1" x14ac:dyDescent="0.25">
      <c r="A48" s="154">
        <v>2013</v>
      </c>
      <c r="B48" s="190"/>
      <c r="C48" s="190"/>
      <c r="D48" s="191"/>
      <c r="E48" s="191"/>
      <c r="F48" s="191"/>
      <c r="G48" s="191"/>
      <c r="H48" s="191"/>
      <c r="I48" s="191"/>
    </row>
    <row r="49" spans="1:9" ht="13.5" thickBot="1" x14ac:dyDescent="0.25">
      <c r="A49" s="155"/>
      <c r="B49" s="192"/>
      <c r="C49" s="192"/>
      <c r="D49" s="69"/>
      <c r="E49" s="69"/>
      <c r="F49" s="69"/>
      <c r="G49" s="69"/>
      <c r="H49" s="69"/>
      <c r="I49" s="69"/>
    </row>
    <row r="50" spans="1:9" x14ac:dyDescent="0.2">
      <c r="A50" s="152">
        <v>2014</v>
      </c>
      <c r="B50" s="193"/>
      <c r="C50" s="193"/>
      <c r="D50" s="187"/>
      <c r="E50" s="187"/>
      <c r="F50" s="187"/>
      <c r="G50" s="187"/>
      <c r="H50" s="187"/>
      <c r="I50" s="187"/>
    </row>
    <row r="51" spans="1:9" x14ac:dyDescent="0.2">
      <c r="A51" s="153">
        <v>2015</v>
      </c>
      <c r="B51" s="403"/>
      <c r="C51" s="403"/>
      <c r="D51" s="189"/>
      <c r="E51" s="189"/>
      <c r="F51" s="189"/>
      <c r="G51" s="189"/>
      <c r="H51" s="189"/>
      <c r="I51" s="189"/>
    </row>
    <row r="52" spans="1:9" x14ac:dyDescent="0.2">
      <c r="A52" s="153">
        <v>2016</v>
      </c>
      <c r="B52" s="404"/>
      <c r="C52" s="404"/>
      <c r="D52" s="127"/>
      <c r="E52" s="127"/>
      <c r="F52" s="127"/>
      <c r="G52" s="127"/>
      <c r="H52" s="127"/>
      <c r="I52" s="127"/>
    </row>
    <row r="53" spans="1:9" ht="13.5" thickBot="1" x14ac:dyDescent="0.25">
      <c r="A53" s="154">
        <v>2017</v>
      </c>
      <c r="B53" s="405"/>
      <c r="C53" s="405"/>
      <c r="D53" s="143"/>
      <c r="E53" s="143"/>
      <c r="F53" s="143"/>
      <c r="G53" s="143"/>
      <c r="H53" s="143"/>
      <c r="I53" s="143"/>
    </row>
  </sheetData>
  <sheetProtection formatCells="0" formatColumns="0" formatRows="0"/>
  <mergeCells count="1">
    <mergeCell ref="B7:C7"/>
  </mergeCells>
  <phoneticPr fontId="0" type="noConversion"/>
  <printOptions horizontalCentered="1" verticalCentered="1" gridLinesSet="0"/>
  <pageMargins left="0.78740157480314965" right="0.78740157480314965" top="0.82677165354330717" bottom="0.98425196850393704" header="0.51181102362204722" footer="0.51181102362204722"/>
  <pageSetup paperSize="9" scale="68" orientation="landscape" r:id="rId1"/>
  <headerFooter alignWithMargins="0">
    <oddHeader>&amp;R2018 - Año del Centenario de la Reforma Universitaria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9:C10"/>
  <sheetViews>
    <sheetView showGridLines="0" workbookViewId="0">
      <selection activeCell="C27" sqref="C27"/>
    </sheetView>
  </sheetViews>
  <sheetFormatPr baseColWidth="10" defaultRowHeight="12.75" x14ac:dyDescent="0.2"/>
  <cols>
    <col min="1" max="2" width="11.42578125" style="50"/>
    <col min="3" max="3" width="58.42578125" style="50" customWidth="1"/>
    <col min="4" max="16384" width="11.42578125" style="50"/>
  </cols>
  <sheetData>
    <row r="9" spans="3:3" ht="13.5" thickBot="1" x14ac:dyDescent="0.25"/>
    <row r="10" spans="3:3" ht="36" thickBot="1" x14ac:dyDescent="0.55000000000000004">
      <c r="C10" s="118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r:id="rId1"/>
  <headerFooter alignWithMargins="0">
    <oddHeader>&amp;R2018 - Año del Centenario de la Reforma Universitaria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26"/>
  <sheetViews>
    <sheetView showGridLines="0" tabSelected="1" zoomScale="75" workbookViewId="0">
      <selection activeCell="C46" sqref="C46"/>
    </sheetView>
  </sheetViews>
  <sheetFormatPr baseColWidth="10" defaultRowHeight="12.75" x14ac:dyDescent="0.2"/>
  <cols>
    <col min="1" max="1" width="13.42578125" style="50" customWidth="1"/>
    <col min="2" max="2" width="33.5703125" style="50" customWidth="1"/>
    <col min="3" max="4" width="22.7109375" style="50" customWidth="1"/>
    <col min="5" max="5" width="23.42578125" style="50" customWidth="1"/>
    <col min="6" max="16384" width="11.42578125" style="50"/>
  </cols>
  <sheetData>
    <row r="1" spans="1:5" x14ac:dyDescent="0.2">
      <c r="A1" s="119" t="s">
        <v>135</v>
      </c>
      <c r="B1" s="120"/>
      <c r="C1" s="120"/>
      <c r="D1" s="120"/>
      <c r="E1" s="120"/>
    </row>
    <row r="2" spans="1:5" x14ac:dyDescent="0.2">
      <c r="A2" s="119" t="s">
        <v>20</v>
      </c>
      <c r="B2" s="120"/>
      <c r="C2" s="120"/>
      <c r="D2" s="120"/>
      <c r="E2" s="120"/>
    </row>
    <row r="3" spans="1:5" x14ac:dyDescent="0.2">
      <c r="A3" s="415" t="s">
        <v>218</v>
      </c>
      <c r="B3" s="417"/>
      <c r="C3" s="417"/>
      <c r="D3" s="417"/>
      <c r="E3" s="416"/>
    </row>
    <row r="4" spans="1:5" x14ac:dyDescent="0.2">
      <c r="A4" s="415" t="s">
        <v>219</v>
      </c>
      <c r="B4" s="417"/>
      <c r="C4" s="417"/>
      <c r="D4" s="417"/>
      <c r="E4" s="416"/>
    </row>
    <row r="5" spans="1:5" ht="13.5" thickBot="1" x14ac:dyDescent="0.25">
      <c r="A5" s="58"/>
      <c r="B5" s="58"/>
      <c r="C5" s="58"/>
      <c r="D5" s="58"/>
      <c r="E5" s="58"/>
    </row>
    <row r="6" spans="1:5" ht="13.5" thickBot="1" x14ac:dyDescent="0.25">
      <c r="A6" s="130"/>
      <c r="B6" s="130"/>
      <c r="C6" s="307" t="s">
        <v>191</v>
      </c>
      <c r="D6" s="156"/>
      <c r="E6" s="157"/>
    </row>
    <row r="7" spans="1:5" ht="13.5" thickBot="1" x14ac:dyDescent="0.25">
      <c r="A7" s="131" t="s">
        <v>10</v>
      </c>
      <c r="B7" s="446" t="s">
        <v>192</v>
      </c>
      <c r="C7" s="411" t="s">
        <v>23</v>
      </c>
      <c r="D7" s="412" t="s">
        <v>23</v>
      </c>
      <c r="E7" s="413" t="s">
        <v>220</v>
      </c>
    </row>
    <row r="8" spans="1:5" x14ac:dyDescent="0.2">
      <c r="A8" s="158">
        <v>40908</v>
      </c>
      <c r="B8" s="159"/>
      <c r="C8" s="160"/>
      <c r="D8" s="161"/>
      <c r="E8" s="162"/>
    </row>
    <row r="9" spans="1:5" x14ac:dyDescent="0.2">
      <c r="A9" s="163">
        <v>41274</v>
      </c>
      <c r="B9" s="164"/>
      <c r="C9" s="165"/>
      <c r="D9" s="166"/>
      <c r="E9" s="128"/>
    </row>
    <row r="10" spans="1:5" x14ac:dyDescent="0.2">
      <c r="A10" s="163">
        <v>41639</v>
      </c>
      <c r="B10" s="165"/>
      <c r="C10" s="165"/>
      <c r="D10" s="166"/>
      <c r="E10" s="128"/>
    </row>
    <row r="11" spans="1:5" ht="13.5" thickBot="1" x14ac:dyDescent="0.25">
      <c r="A11" s="167">
        <v>42004</v>
      </c>
      <c r="B11" s="168"/>
      <c r="C11" s="169"/>
      <c r="D11" s="170"/>
      <c r="E11" s="146"/>
    </row>
    <row r="12" spans="1:5" x14ac:dyDescent="0.2">
      <c r="A12" s="158">
        <v>42369</v>
      </c>
      <c r="B12" s="418"/>
      <c r="C12" s="171"/>
      <c r="D12" s="172"/>
      <c r="E12" s="139"/>
    </row>
    <row r="13" spans="1:5" x14ac:dyDescent="0.2">
      <c r="A13" s="455">
        <v>42735</v>
      </c>
      <c r="B13" s="419"/>
      <c r="C13" s="421"/>
      <c r="D13" s="281"/>
      <c r="E13" s="422"/>
    </row>
    <row r="14" spans="1:5" ht="13.5" thickBot="1" x14ac:dyDescent="0.25">
      <c r="A14" s="414">
        <v>43100</v>
      </c>
      <c r="B14" s="420"/>
      <c r="C14" s="173"/>
      <c r="D14" s="174"/>
      <c r="E14" s="144"/>
    </row>
    <row r="16" spans="1:5" hidden="1" x14ac:dyDescent="0.2">
      <c r="A16" s="86" t="s">
        <v>143</v>
      </c>
    </row>
    <row r="17" spans="1:6" ht="13.5" hidden="1" thickBot="1" x14ac:dyDescent="0.25"/>
    <row r="18" spans="1:6" ht="13.5" hidden="1" thickBot="1" x14ac:dyDescent="0.25">
      <c r="A18" s="85" t="s">
        <v>10</v>
      </c>
      <c r="B18" s="175" t="str">
        <f>+B7</f>
        <v>Origen objeto de medidas</v>
      </c>
      <c r="C18" s="84"/>
      <c r="D18" s="84"/>
      <c r="E18" s="84"/>
      <c r="F18" s="53"/>
    </row>
    <row r="19" spans="1:6" hidden="1" x14ac:dyDescent="0.2">
      <c r="A19" s="87">
        <v>2003</v>
      </c>
      <c r="B19" s="100">
        <f>+B9-(B8+'11- impo '!C45-'12Reventa'!B46)</f>
        <v>0</v>
      </c>
      <c r="C19" s="176"/>
      <c r="D19" s="176"/>
      <c r="E19" s="176"/>
      <c r="F19" s="53"/>
    </row>
    <row r="20" spans="1:6" hidden="1" x14ac:dyDescent="0.2">
      <c r="A20" s="88">
        <v>2004</v>
      </c>
      <c r="B20" s="101">
        <f>+B10-(B9+'11- impo '!C46-'12Reventa'!B47)</f>
        <v>0</v>
      </c>
    </row>
    <row r="21" spans="1:6" ht="13.5" hidden="1" thickBot="1" x14ac:dyDescent="0.25">
      <c r="A21" s="89">
        <v>2005</v>
      </c>
      <c r="B21" s="102">
        <f>+B11-(B10+'11- impo '!C47-'12Reventa'!B48)</f>
        <v>0</v>
      </c>
    </row>
    <row r="22" spans="1:6" hidden="1" x14ac:dyDescent="0.2">
      <c r="A22" s="87">
        <f>+A12</f>
        <v>42369</v>
      </c>
      <c r="B22" s="103">
        <f>+B12-(B11+'11- impo '!C49-'12Reventa'!B50)</f>
        <v>0</v>
      </c>
    </row>
    <row r="23" spans="1:6" ht="13.5" hidden="1" thickBot="1" x14ac:dyDescent="0.25">
      <c r="A23" s="89">
        <f>+A14</f>
        <v>43100</v>
      </c>
      <c r="B23" s="104">
        <f>+B14-(B12+'11- impo '!C50-'12Reventa'!B51)</f>
        <v>0</v>
      </c>
    </row>
    <row r="24" spans="1:6" hidden="1" x14ac:dyDescent="0.2">
      <c r="A24" s="150"/>
      <c r="B24" s="150"/>
    </row>
    <row r="25" spans="1:6" hidden="1" x14ac:dyDescent="0.2">
      <c r="A25" s="150"/>
      <c r="B25" s="150"/>
    </row>
    <row r="26" spans="1:6" hidden="1" x14ac:dyDescent="0.2">
      <c r="A26" s="150"/>
      <c r="B26" s="150"/>
    </row>
  </sheetData>
  <sheetProtection formatCells="0" formatColumns="0" formatRows="0"/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landscape" r:id="rId1"/>
  <headerFooter alignWithMargins="0">
    <oddHeader>&amp;R2018 - Año del Centenario de la Reforma Universitaria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89</v>
      </c>
      <c r="B1" s="3"/>
    </row>
    <row r="2" spans="1:2" ht="13.5" thickBot="1" x14ac:dyDescent="0.25">
      <c r="A2" s="2" t="s">
        <v>52</v>
      </c>
      <c r="B2" s="3"/>
    </row>
    <row r="3" spans="1:2" x14ac:dyDescent="0.2">
      <c r="A3" s="4" t="s">
        <v>10</v>
      </c>
      <c r="B3" s="14" t="s">
        <v>53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11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530" t="s">
        <v>90</v>
      </c>
      <c r="B2" s="530"/>
      <c r="C2" s="530"/>
      <c r="D2" s="530"/>
    </row>
    <row r="3" spans="1:4" x14ac:dyDescent="0.2">
      <c r="A3" s="530" t="s">
        <v>91</v>
      </c>
      <c r="B3" s="530"/>
      <c r="C3" s="530"/>
      <c r="D3" s="530"/>
    </row>
    <row r="4" spans="1:4" x14ac:dyDescent="0.2">
      <c r="A4" s="531" t="s">
        <v>2</v>
      </c>
      <c r="B4" s="531"/>
      <c r="C4" s="531"/>
      <c r="D4" s="531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33</v>
      </c>
      <c r="B6" s="21" t="s">
        <v>92</v>
      </c>
      <c r="C6" s="22" t="s">
        <v>93</v>
      </c>
      <c r="D6" s="23" t="s">
        <v>94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24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42"/>
  <sheetViews>
    <sheetView showGridLines="0" zoomScale="75" workbookViewId="0">
      <selection activeCell="Q40" sqref="Q40"/>
    </sheetView>
  </sheetViews>
  <sheetFormatPr baseColWidth="10" defaultRowHeight="12.75" x14ac:dyDescent="0.2"/>
  <cols>
    <col min="1" max="1" width="17.85546875" style="50" customWidth="1"/>
    <col min="2" max="2" width="57.28515625" style="50" customWidth="1"/>
    <col min="3" max="9" width="11.28515625" style="50" customWidth="1"/>
    <col min="10" max="16384" width="11.42578125" style="50"/>
  </cols>
  <sheetData>
    <row r="1" spans="1:9" x14ac:dyDescent="0.2">
      <c r="A1" s="119" t="s">
        <v>1</v>
      </c>
      <c r="B1" s="120"/>
      <c r="C1" s="120"/>
      <c r="D1" s="120"/>
      <c r="E1" s="120"/>
      <c r="F1" s="120"/>
      <c r="G1" s="120"/>
      <c r="H1" s="120"/>
      <c r="I1" s="120"/>
    </row>
    <row r="2" spans="1:9" x14ac:dyDescent="0.2">
      <c r="A2" s="312" t="s">
        <v>113</v>
      </c>
      <c r="B2" s="313"/>
      <c r="C2" s="313"/>
      <c r="D2" s="313"/>
      <c r="E2" s="313"/>
      <c r="F2" s="313"/>
      <c r="G2" s="313"/>
      <c r="H2" s="313"/>
      <c r="I2" s="313"/>
    </row>
    <row r="3" spans="1:9" x14ac:dyDescent="0.2">
      <c r="A3" s="314" t="s">
        <v>201</v>
      </c>
      <c r="B3" s="315"/>
      <c r="C3" s="313"/>
      <c r="D3" s="313"/>
      <c r="E3" s="313"/>
      <c r="F3" s="313"/>
      <c r="G3" s="313"/>
      <c r="H3" s="313"/>
      <c r="I3" s="313"/>
    </row>
    <row r="4" spans="1:9" hidden="1" x14ac:dyDescent="0.2">
      <c r="A4" s="119"/>
      <c r="B4" s="120"/>
      <c r="C4" s="120"/>
      <c r="D4" s="120"/>
      <c r="E4" s="120"/>
      <c r="F4" s="120"/>
      <c r="G4" s="120"/>
      <c r="H4" s="120"/>
      <c r="I4" s="120"/>
    </row>
    <row r="5" spans="1:9" hidden="1" x14ac:dyDescent="0.2">
      <c r="A5" s="119"/>
      <c r="B5" s="120"/>
      <c r="C5" s="120"/>
      <c r="D5" s="120"/>
      <c r="E5" s="120"/>
      <c r="F5" s="120"/>
      <c r="G5" s="120"/>
      <c r="H5" s="120"/>
      <c r="I5" s="120"/>
    </row>
    <row r="6" spans="1:9" x14ac:dyDescent="0.2">
      <c r="A6" s="119"/>
      <c r="B6" s="120"/>
      <c r="C6" s="120"/>
      <c r="D6" s="120"/>
      <c r="E6" s="120"/>
      <c r="F6" s="120"/>
      <c r="G6" s="120"/>
      <c r="H6" s="120"/>
      <c r="I6" s="120"/>
    </row>
    <row r="7" spans="1:9" x14ac:dyDescent="0.2">
      <c r="A7" s="119"/>
      <c r="B7" s="120"/>
      <c r="C7" s="120"/>
      <c r="D7" s="120"/>
      <c r="E7" s="120"/>
      <c r="F7" s="120"/>
      <c r="G7" s="120"/>
      <c r="H7" s="120"/>
      <c r="I7" s="120"/>
    </row>
    <row r="8" spans="1:9" ht="13.5" thickBot="1" x14ac:dyDescent="0.25">
      <c r="A8" s="120"/>
      <c r="B8" s="119"/>
      <c r="C8" s="120"/>
      <c r="D8" s="120"/>
      <c r="E8" s="120"/>
      <c r="F8" s="120"/>
      <c r="G8" s="120"/>
      <c r="H8" s="120"/>
      <c r="I8" s="120"/>
    </row>
    <row r="9" spans="1:9" ht="28.5" customHeight="1" thickBot="1" x14ac:dyDescent="0.25">
      <c r="A9" s="311" t="s">
        <v>3</v>
      </c>
      <c r="B9" s="311" t="s">
        <v>4</v>
      </c>
      <c r="C9" s="316">
        <v>2011</v>
      </c>
      <c r="D9" s="316">
        <v>2012</v>
      </c>
      <c r="E9" s="316">
        <v>2013</v>
      </c>
      <c r="F9" s="316">
        <v>2014</v>
      </c>
      <c r="G9" s="316">
        <v>2015</v>
      </c>
      <c r="H9" s="316">
        <v>2016</v>
      </c>
      <c r="I9" s="316">
        <v>2017</v>
      </c>
    </row>
    <row r="10" spans="1:9" x14ac:dyDescent="0.2">
      <c r="A10" s="121" t="s">
        <v>5</v>
      </c>
      <c r="B10" s="469"/>
      <c r="C10" s="470" t="s">
        <v>111</v>
      </c>
      <c r="D10" s="471" t="s">
        <v>111</v>
      </c>
      <c r="E10" s="470" t="s">
        <v>111</v>
      </c>
      <c r="F10" s="470" t="s">
        <v>111</v>
      </c>
      <c r="G10" s="470" t="s">
        <v>111</v>
      </c>
      <c r="H10" s="471" t="s">
        <v>111</v>
      </c>
      <c r="I10" s="467" t="s">
        <v>111</v>
      </c>
    </row>
    <row r="11" spans="1:9" x14ac:dyDescent="0.2">
      <c r="A11" s="122"/>
      <c r="B11" s="468"/>
      <c r="C11" s="463"/>
      <c r="D11" s="465"/>
      <c r="E11" s="463"/>
      <c r="F11" s="463"/>
      <c r="G11" s="463"/>
      <c r="H11" s="465"/>
      <c r="I11" s="459"/>
    </row>
    <row r="12" spans="1:9" x14ac:dyDescent="0.2">
      <c r="A12" s="122"/>
      <c r="B12" s="461"/>
      <c r="C12" s="463" t="s">
        <v>111</v>
      </c>
      <c r="D12" s="465" t="s">
        <v>111</v>
      </c>
      <c r="E12" s="463" t="s">
        <v>111</v>
      </c>
      <c r="F12" s="463" t="s">
        <v>111</v>
      </c>
      <c r="G12" s="463" t="s">
        <v>111</v>
      </c>
      <c r="H12" s="465" t="s">
        <v>111</v>
      </c>
      <c r="I12" s="459" t="s">
        <v>111</v>
      </c>
    </row>
    <row r="13" spans="1:9" x14ac:dyDescent="0.2">
      <c r="A13" s="122"/>
      <c r="B13" s="468"/>
      <c r="C13" s="463"/>
      <c r="D13" s="465"/>
      <c r="E13" s="463"/>
      <c r="F13" s="463"/>
      <c r="G13" s="463"/>
      <c r="H13" s="465"/>
      <c r="I13" s="459"/>
    </row>
    <row r="14" spans="1:9" x14ac:dyDescent="0.2">
      <c r="A14" s="122"/>
      <c r="B14" s="461"/>
      <c r="C14" s="463" t="s">
        <v>111</v>
      </c>
      <c r="D14" s="465" t="s">
        <v>111</v>
      </c>
      <c r="E14" s="463" t="s">
        <v>111</v>
      </c>
      <c r="F14" s="463" t="s">
        <v>111</v>
      </c>
      <c r="G14" s="463" t="s">
        <v>111</v>
      </c>
      <c r="H14" s="465" t="s">
        <v>111</v>
      </c>
      <c r="I14" s="459" t="s">
        <v>111</v>
      </c>
    </row>
    <row r="15" spans="1:9" ht="13.5" thickBot="1" x14ac:dyDescent="0.25">
      <c r="A15" s="123"/>
      <c r="B15" s="462"/>
      <c r="C15" s="464"/>
      <c r="D15" s="466"/>
      <c r="E15" s="464"/>
      <c r="F15" s="464"/>
      <c r="G15" s="464"/>
      <c r="H15" s="466"/>
      <c r="I15" s="460"/>
    </row>
    <row r="16" spans="1:9" x14ac:dyDescent="0.2">
      <c r="A16" s="121" t="s">
        <v>6</v>
      </c>
      <c r="B16" s="469"/>
      <c r="C16" s="470" t="s">
        <v>111</v>
      </c>
      <c r="D16" s="471" t="s">
        <v>111</v>
      </c>
      <c r="E16" s="470" t="s">
        <v>111</v>
      </c>
      <c r="F16" s="470" t="s">
        <v>111</v>
      </c>
      <c r="G16" s="470" t="s">
        <v>111</v>
      </c>
      <c r="H16" s="471" t="s">
        <v>111</v>
      </c>
      <c r="I16" s="467" t="s">
        <v>111</v>
      </c>
    </row>
    <row r="17" spans="1:9" x14ac:dyDescent="0.2">
      <c r="A17" s="122"/>
      <c r="B17" s="468"/>
      <c r="C17" s="463"/>
      <c r="D17" s="465"/>
      <c r="E17" s="463"/>
      <c r="F17" s="463"/>
      <c r="G17" s="463"/>
      <c r="H17" s="465"/>
      <c r="I17" s="459"/>
    </row>
    <row r="18" spans="1:9" x14ac:dyDescent="0.2">
      <c r="A18" s="122"/>
      <c r="B18" s="461"/>
      <c r="C18" s="463" t="s">
        <v>111</v>
      </c>
      <c r="D18" s="465" t="s">
        <v>111</v>
      </c>
      <c r="E18" s="463" t="s">
        <v>111</v>
      </c>
      <c r="F18" s="463" t="s">
        <v>111</v>
      </c>
      <c r="G18" s="463" t="s">
        <v>111</v>
      </c>
      <c r="H18" s="465" t="s">
        <v>111</v>
      </c>
      <c r="I18" s="459" t="s">
        <v>111</v>
      </c>
    </row>
    <row r="19" spans="1:9" x14ac:dyDescent="0.2">
      <c r="A19" s="122"/>
      <c r="B19" s="468"/>
      <c r="C19" s="463"/>
      <c r="D19" s="465"/>
      <c r="E19" s="463"/>
      <c r="F19" s="463"/>
      <c r="G19" s="463"/>
      <c r="H19" s="465"/>
      <c r="I19" s="459"/>
    </row>
    <row r="20" spans="1:9" x14ac:dyDescent="0.2">
      <c r="A20" s="122"/>
      <c r="B20" s="461"/>
      <c r="C20" s="463" t="s">
        <v>111</v>
      </c>
      <c r="D20" s="465" t="s">
        <v>111</v>
      </c>
      <c r="E20" s="463" t="s">
        <v>111</v>
      </c>
      <c r="F20" s="463" t="s">
        <v>111</v>
      </c>
      <c r="G20" s="463" t="s">
        <v>111</v>
      </c>
      <c r="H20" s="465" t="s">
        <v>111</v>
      </c>
      <c r="I20" s="459" t="s">
        <v>111</v>
      </c>
    </row>
    <row r="21" spans="1:9" ht="13.5" thickBot="1" x14ac:dyDescent="0.25">
      <c r="A21" s="123"/>
      <c r="B21" s="462"/>
      <c r="C21" s="464"/>
      <c r="D21" s="466"/>
      <c r="E21" s="464"/>
      <c r="F21" s="464"/>
      <c r="G21" s="464"/>
      <c r="H21" s="466"/>
      <c r="I21" s="460"/>
    </row>
    <row r="22" spans="1:9" x14ac:dyDescent="0.2">
      <c r="A22" s="121" t="s">
        <v>7</v>
      </c>
      <c r="B22" s="469"/>
      <c r="C22" s="470" t="s">
        <v>111</v>
      </c>
      <c r="D22" s="471" t="s">
        <v>111</v>
      </c>
      <c r="E22" s="470" t="s">
        <v>111</v>
      </c>
      <c r="F22" s="470" t="s">
        <v>111</v>
      </c>
      <c r="G22" s="470" t="s">
        <v>111</v>
      </c>
      <c r="H22" s="471" t="s">
        <v>111</v>
      </c>
      <c r="I22" s="467" t="s">
        <v>111</v>
      </c>
    </row>
    <row r="23" spans="1:9" x14ac:dyDescent="0.2">
      <c r="A23" s="122"/>
      <c r="B23" s="468"/>
      <c r="C23" s="463"/>
      <c r="D23" s="465"/>
      <c r="E23" s="463"/>
      <c r="F23" s="463"/>
      <c r="G23" s="463"/>
      <c r="H23" s="465"/>
      <c r="I23" s="459"/>
    </row>
    <row r="24" spans="1:9" x14ac:dyDescent="0.2">
      <c r="A24" s="122"/>
      <c r="B24" s="461"/>
      <c r="C24" s="463" t="s">
        <v>111</v>
      </c>
      <c r="D24" s="465" t="s">
        <v>111</v>
      </c>
      <c r="E24" s="463" t="s">
        <v>111</v>
      </c>
      <c r="F24" s="463" t="s">
        <v>111</v>
      </c>
      <c r="G24" s="463" t="s">
        <v>111</v>
      </c>
      <c r="H24" s="465" t="s">
        <v>111</v>
      </c>
      <c r="I24" s="459" t="s">
        <v>111</v>
      </c>
    </row>
    <row r="25" spans="1:9" x14ac:dyDescent="0.2">
      <c r="A25" s="122"/>
      <c r="B25" s="468"/>
      <c r="C25" s="463"/>
      <c r="D25" s="465"/>
      <c r="E25" s="463"/>
      <c r="F25" s="463"/>
      <c r="G25" s="463"/>
      <c r="H25" s="465"/>
      <c r="I25" s="459"/>
    </row>
    <row r="26" spans="1:9" x14ac:dyDescent="0.2">
      <c r="A26" s="122"/>
      <c r="B26" s="461"/>
      <c r="C26" s="463" t="s">
        <v>111</v>
      </c>
      <c r="D26" s="465" t="s">
        <v>111</v>
      </c>
      <c r="E26" s="463" t="s">
        <v>111</v>
      </c>
      <c r="F26" s="463" t="s">
        <v>111</v>
      </c>
      <c r="G26" s="463" t="s">
        <v>111</v>
      </c>
      <c r="H26" s="465" t="s">
        <v>111</v>
      </c>
      <c r="I26" s="459" t="s">
        <v>111</v>
      </c>
    </row>
    <row r="27" spans="1:9" ht="13.5" thickBot="1" x14ac:dyDescent="0.25">
      <c r="A27" s="123"/>
      <c r="B27" s="462"/>
      <c r="C27" s="464"/>
      <c r="D27" s="466"/>
      <c r="E27" s="464"/>
      <c r="F27" s="464"/>
      <c r="G27" s="464"/>
      <c r="H27" s="466"/>
      <c r="I27" s="460"/>
    </row>
    <row r="28" spans="1:9" x14ac:dyDescent="0.2">
      <c r="A28" s="121" t="s">
        <v>181</v>
      </c>
      <c r="B28" s="469"/>
      <c r="C28" s="470" t="s">
        <v>111</v>
      </c>
      <c r="D28" s="471" t="s">
        <v>111</v>
      </c>
      <c r="E28" s="470" t="s">
        <v>111</v>
      </c>
      <c r="F28" s="470" t="s">
        <v>111</v>
      </c>
      <c r="G28" s="470" t="s">
        <v>111</v>
      </c>
      <c r="H28" s="471" t="s">
        <v>111</v>
      </c>
      <c r="I28" s="467" t="s">
        <v>111</v>
      </c>
    </row>
    <row r="29" spans="1:9" x14ac:dyDescent="0.2">
      <c r="A29" s="122"/>
      <c r="B29" s="468"/>
      <c r="C29" s="463"/>
      <c r="D29" s="465"/>
      <c r="E29" s="463"/>
      <c r="F29" s="463"/>
      <c r="G29" s="463"/>
      <c r="H29" s="465"/>
      <c r="I29" s="459"/>
    </row>
    <row r="30" spans="1:9" x14ac:dyDescent="0.2">
      <c r="A30" s="122"/>
      <c r="B30" s="461"/>
      <c r="C30" s="463" t="s">
        <v>111</v>
      </c>
      <c r="D30" s="465" t="s">
        <v>111</v>
      </c>
      <c r="E30" s="463" t="s">
        <v>111</v>
      </c>
      <c r="F30" s="463" t="s">
        <v>111</v>
      </c>
      <c r="G30" s="463" t="s">
        <v>111</v>
      </c>
      <c r="H30" s="465" t="s">
        <v>111</v>
      </c>
      <c r="I30" s="459" t="s">
        <v>111</v>
      </c>
    </row>
    <row r="31" spans="1:9" x14ac:dyDescent="0.2">
      <c r="A31" s="122"/>
      <c r="B31" s="468"/>
      <c r="C31" s="463"/>
      <c r="D31" s="465"/>
      <c r="E31" s="463"/>
      <c r="F31" s="463"/>
      <c r="G31" s="463"/>
      <c r="H31" s="465"/>
      <c r="I31" s="459"/>
    </row>
    <row r="32" spans="1:9" x14ac:dyDescent="0.2">
      <c r="A32" s="122"/>
      <c r="B32" s="461"/>
      <c r="C32" s="463" t="s">
        <v>111</v>
      </c>
      <c r="D32" s="465" t="s">
        <v>111</v>
      </c>
      <c r="E32" s="463" t="s">
        <v>111</v>
      </c>
      <c r="F32" s="463" t="s">
        <v>111</v>
      </c>
      <c r="G32" s="463" t="s">
        <v>111</v>
      </c>
      <c r="H32" s="465" t="s">
        <v>111</v>
      </c>
      <c r="I32" s="459" t="s">
        <v>111</v>
      </c>
    </row>
    <row r="33" spans="1:9" ht="13.5" thickBot="1" x14ac:dyDescent="0.25">
      <c r="A33" s="123"/>
      <c r="B33" s="462"/>
      <c r="C33" s="464"/>
      <c r="D33" s="466"/>
      <c r="E33" s="464"/>
      <c r="F33" s="464"/>
      <c r="G33" s="464"/>
      <c r="H33" s="466"/>
      <c r="I33" s="460"/>
    </row>
    <row r="34" spans="1:9" x14ac:dyDescent="0.2">
      <c r="A34" s="121" t="s">
        <v>182</v>
      </c>
      <c r="B34" s="469"/>
      <c r="C34" s="470" t="s">
        <v>111</v>
      </c>
      <c r="D34" s="471" t="s">
        <v>111</v>
      </c>
      <c r="E34" s="470" t="s">
        <v>111</v>
      </c>
      <c r="F34" s="470" t="s">
        <v>111</v>
      </c>
      <c r="G34" s="470" t="s">
        <v>111</v>
      </c>
      <c r="H34" s="471" t="s">
        <v>111</v>
      </c>
      <c r="I34" s="467" t="s">
        <v>111</v>
      </c>
    </row>
    <row r="35" spans="1:9" x14ac:dyDescent="0.2">
      <c r="A35" s="122"/>
      <c r="B35" s="468"/>
      <c r="C35" s="463"/>
      <c r="D35" s="465"/>
      <c r="E35" s="463"/>
      <c r="F35" s="463"/>
      <c r="G35" s="463"/>
      <c r="H35" s="465"/>
      <c r="I35" s="459"/>
    </row>
    <row r="36" spans="1:9" x14ac:dyDescent="0.2">
      <c r="A36" s="122"/>
      <c r="B36" s="461"/>
      <c r="C36" s="463" t="s">
        <v>111</v>
      </c>
      <c r="D36" s="465" t="s">
        <v>111</v>
      </c>
      <c r="E36" s="463" t="s">
        <v>111</v>
      </c>
      <c r="F36" s="463" t="s">
        <v>111</v>
      </c>
      <c r="G36" s="463" t="s">
        <v>111</v>
      </c>
      <c r="H36" s="465" t="s">
        <v>111</v>
      </c>
      <c r="I36" s="459" t="s">
        <v>111</v>
      </c>
    </row>
    <row r="37" spans="1:9" x14ac:dyDescent="0.2">
      <c r="A37" s="122"/>
      <c r="B37" s="468"/>
      <c r="C37" s="463"/>
      <c r="D37" s="465"/>
      <c r="E37" s="463"/>
      <c r="F37" s="463"/>
      <c r="G37" s="463"/>
      <c r="H37" s="465"/>
      <c r="I37" s="459"/>
    </row>
    <row r="38" spans="1:9" x14ac:dyDescent="0.2">
      <c r="A38" s="122"/>
      <c r="B38" s="461"/>
      <c r="C38" s="463" t="s">
        <v>111</v>
      </c>
      <c r="D38" s="465" t="s">
        <v>111</v>
      </c>
      <c r="E38" s="463" t="s">
        <v>111</v>
      </c>
      <c r="F38" s="463" t="s">
        <v>111</v>
      </c>
      <c r="G38" s="463" t="s">
        <v>111</v>
      </c>
      <c r="H38" s="465" t="s">
        <v>111</v>
      </c>
      <c r="I38" s="459" t="s">
        <v>111</v>
      </c>
    </row>
    <row r="39" spans="1:9" ht="13.5" thickBot="1" x14ac:dyDescent="0.25">
      <c r="A39" s="124"/>
      <c r="B39" s="462"/>
      <c r="C39" s="464"/>
      <c r="D39" s="466"/>
      <c r="E39" s="464"/>
      <c r="F39" s="464"/>
      <c r="G39" s="464"/>
      <c r="H39" s="466"/>
      <c r="I39" s="460"/>
    </row>
    <row r="40" spans="1:9" ht="13.5" thickBot="1" x14ac:dyDescent="0.25">
      <c r="B40" s="125" t="s">
        <v>112</v>
      </c>
      <c r="C40" s="126">
        <v>1</v>
      </c>
      <c r="D40" s="126">
        <v>1</v>
      </c>
      <c r="E40" s="126">
        <v>1</v>
      </c>
      <c r="F40" s="126">
        <v>1</v>
      </c>
      <c r="G40" s="126">
        <v>1</v>
      </c>
      <c r="H40" s="126">
        <v>1</v>
      </c>
      <c r="I40" s="126">
        <v>1</v>
      </c>
    </row>
    <row r="42" spans="1:9" x14ac:dyDescent="0.2">
      <c r="A42" s="50" t="s">
        <v>159</v>
      </c>
    </row>
  </sheetData>
  <mergeCells count="120">
    <mergeCell ref="E38:E39"/>
    <mergeCell ref="F38:F39"/>
    <mergeCell ref="G38:G39"/>
    <mergeCell ref="E34:E35"/>
    <mergeCell ref="F34:F35"/>
    <mergeCell ref="G34:G35"/>
    <mergeCell ref="E36:E37"/>
    <mergeCell ref="F36:F37"/>
    <mergeCell ref="G36:G37"/>
    <mergeCell ref="E30:E31"/>
    <mergeCell ref="F30:F31"/>
    <mergeCell ref="G30:G31"/>
    <mergeCell ref="E32:E33"/>
    <mergeCell ref="F32:F33"/>
    <mergeCell ref="G32:G33"/>
    <mergeCell ref="E26:E27"/>
    <mergeCell ref="F26:F27"/>
    <mergeCell ref="G26:G27"/>
    <mergeCell ref="E28:E29"/>
    <mergeCell ref="F28:F29"/>
    <mergeCell ref="G28:G29"/>
    <mergeCell ref="E22:E23"/>
    <mergeCell ref="F22:F23"/>
    <mergeCell ref="G22:G23"/>
    <mergeCell ref="E24:E25"/>
    <mergeCell ref="F24:F25"/>
    <mergeCell ref="G24:G25"/>
    <mergeCell ref="E18:E19"/>
    <mergeCell ref="F18:F19"/>
    <mergeCell ref="G18:G19"/>
    <mergeCell ref="E20:E21"/>
    <mergeCell ref="F20:F21"/>
    <mergeCell ref="G20:G21"/>
    <mergeCell ref="G12:G13"/>
    <mergeCell ref="E14:E15"/>
    <mergeCell ref="F14:F15"/>
    <mergeCell ref="G14:G15"/>
    <mergeCell ref="E16:E17"/>
    <mergeCell ref="F16:F17"/>
    <mergeCell ref="G16:G17"/>
    <mergeCell ref="I12:I13"/>
    <mergeCell ref="B10:B11"/>
    <mergeCell ref="C10:C11"/>
    <mergeCell ref="D10:D11"/>
    <mergeCell ref="H10:H11"/>
    <mergeCell ref="E10:E11"/>
    <mergeCell ref="F10:F11"/>
    <mergeCell ref="G10:G11"/>
    <mergeCell ref="E12:E13"/>
    <mergeCell ref="F12:F13"/>
    <mergeCell ref="I16:I17"/>
    <mergeCell ref="B14:B15"/>
    <mergeCell ref="C14:C15"/>
    <mergeCell ref="D14:D15"/>
    <mergeCell ref="H14:H15"/>
    <mergeCell ref="I10:I11"/>
    <mergeCell ref="B12:B13"/>
    <mergeCell ref="C12:C13"/>
    <mergeCell ref="D12:D13"/>
    <mergeCell ref="H12:H13"/>
    <mergeCell ref="I20:I21"/>
    <mergeCell ref="B18:B19"/>
    <mergeCell ref="C18:C19"/>
    <mergeCell ref="D18:D19"/>
    <mergeCell ref="H18:H19"/>
    <mergeCell ref="I14:I15"/>
    <mergeCell ref="B16:B17"/>
    <mergeCell ref="C16:C17"/>
    <mergeCell ref="D16:D17"/>
    <mergeCell ref="H16:H17"/>
    <mergeCell ref="I24:I25"/>
    <mergeCell ref="B22:B23"/>
    <mergeCell ref="C22:C23"/>
    <mergeCell ref="D22:D23"/>
    <mergeCell ref="H22:H23"/>
    <mergeCell ref="I18:I19"/>
    <mergeCell ref="B20:B21"/>
    <mergeCell ref="C20:C21"/>
    <mergeCell ref="D20:D21"/>
    <mergeCell ref="H20:H21"/>
    <mergeCell ref="I28:I29"/>
    <mergeCell ref="B26:B27"/>
    <mergeCell ref="C26:C27"/>
    <mergeCell ref="D26:D27"/>
    <mergeCell ref="H26:H27"/>
    <mergeCell ref="I22:I23"/>
    <mergeCell ref="B24:B25"/>
    <mergeCell ref="C24:C25"/>
    <mergeCell ref="D24:D25"/>
    <mergeCell ref="H24:H25"/>
    <mergeCell ref="I32:I33"/>
    <mergeCell ref="B30:B31"/>
    <mergeCell ref="C30:C31"/>
    <mergeCell ref="D30:D31"/>
    <mergeCell ref="H30:H31"/>
    <mergeCell ref="I26:I27"/>
    <mergeCell ref="B28:B29"/>
    <mergeCell ref="C28:C29"/>
    <mergeCell ref="D28:D29"/>
    <mergeCell ref="H28:H29"/>
    <mergeCell ref="I36:I37"/>
    <mergeCell ref="B34:B35"/>
    <mergeCell ref="C34:C35"/>
    <mergeCell ref="D34:D35"/>
    <mergeCell ref="H34:H35"/>
    <mergeCell ref="I30:I31"/>
    <mergeCell ref="B32:B33"/>
    <mergeCell ref="C32:C33"/>
    <mergeCell ref="D32:D33"/>
    <mergeCell ref="H32:H33"/>
    <mergeCell ref="I38:I39"/>
    <mergeCell ref="B38:B39"/>
    <mergeCell ref="C38:C39"/>
    <mergeCell ref="D38:D39"/>
    <mergeCell ref="H38:H39"/>
    <mergeCell ref="I34:I35"/>
    <mergeCell ref="B36:B37"/>
    <mergeCell ref="C36:C37"/>
    <mergeCell ref="D36:D37"/>
    <mergeCell ref="H36:H37"/>
  </mergeCells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scale="85" orientation="landscape" r:id="rId1"/>
  <headerFooter alignWithMargins="0">
    <oddHeader>&amp;R2018 - Año del Centenario de la Reforma Universitaria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C17"/>
  <sheetViews>
    <sheetView workbookViewId="0">
      <selection activeCell="C27" sqref="C27"/>
    </sheetView>
  </sheetViews>
  <sheetFormatPr baseColWidth="10" defaultRowHeight="12.75" x14ac:dyDescent="0.2"/>
  <cols>
    <col min="1" max="1" width="21.28515625" style="55" customWidth="1"/>
    <col min="2" max="2" width="24" style="55" customWidth="1"/>
    <col min="3" max="3" width="29.7109375" style="55" customWidth="1"/>
    <col min="4" max="16384" width="11.42578125" style="55"/>
  </cols>
  <sheetData>
    <row r="1" spans="1:3" x14ac:dyDescent="0.2">
      <c r="A1" s="130" t="s">
        <v>95</v>
      </c>
      <c r="B1" s="130"/>
      <c r="C1" s="130"/>
    </row>
    <row r="2" spans="1:3" x14ac:dyDescent="0.2">
      <c r="A2" s="130" t="s">
        <v>107</v>
      </c>
      <c r="B2" s="130"/>
      <c r="C2" s="130"/>
    </row>
    <row r="3" spans="1:3" x14ac:dyDescent="0.2">
      <c r="A3" s="472" t="str">
        <f>+'1.modelos'!A3</f>
        <v>PORCELLANATO</v>
      </c>
      <c r="B3" s="472"/>
      <c r="C3" s="472"/>
    </row>
    <row r="4" spans="1:3" x14ac:dyDescent="0.2">
      <c r="A4" s="473" t="s">
        <v>202</v>
      </c>
      <c r="B4" s="474"/>
      <c r="C4" s="474"/>
    </row>
    <row r="5" spans="1:3" ht="13.5" thickBot="1" x14ac:dyDescent="0.25"/>
    <row r="6" spans="1:3" x14ac:dyDescent="0.2">
      <c r="A6" s="475" t="s">
        <v>12</v>
      </c>
      <c r="B6" s="477" t="s">
        <v>108</v>
      </c>
      <c r="C6" s="477" t="s">
        <v>109</v>
      </c>
    </row>
    <row r="7" spans="1:3" ht="13.5" thickBot="1" x14ac:dyDescent="0.25">
      <c r="A7" s="476"/>
      <c r="B7" s="478"/>
      <c r="C7" s="478"/>
    </row>
    <row r="8" spans="1:3" x14ac:dyDescent="0.2">
      <c r="A8" s="319">
        <v>2011</v>
      </c>
      <c r="B8" s="187"/>
      <c r="C8" s="322"/>
    </row>
    <row r="9" spans="1:3" x14ac:dyDescent="0.2">
      <c r="A9" s="320">
        <v>2012</v>
      </c>
      <c r="B9" s="189"/>
      <c r="C9" s="323"/>
    </row>
    <row r="10" spans="1:3" x14ac:dyDescent="0.2">
      <c r="A10" s="320">
        <v>2013</v>
      </c>
      <c r="B10" s="189"/>
      <c r="C10" s="323"/>
    </row>
    <row r="11" spans="1:3" x14ac:dyDescent="0.2">
      <c r="A11" s="320">
        <v>2014</v>
      </c>
      <c r="B11" s="189"/>
      <c r="C11" s="323"/>
    </row>
    <row r="12" spans="1:3" x14ac:dyDescent="0.2">
      <c r="A12" s="320">
        <v>2015</v>
      </c>
      <c r="B12" s="189"/>
      <c r="C12" s="323"/>
    </row>
    <row r="13" spans="1:3" x14ac:dyDescent="0.2">
      <c r="A13" s="320">
        <v>2016</v>
      </c>
      <c r="B13" s="189"/>
      <c r="C13" s="323"/>
    </row>
    <row r="14" spans="1:3" ht="13.5" thickBot="1" x14ac:dyDescent="0.25">
      <c r="A14" s="321">
        <v>2017</v>
      </c>
      <c r="B14" s="191"/>
      <c r="C14" s="324"/>
    </row>
    <row r="15" spans="1:3" ht="5.25" customHeight="1" x14ac:dyDescent="0.2"/>
    <row r="16" spans="1:3" ht="13.5" thickBot="1" x14ac:dyDescent="0.25">
      <c r="A16" s="133" t="s">
        <v>110</v>
      </c>
    </row>
    <row r="17" spans="1:3" ht="41.25" customHeight="1" thickBot="1" x14ac:dyDescent="0.25">
      <c r="A17" s="297"/>
      <c r="B17" s="298"/>
      <c r="C17" s="299"/>
    </row>
  </sheetData>
  <mergeCells count="5">
    <mergeCell ref="A3:C3"/>
    <mergeCell ref="A4:C4"/>
    <mergeCell ref="A6:A7"/>
    <mergeCell ref="B6:B7"/>
    <mergeCell ref="C6:C7"/>
  </mergeCells>
  <phoneticPr fontId="0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orientation="landscape" r:id="rId1"/>
  <headerFooter alignWithMargins="0">
    <oddHeader>&amp;R2018 - Año del Centenario de la Reforma Universitaria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B1:O93"/>
  <sheetViews>
    <sheetView topLeftCell="A25" workbookViewId="0">
      <selection activeCell="J51" sqref="J51"/>
    </sheetView>
  </sheetViews>
  <sheetFormatPr baseColWidth="10" defaultColWidth="13.7109375" defaultRowHeight="12.75" x14ac:dyDescent="0.2"/>
  <cols>
    <col min="1" max="1" width="1" style="55" customWidth="1"/>
    <col min="2" max="2" width="3" style="52" customWidth="1"/>
    <col min="3" max="3" width="12.7109375" style="55" customWidth="1"/>
    <col min="4" max="4" width="1.7109375" style="55" customWidth="1"/>
    <col min="5" max="11" width="13.7109375" style="55" customWidth="1"/>
    <col min="12" max="12" width="13.5703125" style="55" customWidth="1"/>
    <col min="13" max="13" width="13.7109375" style="55" customWidth="1"/>
    <col min="14" max="14" width="1.7109375" style="69" customWidth="1"/>
    <col min="15" max="15" width="11.42578125" style="50" customWidth="1"/>
    <col min="16" max="16384" width="13.7109375" style="55"/>
  </cols>
  <sheetData>
    <row r="1" spans="3:15" x14ac:dyDescent="0.2">
      <c r="C1" s="480" t="s">
        <v>8</v>
      </c>
      <c r="D1" s="480"/>
      <c r="E1" s="480"/>
      <c r="F1" s="480"/>
      <c r="G1" s="480"/>
      <c r="H1" s="480"/>
      <c r="I1" s="480"/>
      <c r="J1" s="480"/>
      <c r="K1" s="480"/>
    </row>
    <row r="2" spans="3:15" x14ac:dyDescent="0.2">
      <c r="C2" s="480" t="s">
        <v>119</v>
      </c>
      <c r="D2" s="480"/>
      <c r="E2" s="480"/>
      <c r="F2" s="480"/>
      <c r="G2" s="480"/>
      <c r="H2" s="480"/>
      <c r="I2" s="480"/>
      <c r="J2" s="480"/>
      <c r="K2" s="480"/>
    </row>
    <row r="3" spans="3:15" x14ac:dyDescent="0.2">
      <c r="C3" s="479" t="str">
        <f>+'1.modelos'!A3</f>
        <v>PORCELLANATO</v>
      </c>
      <c r="D3" s="479"/>
      <c r="E3" s="479"/>
      <c r="F3" s="479"/>
      <c r="G3" s="479"/>
      <c r="H3" s="479"/>
      <c r="I3" s="479"/>
      <c r="J3" s="479"/>
      <c r="K3" s="479"/>
      <c r="L3" s="325"/>
      <c r="M3" s="325"/>
      <c r="N3" s="325"/>
      <c r="O3" s="55"/>
    </row>
    <row r="4" spans="3:15" x14ac:dyDescent="0.2">
      <c r="C4" s="479" t="s">
        <v>219</v>
      </c>
      <c r="D4" s="479"/>
      <c r="E4" s="479"/>
      <c r="F4" s="479"/>
      <c r="G4" s="479"/>
      <c r="H4" s="479"/>
      <c r="I4" s="479"/>
      <c r="J4" s="479"/>
      <c r="K4" s="479"/>
      <c r="L4" s="325"/>
      <c r="M4" s="325"/>
      <c r="O4" s="55"/>
    </row>
    <row r="5" spans="3:15" s="52" customFormat="1" ht="10.5" customHeight="1" thickBot="1" x14ac:dyDescent="0.25">
      <c r="C5" s="51"/>
      <c r="D5" s="51"/>
      <c r="E5" s="51"/>
      <c r="F5" s="51"/>
      <c r="G5" s="51"/>
      <c r="H5" s="51"/>
      <c r="I5" s="51"/>
      <c r="J5" s="51"/>
      <c r="K5" s="51"/>
      <c r="L5" s="51"/>
      <c r="N5" s="49"/>
    </row>
    <row r="6" spans="3:15" ht="51.75" thickBot="1" x14ac:dyDescent="0.25">
      <c r="C6" s="300" t="s">
        <v>115</v>
      </c>
      <c r="D6" s="25"/>
      <c r="E6" s="26" t="s">
        <v>21</v>
      </c>
      <c r="F6" s="27" t="s">
        <v>22</v>
      </c>
      <c r="G6" s="27" t="s">
        <v>123</v>
      </c>
      <c r="H6" s="27" t="s">
        <v>116</v>
      </c>
      <c r="I6" s="24" t="s">
        <v>117</v>
      </c>
      <c r="J6" s="27" t="s">
        <v>124</v>
      </c>
      <c r="K6" s="24" t="s">
        <v>118</v>
      </c>
      <c r="L6" s="52"/>
      <c r="M6" s="52"/>
      <c r="N6" s="28"/>
    </row>
    <row r="7" spans="3:15" x14ac:dyDescent="0.2">
      <c r="C7" s="90">
        <v>42005</v>
      </c>
      <c r="D7" s="47"/>
      <c r="E7" s="40"/>
      <c r="F7" s="41"/>
      <c r="G7" s="41"/>
      <c r="H7" s="41"/>
      <c r="I7" s="42"/>
      <c r="J7" s="42"/>
      <c r="K7" s="42"/>
      <c r="N7" s="33"/>
    </row>
    <row r="8" spans="3:15" x14ac:dyDescent="0.2">
      <c r="C8" s="91">
        <v>42036</v>
      </c>
      <c r="D8" s="47"/>
      <c r="E8" s="34"/>
      <c r="F8" s="35"/>
      <c r="G8" s="35"/>
      <c r="H8" s="35"/>
      <c r="I8" s="36"/>
      <c r="J8" s="36"/>
      <c r="K8" s="36"/>
      <c r="N8" s="33"/>
    </row>
    <row r="9" spans="3:15" x14ac:dyDescent="0.2">
      <c r="C9" s="91">
        <v>42064</v>
      </c>
      <c r="D9" s="47"/>
      <c r="E9" s="34"/>
      <c r="F9" s="35"/>
      <c r="G9" s="35"/>
      <c r="H9" s="35"/>
      <c r="I9" s="36"/>
      <c r="J9" s="36"/>
      <c r="K9" s="36"/>
      <c r="N9" s="33"/>
    </row>
    <row r="10" spans="3:15" x14ac:dyDescent="0.2">
      <c r="C10" s="91">
        <v>42095</v>
      </c>
      <c r="D10" s="47"/>
      <c r="E10" s="34"/>
      <c r="F10" s="35"/>
      <c r="G10" s="35"/>
      <c r="H10" s="35"/>
      <c r="I10" s="36"/>
      <c r="J10" s="36"/>
      <c r="K10" s="36"/>
      <c r="N10" s="33"/>
    </row>
    <row r="11" spans="3:15" x14ac:dyDescent="0.2">
      <c r="C11" s="91">
        <v>42125</v>
      </c>
      <c r="D11" s="47"/>
      <c r="E11" s="34"/>
      <c r="F11" s="35"/>
      <c r="G11" s="35"/>
      <c r="H11" s="35"/>
      <c r="I11" s="36"/>
      <c r="J11" s="36"/>
      <c r="K11" s="36"/>
      <c r="N11" s="33"/>
    </row>
    <row r="12" spans="3:15" x14ac:dyDescent="0.2">
      <c r="C12" s="91">
        <v>42156</v>
      </c>
      <c r="D12" s="47"/>
      <c r="E12" s="34"/>
      <c r="F12" s="35"/>
      <c r="G12" s="35"/>
      <c r="H12" s="35"/>
      <c r="I12" s="36"/>
      <c r="J12" s="36"/>
      <c r="K12" s="36"/>
      <c r="N12" s="33"/>
    </row>
    <row r="13" spans="3:15" x14ac:dyDescent="0.2">
      <c r="C13" s="91">
        <v>42186</v>
      </c>
      <c r="D13" s="47"/>
      <c r="E13" s="34"/>
      <c r="F13" s="35"/>
      <c r="G13" s="35"/>
      <c r="H13" s="35"/>
      <c r="I13" s="36"/>
      <c r="J13" s="36"/>
      <c r="K13" s="36"/>
      <c r="N13" s="33"/>
    </row>
    <row r="14" spans="3:15" x14ac:dyDescent="0.2">
      <c r="C14" s="91">
        <v>42217</v>
      </c>
      <c r="D14" s="47"/>
      <c r="E14" s="34"/>
      <c r="F14" s="35"/>
      <c r="G14" s="35"/>
      <c r="H14" s="35"/>
      <c r="I14" s="36"/>
      <c r="J14" s="36"/>
      <c r="K14" s="36"/>
      <c r="N14" s="33"/>
    </row>
    <row r="15" spans="3:15" x14ac:dyDescent="0.2">
      <c r="C15" s="91">
        <v>42248</v>
      </c>
      <c r="D15" s="47"/>
      <c r="E15" s="34"/>
      <c r="F15" s="35"/>
      <c r="G15" s="35"/>
      <c r="H15" s="35"/>
      <c r="I15" s="36"/>
      <c r="J15" s="36"/>
      <c r="K15" s="36"/>
      <c r="N15" s="33"/>
    </row>
    <row r="16" spans="3:15" x14ac:dyDescent="0.2">
      <c r="C16" s="91">
        <v>42278</v>
      </c>
      <c r="D16" s="47"/>
      <c r="E16" s="34"/>
      <c r="F16" s="35"/>
      <c r="G16" s="35"/>
      <c r="H16" s="35"/>
      <c r="I16" s="36"/>
      <c r="J16" s="36"/>
      <c r="K16" s="36"/>
      <c r="N16" s="33"/>
    </row>
    <row r="17" spans="3:14" x14ac:dyDescent="0.2">
      <c r="C17" s="91">
        <v>42309</v>
      </c>
      <c r="D17" s="47"/>
      <c r="E17" s="34"/>
      <c r="F17" s="35"/>
      <c r="G17" s="35"/>
      <c r="H17" s="35"/>
      <c r="I17" s="36"/>
      <c r="J17" s="36"/>
      <c r="K17" s="36"/>
      <c r="N17" s="33"/>
    </row>
    <row r="18" spans="3:14" ht="13.5" thickBot="1" x14ac:dyDescent="0.25">
      <c r="C18" s="92">
        <v>42339</v>
      </c>
      <c r="D18" s="47"/>
      <c r="E18" s="43"/>
      <c r="F18" s="44"/>
      <c r="G18" s="44"/>
      <c r="H18" s="44"/>
      <c r="I18" s="45"/>
      <c r="J18" s="45"/>
      <c r="K18" s="45"/>
      <c r="N18" s="33"/>
    </row>
    <row r="19" spans="3:14" x14ac:dyDescent="0.2">
      <c r="C19" s="90">
        <v>42370</v>
      </c>
      <c r="D19" s="47"/>
      <c r="E19" s="30"/>
      <c r="F19" s="31"/>
      <c r="G19" s="31"/>
      <c r="H19" s="31"/>
      <c r="I19" s="32"/>
      <c r="J19" s="32"/>
      <c r="K19" s="32"/>
      <c r="N19" s="33"/>
    </row>
    <row r="20" spans="3:14" x14ac:dyDescent="0.2">
      <c r="C20" s="91">
        <v>42401</v>
      </c>
      <c r="D20" s="47"/>
      <c r="E20" s="34"/>
      <c r="F20" s="35"/>
      <c r="G20" s="35"/>
      <c r="H20" s="35"/>
      <c r="I20" s="36"/>
      <c r="J20" s="36"/>
      <c r="K20" s="36"/>
      <c r="N20" s="33"/>
    </row>
    <row r="21" spans="3:14" x14ac:dyDescent="0.2">
      <c r="C21" s="91">
        <v>42430</v>
      </c>
      <c r="D21" s="47"/>
      <c r="E21" s="34"/>
      <c r="F21" s="35"/>
      <c r="G21" s="35"/>
      <c r="H21" s="35"/>
      <c r="I21" s="36"/>
      <c r="J21" s="36"/>
      <c r="K21" s="36"/>
      <c r="N21" s="33"/>
    </row>
    <row r="22" spans="3:14" x14ac:dyDescent="0.2">
      <c r="C22" s="91">
        <v>42461</v>
      </c>
      <c r="D22" s="47"/>
      <c r="E22" s="34"/>
      <c r="F22" s="35"/>
      <c r="G22" s="35"/>
      <c r="H22" s="35"/>
      <c r="I22" s="36"/>
      <c r="J22" s="36"/>
      <c r="K22" s="36"/>
      <c r="N22" s="33"/>
    </row>
    <row r="23" spans="3:14" x14ac:dyDescent="0.2">
      <c r="C23" s="91">
        <v>42491</v>
      </c>
      <c r="D23" s="47"/>
      <c r="E23" s="34"/>
      <c r="F23" s="35"/>
      <c r="G23" s="35"/>
      <c r="H23" s="35"/>
      <c r="I23" s="36"/>
      <c r="J23" s="36"/>
      <c r="K23" s="36"/>
      <c r="N23" s="33"/>
    </row>
    <row r="24" spans="3:14" x14ac:dyDescent="0.2">
      <c r="C24" s="91">
        <v>42522</v>
      </c>
      <c r="D24" s="47"/>
      <c r="E24" s="34"/>
      <c r="F24" s="35"/>
      <c r="G24" s="35"/>
      <c r="H24" s="35"/>
      <c r="I24" s="36"/>
      <c r="J24" s="36"/>
      <c r="K24" s="36"/>
      <c r="N24" s="33"/>
    </row>
    <row r="25" spans="3:14" x14ac:dyDescent="0.2">
      <c r="C25" s="91">
        <v>42552</v>
      </c>
      <c r="D25" s="47"/>
      <c r="E25" s="34"/>
      <c r="F25" s="35"/>
      <c r="G25" s="35"/>
      <c r="H25" s="35"/>
      <c r="I25" s="36"/>
      <c r="J25" s="36"/>
      <c r="K25" s="36"/>
      <c r="N25" s="33"/>
    </row>
    <row r="26" spans="3:14" x14ac:dyDescent="0.2">
      <c r="C26" s="91">
        <v>42583</v>
      </c>
      <c r="D26" s="47"/>
      <c r="E26" s="34"/>
      <c r="F26" s="35"/>
      <c r="G26" s="35"/>
      <c r="H26" s="35"/>
      <c r="I26" s="36"/>
      <c r="J26" s="36"/>
      <c r="K26" s="36"/>
      <c r="N26" s="33"/>
    </row>
    <row r="27" spans="3:14" x14ac:dyDescent="0.2">
      <c r="C27" s="91">
        <v>42614</v>
      </c>
      <c r="D27" s="47"/>
      <c r="E27" s="34"/>
      <c r="F27" s="35"/>
      <c r="G27" s="35"/>
      <c r="H27" s="35"/>
      <c r="I27" s="36"/>
      <c r="J27" s="36"/>
      <c r="K27" s="36"/>
      <c r="N27" s="33"/>
    </row>
    <row r="28" spans="3:14" x14ac:dyDescent="0.2">
      <c r="C28" s="91">
        <v>42644</v>
      </c>
      <c r="D28" s="47"/>
      <c r="E28" s="34"/>
      <c r="F28" s="35"/>
      <c r="G28" s="35"/>
      <c r="H28" s="35"/>
      <c r="I28" s="36"/>
      <c r="J28" s="36"/>
      <c r="K28" s="36"/>
      <c r="N28" s="33"/>
    </row>
    <row r="29" spans="3:14" x14ac:dyDescent="0.2">
      <c r="C29" s="91">
        <v>42675</v>
      </c>
      <c r="D29" s="47"/>
      <c r="E29" s="34"/>
      <c r="F29" s="35"/>
      <c r="G29" s="35"/>
      <c r="H29" s="35"/>
      <c r="I29" s="36"/>
      <c r="J29" s="36"/>
      <c r="K29" s="36"/>
      <c r="N29" s="33"/>
    </row>
    <row r="30" spans="3:14" ht="13.5" thickBot="1" x14ac:dyDescent="0.25">
      <c r="C30" s="92">
        <v>42705</v>
      </c>
      <c r="D30" s="47"/>
      <c r="E30" s="43"/>
      <c r="F30" s="44"/>
      <c r="G30" s="44"/>
      <c r="H30" s="44"/>
      <c r="I30" s="45"/>
      <c r="J30" s="45"/>
      <c r="K30" s="45"/>
      <c r="N30" s="33"/>
    </row>
    <row r="31" spans="3:14" x14ac:dyDescent="0.2">
      <c r="C31" s="90">
        <v>42736</v>
      </c>
      <c r="D31" s="47"/>
      <c r="E31" s="30"/>
      <c r="F31" s="31"/>
      <c r="G31" s="31"/>
      <c r="H31" s="96"/>
      <c r="I31" s="32"/>
      <c r="J31" s="32"/>
      <c r="K31" s="32"/>
      <c r="N31" s="33"/>
    </row>
    <row r="32" spans="3:14" x14ac:dyDescent="0.2">
      <c r="C32" s="91">
        <v>42767</v>
      </c>
      <c r="D32" s="47"/>
      <c r="E32" s="34"/>
      <c r="F32" s="35"/>
      <c r="G32" s="35"/>
      <c r="H32" s="97"/>
      <c r="I32" s="36"/>
      <c r="J32" s="36"/>
      <c r="K32" s="36"/>
      <c r="N32" s="33"/>
    </row>
    <row r="33" spans="3:14" x14ac:dyDescent="0.2">
      <c r="C33" s="91">
        <v>42795</v>
      </c>
      <c r="D33" s="47"/>
      <c r="E33" s="34"/>
      <c r="F33" s="35"/>
      <c r="G33" s="35"/>
      <c r="H33" s="97"/>
      <c r="I33" s="36"/>
      <c r="J33" s="36"/>
      <c r="K33" s="36"/>
      <c r="N33" s="33"/>
    </row>
    <row r="34" spans="3:14" x14ac:dyDescent="0.2">
      <c r="C34" s="91">
        <v>42826</v>
      </c>
      <c r="D34" s="47"/>
      <c r="E34" s="34"/>
      <c r="F34" s="35"/>
      <c r="G34" s="35"/>
      <c r="H34" s="97"/>
      <c r="I34" s="36"/>
      <c r="J34" s="36"/>
      <c r="K34" s="36"/>
      <c r="N34" s="33"/>
    </row>
    <row r="35" spans="3:14" x14ac:dyDescent="0.2">
      <c r="C35" s="91">
        <v>42856</v>
      </c>
      <c r="D35" s="47"/>
      <c r="E35" s="34"/>
      <c r="F35" s="35"/>
      <c r="G35" s="35"/>
      <c r="H35" s="97"/>
      <c r="I35" s="36"/>
      <c r="J35" s="36"/>
      <c r="K35" s="36"/>
      <c r="N35" s="33"/>
    </row>
    <row r="36" spans="3:14" x14ac:dyDescent="0.2">
      <c r="C36" s="91">
        <v>42887</v>
      </c>
      <c r="D36" s="47"/>
      <c r="E36" s="34"/>
      <c r="F36" s="35"/>
      <c r="G36" s="35"/>
      <c r="H36" s="97"/>
      <c r="I36" s="36"/>
      <c r="J36" s="36"/>
      <c r="K36" s="36"/>
      <c r="N36" s="33"/>
    </row>
    <row r="37" spans="3:14" x14ac:dyDescent="0.2">
      <c r="C37" s="91">
        <v>42917</v>
      </c>
      <c r="D37" s="47"/>
      <c r="E37" s="34"/>
      <c r="F37" s="35"/>
      <c r="G37" s="35"/>
      <c r="H37" s="97"/>
      <c r="I37" s="36"/>
      <c r="J37" s="36"/>
      <c r="K37" s="36"/>
      <c r="N37" s="33"/>
    </row>
    <row r="38" spans="3:14" x14ac:dyDescent="0.2">
      <c r="C38" s="91">
        <v>42948</v>
      </c>
      <c r="D38" s="47"/>
      <c r="E38" s="34"/>
      <c r="F38" s="35"/>
      <c r="G38" s="35"/>
      <c r="H38" s="97"/>
      <c r="I38" s="36"/>
      <c r="J38" s="36"/>
      <c r="K38" s="36"/>
      <c r="N38" s="33"/>
    </row>
    <row r="39" spans="3:14" x14ac:dyDescent="0.2">
      <c r="C39" s="91">
        <v>42979</v>
      </c>
      <c r="D39" s="47"/>
      <c r="E39" s="34"/>
      <c r="F39" s="35"/>
      <c r="G39" s="35"/>
      <c r="H39" s="97"/>
      <c r="I39" s="36"/>
      <c r="J39" s="36"/>
      <c r="K39" s="36"/>
      <c r="N39" s="33"/>
    </row>
    <row r="40" spans="3:14" x14ac:dyDescent="0.2">
      <c r="C40" s="91">
        <v>43009</v>
      </c>
      <c r="D40" s="47"/>
      <c r="E40" s="34"/>
      <c r="F40" s="35"/>
      <c r="G40" s="35"/>
      <c r="H40" s="97"/>
      <c r="I40" s="36"/>
      <c r="J40" s="36"/>
      <c r="K40" s="36"/>
      <c r="N40" s="33"/>
    </row>
    <row r="41" spans="3:14" x14ac:dyDescent="0.2">
      <c r="C41" s="91">
        <v>43040</v>
      </c>
      <c r="D41" s="47"/>
      <c r="E41" s="34"/>
      <c r="F41" s="35"/>
      <c r="G41" s="35"/>
      <c r="H41" s="97"/>
      <c r="I41" s="36"/>
      <c r="J41" s="36"/>
      <c r="K41" s="36"/>
      <c r="N41" s="33"/>
    </row>
    <row r="42" spans="3:14" ht="13.5" thickBot="1" x14ac:dyDescent="0.25">
      <c r="C42" s="92">
        <v>43070</v>
      </c>
      <c r="D42" s="47"/>
      <c r="E42" s="37"/>
      <c r="F42" s="38"/>
      <c r="G42" s="38"/>
      <c r="H42" s="98"/>
      <c r="I42" s="39"/>
      <c r="J42" s="39"/>
      <c r="K42" s="39"/>
      <c r="N42" s="33"/>
    </row>
    <row r="43" spans="3:14" ht="13.5" thickBot="1" x14ac:dyDescent="0.25">
      <c r="C43" s="46"/>
      <c r="D43" s="47"/>
      <c r="E43" s="33"/>
      <c r="F43" s="33"/>
      <c r="G43" s="33"/>
      <c r="H43" s="33"/>
      <c r="I43" s="33"/>
      <c r="J43" s="33"/>
      <c r="K43" s="33"/>
      <c r="N43" s="33"/>
    </row>
    <row r="44" spans="3:14" ht="50.25" customHeight="1" thickBot="1" x14ac:dyDescent="0.25">
      <c r="C44" s="68" t="s">
        <v>10</v>
      </c>
      <c r="D44" s="70"/>
      <c r="E44" s="26" t="str">
        <f t="shared" ref="E44:K44" si="0">+E6</f>
        <v>Producción</v>
      </c>
      <c r="F44" s="27" t="str">
        <f t="shared" si="0"/>
        <v>Autoconsumo</v>
      </c>
      <c r="G44" s="27" t="str">
        <f t="shared" si="0"/>
        <v>Ventas de Producción Propia</v>
      </c>
      <c r="H44" s="71" t="str">
        <f t="shared" si="0"/>
        <v>Exportaciones</v>
      </c>
      <c r="I44" s="24" t="str">
        <f t="shared" si="0"/>
        <v>Producción Contratada a Terceros</v>
      </c>
      <c r="J44" s="24" t="str">
        <f t="shared" si="0"/>
        <v>Ventas de Producción Contratada a Terceros</v>
      </c>
      <c r="K44" s="57" t="str">
        <f t="shared" si="0"/>
        <v>Producción para Terceros</v>
      </c>
      <c r="L44" s="57" t="s">
        <v>180</v>
      </c>
      <c r="M44" s="57" t="s">
        <v>101</v>
      </c>
      <c r="N44" s="72"/>
    </row>
    <row r="45" spans="3:14" x14ac:dyDescent="0.2">
      <c r="C45" s="64">
        <v>2011</v>
      </c>
      <c r="D45" s="73"/>
      <c r="E45" s="447"/>
      <c r="F45" s="448"/>
      <c r="G45" s="448"/>
      <c r="H45" s="449"/>
      <c r="I45" s="450"/>
      <c r="J45" s="450"/>
      <c r="K45" s="450"/>
      <c r="L45" s="450"/>
      <c r="M45" s="451"/>
      <c r="N45" s="29"/>
    </row>
    <row r="46" spans="3:14" x14ac:dyDescent="0.2">
      <c r="C46" s="61">
        <v>2012</v>
      </c>
      <c r="D46" s="74"/>
      <c r="E46" s="75"/>
      <c r="F46" s="76"/>
      <c r="G46" s="76"/>
      <c r="H46" s="76"/>
      <c r="I46" s="76"/>
      <c r="J46" s="76"/>
      <c r="K46" s="76"/>
      <c r="L46" s="76"/>
      <c r="M46" s="452"/>
    </row>
    <row r="47" spans="3:14" x14ac:dyDescent="0.2">
      <c r="C47" s="61">
        <v>2013</v>
      </c>
      <c r="D47" s="74"/>
      <c r="E47" s="75"/>
      <c r="F47" s="76"/>
      <c r="G47" s="76"/>
      <c r="H47" s="76"/>
      <c r="I47" s="76"/>
      <c r="J47" s="76"/>
      <c r="K47" s="76"/>
      <c r="L47" s="76"/>
      <c r="M47" s="452"/>
    </row>
    <row r="48" spans="3:14" ht="13.5" thickBot="1" x14ac:dyDescent="0.25">
      <c r="C48" s="63">
        <v>2014</v>
      </c>
      <c r="D48" s="74"/>
      <c r="E48" s="77"/>
      <c r="F48" s="78"/>
      <c r="G48" s="78"/>
      <c r="H48" s="78"/>
      <c r="I48" s="78"/>
      <c r="J48" s="78"/>
      <c r="K48" s="78"/>
      <c r="L48" s="78"/>
      <c r="M48" s="453"/>
    </row>
    <row r="49" spans="3:14" x14ac:dyDescent="0.2">
      <c r="C49" s="64">
        <v>2015</v>
      </c>
      <c r="D49" s="74"/>
      <c r="E49" s="75"/>
      <c r="F49" s="76"/>
      <c r="G49" s="76"/>
      <c r="H49" s="76"/>
      <c r="I49" s="76"/>
      <c r="J49" s="76"/>
      <c r="K49" s="76"/>
      <c r="L49" s="76"/>
      <c r="M49" s="452"/>
    </row>
    <row r="50" spans="3:14" ht="13.5" thickBot="1" x14ac:dyDescent="0.25">
      <c r="C50" s="326">
        <v>2016</v>
      </c>
      <c r="D50" s="73"/>
      <c r="E50" s="80"/>
      <c r="F50" s="81"/>
      <c r="G50" s="81"/>
      <c r="H50" s="82"/>
      <c r="I50" s="82"/>
      <c r="J50" s="82"/>
      <c r="K50" s="82"/>
      <c r="L50" s="82"/>
      <c r="M50" s="454"/>
    </row>
    <row r="51" spans="3:14" x14ac:dyDescent="0.2">
      <c r="N51" s="49"/>
    </row>
    <row r="52" spans="3:14" x14ac:dyDescent="0.2">
      <c r="N52" s="49"/>
    </row>
    <row r="53" spans="3:14" x14ac:dyDescent="0.2">
      <c r="N53" s="49"/>
    </row>
    <row r="54" spans="3:14" x14ac:dyDescent="0.2">
      <c r="N54" s="49"/>
    </row>
    <row r="55" spans="3:14" x14ac:dyDescent="0.2">
      <c r="N55" s="49"/>
    </row>
    <row r="56" spans="3:14" x14ac:dyDescent="0.2">
      <c r="N56" s="49"/>
    </row>
    <row r="57" spans="3:14" x14ac:dyDescent="0.2">
      <c r="N57" s="49"/>
    </row>
    <row r="58" spans="3:14" x14ac:dyDescent="0.2">
      <c r="N58" s="49"/>
    </row>
    <row r="59" spans="3:14" x14ac:dyDescent="0.2">
      <c r="N59" s="49"/>
    </row>
    <row r="60" spans="3:14" x14ac:dyDescent="0.2">
      <c r="N60" s="49"/>
    </row>
    <row r="61" spans="3:14" x14ac:dyDescent="0.2">
      <c r="N61" s="49"/>
    </row>
    <row r="62" spans="3:14" x14ac:dyDescent="0.2">
      <c r="N62" s="49"/>
    </row>
    <row r="63" spans="3:14" x14ac:dyDescent="0.2">
      <c r="N63" s="49"/>
    </row>
    <row r="64" spans="3:14" x14ac:dyDescent="0.2">
      <c r="N64" s="49"/>
    </row>
    <row r="65" spans="14:14" x14ac:dyDescent="0.2">
      <c r="N65" s="49"/>
    </row>
    <row r="66" spans="14:14" x14ac:dyDescent="0.2">
      <c r="N66" s="49"/>
    </row>
    <row r="67" spans="14:14" x14ac:dyDescent="0.2">
      <c r="N67" s="49"/>
    </row>
    <row r="68" spans="14:14" x14ac:dyDescent="0.2">
      <c r="N68" s="49"/>
    </row>
    <row r="69" spans="14:14" x14ac:dyDescent="0.2">
      <c r="N69" s="49"/>
    </row>
    <row r="70" spans="14:14" x14ac:dyDescent="0.2">
      <c r="N70" s="49"/>
    </row>
    <row r="71" spans="14:14" x14ac:dyDescent="0.2">
      <c r="N71" s="49"/>
    </row>
    <row r="72" spans="14:14" x14ac:dyDescent="0.2">
      <c r="N72" s="49"/>
    </row>
    <row r="73" spans="14:14" x14ac:dyDescent="0.2">
      <c r="N73" s="49"/>
    </row>
    <row r="74" spans="14:14" x14ac:dyDescent="0.2">
      <c r="N74" s="49"/>
    </row>
    <row r="75" spans="14:14" x14ac:dyDescent="0.2">
      <c r="N75" s="49"/>
    </row>
    <row r="76" spans="14:14" x14ac:dyDescent="0.2">
      <c r="N76" s="49"/>
    </row>
    <row r="77" spans="14:14" x14ac:dyDescent="0.2">
      <c r="N77" s="49"/>
    </row>
    <row r="78" spans="14:14" x14ac:dyDescent="0.2">
      <c r="N78" s="49"/>
    </row>
    <row r="79" spans="14:14" x14ac:dyDescent="0.2">
      <c r="N79" s="49"/>
    </row>
    <row r="80" spans="14:14" x14ac:dyDescent="0.2">
      <c r="N80" s="49"/>
    </row>
    <row r="81" spans="14:14" x14ac:dyDescent="0.2">
      <c r="N81" s="49"/>
    </row>
    <row r="82" spans="14:14" x14ac:dyDescent="0.2">
      <c r="N82" s="49"/>
    </row>
    <row r="83" spans="14:14" x14ac:dyDescent="0.2">
      <c r="N83" s="49"/>
    </row>
    <row r="84" spans="14:14" x14ac:dyDescent="0.2">
      <c r="N84" s="49"/>
    </row>
    <row r="85" spans="14:14" x14ac:dyDescent="0.2">
      <c r="N85" s="49"/>
    </row>
    <row r="86" spans="14:14" x14ac:dyDescent="0.2">
      <c r="N86" s="49"/>
    </row>
    <row r="87" spans="14:14" x14ac:dyDescent="0.2">
      <c r="N87" s="49"/>
    </row>
    <row r="88" spans="14:14" x14ac:dyDescent="0.2">
      <c r="N88" s="49"/>
    </row>
    <row r="89" spans="14:14" x14ac:dyDescent="0.2">
      <c r="N89" s="49"/>
    </row>
    <row r="90" spans="14:14" x14ac:dyDescent="0.2">
      <c r="N90" s="49"/>
    </row>
    <row r="91" spans="14:14" x14ac:dyDescent="0.2">
      <c r="N91" s="49"/>
    </row>
    <row r="92" spans="14:14" x14ac:dyDescent="0.2">
      <c r="N92" s="49"/>
    </row>
    <row r="93" spans="14:14" x14ac:dyDescent="0.2">
      <c r="N93" s="49"/>
    </row>
  </sheetData>
  <sheetProtection formatCells="0" formatColumns="0" formatRows="0"/>
  <protectedRanges>
    <protectedRange sqref="N7:N30 E46:N50 E7:K30" name="Rango2_1"/>
    <protectedRange sqref="E46:M50" name="Rango1_1"/>
  </protectedRanges>
  <mergeCells count="4">
    <mergeCell ref="C4:K4"/>
    <mergeCell ref="C1:K1"/>
    <mergeCell ref="C2:K2"/>
    <mergeCell ref="C3:K3"/>
  </mergeCells>
  <phoneticPr fontId="16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scale="63" orientation="portrait" r:id="rId1"/>
  <headerFooter alignWithMargins="0">
    <oddHeader>&amp;R2018 - Año del Centenario de la Reforma Universitaria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53"/>
  <sheetViews>
    <sheetView topLeftCell="A31" workbookViewId="0">
      <selection activeCell="A43" sqref="A43"/>
    </sheetView>
  </sheetViews>
  <sheetFormatPr baseColWidth="10" defaultRowHeight="12.75" x14ac:dyDescent="0.2"/>
  <cols>
    <col min="1" max="1" width="38.28515625" style="55" customWidth="1"/>
    <col min="2" max="2" width="3" style="50" customWidth="1"/>
    <col min="3" max="3" width="37.85546875" style="55" customWidth="1"/>
    <col min="4" max="4" width="3.42578125" style="55" customWidth="1"/>
    <col min="5" max="5" width="37.85546875" style="55" customWidth="1"/>
    <col min="6" max="6" width="2.140625" style="55" customWidth="1"/>
    <col min="7" max="16384" width="11.42578125" style="50"/>
  </cols>
  <sheetData>
    <row r="1" spans="1:6" x14ac:dyDescent="0.2">
      <c r="A1" s="480" t="s">
        <v>186</v>
      </c>
      <c r="B1" s="480"/>
      <c r="C1" s="480"/>
      <c r="D1" s="480"/>
      <c r="E1" s="480"/>
      <c r="F1" s="50"/>
    </row>
    <row r="2" spans="1:6" x14ac:dyDescent="0.2">
      <c r="A2" s="480" t="s">
        <v>185</v>
      </c>
      <c r="B2" s="480"/>
      <c r="C2" s="480"/>
      <c r="D2" s="480"/>
      <c r="E2" s="480"/>
      <c r="F2" s="50"/>
    </row>
    <row r="3" spans="1:6" x14ac:dyDescent="0.2">
      <c r="A3" s="479" t="s">
        <v>201</v>
      </c>
      <c r="B3" s="481"/>
      <c r="C3" s="481"/>
      <c r="D3" s="481"/>
      <c r="E3" s="481"/>
      <c r="F3" s="50"/>
    </row>
    <row r="4" spans="1:6" x14ac:dyDescent="0.2">
      <c r="A4" s="480" t="s">
        <v>114</v>
      </c>
      <c r="B4" s="480"/>
      <c r="C4" s="480"/>
      <c r="D4" s="480"/>
      <c r="E4" s="480"/>
      <c r="F4" s="50"/>
    </row>
    <row r="5" spans="1:6" ht="14.25" customHeight="1" thickBot="1" x14ac:dyDescent="0.25">
      <c r="A5" s="51"/>
      <c r="C5" s="52"/>
      <c r="D5" s="52"/>
      <c r="E5" s="52"/>
    </row>
    <row r="6" spans="1:6" ht="55.5" customHeight="1" thickBot="1" x14ac:dyDescent="0.25">
      <c r="A6" s="300" t="s">
        <v>115</v>
      </c>
      <c r="C6" s="24" t="s">
        <v>146</v>
      </c>
      <c r="D6" s="28"/>
      <c r="E6" s="24" t="s">
        <v>147</v>
      </c>
    </row>
    <row r="7" spans="1:6" x14ac:dyDescent="0.2">
      <c r="A7" s="90">
        <f>'3.vol.'!C7</f>
        <v>42005</v>
      </c>
      <c r="C7" s="42"/>
      <c r="D7" s="33"/>
      <c r="E7" s="42"/>
    </row>
    <row r="8" spans="1:6" x14ac:dyDescent="0.2">
      <c r="A8" s="91">
        <f>'3.vol.'!C8</f>
        <v>42036</v>
      </c>
      <c r="C8" s="36"/>
      <c r="D8" s="33"/>
      <c r="E8" s="36"/>
    </row>
    <row r="9" spans="1:6" x14ac:dyDescent="0.2">
      <c r="A9" s="91">
        <f>'3.vol.'!C9</f>
        <v>42064</v>
      </c>
      <c r="C9" s="36"/>
      <c r="D9" s="33"/>
      <c r="E9" s="36"/>
    </row>
    <row r="10" spans="1:6" x14ac:dyDescent="0.2">
      <c r="A10" s="91">
        <f>'3.vol.'!C10</f>
        <v>42095</v>
      </c>
      <c r="C10" s="36"/>
      <c r="D10" s="33"/>
      <c r="E10" s="36"/>
    </row>
    <row r="11" spans="1:6" x14ac:dyDescent="0.2">
      <c r="A11" s="91">
        <f>'3.vol.'!C11</f>
        <v>42125</v>
      </c>
      <c r="C11" s="36"/>
      <c r="D11" s="33"/>
      <c r="E11" s="36"/>
    </row>
    <row r="12" spans="1:6" x14ac:dyDescent="0.2">
      <c r="A12" s="91">
        <f>'3.vol.'!C12</f>
        <v>42156</v>
      </c>
      <c r="C12" s="36"/>
      <c r="D12" s="33"/>
      <c r="E12" s="36"/>
    </row>
    <row r="13" spans="1:6" x14ac:dyDescent="0.2">
      <c r="A13" s="91">
        <f>'3.vol.'!C13</f>
        <v>42186</v>
      </c>
      <c r="C13" s="36"/>
      <c r="D13" s="33"/>
      <c r="E13" s="36"/>
    </row>
    <row r="14" spans="1:6" x14ac:dyDescent="0.2">
      <c r="A14" s="91">
        <f>'3.vol.'!C14</f>
        <v>42217</v>
      </c>
      <c r="C14" s="36"/>
      <c r="D14" s="33"/>
      <c r="E14" s="36"/>
    </row>
    <row r="15" spans="1:6" x14ac:dyDescent="0.2">
      <c r="A15" s="91">
        <f>'3.vol.'!C15</f>
        <v>42248</v>
      </c>
      <c r="C15" s="261"/>
      <c r="D15" s="267"/>
      <c r="E15" s="261"/>
    </row>
    <row r="16" spans="1:6" x14ac:dyDescent="0.2">
      <c r="A16" s="91">
        <f>'3.vol.'!C16</f>
        <v>42278</v>
      </c>
      <c r="C16" s="36"/>
      <c r="D16" s="33"/>
      <c r="E16" s="36"/>
    </row>
    <row r="17" spans="1:5" x14ac:dyDescent="0.2">
      <c r="A17" s="91">
        <f>'3.vol.'!C17</f>
        <v>42309</v>
      </c>
      <c r="C17" s="36"/>
      <c r="D17" s="33"/>
      <c r="E17" s="36"/>
    </row>
    <row r="18" spans="1:5" ht="13.5" thickBot="1" x14ac:dyDescent="0.25">
      <c r="A18" s="92">
        <f>'3.vol.'!C18</f>
        <v>42339</v>
      </c>
      <c r="C18" s="45"/>
      <c r="D18" s="33"/>
      <c r="E18" s="45"/>
    </row>
    <row r="19" spans="1:5" x14ac:dyDescent="0.2">
      <c r="A19" s="90">
        <f>'3.vol.'!C19</f>
        <v>42370</v>
      </c>
      <c r="C19" s="32"/>
      <c r="D19" s="33"/>
      <c r="E19" s="32"/>
    </row>
    <row r="20" spans="1:5" x14ac:dyDescent="0.2">
      <c r="A20" s="91">
        <f>'3.vol.'!C20</f>
        <v>42401</v>
      </c>
      <c r="C20" s="36"/>
      <c r="D20" s="33"/>
      <c r="E20" s="36"/>
    </row>
    <row r="21" spans="1:5" x14ac:dyDescent="0.2">
      <c r="A21" s="91">
        <f>'3.vol.'!C21</f>
        <v>42430</v>
      </c>
      <c r="C21" s="36"/>
      <c r="D21" s="33"/>
      <c r="E21" s="36"/>
    </row>
    <row r="22" spans="1:5" x14ac:dyDescent="0.2">
      <c r="A22" s="91">
        <f>'3.vol.'!C22</f>
        <v>42461</v>
      </c>
      <c r="C22" s="36"/>
      <c r="D22" s="33"/>
      <c r="E22" s="36"/>
    </row>
    <row r="23" spans="1:5" x14ac:dyDescent="0.2">
      <c r="A23" s="91">
        <f>'3.vol.'!C23</f>
        <v>42491</v>
      </c>
      <c r="C23" s="36"/>
      <c r="D23" s="33"/>
      <c r="E23" s="36"/>
    </row>
    <row r="24" spans="1:5" x14ac:dyDescent="0.2">
      <c r="A24" s="91">
        <f>'3.vol.'!C24</f>
        <v>42522</v>
      </c>
      <c r="C24" s="36"/>
      <c r="D24" s="33"/>
      <c r="E24" s="36"/>
    </row>
    <row r="25" spans="1:5" x14ac:dyDescent="0.2">
      <c r="A25" s="91">
        <f>'3.vol.'!C25</f>
        <v>42552</v>
      </c>
      <c r="C25" s="36"/>
      <c r="D25" s="33"/>
      <c r="E25" s="36"/>
    </row>
    <row r="26" spans="1:5" x14ac:dyDescent="0.2">
      <c r="A26" s="91">
        <f>'3.vol.'!C26</f>
        <v>42583</v>
      </c>
      <c r="C26" s="36"/>
      <c r="D26" s="33"/>
      <c r="E26" s="36"/>
    </row>
    <row r="27" spans="1:5" x14ac:dyDescent="0.2">
      <c r="A27" s="91">
        <f>'3.vol.'!C27</f>
        <v>42614</v>
      </c>
      <c r="C27" s="36"/>
      <c r="D27" s="33"/>
      <c r="E27" s="36"/>
    </row>
    <row r="28" spans="1:5" x14ac:dyDescent="0.2">
      <c r="A28" s="91">
        <f>'3.vol.'!C28</f>
        <v>42644</v>
      </c>
      <c r="C28" s="36"/>
      <c r="D28" s="33"/>
      <c r="E28" s="36"/>
    </row>
    <row r="29" spans="1:5" x14ac:dyDescent="0.2">
      <c r="A29" s="91">
        <f>'3.vol.'!C29</f>
        <v>42675</v>
      </c>
      <c r="C29" s="36"/>
      <c r="D29" s="33"/>
      <c r="E29" s="36"/>
    </row>
    <row r="30" spans="1:5" ht="13.5" thickBot="1" x14ac:dyDescent="0.25">
      <c r="A30" s="92">
        <f>'3.vol.'!C30</f>
        <v>42705</v>
      </c>
      <c r="C30" s="45"/>
      <c r="D30" s="33"/>
      <c r="E30" s="45"/>
    </row>
    <row r="31" spans="1:5" x14ac:dyDescent="0.2">
      <c r="A31" s="90">
        <f>'3.vol.'!C31</f>
        <v>42736</v>
      </c>
      <c r="C31" s="32"/>
      <c r="D31" s="33"/>
      <c r="E31" s="32"/>
    </row>
    <row r="32" spans="1:5" x14ac:dyDescent="0.2">
      <c r="A32" s="91">
        <f>'3.vol.'!C32</f>
        <v>42767</v>
      </c>
      <c r="C32" s="36"/>
      <c r="D32" s="33"/>
      <c r="E32" s="36"/>
    </row>
    <row r="33" spans="1:6" x14ac:dyDescent="0.2">
      <c r="A33" s="91">
        <f>'3.vol.'!C33</f>
        <v>42795</v>
      </c>
      <c r="C33" s="36"/>
      <c r="D33" s="33"/>
      <c r="E33" s="36"/>
    </row>
    <row r="34" spans="1:6" x14ac:dyDescent="0.2">
      <c r="A34" s="91">
        <f>'3.vol.'!C34</f>
        <v>42826</v>
      </c>
      <c r="C34" s="36"/>
      <c r="D34" s="33"/>
      <c r="E34" s="36"/>
    </row>
    <row r="35" spans="1:6" x14ac:dyDescent="0.2">
      <c r="A35" s="91">
        <f>'3.vol.'!C35</f>
        <v>42856</v>
      </c>
      <c r="C35" s="36"/>
      <c r="D35" s="33"/>
      <c r="E35" s="36"/>
    </row>
    <row r="36" spans="1:6" x14ac:dyDescent="0.2">
      <c r="A36" s="91">
        <f>'3.vol.'!C36</f>
        <v>42887</v>
      </c>
      <c r="C36" s="36"/>
      <c r="D36" s="33"/>
      <c r="E36" s="36"/>
    </row>
    <row r="37" spans="1:6" x14ac:dyDescent="0.2">
      <c r="A37" s="91">
        <f>'3.vol.'!C37</f>
        <v>42917</v>
      </c>
      <c r="C37" s="36"/>
      <c r="D37" s="33"/>
      <c r="E37" s="36"/>
    </row>
    <row r="38" spans="1:6" x14ac:dyDescent="0.2">
      <c r="A38" s="91">
        <f>'3.vol.'!C38</f>
        <v>42948</v>
      </c>
      <c r="C38" s="36"/>
      <c r="D38" s="33"/>
      <c r="E38" s="36"/>
    </row>
    <row r="39" spans="1:6" x14ac:dyDescent="0.2">
      <c r="A39" s="91">
        <f>'3.vol.'!C39</f>
        <v>42979</v>
      </c>
      <c r="C39" s="36"/>
      <c r="D39" s="33"/>
      <c r="E39" s="36"/>
    </row>
    <row r="40" spans="1:6" x14ac:dyDescent="0.2">
      <c r="A40" s="91">
        <f>'3.vol.'!C40</f>
        <v>43009</v>
      </c>
      <c r="C40" s="36"/>
      <c r="D40" s="33"/>
      <c r="E40" s="36"/>
    </row>
    <row r="41" spans="1:6" x14ac:dyDescent="0.2">
      <c r="A41" s="91">
        <f>'3.vol.'!C41</f>
        <v>43040</v>
      </c>
      <c r="C41" s="36"/>
      <c r="D41" s="33"/>
      <c r="E41" s="36"/>
    </row>
    <row r="42" spans="1:6" ht="13.5" thickBot="1" x14ac:dyDescent="0.25">
      <c r="A42" s="92">
        <f>'3.vol.'!C42</f>
        <v>43070</v>
      </c>
      <c r="C42" s="39"/>
      <c r="D42" s="33"/>
      <c r="E42" s="39"/>
    </row>
    <row r="43" spans="1:6" ht="57.75" customHeight="1" thickBot="1" x14ac:dyDescent="0.25">
      <c r="A43" s="46"/>
      <c r="C43" s="33"/>
      <c r="D43" s="33"/>
      <c r="E43" s="33"/>
      <c r="F43" s="58"/>
    </row>
    <row r="44" spans="1:6" ht="39" thickBot="1" x14ac:dyDescent="0.25">
      <c r="A44" s="56" t="s">
        <v>10</v>
      </c>
      <c r="C44" s="57" t="str">
        <f>+C6</f>
        <v>Ventas de Producción Propia
En pesos</v>
      </c>
      <c r="D44" s="268"/>
      <c r="E44" s="57" t="str">
        <f>+E6</f>
        <v>Ventas de Producción Encargada o Contratada a Terceros
En pesos</v>
      </c>
    </row>
    <row r="45" spans="1:6" x14ac:dyDescent="0.2">
      <c r="A45" s="59">
        <v>2011</v>
      </c>
      <c r="C45" s="60"/>
      <c r="D45" s="269"/>
      <c r="E45" s="60"/>
    </row>
    <row r="46" spans="1:6" x14ac:dyDescent="0.2">
      <c r="A46" s="59">
        <v>2012</v>
      </c>
      <c r="C46" s="327"/>
      <c r="D46" s="269"/>
      <c r="E46" s="327"/>
    </row>
    <row r="47" spans="1:6" ht="13.5" thickBot="1" x14ac:dyDescent="0.25">
      <c r="A47" s="328">
        <v>2013</v>
      </c>
      <c r="C47" s="65"/>
      <c r="D47" s="269"/>
      <c r="E47" s="65"/>
    </row>
    <row r="48" spans="1:6" x14ac:dyDescent="0.2">
      <c r="A48" s="64">
        <v>2014</v>
      </c>
      <c r="C48" s="60"/>
      <c r="D48" s="269"/>
      <c r="E48" s="60"/>
    </row>
    <row r="49" spans="1:5" x14ac:dyDescent="0.2">
      <c r="A49" s="63">
        <v>2015</v>
      </c>
      <c r="C49" s="79"/>
      <c r="D49" s="269"/>
      <c r="E49" s="65"/>
    </row>
    <row r="50" spans="1:5" x14ac:dyDescent="0.2">
      <c r="A50" s="61">
        <v>2016</v>
      </c>
      <c r="C50" s="62"/>
      <c r="D50" s="269"/>
      <c r="E50" s="79"/>
    </row>
    <row r="51" spans="1:5" ht="13.5" thickBot="1" x14ac:dyDescent="0.25">
      <c r="A51" s="326">
        <v>2017</v>
      </c>
      <c r="C51" s="66"/>
      <c r="D51" s="270"/>
      <c r="E51" s="66"/>
    </row>
    <row r="52" spans="1:5" ht="13.5" thickBot="1" x14ac:dyDescent="0.25"/>
    <row r="53" spans="1:5" ht="13.5" thickBot="1" x14ac:dyDescent="0.25">
      <c r="A53" s="58" t="s">
        <v>157</v>
      </c>
      <c r="E53" s="125" t="s">
        <v>158</v>
      </c>
    </row>
  </sheetData>
  <sheetProtection formatCells="0" formatColumns="0" formatRows="0"/>
  <protectedRanges>
    <protectedRange sqref="C7:D42 C45:D51" name="Rango2_1_1"/>
    <protectedRange sqref="C45:D51" name="Rango1_1_1"/>
    <protectedRange sqref="E45:E51 E7:E42" name="Rango2_1_1_1"/>
    <protectedRange sqref="E45:E51" name="Rango1_1_1_1"/>
  </protectedRanges>
  <mergeCells count="4">
    <mergeCell ref="A1:E1"/>
    <mergeCell ref="A2:E2"/>
    <mergeCell ref="A3:E3"/>
    <mergeCell ref="A4:E4"/>
  </mergeCells>
  <phoneticPr fontId="16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scale="72" orientation="portrait" r:id="rId1"/>
  <headerFooter alignWithMargins="0">
    <oddHeader>&amp;R2018 - Año del Centenario de la Reforma Universitaria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52"/>
  <sheetViews>
    <sheetView topLeftCell="A22" workbookViewId="0">
      <selection activeCell="A54" sqref="A54:IV65"/>
    </sheetView>
  </sheetViews>
  <sheetFormatPr baseColWidth="10" defaultRowHeight="12.75" x14ac:dyDescent="0.2"/>
  <cols>
    <col min="1" max="1" width="19.85546875" style="55" customWidth="1"/>
    <col min="2" max="2" width="1.85546875" style="50" customWidth="1"/>
    <col min="3" max="3" width="23" style="55" customWidth="1"/>
    <col min="4" max="4" width="2.140625" style="50" customWidth="1"/>
    <col min="5" max="16384" width="11.42578125" style="50"/>
  </cols>
  <sheetData>
    <row r="1" spans="1:6" x14ac:dyDescent="0.2">
      <c r="A1" s="480" t="s">
        <v>188</v>
      </c>
      <c r="B1" s="480"/>
      <c r="C1" s="480"/>
    </row>
    <row r="2" spans="1:6" x14ac:dyDescent="0.2">
      <c r="A2" s="480" t="s">
        <v>120</v>
      </c>
      <c r="B2" s="480"/>
      <c r="C2" s="480"/>
      <c r="F2" s="86" t="s">
        <v>126</v>
      </c>
    </row>
    <row r="3" spans="1:6" x14ac:dyDescent="0.2">
      <c r="A3" s="479" t="str">
        <f>+'1.modelos'!A3</f>
        <v>PORCELLANATO</v>
      </c>
      <c r="B3" s="479"/>
      <c r="C3" s="479"/>
    </row>
    <row r="4" spans="1:6" x14ac:dyDescent="0.2">
      <c r="A4" s="479" t="s">
        <v>114</v>
      </c>
      <c r="B4" s="479"/>
      <c r="C4" s="479"/>
    </row>
    <row r="5" spans="1:6" x14ac:dyDescent="0.2">
      <c r="A5" s="51"/>
      <c r="B5" s="51"/>
      <c r="C5" s="51"/>
    </row>
    <row r="6" spans="1:6" ht="13.5" thickBot="1" x14ac:dyDescent="0.25">
      <c r="A6" s="51"/>
      <c r="C6" s="52"/>
    </row>
    <row r="7" spans="1:6" ht="13.5" thickBot="1" x14ac:dyDescent="0.25">
      <c r="A7" s="24" t="s">
        <v>115</v>
      </c>
      <c r="C7" s="24" t="s">
        <v>121</v>
      </c>
      <c r="F7" s="86" t="s">
        <v>125</v>
      </c>
    </row>
    <row r="8" spans="1:6" x14ac:dyDescent="0.2">
      <c r="A8" s="90">
        <f>+'4.RES PUB'!A7</f>
        <v>42005</v>
      </c>
      <c r="C8" s="42"/>
    </row>
    <row r="9" spans="1:6" x14ac:dyDescent="0.2">
      <c r="A9" s="91">
        <f>+'4.RES PUB'!A8</f>
        <v>42036</v>
      </c>
      <c r="C9" s="36"/>
    </row>
    <row r="10" spans="1:6" x14ac:dyDescent="0.2">
      <c r="A10" s="91">
        <f>+'4.RES PUB'!A9</f>
        <v>42064</v>
      </c>
      <c r="C10" s="36"/>
    </row>
    <row r="11" spans="1:6" x14ac:dyDescent="0.2">
      <c r="A11" s="91">
        <f>+'4.RES PUB'!A10</f>
        <v>42095</v>
      </c>
      <c r="C11" s="36"/>
    </row>
    <row r="12" spans="1:6" x14ac:dyDescent="0.2">
      <c r="A12" s="91">
        <f>+'4.RES PUB'!A11</f>
        <v>42125</v>
      </c>
      <c r="C12" s="36"/>
    </row>
    <row r="13" spans="1:6" x14ac:dyDescent="0.2">
      <c r="A13" s="91">
        <f>+'4.RES PUB'!A12</f>
        <v>42156</v>
      </c>
      <c r="C13" s="36"/>
    </row>
    <row r="14" spans="1:6" x14ac:dyDescent="0.2">
      <c r="A14" s="91">
        <f>+'4.RES PUB'!A13</f>
        <v>42186</v>
      </c>
      <c r="C14" s="36"/>
    </row>
    <row r="15" spans="1:6" x14ac:dyDescent="0.2">
      <c r="A15" s="91">
        <f>+'4.RES PUB'!A14</f>
        <v>42217</v>
      </c>
      <c r="C15" s="36"/>
    </row>
    <row r="16" spans="1:6" x14ac:dyDescent="0.2">
      <c r="A16" s="91">
        <f>+'4.RES PUB'!A15</f>
        <v>42248</v>
      </c>
      <c r="C16" s="36"/>
    </row>
    <row r="17" spans="1:3" x14ac:dyDescent="0.2">
      <c r="A17" s="91">
        <f>+'4.RES PUB'!A16</f>
        <v>42278</v>
      </c>
      <c r="C17" s="36"/>
    </row>
    <row r="18" spans="1:3" x14ac:dyDescent="0.2">
      <c r="A18" s="91">
        <f>+'4.RES PUB'!A17</f>
        <v>42309</v>
      </c>
      <c r="C18" s="36"/>
    </row>
    <row r="19" spans="1:3" ht="13.5" thickBot="1" x14ac:dyDescent="0.25">
      <c r="A19" s="92">
        <f>+'4.RES PUB'!A18</f>
        <v>42339</v>
      </c>
      <c r="C19" s="45"/>
    </row>
    <row r="20" spans="1:3" x14ac:dyDescent="0.2">
      <c r="A20" s="90">
        <f>+'4.RES PUB'!A19</f>
        <v>42370</v>
      </c>
      <c r="C20" s="32"/>
    </row>
    <row r="21" spans="1:3" x14ac:dyDescent="0.2">
      <c r="A21" s="91">
        <f>+'4.RES PUB'!A20</f>
        <v>42401</v>
      </c>
      <c r="C21" s="36"/>
    </row>
    <row r="22" spans="1:3" x14ac:dyDescent="0.2">
      <c r="A22" s="91">
        <f>+'4.RES PUB'!A21</f>
        <v>42430</v>
      </c>
      <c r="C22" s="36"/>
    </row>
    <row r="23" spans="1:3" x14ac:dyDescent="0.2">
      <c r="A23" s="91">
        <f>+'4.RES PUB'!A22</f>
        <v>42461</v>
      </c>
      <c r="C23" s="36"/>
    </row>
    <row r="24" spans="1:3" x14ac:dyDescent="0.2">
      <c r="A24" s="91">
        <f>+'4.RES PUB'!A23</f>
        <v>42491</v>
      </c>
      <c r="C24" s="36"/>
    </row>
    <row r="25" spans="1:3" x14ac:dyDescent="0.2">
      <c r="A25" s="91">
        <f>+'4.RES PUB'!A24</f>
        <v>42522</v>
      </c>
      <c r="C25" s="36"/>
    </row>
    <row r="26" spans="1:3" x14ac:dyDescent="0.2">
      <c r="A26" s="91">
        <f>+'4.RES PUB'!A25</f>
        <v>42552</v>
      </c>
      <c r="C26" s="36"/>
    </row>
    <row r="27" spans="1:3" x14ac:dyDescent="0.2">
      <c r="A27" s="91">
        <f>+'4.RES PUB'!A26</f>
        <v>42583</v>
      </c>
      <c r="C27" s="36"/>
    </row>
    <row r="28" spans="1:3" x14ac:dyDescent="0.2">
      <c r="A28" s="91">
        <f>+'4.RES PUB'!A27</f>
        <v>42614</v>
      </c>
      <c r="C28" s="36"/>
    </row>
    <row r="29" spans="1:3" x14ac:dyDescent="0.2">
      <c r="A29" s="91">
        <f>+'4.RES PUB'!A28</f>
        <v>42644</v>
      </c>
      <c r="C29" s="36"/>
    </row>
    <row r="30" spans="1:3" x14ac:dyDescent="0.2">
      <c r="A30" s="91">
        <f>+'4.RES PUB'!A29</f>
        <v>42675</v>
      </c>
      <c r="C30" s="36"/>
    </row>
    <row r="31" spans="1:3" ht="13.5" thickBot="1" x14ac:dyDescent="0.25">
      <c r="A31" s="95">
        <f>+'4.RES PUB'!A30</f>
        <v>42705</v>
      </c>
      <c r="C31" s="45"/>
    </row>
    <row r="32" spans="1:3" x14ac:dyDescent="0.2">
      <c r="A32" s="90">
        <f>+'4.RES PUB'!A31</f>
        <v>42736</v>
      </c>
      <c r="C32" s="32"/>
    </row>
    <row r="33" spans="1:3" x14ac:dyDescent="0.2">
      <c r="A33" s="91">
        <f>+'4.RES PUB'!A32</f>
        <v>42767</v>
      </c>
      <c r="C33" s="36"/>
    </row>
    <row r="34" spans="1:3" x14ac:dyDescent="0.2">
      <c r="A34" s="91">
        <f>+'4.RES PUB'!A33</f>
        <v>42795</v>
      </c>
      <c r="C34" s="36"/>
    </row>
    <row r="35" spans="1:3" x14ac:dyDescent="0.2">
      <c r="A35" s="91">
        <f>+'4.RES PUB'!A34</f>
        <v>42826</v>
      </c>
      <c r="C35" s="36"/>
    </row>
    <row r="36" spans="1:3" x14ac:dyDescent="0.2">
      <c r="A36" s="91">
        <f>+'4.RES PUB'!A35</f>
        <v>42856</v>
      </c>
      <c r="C36" s="36"/>
    </row>
    <row r="37" spans="1:3" x14ac:dyDescent="0.2">
      <c r="A37" s="91">
        <f>+'4.RES PUB'!A36</f>
        <v>42887</v>
      </c>
      <c r="C37" s="36"/>
    </row>
    <row r="38" spans="1:3" x14ac:dyDescent="0.2">
      <c r="A38" s="91">
        <f>+'4.RES PUB'!A37</f>
        <v>42917</v>
      </c>
      <c r="C38" s="36"/>
    </row>
    <row r="39" spans="1:3" x14ac:dyDescent="0.2">
      <c r="A39" s="91">
        <f>+'4.RES PUB'!A38</f>
        <v>42948</v>
      </c>
      <c r="C39" s="36"/>
    </row>
    <row r="40" spans="1:3" x14ac:dyDescent="0.2">
      <c r="A40" s="91">
        <f>+'4.RES PUB'!A39</f>
        <v>42979</v>
      </c>
      <c r="C40" s="36"/>
    </row>
    <row r="41" spans="1:3" x14ac:dyDescent="0.2">
      <c r="A41" s="91">
        <f>+'4.RES PUB'!A40</f>
        <v>43009</v>
      </c>
      <c r="C41" s="36"/>
    </row>
    <row r="42" spans="1:3" x14ac:dyDescent="0.2">
      <c r="A42" s="91">
        <f>+'4.RES PUB'!A41</f>
        <v>43040</v>
      </c>
      <c r="C42" s="36"/>
    </row>
    <row r="43" spans="1:3" ht="13.5" thickBot="1" x14ac:dyDescent="0.25">
      <c r="A43" s="92">
        <f>+'4.RES PUB'!A42</f>
        <v>43070</v>
      </c>
      <c r="C43" s="39"/>
    </row>
    <row r="44" spans="1:3" ht="13.5" thickBot="1" x14ac:dyDescent="0.25">
      <c r="A44" s="46"/>
      <c r="C44" s="33"/>
    </row>
    <row r="45" spans="1:3" ht="13.5" thickBot="1" x14ac:dyDescent="0.25">
      <c r="A45" s="68" t="s">
        <v>10</v>
      </c>
      <c r="C45" s="300" t="s">
        <v>121</v>
      </c>
    </row>
    <row r="46" spans="1:3" x14ac:dyDescent="0.2">
      <c r="A46" s="64">
        <v>2011</v>
      </c>
      <c r="C46" s="60"/>
    </row>
    <row r="47" spans="1:3" x14ac:dyDescent="0.2">
      <c r="A47" s="61">
        <v>2012</v>
      </c>
      <c r="C47" s="62"/>
    </row>
    <row r="48" spans="1:3" ht="13.5" thickBot="1" x14ac:dyDescent="0.25">
      <c r="A48" s="63">
        <v>2013</v>
      </c>
      <c r="C48" s="79"/>
    </row>
    <row r="49" spans="1:3" x14ac:dyDescent="0.2">
      <c r="A49" s="64">
        <v>2014</v>
      </c>
      <c r="C49" s="60"/>
    </row>
    <row r="50" spans="1:3" x14ac:dyDescent="0.2">
      <c r="A50" s="61">
        <v>2015</v>
      </c>
      <c r="C50" s="62"/>
    </row>
    <row r="51" spans="1:3" x14ac:dyDescent="0.2">
      <c r="A51" s="331">
        <v>2016</v>
      </c>
      <c r="C51" s="62"/>
    </row>
    <row r="52" spans="1:3" ht="13.5" thickBot="1" x14ac:dyDescent="0.25">
      <c r="A52" s="330">
        <v>2017</v>
      </c>
      <c r="C52" s="66"/>
    </row>
  </sheetData>
  <sheetProtection formatCells="0" formatColumns="0" formatRows="0"/>
  <protectedRanges>
    <protectedRange sqref="C8:C38 C46:C52" name="Rango2_1"/>
    <protectedRange sqref="C46:C52" name="Rango1_1"/>
  </protectedRanges>
  <mergeCells count="4">
    <mergeCell ref="A1:C1"/>
    <mergeCell ref="A2:C2"/>
    <mergeCell ref="A3:C3"/>
    <mergeCell ref="A4:C4"/>
  </mergeCells>
  <phoneticPr fontId="16" type="noConversion"/>
  <printOptions horizontalCentered="1" verticalCentered="1"/>
  <pageMargins left="0.78740157480314965" right="0.78740157480314965" top="0.62992125984251968" bottom="0.98425196850393704" header="0.51181102362204722" footer="0.51181102362204722"/>
  <pageSetup paperSize="9" orientation="portrait" r:id="rId1"/>
  <headerFooter alignWithMargins="0">
    <oddHeader>&amp;R2018 - Año del Centenario de la Reforma Universitaria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H51"/>
  <sheetViews>
    <sheetView view="pageLayout" topLeftCell="A31" zoomScaleNormal="100" workbookViewId="0">
      <selection activeCell="D44" sqref="D44"/>
    </sheetView>
  </sheetViews>
  <sheetFormatPr baseColWidth="10" defaultRowHeight="12.75" x14ac:dyDescent="0.2"/>
  <cols>
    <col min="1" max="1" width="38.28515625" style="55" customWidth="1"/>
    <col min="2" max="2" width="3" style="50" customWidth="1"/>
    <col min="3" max="3" width="38.28515625" style="67" customWidth="1"/>
    <col min="4" max="4" width="27.85546875" style="50" customWidth="1"/>
    <col min="5" max="7" width="11.42578125" style="50"/>
    <col min="8" max="8" width="18.5703125" style="50" customWidth="1"/>
    <col min="9" max="16384" width="11.42578125" style="50"/>
  </cols>
  <sheetData>
    <row r="1" spans="1:8" ht="18" x14ac:dyDescent="0.25">
      <c r="A1" s="480" t="s">
        <v>187</v>
      </c>
      <c r="B1" s="480"/>
      <c r="C1" s="480"/>
      <c r="D1" s="336" t="s">
        <v>204</v>
      </c>
    </row>
    <row r="2" spans="1:8" x14ac:dyDescent="0.2">
      <c r="A2" s="480" t="s">
        <v>184</v>
      </c>
      <c r="B2" s="480"/>
      <c r="C2" s="480"/>
    </row>
    <row r="3" spans="1:8" ht="13.5" thickBot="1" x14ac:dyDescent="0.25">
      <c r="A3" s="479" t="str">
        <f>+'1.modelos'!A3</f>
        <v>PORCELLANATO</v>
      </c>
      <c r="B3" s="479"/>
      <c r="C3" s="479"/>
      <c r="E3" s="93"/>
      <c r="F3" s="93"/>
      <c r="H3" s="83" t="s">
        <v>122</v>
      </c>
    </row>
    <row r="4" spans="1:8" ht="13.5" thickBot="1" x14ac:dyDescent="0.25">
      <c r="A4" s="480" t="s">
        <v>114</v>
      </c>
      <c r="B4" s="480"/>
      <c r="C4" s="480"/>
      <c r="E4" s="482" t="s">
        <v>127</v>
      </c>
      <c r="F4" s="483"/>
      <c r="H4" s="83" t="s">
        <v>145</v>
      </c>
    </row>
    <row r="5" spans="1:8" ht="13.5" thickBot="1" x14ac:dyDescent="0.25">
      <c r="A5" s="51"/>
      <c r="C5" s="54"/>
    </row>
    <row r="6" spans="1:8" ht="60" customHeight="1" thickBot="1" x14ac:dyDescent="0.25">
      <c r="A6" s="24" t="s">
        <v>115</v>
      </c>
      <c r="C6" s="24" t="s">
        <v>203</v>
      </c>
      <c r="F6" s="86"/>
      <c r="H6" s="24" t="s">
        <v>137</v>
      </c>
    </row>
    <row r="7" spans="1:8" x14ac:dyDescent="0.2">
      <c r="A7" s="90">
        <f>+'3.vol.'!C7</f>
        <v>42005</v>
      </c>
      <c r="C7" s="264" t="str">
        <f t="shared" ref="C7:C42" si="0">+H7</f>
        <v/>
      </c>
      <c r="H7" s="259" t="str">
        <f>IF('4.conf'!C8&gt;0,('4.conf'!C8/'4.conf'!#REF!)*100,"")</f>
        <v/>
      </c>
    </row>
    <row r="8" spans="1:8" x14ac:dyDescent="0.2">
      <c r="A8" s="91">
        <f>+'3.vol.'!C8</f>
        <v>42036</v>
      </c>
      <c r="C8" s="262" t="str">
        <f t="shared" si="0"/>
        <v/>
      </c>
      <c r="H8" s="257" t="str">
        <f>IF('4.conf'!C9&gt;0,('4.conf'!C9/'4.conf'!#REF!)*100,"")</f>
        <v/>
      </c>
    </row>
    <row r="9" spans="1:8" x14ac:dyDescent="0.2">
      <c r="A9" s="91">
        <f>+'3.vol.'!C9</f>
        <v>42064</v>
      </c>
      <c r="C9" s="262" t="str">
        <f t="shared" si="0"/>
        <v/>
      </c>
      <c r="H9" s="257" t="str">
        <f>IF('4.conf'!C10&gt;0,('4.conf'!C10/'4.conf'!#REF!)*100,"")</f>
        <v/>
      </c>
    </row>
    <row r="10" spans="1:8" x14ac:dyDescent="0.2">
      <c r="A10" s="91">
        <f>+'3.vol.'!C10</f>
        <v>42095</v>
      </c>
      <c r="C10" s="262" t="str">
        <f t="shared" si="0"/>
        <v/>
      </c>
      <c r="H10" s="257" t="str">
        <f>IF('4.conf'!C11&gt;0,('4.conf'!C11/'4.conf'!#REF!)*100,"")</f>
        <v/>
      </c>
    </row>
    <row r="11" spans="1:8" x14ac:dyDescent="0.2">
      <c r="A11" s="91">
        <f>+'3.vol.'!C11</f>
        <v>42125</v>
      </c>
      <c r="C11" s="262" t="str">
        <f t="shared" si="0"/>
        <v/>
      </c>
      <c r="H11" s="257" t="str">
        <f>IF('4.conf'!C12&gt;0,('4.conf'!C12/'4.conf'!#REF!)*100,"")</f>
        <v/>
      </c>
    </row>
    <row r="12" spans="1:8" x14ac:dyDescent="0.2">
      <c r="A12" s="91">
        <f>+'3.vol.'!C12</f>
        <v>42156</v>
      </c>
      <c r="C12" s="262" t="str">
        <f t="shared" si="0"/>
        <v/>
      </c>
      <c r="H12" s="257" t="str">
        <f>IF('4.conf'!C13&gt;0,('4.conf'!C13/'4.conf'!#REF!)*100,"")</f>
        <v/>
      </c>
    </row>
    <row r="13" spans="1:8" x14ac:dyDescent="0.2">
      <c r="A13" s="91">
        <f>+'3.vol.'!C13</f>
        <v>42186</v>
      </c>
      <c r="C13" s="262" t="str">
        <f t="shared" si="0"/>
        <v/>
      </c>
      <c r="H13" s="257" t="str">
        <f>IF('4.conf'!C14&gt;0,('4.conf'!C14/'4.conf'!#REF!)*100,"")</f>
        <v/>
      </c>
    </row>
    <row r="14" spans="1:8" x14ac:dyDescent="0.2">
      <c r="A14" s="91">
        <f>+'3.vol.'!C14</f>
        <v>42217</v>
      </c>
      <c r="C14" s="262" t="str">
        <f t="shared" si="0"/>
        <v/>
      </c>
      <c r="H14" s="257" t="str">
        <f>IF('4.conf'!C15&gt;0,('4.conf'!C15/'4.conf'!#REF!)*100,"")</f>
        <v/>
      </c>
    </row>
    <row r="15" spans="1:8" x14ac:dyDescent="0.2">
      <c r="A15" s="91">
        <f>+'3.vol.'!C15</f>
        <v>42248</v>
      </c>
      <c r="C15" s="262" t="str">
        <f t="shared" si="0"/>
        <v/>
      </c>
      <c r="H15" s="257" t="str">
        <f>IF('4.conf'!C16&gt;0,('4.conf'!C16/'4.conf'!#REF!)*100,"")</f>
        <v/>
      </c>
    </row>
    <row r="16" spans="1:8" x14ac:dyDescent="0.2">
      <c r="A16" s="91">
        <f>+'3.vol.'!C16</f>
        <v>42278</v>
      </c>
      <c r="C16" s="262" t="str">
        <f t="shared" si="0"/>
        <v/>
      </c>
      <c r="H16" s="257" t="str">
        <f>IF('4.conf'!C17&gt;0,('4.conf'!C17/'4.conf'!#REF!)*100,"")</f>
        <v/>
      </c>
    </row>
    <row r="17" spans="1:8" x14ac:dyDescent="0.2">
      <c r="A17" s="91">
        <f>+'3.vol.'!C17</f>
        <v>42309</v>
      </c>
      <c r="C17" s="262" t="str">
        <f t="shared" si="0"/>
        <v/>
      </c>
      <c r="H17" s="257" t="str">
        <f>IF('4.conf'!C18&gt;0,('4.conf'!C18/'4.conf'!#REF!)*100,"")</f>
        <v/>
      </c>
    </row>
    <row r="18" spans="1:8" ht="13.5" thickBot="1" x14ac:dyDescent="0.25">
      <c r="A18" s="92">
        <f>+'3.vol.'!C18</f>
        <v>42339</v>
      </c>
      <c r="C18" s="265" t="str">
        <f t="shared" si="0"/>
        <v/>
      </c>
      <c r="H18" s="260" t="str">
        <f>IF('4.conf'!C19&gt;0,('4.conf'!C19/'4.conf'!#REF!)*100,"")</f>
        <v/>
      </c>
    </row>
    <row r="19" spans="1:8" x14ac:dyDescent="0.2">
      <c r="A19" s="90">
        <f>+'3.vol.'!C19</f>
        <v>42370</v>
      </c>
      <c r="C19" s="266" t="str">
        <f t="shared" si="0"/>
        <v/>
      </c>
      <c r="H19" s="256" t="str">
        <f>IF('4.conf'!C20&gt;0,('4.conf'!C20/'4.conf'!#REF!)*100,"")</f>
        <v/>
      </c>
    </row>
    <row r="20" spans="1:8" x14ac:dyDescent="0.2">
      <c r="A20" s="91">
        <f>+'3.vol.'!C20</f>
        <v>42401</v>
      </c>
      <c r="C20" s="262" t="str">
        <f t="shared" si="0"/>
        <v/>
      </c>
      <c r="H20" s="257" t="str">
        <f>IF('4.conf'!C21&gt;0,('4.conf'!C21/'4.conf'!#REF!)*100,"")</f>
        <v/>
      </c>
    </row>
    <row r="21" spans="1:8" x14ac:dyDescent="0.2">
      <c r="A21" s="91">
        <f>+'3.vol.'!C21</f>
        <v>42430</v>
      </c>
      <c r="C21" s="262" t="str">
        <f t="shared" si="0"/>
        <v/>
      </c>
      <c r="H21" s="257" t="str">
        <f>IF('4.conf'!C22&gt;0,('4.conf'!C22/'4.conf'!#REF!)*100,"")</f>
        <v/>
      </c>
    </row>
    <row r="22" spans="1:8" x14ac:dyDescent="0.2">
      <c r="A22" s="91">
        <f>+'3.vol.'!C22</f>
        <v>42461</v>
      </c>
      <c r="C22" s="262" t="str">
        <f t="shared" si="0"/>
        <v/>
      </c>
      <c r="H22" s="257" t="str">
        <f>IF('4.conf'!C23&gt;0,('4.conf'!C23/'4.conf'!#REF!)*100,"")</f>
        <v/>
      </c>
    </row>
    <row r="23" spans="1:8" x14ac:dyDescent="0.2">
      <c r="A23" s="91">
        <f>+'3.vol.'!C23</f>
        <v>42491</v>
      </c>
      <c r="C23" s="262" t="str">
        <f t="shared" si="0"/>
        <v/>
      </c>
      <c r="H23" s="257" t="str">
        <f>IF('4.conf'!C24&gt;0,('4.conf'!C24/'4.conf'!#REF!)*100,"")</f>
        <v/>
      </c>
    </row>
    <row r="24" spans="1:8" x14ac:dyDescent="0.2">
      <c r="A24" s="91">
        <f>+'3.vol.'!C24</f>
        <v>42522</v>
      </c>
      <c r="C24" s="262" t="str">
        <f t="shared" si="0"/>
        <v/>
      </c>
      <c r="H24" s="257" t="str">
        <f>IF('4.conf'!C25&gt;0,('4.conf'!C25/'4.conf'!#REF!)*100,"")</f>
        <v/>
      </c>
    </row>
    <row r="25" spans="1:8" x14ac:dyDescent="0.2">
      <c r="A25" s="91">
        <f>+'3.vol.'!C25</f>
        <v>42552</v>
      </c>
      <c r="C25" s="262" t="str">
        <f t="shared" si="0"/>
        <v/>
      </c>
      <c r="H25" s="257" t="str">
        <f>IF('4.conf'!C26&gt;0,('4.conf'!C26/'4.conf'!#REF!)*100,"")</f>
        <v/>
      </c>
    </row>
    <row r="26" spans="1:8" x14ac:dyDescent="0.2">
      <c r="A26" s="91">
        <f>+'3.vol.'!C26</f>
        <v>42583</v>
      </c>
      <c r="C26" s="262" t="str">
        <f t="shared" si="0"/>
        <v/>
      </c>
      <c r="H26" s="257" t="str">
        <f>IF('4.conf'!C27&gt;0,('4.conf'!C27/'4.conf'!#REF!)*100,"")</f>
        <v/>
      </c>
    </row>
    <row r="27" spans="1:8" x14ac:dyDescent="0.2">
      <c r="A27" s="91">
        <f>+'3.vol.'!C27</f>
        <v>42614</v>
      </c>
      <c r="C27" s="262" t="str">
        <f t="shared" si="0"/>
        <v/>
      </c>
      <c r="H27" s="257" t="str">
        <f>IF('4.conf'!C28&gt;0,('4.conf'!C28/'4.conf'!#REF!)*100,"")</f>
        <v/>
      </c>
    </row>
    <row r="28" spans="1:8" x14ac:dyDescent="0.2">
      <c r="A28" s="91">
        <f>+'3.vol.'!C28</f>
        <v>42644</v>
      </c>
      <c r="C28" s="262" t="str">
        <f t="shared" si="0"/>
        <v/>
      </c>
      <c r="H28" s="257" t="str">
        <f>IF('4.conf'!C29&gt;0,('4.conf'!C29/'4.conf'!#REF!)*100,"")</f>
        <v/>
      </c>
    </row>
    <row r="29" spans="1:8" x14ac:dyDescent="0.2">
      <c r="A29" s="91">
        <f>+'3.vol.'!C29</f>
        <v>42675</v>
      </c>
      <c r="C29" s="262" t="str">
        <f t="shared" si="0"/>
        <v/>
      </c>
      <c r="H29" s="257" t="str">
        <f>IF('4.conf'!C30&gt;0,('4.conf'!C30/'4.conf'!#REF!)*100,"")</f>
        <v/>
      </c>
    </row>
    <row r="30" spans="1:8" ht="13.5" thickBot="1" x14ac:dyDescent="0.25">
      <c r="A30" s="95">
        <f>+'3.vol.'!C30</f>
        <v>42705</v>
      </c>
      <c r="C30" s="265" t="str">
        <f t="shared" si="0"/>
        <v/>
      </c>
      <c r="H30" s="260" t="str">
        <f>IF('4.conf'!C31&gt;0,('4.conf'!C31/'4.conf'!#REF!)*100,"")</f>
        <v/>
      </c>
    </row>
    <row r="31" spans="1:8" x14ac:dyDescent="0.2">
      <c r="A31" s="90">
        <f>+'3.vol.'!C31</f>
        <v>42736</v>
      </c>
      <c r="C31" s="266" t="str">
        <f t="shared" si="0"/>
        <v/>
      </c>
      <c r="H31" s="256" t="str">
        <f>IF('4.conf'!C32&gt;0,('4.conf'!C32/'4.conf'!#REF!)*100,"")</f>
        <v/>
      </c>
    </row>
    <row r="32" spans="1:8" x14ac:dyDescent="0.2">
      <c r="A32" s="91">
        <f>+'3.vol.'!C32</f>
        <v>42767</v>
      </c>
      <c r="C32" s="262" t="str">
        <f t="shared" si="0"/>
        <v/>
      </c>
      <c r="H32" s="257" t="str">
        <f>IF('4.conf'!C33&gt;0,('4.conf'!C33/'4.conf'!#REF!)*100,"")</f>
        <v/>
      </c>
    </row>
    <row r="33" spans="1:8" x14ac:dyDescent="0.2">
      <c r="A33" s="91">
        <f>+'3.vol.'!C33</f>
        <v>42795</v>
      </c>
      <c r="C33" s="262" t="str">
        <f t="shared" si="0"/>
        <v/>
      </c>
      <c r="H33" s="257" t="str">
        <f>IF('4.conf'!C34&gt;0,('4.conf'!C34/'4.conf'!#REF!)*100,"")</f>
        <v/>
      </c>
    </row>
    <row r="34" spans="1:8" x14ac:dyDescent="0.2">
      <c r="A34" s="91">
        <f>+'3.vol.'!C34</f>
        <v>42826</v>
      </c>
      <c r="C34" s="262" t="str">
        <f t="shared" si="0"/>
        <v/>
      </c>
      <c r="H34" s="257" t="str">
        <f>IF('4.conf'!C35&gt;0,('4.conf'!C35/'4.conf'!#REF!)*100,"")</f>
        <v/>
      </c>
    </row>
    <row r="35" spans="1:8" x14ac:dyDescent="0.2">
      <c r="A35" s="91">
        <f>+'3.vol.'!C35</f>
        <v>42856</v>
      </c>
      <c r="C35" s="262" t="str">
        <f t="shared" si="0"/>
        <v/>
      </c>
      <c r="H35" s="257" t="str">
        <f>IF('4.conf'!C36&gt;0,('4.conf'!C36/'4.conf'!#REF!)*100,"")</f>
        <v/>
      </c>
    </row>
    <row r="36" spans="1:8" x14ac:dyDescent="0.2">
      <c r="A36" s="91">
        <f>+'3.vol.'!C36</f>
        <v>42887</v>
      </c>
      <c r="C36" s="262" t="str">
        <f t="shared" si="0"/>
        <v/>
      </c>
      <c r="H36" s="257" t="str">
        <f>IF('4.conf'!C37&gt;0,('4.conf'!C37/'4.conf'!#REF!)*100,"")</f>
        <v/>
      </c>
    </row>
    <row r="37" spans="1:8" x14ac:dyDescent="0.2">
      <c r="A37" s="91">
        <f>+'3.vol.'!C37</f>
        <v>42917</v>
      </c>
      <c r="C37" s="262" t="str">
        <f t="shared" si="0"/>
        <v/>
      </c>
      <c r="H37" s="257" t="str">
        <f>IF('4.conf'!C38&gt;0,('4.conf'!C38/'4.conf'!#REF!)*100,"")</f>
        <v/>
      </c>
    </row>
    <row r="38" spans="1:8" x14ac:dyDescent="0.2">
      <c r="A38" s="91">
        <f>+'3.vol.'!C38</f>
        <v>42948</v>
      </c>
      <c r="C38" s="262" t="str">
        <f t="shared" si="0"/>
        <v/>
      </c>
      <c r="H38" s="257" t="str">
        <f>IF('4.conf'!C39&gt;0,('4.conf'!C39/'4.conf'!#REF!)*100,"")</f>
        <v/>
      </c>
    </row>
    <row r="39" spans="1:8" x14ac:dyDescent="0.2">
      <c r="A39" s="91">
        <f>+'3.vol.'!C39</f>
        <v>42979</v>
      </c>
      <c r="C39" s="262" t="str">
        <f t="shared" si="0"/>
        <v/>
      </c>
      <c r="H39" s="257" t="str">
        <f>IF('4.conf'!C40&gt;0,('4.conf'!C40/'4.conf'!#REF!)*100,"")</f>
        <v/>
      </c>
    </row>
    <row r="40" spans="1:8" x14ac:dyDescent="0.2">
      <c r="A40" s="91">
        <f>+'3.vol.'!C40</f>
        <v>43009</v>
      </c>
      <c r="C40" s="262" t="str">
        <f t="shared" si="0"/>
        <v/>
      </c>
      <c r="H40" s="257" t="str">
        <f>IF('4.conf'!C41&gt;0,('4.conf'!C41/'4.conf'!#REF!)*100,"")</f>
        <v/>
      </c>
    </row>
    <row r="41" spans="1:8" x14ac:dyDescent="0.2">
      <c r="A41" s="91">
        <f>+'3.vol.'!C41</f>
        <v>43040</v>
      </c>
      <c r="C41" s="262" t="str">
        <f t="shared" si="0"/>
        <v/>
      </c>
      <c r="H41" s="257" t="str">
        <f>IF('4.conf'!C42&gt;0,('4.conf'!C42/'4.conf'!#REF!)*100,"")</f>
        <v/>
      </c>
    </row>
    <row r="42" spans="1:8" ht="13.5" thickBot="1" x14ac:dyDescent="0.25">
      <c r="A42" s="92">
        <f>+'3.vol.'!C42</f>
        <v>43070</v>
      </c>
      <c r="C42" s="263" t="str">
        <f t="shared" si="0"/>
        <v/>
      </c>
      <c r="H42" s="258" t="str">
        <f>IF('4.conf'!C43&gt;0,('4.conf'!C43/'4.conf'!#REF!)*100,"")</f>
        <v/>
      </c>
    </row>
    <row r="43" spans="1:8" ht="13.5" thickBot="1" x14ac:dyDescent="0.25">
      <c r="A43" s="46"/>
      <c r="C43" s="48"/>
    </row>
    <row r="44" spans="1:8" ht="57.75" customHeight="1" thickBot="1" x14ac:dyDescent="0.25">
      <c r="A44" s="68" t="str">
        <f>+'3.vol.'!C44</f>
        <v>Año</v>
      </c>
      <c r="C44" s="300" t="str">
        <f>+C6</f>
        <v xml:space="preserve">EXPORTACIONES US$ FOB </v>
      </c>
      <c r="H44" s="24" t="str">
        <f>+H6</f>
        <v>EXPORTACIONES US$ FOB   RESÚMEN PÚBLICO</v>
      </c>
    </row>
    <row r="45" spans="1:8" x14ac:dyDescent="0.2">
      <c r="A45" s="329">
        <v>2011</v>
      </c>
      <c r="C45" s="329" t="str">
        <f>+H45</f>
        <v/>
      </c>
      <c r="H45" s="259" t="str">
        <f>IF('4.conf'!C46&gt;0,('4.conf'!C46/'4.conf'!#REF!)*100,"")</f>
        <v/>
      </c>
    </row>
    <row r="46" spans="1:8" x14ac:dyDescent="0.2">
      <c r="A46" s="331">
        <v>2012</v>
      </c>
      <c r="C46" s="331" t="str">
        <f>+H46</f>
        <v/>
      </c>
      <c r="H46" s="259" t="str">
        <f>IF('4.conf'!C47&gt;0,('4.conf'!C47/'4.conf'!#REF!)*100,"")</f>
        <v/>
      </c>
    </row>
    <row r="47" spans="1:8" x14ac:dyDescent="0.2">
      <c r="A47" s="331">
        <v>2013</v>
      </c>
      <c r="C47" s="331" t="str">
        <f>+H47</f>
        <v/>
      </c>
      <c r="H47" s="259" t="str">
        <f>IF('4.conf'!C48&gt;0,('4.conf'!C48/'4.conf'!#REF!)*100,"")</f>
        <v/>
      </c>
    </row>
    <row r="48" spans="1:8" x14ac:dyDescent="0.2">
      <c r="A48" s="331">
        <v>2014</v>
      </c>
      <c r="C48" s="331" t="str">
        <f>+H48</f>
        <v/>
      </c>
      <c r="H48" s="259" t="str">
        <f>IF('4.conf'!C51&gt;0,('4.conf'!C51/'4.conf'!#REF!)*100,"")</f>
        <v/>
      </c>
    </row>
    <row r="49" spans="1:8" x14ac:dyDescent="0.2">
      <c r="A49" s="331">
        <v>2015</v>
      </c>
      <c r="C49" s="335" t="str">
        <f>+H49</f>
        <v/>
      </c>
      <c r="H49" s="259" t="str">
        <f>IF('4.conf'!C52&gt;0,('4.conf'!C52/'4.conf'!#REF!)*100,"")</f>
        <v/>
      </c>
    </row>
    <row r="50" spans="1:8" x14ac:dyDescent="0.2">
      <c r="A50" s="333">
        <v>2016</v>
      </c>
      <c r="C50" s="333"/>
    </row>
    <row r="51" spans="1:8" ht="13.5" thickBot="1" x14ac:dyDescent="0.25">
      <c r="A51" s="334">
        <v>2017</v>
      </c>
      <c r="C51" s="334"/>
    </row>
  </sheetData>
  <sheetProtection formatCells="0" formatColumns="0" formatRows="0"/>
  <protectedRanges>
    <protectedRange sqref="C45:C49 C7:C42" name="Rango2_1"/>
    <protectedRange sqref="C45:C49" name="Rango1_1"/>
  </protectedRanges>
  <mergeCells count="5">
    <mergeCell ref="E4:F4"/>
    <mergeCell ref="A1:C1"/>
    <mergeCell ref="A2:C2"/>
    <mergeCell ref="A3:C3"/>
    <mergeCell ref="A4:C4"/>
  </mergeCells>
  <phoneticPr fontId="16" type="noConversion"/>
  <printOptions horizontalCentered="1" verticalCentered="1"/>
  <pageMargins left="0.78740157480314965" right="0.78740157480314965" top="0.82677165354330717" bottom="0.98425196850393704" header="0.51181102362204722" footer="0.51181102362204722"/>
  <pageSetup paperSize="9" scale="44" orientation="portrait" r:id="rId1"/>
  <headerFooter alignWithMargins="0">
    <oddHeader>&amp;C
RESUMEN PÚBLICO&amp;R2018 - Año del Centenario de la Reforma Universitaria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B12"/>
  <sheetViews>
    <sheetView showGridLines="0" workbookViewId="0">
      <selection activeCell="B31" sqref="B31"/>
    </sheetView>
  </sheetViews>
  <sheetFormatPr baseColWidth="10" defaultRowHeight="12.75" x14ac:dyDescent="0.2"/>
  <cols>
    <col min="1" max="1" width="20.5703125" style="50" customWidth="1"/>
    <col min="2" max="2" width="36.5703125" style="50" customWidth="1"/>
    <col min="3" max="3" width="19" style="50" customWidth="1"/>
    <col min="4" max="16384" width="11.42578125" style="50"/>
  </cols>
  <sheetData>
    <row r="1" spans="1:2" s="134" customFormat="1" x14ac:dyDescent="0.2">
      <c r="A1" s="119" t="s">
        <v>132</v>
      </c>
      <c r="B1" s="119"/>
    </row>
    <row r="2" spans="1:2" s="134" customFormat="1" x14ac:dyDescent="0.2">
      <c r="A2" s="119" t="s">
        <v>106</v>
      </c>
      <c r="B2" s="119"/>
    </row>
    <row r="3" spans="1:2" x14ac:dyDescent="0.2">
      <c r="A3" s="314" t="s">
        <v>201</v>
      </c>
      <c r="B3" s="312"/>
    </row>
    <row r="4" spans="1:2" ht="13.5" thickBot="1" x14ac:dyDescent="0.25"/>
    <row r="5" spans="1:2" ht="13.5" thickBot="1" x14ac:dyDescent="0.25">
      <c r="A5" s="125" t="s">
        <v>12</v>
      </c>
      <c r="B5" s="337" t="s">
        <v>205</v>
      </c>
    </row>
    <row r="6" spans="1:2" x14ac:dyDescent="0.2">
      <c r="A6" s="152">
        <v>2011</v>
      </c>
      <c r="B6" s="187"/>
    </row>
    <row r="7" spans="1:2" x14ac:dyDescent="0.2">
      <c r="A7" s="339">
        <v>2012</v>
      </c>
      <c r="B7" s="189"/>
    </row>
    <row r="8" spans="1:2" x14ac:dyDescent="0.2">
      <c r="A8" s="338">
        <v>2013</v>
      </c>
      <c r="B8" s="340"/>
    </row>
    <row r="9" spans="1:2" x14ac:dyDescent="0.2">
      <c r="A9" s="342">
        <v>2014</v>
      </c>
      <c r="B9" s="189"/>
    </row>
    <row r="10" spans="1:2" x14ac:dyDescent="0.2">
      <c r="A10" s="343">
        <v>2015</v>
      </c>
      <c r="B10" s="340"/>
    </row>
    <row r="11" spans="1:2" x14ac:dyDescent="0.2">
      <c r="A11" s="342">
        <v>2016</v>
      </c>
      <c r="B11" s="189"/>
    </row>
    <row r="12" spans="1:2" ht="13.5" thickBot="1" x14ac:dyDescent="0.25">
      <c r="A12" s="341">
        <v>2017</v>
      </c>
      <c r="B12" s="332"/>
    </row>
  </sheetData>
  <sheetProtection formatCells="0" formatColumns="0" formatRows="0"/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r:id="rId1"/>
  <headerFooter alignWithMargins="0">
    <oddHeader>&amp;R2018 - Año del Centenario de la Reforma Universitaria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21</vt:i4>
      </vt:variant>
    </vt:vector>
  </HeadingPairs>
  <TitlesOfParts>
    <vt:vector size="43" baseType="lpstr">
      <vt:lpstr>parámetros e instrucciones</vt:lpstr>
      <vt:lpstr>anexo</vt:lpstr>
      <vt:lpstr>1.modelos</vt:lpstr>
      <vt:lpstr>2. prod.  nac.</vt:lpstr>
      <vt:lpstr>3.vol.</vt:lpstr>
      <vt:lpstr>4.$</vt:lpstr>
      <vt:lpstr>4.conf</vt:lpstr>
      <vt:lpstr>4.RES PUB</vt:lpstr>
      <vt:lpstr>5capprod</vt:lpstr>
      <vt:lpstr>Ejemplo</vt:lpstr>
      <vt:lpstr>6-empleo </vt:lpstr>
      <vt:lpstr>7.costos totales </vt:lpstr>
      <vt:lpstr>8.a.... Costos</vt:lpstr>
      <vt:lpstr>8.b.... Costos</vt:lpstr>
      <vt:lpstr>9.aadicional costos</vt:lpstr>
      <vt:lpstr>9.badicional costos</vt:lpstr>
      <vt:lpstr>-10.a-10.b-precios</vt:lpstr>
      <vt:lpstr>11- impo </vt:lpstr>
      <vt:lpstr>12Reventa</vt:lpstr>
      <vt:lpstr>13 existencias</vt:lpstr>
      <vt:lpstr>11-Máx. Prod.</vt:lpstr>
      <vt:lpstr>14-horas trabajadas</vt:lpstr>
      <vt:lpstr>'1.modelos'!Área_de_impresión</vt:lpstr>
      <vt:lpstr>'-10.a-10.b-precios'!Área_de_impresión</vt:lpstr>
      <vt:lpstr>'11- impo '!Área_de_impresión</vt:lpstr>
      <vt:lpstr>'11-Máx. Prod.'!Área_de_impresión</vt:lpstr>
      <vt:lpstr>'12Reventa'!Área_de_impresión</vt:lpstr>
      <vt:lpstr>'13 existencias'!Área_de_impresión</vt:lpstr>
      <vt:lpstr>'14-horas trabajadas'!Área_de_impresión</vt:lpstr>
      <vt:lpstr>'2. prod.  nac.'!Área_de_impresión</vt:lpstr>
      <vt:lpstr>'3.vol.'!Área_de_impresión</vt:lpstr>
      <vt:lpstr>'4.$'!Área_de_impresión</vt:lpstr>
      <vt:lpstr>'4.conf'!Área_de_impresión</vt:lpstr>
      <vt:lpstr>'4.RES PUB'!Área_de_impresión</vt:lpstr>
      <vt:lpstr>'5capprod'!Área_de_impresión</vt:lpstr>
      <vt:lpstr>'6-empleo '!Área_de_impresión</vt:lpstr>
      <vt:lpstr>'7.costos totales '!Área_de_impresión</vt:lpstr>
      <vt:lpstr>'8.a.... Costos'!Área_de_impresión</vt:lpstr>
      <vt:lpstr>'8.b.... Costos'!Área_de_impresión</vt:lpstr>
      <vt:lpstr>'9.aadicional costos'!Área_de_impresión</vt:lpstr>
      <vt:lpstr>'9.badicional costos'!Área_de_impresión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Marcela Natalia Martino</cp:lastModifiedBy>
  <cp:lastPrinted>2018-01-31T17:05:47Z</cp:lastPrinted>
  <dcterms:created xsi:type="dcterms:W3CDTF">1996-10-10T17:31:07Z</dcterms:created>
  <dcterms:modified xsi:type="dcterms:W3CDTF">2018-05-31T20:30:30Z</dcterms:modified>
</cp:coreProperties>
</file>