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8.012\040 Cuestionarios\10 Modelo Enviado\Productores\"/>
    </mc:Choice>
  </mc:AlternateContent>
  <bookViews>
    <workbookView xWindow="240" yWindow="45" windowWidth="9135" windowHeight="4965" tabRatio="1000" firstSheet="1" activeTab="18"/>
  </bookViews>
  <sheets>
    <sheet name="parámetros e instrucciones" sheetId="48" r:id="rId1"/>
    <sheet name="anexo" sheetId="1" r:id="rId2"/>
    <sheet name="1.Modelos" sheetId="2" r:id="rId3"/>
    <sheet name="Detalle modelos" sheetId="102" r:id="rId4"/>
    <sheet name="2. prod nac" sheetId="28" r:id="rId5"/>
    <sheet name="3.vol " sheetId="45" r:id="rId6"/>
    <sheet name="4.1 " sheetId="52" r:id="rId7"/>
    <sheet name="4.2.a " sheetId="47" r:id="rId8"/>
    <sheet name="4.2.b " sheetId="46" r:id="rId9"/>
    <sheet name="5. cap prod" sheetId="71" r:id="rId10"/>
    <sheet name="5.ejemplo" sheetId="33" r:id="rId11"/>
    <sheet name="6-empleo " sheetId="34" r:id="rId12"/>
    <sheet name="7.costos tot " sheetId="49" r:id="rId13"/>
    <sheet name="8.a " sheetId="36" r:id="rId14"/>
    <sheet name="8.a bis" sheetId="103" r:id="rId15"/>
    <sheet name="9.adicional costos  " sheetId="98" r:id="rId16"/>
    <sheet name="9.adicional costos  bis" sheetId="104" r:id="rId17"/>
    <sheet name="10.precios " sheetId="38" r:id="rId18"/>
    <sheet name="10.precios bis" sheetId="105" r:id="rId19"/>
    <sheet name="11.impo " sheetId="84" r:id="rId20"/>
    <sheet name="12.reventa " sheetId="41" r:id="rId21"/>
    <sheet name="13.exist " sheetId="42" r:id="rId22"/>
    <sheet name="14.semiterm" sheetId="94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</externalReferences>
  <definedNames>
    <definedName name="_ftn1" localSheetId="2">'1.Modelos'!$L$36</definedName>
    <definedName name="_ftn1" localSheetId="3">'Detalle modelos'!$L$36</definedName>
    <definedName name="_ftn2" localSheetId="2">'1.Modelos'!$L$37</definedName>
    <definedName name="_ftn2" localSheetId="3">'Detalle modelos'!$L$37</definedName>
    <definedName name="_ftn3" localSheetId="2">'1.Modelos'!$L$38</definedName>
    <definedName name="_ftn3" localSheetId="3">'Detalle modelos'!$L$38</definedName>
    <definedName name="_ftn4" localSheetId="2">'1.Modelos'!$L$39</definedName>
    <definedName name="_ftn4" localSheetId="3">'Detalle modelos'!$L$39</definedName>
    <definedName name="_ftn5" localSheetId="2">'1.Modelos'!$L$40</definedName>
    <definedName name="_ftn5" localSheetId="3">'Detalle modelos'!$L$40</definedName>
    <definedName name="_ftn6" localSheetId="2">'1.Modelos'!$L$41</definedName>
    <definedName name="_ftn6" localSheetId="3">'Detalle modelos'!$L$41</definedName>
    <definedName name="_ftnref1" localSheetId="2">'1.Modelos'!$L$19</definedName>
    <definedName name="_ftnref1" localSheetId="3">'Detalle modelos'!$L$19</definedName>
    <definedName name="_ftnref2" localSheetId="2">'1.Modelos'!$L$23</definedName>
    <definedName name="_ftnref2" localSheetId="3">'Detalle modelos'!$L$23</definedName>
    <definedName name="_ftnref3" localSheetId="2">'1.Modelos'!$L$24</definedName>
    <definedName name="_ftnref3" localSheetId="3">'Detalle modelos'!$L$24</definedName>
    <definedName name="_ftnref4" localSheetId="2">'1.Modelos'!$L$25</definedName>
    <definedName name="_ftnref4" localSheetId="3">'Detalle modelos'!$L$25</definedName>
    <definedName name="_ftnref5" localSheetId="2">'1.Modelos'!$L$26</definedName>
    <definedName name="_ftnref5" localSheetId="3">'Detalle modelos'!$L$26</definedName>
    <definedName name="_ftnref6" localSheetId="2">'1.Modelos'!$L$33</definedName>
    <definedName name="_ftnref6" localSheetId="3">'Detalle modelos'!$L$33</definedName>
    <definedName name="al" localSheetId="15">[1]PARAMETROS!$C$5</definedName>
    <definedName name="al" localSheetId="16">[1]PARAMETROS!$C$5</definedName>
    <definedName name="al">[2]PARAMETROS!$C$5</definedName>
    <definedName name="año1">'[3]0a_Parámetros'!$H$7</definedName>
    <definedName name="_xlnm.Print_Area" localSheetId="2">'1.Modelos'!$A$5:$G$48</definedName>
    <definedName name="_xlnm.Print_Area" localSheetId="17">'10.precios '!$A$1:$E$64</definedName>
    <definedName name="_xlnm.Print_Area" localSheetId="18">'10.precios bis'!$A$3:$D$55</definedName>
    <definedName name="_xlnm.Print_Area" localSheetId="19">'11.impo '!$A$1:$E$68</definedName>
    <definedName name="_xlnm.Print_Area" localSheetId="23">'11-Máx. Prod.'!$A$1:$B$5</definedName>
    <definedName name="_xlnm.Print_Area" localSheetId="20">'12.reventa '!$A$1:$I$54</definedName>
    <definedName name="_xlnm.Print_Area" localSheetId="21">'13.exist '!$A$1:$F$15</definedName>
    <definedName name="_xlnm.Print_Area" localSheetId="22">'14.semiterm'!$A$1:$E$55</definedName>
    <definedName name="_xlnm.Print_Area" localSheetId="24">'14-horas trabajadas'!$A$1:$D$10</definedName>
    <definedName name="_xlnm.Print_Area" localSheetId="4">'2. prod nac'!$A$1:$D$14</definedName>
    <definedName name="_xlnm.Print_Area" localSheetId="5">'3.vol '!$A$1:$J$55</definedName>
    <definedName name="_xlnm.Print_Area" localSheetId="6">'4.1 '!$A$1:$E$64</definedName>
    <definedName name="_xlnm.Print_Area" localSheetId="7">'4.2.a '!$A$1:$D$62</definedName>
    <definedName name="_xlnm.Print_Area" localSheetId="8">'4.2.b '!$A$1:$C$56</definedName>
    <definedName name="_xlnm.Print_Area" localSheetId="10">'5.ejemplo'!$A$1:$G$43</definedName>
    <definedName name="_xlnm.Print_Area" localSheetId="11">'6-empleo '!$A$1:$G$36</definedName>
    <definedName name="_xlnm.Print_Area" localSheetId="12">'7.costos tot '!$A$1:$J$45</definedName>
    <definedName name="_xlnm.Print_Area" localSheetId="13">'8.a '!$A$1:$K$60</definedName>
    <definedName name="_xlnm.Print_Area" localSheetId="14">'8.a bis'!$A$1:$K$60</definedName>
    <definedName name="_xlnm.Print_Area" localSheetId="15">'9.adicional costos  '!$A$1:$I$42</definedName>
    <definedName name="_xlnm.Print_Area" localSheetId="16">'9.adicional costos  bis'!$A$1:$I$42</definedName>
    <definedName name="_xlnm.Print_Area" localSheetId="1">anexo!$C$10</definedName>
    <definedName name="_xlnm.Print_Area" localSheetId="3">'Detalle modelos'!$A$5:$G$48</definedName>
  </definedNames>
  <calcPr calcId="162913" calcMode="manual"/>
</workbook>
</file>

<file path=xl/calcChain.xml><?xml version="1.0" encoding="utf-8"?>
<calcChain xmlns="http://schemas.openxmlformats.org/spreadsheetml/2006/main">
  <c r="D7" i="104" l="1"/>
  <c r="C7" i="104"/>
  <c r="A62" i="105" l="1"/>
  <c r="A61" i="105"/>
  <c r="A60" i="105"/>
  <c r="A59" i="105"/>
  <c r="A58" i="105"/>
  <c r="A49" i="105"/>
  <c r="A48" i="105"/>
  <c r="A47" i="105"/>
  <c r="A46" i="105"/>
  <c r="A45" i="105"/>
  <c r="A44" i="105"/>
  <c r="A43" i="105"/>
  <c r="A42" i="105"/>
  <c r="A41" i="105"/>
  <c r="A40" i="105"/>
  <c r="A39" i="105"/>
  <c r="A38" i="105"/>
  <c r="A37" i="105"/>
  <c r="A36" i="105"/>
  <c r="A35" i="105"/>
  <c r="A34" i="105"/>
  <c r="A33" i="105"/>
  <c r="A32" i="105"/>
  <c r="A31" i="105"/>
  <c r="A30" i="105"/>
  <c r="A29" i="105"/>
  <c r="A28" i="105"/>
  <c r="A27" i="105"/>
  <c r="A26" i="105"/>
  <c r="A25" i="105"/>
  <c r="A24" i="105"/>
  <c r="A23" i="105"/>
  <c r="A22" i="105"/>
  <c r="A21" i="105"/>
  <c r="A20" i="105"/>
  <c r="A19" i="105"/>
  <c r="A18" i="105"/>
  <c r="A17" i="105"/>
  <c r="A16" i="105"/>
  <c r="A15" i="105"/>
  <c r="A14" i="105"/>
  <c r="A13" i="105"/>
  <c r="A12" i="105"/>
  <c r="A11" i="105"/>
  <c r="A10" i="105"/>
  <c r="A9" i="105"/>
  <c r="C4" i="105"/>
  <c r="A3" i="105"/>
  <c r="A23" i="104"/>
  <c r="E7" i="104"/>
  <c r="F7" i="104" s="1"/>
  <c r="E24" i="104"/>
  <c r="F6" i="104"/>
  <c r="F24" i="104" s="1"/>
  <c r="E6" i="104"/>
  <c r="D6" i="104"/>
  <c r="D24" i="104" s="1"/>
  <c r="C6" i="104"/>
  <c r="C24" i="104" s="1"/>
  <c r="A4" i="104"/>
  <c r="A3" i="104"/>
  <c r="B8" i="103"/>
  <c r="A5" i="103"/>
  <c r="J8" i="103"/>
  <c r="H8" i="103"/>
  <c r="F8" i="103"/>
  <c r="D8" i="103"/>
  <c r="J7" i="103"/>
  <c r="H7" i="103"/>
  <c r="F7" i="103"/>
  <c r="D7" i="103"/>
  <c r="B7" i="103"/>
  <c r="A3" i="103"/>
  <c r="F6" i="98" l="1"/>
  <c r="E6" i="98"/>
  <c r="D6" i="98"/>
  <c r="C6" i="98"/>
  <c r="A62" i="94" l="1"/>
  <c r="A61" i="94"/>
  <c r="A32" i="34"/>
  <c r="A25" i="34"/>
  <c r="A35" i="34" s="1"/>
  <c r="A24" i="34"/>
  <c r="A34" i="34" s="1"/>
  <c r="A23" i="34"/>
  <c r="A33" i="34" s="1"/>
  <c r="A22" i="34"/>
  <c r="A21" i="34"/>
  <c r="A31" i="34" s="1"/>
  <c r="D29" i="34"/>
  <c r="D19" i="34"/>
  <c r="G13" i="102" l="1"/>
  <c r="F13" i="102"/>
  <c r="E13" i="102"/>
  <c r="D13" i="102"/>
  <c r="C13" i="102"/>
  <c r="B8" i="102"/>
  <c r="A4" i="98" l="1"/>
  <c r="A62" i="38"/>
  <c r="A61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C8" i="38"/>
  <c r="A3" i="38"/>
  <c r="A3" i="84"/>
  <c r="A3" i="41"/>
  <c r="A61" i="84"/>
  <c r="A60" i="84"/>
  <c r="A48" i="84"/>
  <c r="A47" i="84"/>
  <c r="A46" i="84"/>
  <c r="A45" i="84"/>
  <c r="A44" i="84"/>
  <c r="A43" i="84"/>
  <c r="A42" i="84"/>
  <c r="A41" i="84"/>
  <c r="A40" i="84"/>
  <c r="A39" i="84"/>
  <c r="A38" i="84"/>
  <c r="A37" i="84"/>
  <c r="A36" i="84"/>
  <c r="A35" i="84"/>
  <c r="A34" i="84"/>
  <c r="A33" i="84"/>
  <c r="A32" i="84"/>
  <c r="A31" i="84"/>
  <c r="A30" i="84"/>
  <c r="A29" i="84"/>
  <c r="A28" i="84"/>
  <c r="A27" i="84"/>
  <c r="A26" i="84"/>
  <c r="A25" i="84"/>
  <c r="A24" i="84"/>
  <c r="A23" i="84"/>
  <c r="A22" i="84"/>
  <c r="A21" i="84"/>
  <c r="A20" i="84"/>
  <c r="A19" i="84"/>
  <c r="A18" i="84"/>
  <c r="A17" i="84"/>
  <c r="A16" i="84"/>
  <c r="A15" i="84"/>
  <c r="A14" i="84"/>
  <c r="A13" i="84"/>
  <c r="A12" i="84"/>
  <c r="A11" i="84"/>
  <c r="A10" i="84"/>
  <c r="A9" i="84"/>
  <c r="A8" i="84"/>
  <c r="C7" i="84"/>
  <c r="A5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3" i="42"/>
  <c r="A58" i="94"/>
  <c r="A59" i="94" s="1"/>
  <c r="A60" i="94" s="1"/>
  <c r="A49" i="94"/>
  <c r="A48" i="94"/>
  <c r="A47" i="94"/>
  <c r="A46" i="94"/>
  <c r="A45" i="94"/>
  <c r="A44" i="94"/>
  <c r="A43" i="94"/>
  <c r="A42" i="94"/>
  <c r="A41" i="94"/>
  <c r="A40" i="94"/>
  <c r="A39" i="94"/>
  <c r="A38" i="94"/>
  <c r="A37" i="94"/>
  <c r="A36" i="94"/>
  <c r="A35" i="94"/>
  <c r="A34" i="94"/>
  <c r="A33" i="94"/>
  <c r="A32" i="94"/>
  <c r="A31" i="94"/>
  <c r="A30" i="94"/>
  <c r="A29" i="94"/>
  <c r="A28" i="94"/>
  <c r="A27" i="94"/>
  <c r="A26" i="94"/>
  <c r="A25" i="94"/>
  <c r="A24" i="94"/>
  <c r="A23" i="94"/>
  <c r="A22" i="94"/>
  <c r="A21" i="94"/>
  <c r="A20" i="94"/>
  <c r="A19" i="94"/>
  <c r="A18" i="94"/>
  <c r="A17" i="94"/>
  <c r="A16" i="94"/>
  <c r="A15" i="94"/>
  <c r="A14" i="94"/>
  <c r="A13" i="94"/>
  <c r="A12" i="94"/>
  <c r="A11" i="94"/>
  <c r="A10" i="94"/>
  <c r="A9" i="94"/>
  <c r="C8" i="94"/>
  <c r="A3" i="94"/>
  <c r="J7" i="36"/>
  <c r="H7" i="36"/>
  <c r="F6" i="49"/>
  <c r="E6" i="49"/>
  <c r="A3" i="34"/>
  <c r="A13" i="34"/>
  <c r="A12" i="34"/>
  <c r="F17" i="33"/>
  <c r="C49" i="46"/>
  <c r="A54" i="46"/>
  <c r="A11" i="71" s="1"/>
  <c r="A53" i="46"/>
  <c r="A10" i="71" s="1"/>
  <c r="A46" i="46"/>
  <c r="A47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0" i="47"/>
  <c r="A61" i="47"/>
  <c r="A34" i="47"/>
  <c r="A18" i="47"/>
  <c r="A46" i="52"/>
  <c r="A46" i="47" s="1"/>
  <c r="A47" i="52"/>
  <c r="A47" i="47" s="1"/>
  <c r="A61" i="52"/>
  <c r="A60" i="52"/>
  <c r="A45" i="52"/>
  <c r="A45" i="47" s="1"/>
  <c r="A44" i="52"/>
  <c r="A44" i="47" s="1"/>
  <c r="A43" i="52"/>
  <c r="A43" i="47" s="1"/>
  <c r="A42" i="52"/>
  <c r="A42" i="47" s="1"/>
  <c r="A41" i="52"/>
  <c r="A41" i="47" s="1"/>
  <c r="A40" i="52"/>
  <c r="A40" i="47" s="1"/>
  <c r="A39" i="52"/>
  <c r="A39" i="47" s="1"/>
  <c r="A38" i="52"/>
  <c r="A38" i="47" s="1"/>
  <c r="A37" i="52"/>
  <c r="A37" i="47" s="1"/>
  <c r="A36" i="52"/>
  <c r="A36" i="47" s="1"/>
  <c r="A35" i="52"/>
  <c r="A35" i="47" s="1"/>
  <c r="A34" i="52"/>
  <c r="A33" i="52"/>
  <c r="A33" i="47" s="1"/>
  <c r="A32" i="52"/>
  <c r="A32" i="47" s="1"/>
  <c r="A31" i="52"/>
  <c r="A31" i="47" s="1"/>
  <c r="A30" i="52"/>
  <c r="A30" i="47" s="1"/>
  <c r="A29" i="52"/>
  <c r="A29" i="47" s="1"/>
  <c r="A28" i="52"/>
  <c r="A28" i="47" s="1"/>
  <c r="A27" i="52"/>
  <c r="A27" i="47" s="1"/>
  <c r="A26" i="52"/>
  <c r="A26" i="47" s="1"/>
  <c r="A25" i="52"/>
  <c r="A25" i="47" s="1"/>
  <c r="A24" i="52"/>
  <c r="A24" i="47" s="1"/>
  <c r="A23" i="52"/>
  <c r="A23" i="47" s="1"/>
  <c r="A22" i="52"/>
  <c r="A22" i="47" s="1"/>
  <c r="A21" i="52"/>
  <c r="A21" i="47" s="1"/>
  <c r="A20" i="52"/>
  <c r="A20" i="47" s="1"/>
  <c r="A19" i="52"/>
  <c r="A19" i="47" s="1"/>
  <c r="A18" i="52"/>
  <c r="A17" i="52"/>
  <c r="A17" i="47" s="1"/>
  <c r="A16" i="52"/>
  <c r="A16" i="47" s="1"/>
  <c r="A15" i="52"/>
  <c r="A15" i="47" s="1"/>
  <c r="A14" i="52"/>
  <c r="A14" i="47" s="1"/>
  <c r="A13" i="52"/>
  <c r="A13" i="47" s="1"/>
  <c r="A12" i="52"/>
  <c r="A12" i="47" s="1"/>
  <c r="A11" i="52"/>
  <c r="A11" i="47" s="1"/>
  <c r="A10" i="52"/>
  <c r="A10" i="47" s="1"/>
  <c r="A9" i="52"/>
  <c r="A9" i="47" s="1"/>
  <c r="A8" i="52"/>
  <c r="A8" i="47" s="1"/>
  <c r="A7" i="52"/>
  <c r="A7" i="47" s="1"/>
  <c r="A4" i="28"/>
  <c r="C23" i="33" l="1"/>
  <c r="B23" i="33"/>
  <c r="E23" i="33"/>
  <c r="D23" i="33"/>
  <c r="E9" i="48"/>
  <c r="A4" i="71" s="1"/>
  <c r="C4" i="38"/>
  <c r="A3" i="98"/>
  <c r="A3" i="36"/>
  <c r="A3" i="49"/>
  <c r="B3" i="34"/>
  <c r="B8" i="34" s="1"/>
  <c r="E8" i="34" s="1"/>
  <c r="A3" i="71"/>
  <c r="A3" i="46"/>
  <c r="A3" i="47"/>
  <c r="C3" i="52"/>
  <c r="A3" i="28"/>
  <c r="A11" i="28"/>
  <c r="A10" i="28"/>
  <c r="G13" i="2"/>
  <c r="F13" i="2"/>
  <c r="A3" i="45"/>
  <c r="B8" i="2" s="1"/>
  <c r="A58" i="45"/>
  <c r="A57" i="45" l="1"/>
  <c r="B7" i="36"/>
  <c r="A57" i="47"/>
  <c r="A58" i="47" s="1"/>
  <c r="A59" i="47" s="1"/>
  <c r="A57" i="52"/>
  <c r="A58" i="52" s="1"/>
  <c r="A59" i="52" s="1"/>
  <c r="A9" i="34"/>
  <c r="A50" i="46"/>
  <c r="A58" i="38"/>
  <c r="A57" i="84"/>
  <c r="B6" i="49"/>
  <c r="A7" i="28"/>
  <c r="D7" i="98"/>
  <c r="F7" i="98"/>
  <c r="A5" i="36"/>
  <c r="A23" i="98" s="1"/>
  <c r="E7" i="98"/>
  <c r="C7" i="98"/>
  <c r="B8" i="36"/>
  <c r="C13" i="2"/>
  <c r="A4" i="45"/>
  <c r="A5" i="42" s="1"/>
  <c r="A59" i="45"/>
  <c r="F24" i="98"/>
  <c r="E24" i="98"/>
  <c r="C24" i="98"/>
  <c r="A51" i="46" l="1"/>
  <c r="A7" i="71"/>
  <c r="A10" i="34"/>
  <c r="A58" i="84"/>
  <c r="C6" i="49"/>
  <c r="D7" i="36"/>
  <c r="D24" i="98" s="1"/>
  <c r="A59" i="38"/>
  <c r="F8" i="36"/>
  <c r="J8" i="36"/>
  <c r="D8" i="36"/>
  <c r="H8" i="36"/>
  <c r="A60" i="45"/>
  <c r="A8" i="28"/>
  <c r="D13" i="2"/>
  <c r="A60" i="38" l="1"/>
  <c r="D6" i="49"/>
  <c r="F7" i="36"/>
  <c r="A59" i="84"/>
  <c r="A11" i="34"/>
  <c r="A52" i="46"/>
  <c r="A9" i="71" s="1"/>
  <c r="A8" i="71"/>
  <c r="E13" i="2"/>
  <c r="A9" i="28"/>
  <c r="E56" i="52"/>
  <c r="C56" i="52"/>
  <c r="H56" i="45"/>
  <c r="G56" i="45"/>
  <c r="F56" i="45"/>
  <c r="E56" i="45"/>
  <c r="D56" i="45"/>
  <c r="C56" i="45"/>
</calcChain>
</file>

<file path=xl/sharedStrings.xml><?xml version="1.0" encoding="utf-8"?>
<sst xmlns="http://schemas.openxmlformats.org/spreadsheetml/2006/main" count="560" uniqueCount="236">
  <si>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</si>
  <si>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</si>
  <si>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</si>
  <si>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</si>
  <si>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</si>
  <si>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</si>
  <si>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</si>
  <si>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Año</t>
  </si>
  <si>
    <t>.................</t>
  </si>
  <si>
    <t>Período</t>
  </si>
  <si>
    <t>Total</t>
  </si>
  <si>
    <t xml:space="preserve">Reventa al mercado interno de </t>
  </si>
  <si>
    <t>Valores ($)</t>
  </si>
  <si>
    <t>Existencias de</t>
  </si>
  <si>
    <t>Producción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</si>
  <si>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</si>
  <si>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</si>
  <si>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</si>
  <si>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</si>
  <si>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</si>
  <si>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</si>
  <si>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</si>
  <si>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</si>
  <si>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</si>
  <si>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</si>
  <si>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</si>
  <si>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</si>
  <si>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</si>
  <si>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</si>
  <si>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</si>
  <si>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</si>
  <si>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</si>
  <si>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</si>
  <si>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</si>
  <si>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</si>
  <si>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</si>
  <si>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</si>
  <si>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</si>
  <si>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</si>
  <si>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</si>
  <si>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</si>
  <si>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</si>
  <si>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</si>
  <si>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</si>
  <si>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</si>
  <si>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</si>
  <si>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</si>
  <si>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</si>
  <si>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</si>
  <si>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</si>
  <si>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</si>
  <si>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</si>
  <si>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</si>
  <si>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</si>
  <si>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</si>
  <si>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</si>
  <si>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</si>
  <si>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</si>
  <si>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</si>
  <si>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</si>
  <si>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</si>
  <si>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</si>
  <si>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</si>
  <si>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</si>
  <si>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>Importaciones de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</si>
  <si>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</si>
  <si>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</si>
  <si>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</si>
  <si>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</si>
  <si>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</si>
  <si>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</si>
  <si>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</si>
  <si>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</si>
  <si>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</si>
  <si>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</si>
  <si>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</si>
  <si>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CANAL MAYORISTA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</si>
  <si>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</si>
  <si>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</si>
  <si>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</si>
  <si>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</si>
  <si>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</si>
  <si>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</si>
  <si>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</si>
  <si>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</si>
  <si>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</si>
  <si>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</si>
  <si>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</si>
  <si>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</si>
  <si>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</si>
  <si>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</si>
  <si>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</si>
  <si>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</si>
  <si>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</si>
  <si>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Cantidad de empleados y masa salarial</t>
  </si>
  <si>
    <t>Cuadro Nº 6</t>
  </si>
  <si>
    <t>Cuadro Nº 5</t>
  </si>
  <si>
    <t>ÙLTIMO MES ÚLTIMO PERÍODO (1-12)</t>
  </si>
  <si>
    <t>(en el recuadro ingrese el número del mes correspondiente)</t>
  </si>
  <si>
    <t>OCULTE (NO ELIMINE) LAS FILAS DE LOS MESES EXCEDENTES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</si>
  <si>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</si>
  <si>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</si>
  <si>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</si>
  <si>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</si>
  <si>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</si>
  <si>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</si>
  <si>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Nota: Esta información debe ser consistente con el resto de la información suministrada en el cuestionario, en especial en el Cuadro Nº 8.</t>
  </si>
  <si>
    <t>comunes de fábrica</t>
  </si>
  <si>
    <t xml:space="preserve">Insumos nacionales </t>
  </si>
  <si>
    <t>Insumos importados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</si>
  <si>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</si>
  <si>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</si>
  <si>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</si>
  <si>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</si>
  <si>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</si>
  <si>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</si>
  <si>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</si>
  <si>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</si>
  <si>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</si>
  <si>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</si>
  <si>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</si>
  <si>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</si>
  <si>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</si>
  <si>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</si>
  <si>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</si>
  <si>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</si>
  <si>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</si>
  <si>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</si>
  <si>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</si>
  <si>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Exportaciones de</t>
  </si>
  <si>
    <t>Fletes a cargo de los clientes - porcentaje sobre el precio</t>
  </si>
  <si>
    <t>Insumo 3:</t>
  </si>
  <si>
    <t>Insumo 4:</t>
  </si>
  <si>
    <t>Insumo 2:</t>
  </si>
  <si>
    <t xml:space="preserve">Insumo 1: </t>
  </si>
  <si>
    <t>(*) Indicar la fuente de información o la metodología de estimación en el punto 4.1 del formulario.</t>
  </si>
  <si>
    <t>Costos del total de</t>
  </si>
  <si>
    <t>Part. s/ CMU</t>
  </si>
  <si>
    <t>-</t>
  </si>
  <si>
    <t>Origen:..................</t>
  </si>
  <si>
    <t>Orígenes no investigados</t>
  </si>
  <si>
    <t>Origen:..............</t>
  </si>
  <si>
    <r>
      <t>originarias de...</t>
    </r>
    <r>
      <rPr>
        <b/>
        <vertAlign val="superscript"/>
        <sz val="8.5"/>
        <rFont val="Arial"/>
        <family val="2"/>
      </rPr>
      <t>1</t>
    </r>
  </si>
  <si>
    <t>Volumen (kg)</t>
  </si>
  <si>
    <t>Origen Nacional</t>
  </si>
  <si>
    <t xml:space="preserve">                           %</t>
  </si>
  <si>
    <t>Cuadro Nº 4.2.b</t>
  </si>
  <si>
    <t>EXPORTACIONES US$ FOB   RESÚMEN PÚBLICO</t>
  </si>
  <si>
    <t>Mes</t>
  </si>
  <si>
    <t xml:space="preserve">Total </t>
  </si>
  <si>
    <t>Ingreso Medio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</si>
  <si>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</si>
  <si>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</si>
  <si>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</si>
  <si>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</si>
  <si>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</si>
  <si>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Valor FOB</t>
  </si>
  <si>
    <t>Valor CIF</t>
  </si>
  <si>
    <t>(Fecha y N°) *</t>
  </si>
  <si>
    <t>(Total)</t>
  </si>
  <si>
    <t>Cuadro N° 12</t>
  </si>
  <si>
    <t>importadas de todos los orígenes.</t>
  </si>
  <si>
    <t>Origen:.............................</t>
  </si>
  <si>
    <t>Origen:.........................</t>
  </si>
  <si>
    <t>Facturado</t>
  </si>
  <si>
    <t>Producción, Autoconsumo, Ventas, Exportaciones y Existencias de</t>
  </si>
  <si>
    <t>Cuadro Nº 3.</t>
  </si>
  <si>
    <t>PRODUCTO</t>
  </si>
  <si>
    <t>1º AÑO</t>
  </si>
  <si>
    <t>UNIDAD MEDIDA</t>
  </si>
  <si>
    <t>Kilogramos</t>
  </si>
  <si>
    <t>%</t>
  </si>
  <si>
    <t xml:space="preserve"> %</t>
  </si>
  <si>
    <t>Cuadro N° 1.</t>
  </si>
  <si>
    <t>Capacidad de producción nacional (*)</t>
  </si>
  <si>
    <t>Cuadro N° 7</t>
  </si>
  <si>
    <t>En pesos</t>
  </si>
  <si>
    <t>Unidad de medida del insumo</t>
  </si>
  <si>
    <t>UNIDAD MEDIDA Precios y costos</t>
  </si>
  <si>
    <t xml:space="preserve">Cuadro Nº 4.1 </t>
  </si>
  <si>
    <t>Ventas en Valores</t>
  </si>
  <si>
    <t>Cuadro Nº 4.2.a</t>
  </si>
  <si>
    <t xml:space="preserve"> Exportaciones de</t>
  </si>
  <si>
    <t>Cantidad de Empleados</t>
  </si>
  <si>
    <t>Masa Salalrial (en pesos)</t>
  </si>
  <si>
    <t>Área de producción</t>
  </si>
  <si>
    <t>En cantidad de empleados y pesos</t>
  </si>
  <si>
    <t>Vendido al mercado interno - En pesos</t>
  </si>
  <si>
    <t>CANAL MINORISTA</t>
  </si>
  <si>
    <t>OTROS</t>
  </si>
  <si>
    <t>indicar tipo/modelo/artículo, etc.</t>
  </si>
  <si>
    <t>Participación del Modelo indicativo en la facturación del último año completo:</t>
  </si>
  <si>
    <t>Cuadro N° 13</t>
  </si>
  <si>
    <t>Cuadro N° 10</t>
  </si>
  <si>
    <t>Precios al mercado interno de</t>
  </si>
  <si>
    <t>Nivel Comercial (Complete lo que corresponda):________________________</t>
  </si>
  <si>
    <t>Supongamos que la capacidad de la etapa que limita la producción fue utilizada en 2015</t>
  </si>
  <si>
    <t>Mix de producción de 2015</t>
  </si>
  <si>
    <t>Mix 2015</t>
  </si>
  <si>
    <t>eleva en un 50%, las unidades totales pasan a ser 1800 de acuerdo al mix vigente en 2015</t>
  </si>
  <si>
    <t xml:space="preserve">Si en el año 2016 la capacidad de producción, debido a inversiones que se hayan realizado se </t>
  </si>
  <si>
    <t>Radiadores de aluminio</t>
  </si>
  <si>
    <t>2015</t>
  </si>
  <si>
    <t>Altura total ( en mm)</t>
  </si>
  <si>
    <t>Ancho (en mm)</t>
  </si>
  <si>
    <t>Peso (en kg)</t>
  </si>
  <si>
    <t>Rendimiento en kcal/h</t>
  </si>
  <si>
    <t>Revestimiento</t>
  </si>
  <si>
    <t>Entrega de calor (en kcal)</t>
  </si>
  <si>
    <t>4</t>
  </si>
  <si>
    <t>ene-may 2018</t>
  </si>
  <si>
    <t>ene-may 2017</t>
  </si>
  <si>
    <t>Modelos</t>
  </si>
  <si>
    <t>Capacidad de la firma</t>
  </si>
  <si>
    <t>Capacidad nacional</t>
  </si>
  <si>
    <t>Masa Salarial (en pesos)</t>
  </si>
  <si>
    <t>Diseño y desarrollo, poscionamiento de marca, etc.</t>
  </si>
  <si>
    <t>Profesional</t>
  </si>
  <si>
    <t>No profesional</t>
  </si>
  <si>
    <t>Otros Productos</t>
  </si>
  <si>
    <t>Radiadores</t>
  </si>
  <si>
    <t>Cuadro N° 8.a</t>
  </si>
  <si>
    <t>Cuadro N° 8.a.bis</t>
  </si>
  <si>
    <t>Cuadro N° 9.a</t>
  </si>
  <si>
    <t>Modelo:</t>
  </si>
  <si>
    <t>Elementos</t>
  </si>
  <si>
    <t>Origenes investigados</t>
  </si>
  <si>
    <t xml:space="preserve">Estructura de costos de </t>
  </si>
  <si>
    <r>
      <t>Insumos nacionales</t>
    </r>
    <r>
      <rPr>
        <b/>
        <vertAlign val="superscript"/>
        <sz val="10"/>
        <color theme="1"/>
        <rFont val="Arial"/>
        <family val="2"/>
      </rPr>
      <t>2</t>
    </r>
  </si>
  <si>
    <r>
      <t>Insumos importados</t>
    </r>
    <r>
      <rPr>
        <b/>
        <vertAlign val="superscript"/>
        <sz val="10"/>
        <color theme="1"/>
        <rFont val="Arial"/>
        <family val="2"/>
      </rPr>
      <t>2</t>
    </r>
  </si>
  <si>
    <r>
      <t>Notas:</t>
    </r>
    <r>
      <rPr>
        <vertAlign val="superscript"/>
        <sz val="10"/>
        <color theme="1"/>
        <rFont val="Arial"/>
        <family val="2"/>
      </rPr>
      <t xml:space="preserve">
1</t>
    </r>
    <r>
      <rPr>
        <sz val="10"/>
        <color theme="1"/>
        <rFont val="Arial"/>
        <family val="2"/>
      </rPr>
      <t xml:space="preserve"> En caso de haber varios tipos/modelos del producto, replique una tabla de costos para cada uno de ellos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Insumos, componentes, partes y piezas o subconjuntos: proporcionar la información de los principales insumos utilizados en el proceso de producción (aquellos que repesenten al menos un 80% del total de insumos nacionales/importados). Agregue las filas que sean necesarias.
- Cuando se expresa el precio del insumo, aclarar a qué unidad de medida está referida (ej. $/Kg; $/m, etc)
- Indique la/s forma/s de asignación de los costos comunes entre los distintos productos (por ej. comunes de fabricación, administrativos, comerciales, etc.) en el punto 10.2 del formulario.</t>
    </r>
  </si>
  <si>
    <r>
      <t>Notas:</t>
    </r>
    <r>
      <rPr>
        <vertAlign val="superscript"/>
        <sz val="9"/>
        <color theme="1"/>
        <rFont val="Arial"/>
        <family val="2"/>
      </rPr>
      <t xml:space="preserve">
1</t>
    </r>
    <r>
      <rPr>
        <sz val="9"/>
        <color theme="1"/>
        <rFont val="Arial"/>
        <family val="2"/>
      </rPr>
      <t xml:space="preserve"> En caso de haber varios tipos/modelos del producto, replique una tabla para cada uno de ellos.</t>
    </r>
  </si>
  <si>
    <r>
      <t>importados de todos los orígenes</t>
    </r>
    <r>
      <rPr>
        <b/>
        <vertAlign val="superscript"/>
        <sz val="7.5"/>
        <color theme="1"/>
        <rFont val="Arial"/>
        <family val="2"/>
      </rPr>
      <t>1</t>
    </r>
  </si>
  <si>
    <r>
      <rPr>
        <vertAlign val="superscript"/>
        <sz val="7.5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Incorpore las columnas necesarias para cubrir todos los orígenes de importación</t>
    </r>
  </si>
  <si>
    <t>Cuadro N° 9.a bis</t>
  </si>
  <si>
    <t>Cuadro N° 10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</si>
</sst>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 * #,##0.00_ ;_ * \-#,##0.00_ ;_ * &quot;-&quot;??_ ;_ @_ "/>
    <numFmt numFmtId="165" formatCode="_-* #,##0.00\ [$€]_-;\-* #,##0.00\ [$€]_-;_-* &quot;-&quot;??\ [$€]_-;_-@_-"/>
    <numFmt numFmtId="166" formatCode="#,##0_ \ \ ;______@_ \ \ \ "/>
    <numFmt numFmtId="167" formatCode="&quot;$&quot;\ #,##0.00;[Red]\-&quot;$&quot;\ #,##0.00"/>
  </numFmts>
  <fonts count="6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8.5"/>
      <name val="Arial"/>
      <family val="2"/>
    </font>
    <font>
      <b/>
      <sz val="12"/>
      <color theme="0" tint="-0.499984740745262"/>
      <name val="Arial"/>
      <family val="2"/>
    </font>
    <font>
      <b/>
      <sz val="11"/>
      <color rgb="FF0090D0"/>
      <name val="Arial"/>
      <family val="2"/>
    </font>
    <font>
      <b/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0"/>
      <color rgb="FF0090D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b/>
      <i/>
      <u/>
      <sz val="10"/>
      <color rgb="FF0090D0"/>
      <name val="Arial"/>
      <family val="2"/>
    </font>
    <font>
      <b/>
      <sz val="10"/>
      <name val="Arial"/>
      <family val="2"/>
    </font>
    <font>
      <b/>
      <i/>
      <sz val="10"/>
      <color rgb="FF0090D0"/>
      <name val="Arial"/>
      <family val="2"/>
    </font>
    <font>
      <b/>
      <sz val="13"/>
      <color theme="0" tint="-0.499984740745262"/>
      <name val="Arial"/>
      <family val="2"/>
    </font>
    <font>
      <b/>
      <sz val="12"/>
      <color rgb="FF0090D0"/>
      <name val="Arial"/>
      <family val="2"/>
    </font>
    <font>
      <b/>
      <i/>
      <sz val="11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u/>
      <sz val="10"/>
      <color theme="1" tint="0.499984740745262"/>
      <name val="Arial"/>
      <family val="2"/>
    </font>
    <font>
      <b/>
      <u/>
      <sz val="12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MS Sans Serif"/>
      <family val="2"/>
    </font>
    <font>
      <sz val="10"/>
      <color theme="1"/>
      <name val="MS Sans Serif"/>
      <family val="2"/>
    </font>
    <font>
      <vertAlign val="superscript"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vertAlign val="superscript"/>
      <sz val="7.5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7.5"/>
      <color theme="1"/>
      <name val="Arial"/>
      <family val="2"/>
    </font>
    <font>
      <b/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0D0"/>
        <bgColor indexed="64"/>
      </patternFill>
    </fill>
  </fills>
  <borders count="16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0" tint="-0.499984740745262"/>
      </right>
      <top style="medium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1"/>
    <xf numFmtId="164" fontId="2" fillId="0" borderId="0" applyFont="0" applyFill="0" applyBorder="0" applyAlignment="0" applyProtection="0"/>
    <xf numFmtId="0" fontId="2" fillId="0" borderId="2" applyBorder="0"/>
    <xf numFmtId="9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6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0" borderId="27" xfId="0" applyBorder="1" applyProtection="1">
      <protection locked="0"/>
    </xf>
    <xf numFmtId="0" fontId="12" fillId="0" borderId="31" xfId="0" applyFont="1" applyBorder="1" applyProtection="1">
      <protection locked="0"/>
    </xf>
    <xf numFmtId="0" fontId="12" fillId="0" borderId="32" xfId="0" applyFont="1" applyBorder="1" applyProtection="1">
      <protection locked="0"/>
    </xf>
    <xf numFmtId="0" fontId="12" fillId="0" borderId="33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12" fillId="0" borderId="26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17" fontId="12" fillId="0" borderId="9" xfId="0" applyNumberFormat="1" applyFont="1" applyBorder="1" applyAlignment="1" applyProtection="1">
      <alignment horizontal="center"/>
      <protection locked="0"/>
    </xf>
    <xf numFmtId="3" fontId="12" fillId="0" borderId="9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4" applyBorder="1" applyProtection="1">
      <protection locked="0"/>
    </xf>
    <xf numFmtId="0" fontId="7" fillId="0" borderId="0" xfId="4" applyFont="1" applyFill="1" applyBorder="1" applyProtection="1">
      <protection locked="0"/>
    </xf>
    <xf numFmtId="0" fontId="5" fillId="0" borderId="0" xfId="4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9" fontId="2" fillId="0" borderId="0" xfId="5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2" fillId="0" borderId="36" xfId="0" applyFont="1" applyBorder="1" applyProtection="1">
      <protection locked="0"/>
    </xf>
    <xf numFmtId="0" fontId="2" fillId="0" borderId="0" xfId="4" applyFill="1" applyBorder="1" applyProtection="1">
      <protection locked="0"/>
    </xf>
    <xf numFmtId="0" fontId="1" fillId="0" borderId="0" xfId="4" applyFont="1" applyFill="1" applyBorder="1" applyProtection="1">
      <protection locked="0"/>
    </xf>
    <xf numFmtId="0" fontId="0" fillId="0" borderId="0" xfId="0" applyFill="1"/>
    <xf numFmtId="0" fontId="5" fillId="0" borderId="0" xfId="4" applyFont="1" applyFill="1" applyBorder="1" applyAlignment="1" applyProtection="1">
      <protection locked="0"/>
    </xf>
    <xf numFmtId="0" fontId="8" fillId="0" borderId="0" xfId="4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18" fillId="5" borderId="4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8" fillId="5" borderId="47" xfId="0" applyFont="1" applyFill="1" applyBorder="1" applyAlignment="1" applyProtection="1">
      <alignment horizontal="center" vertical="center" wrapText="1"/>
      <protection locked="0"/>
    </xf>
    <xf numFmtId="0" fontId="18" fillId="5" borderId="58" xfId="0" applyFont="1" applyFill="1" applyBorder="1" applyAlignment="1" applyProtection="1">
      <alignment horizontal="center" vertical="center" wrapText="1"/>
      <protection locked="0"/>
    </xf>
    <xf numFmtId="166" fontId="2" fillId="0" borderId="0" xfId="3" quotePrefix="1" applyNumberFormat="1" applyFont="1" applyFill="1" applyBorder="1" applyAlignment="1" applyProtection="1">
      <protection locked="0"/>
    </xf>
    <xf numFmtId="3" fontId="2" fillId="0" borderId="59" xfId="3" quotePrefix="1" applyNumberFormat="1" applyFont="1" applyFill="1" applyBorder="1" applyAlignment="1" applyProtection="1">
      <alignment horizontal="right"/>
      <protection locked="0"/>
    </xf>
    <xf numFmtId="3" fontId="2" fillId="0" borderId="54" xfId="3" quotePrefix="1" applyNumberFormat="1" applyFont="1" applyFill="1" applyBorder="1" applyAlignment="1" applyProtection="1">
      <alignment horizontal="right"/>
      <protection locked="0"/>
    </xf>
    <xf numFmtId="3" fontId="2" fillId="0" borderId="60" xfId="3" quotePrefix="1" applyNumberFormat="1" applyFont="1" applyFill="1" applyBorder="1" applyAlignment="1" applyProtection="1">
      <alignment horizontal="right"/>
      <protection locked="0"/>
    </xf>
    <xf numFmtId="3" fontId="2" fillId="0" borderId="0" xfId="3" quotePrefix="1" applyNumberFormat="1" applyFont="1" applyFill="1" applyBorder="1" applyAlignment="1" applyProtection="1">
      <alignment horizontal="right"/>
      <protection locked="0"/>
    </xf>
    <xf numFmtId="3" fontId="2" fillId="0" borderId="61" xfId="3" quotePrefix="1" applyNumberFormat="1" applyFont="1" applyFill="1" applyBorder="1" applyAlignment="1" applyProtection="1">
      <alignment horizontal="right"/>
      <protection locked="0"/>
    </xf>
    <xf numFmtId="3" fontId="2" fillId="0" borderId="56" xfId="3" quotePrefix="1" applyNumberFormat="1" applyFont="1" applyFill="1" applyBorder="1" applyAlignment="1" applyProtection="1">
      <alignment horizontal="right"/>
      <protection locked="0"/>
    </xf>
    <xf numFmtId="3" fontId="2" fillId="0" borderId="62" xfId="3" quotePrefix="1" applyNumberFormat="1" applyFont="1" applyFill="1" applyBorder="1" applyAlignment="1" applyProtection="1">
      <alignment horizontal="right"/>
      <protection locked="0"/>
    </xf>
    <xf numFmtId="3" fontId="2" fillId="0" borderId="63" xfId="3" quotePrefix="1" applyNumberFormat="1" applyFont="1" applyFill="1" applyBorder="1" applyAlignment="1" applyProtection="1">
      <alignment horizontal="right"/>
      <protection locked="0"/>
    </xf>
    <xf numFmtId="3" fontId="2" fillId="0" borderId="52" xfId="3" quotePrefix="1" applyNumberFormat="1" applyFont="1" applyFill="1" applyBorder="1" applyAlignment="1" applyProtection="1">
      <alignment horizontal="right"/>
      <protection locked="0"/>
    </xf>
    <xf numFmtId="3" fontId="2" fillId="0" borderId="64" xfId="3" quotePrefix="1" applyNumberFormat="1" applyFont="1" applyFill="1" applyBorder="1" applyAlignment="1" applyProtection="1">
      <alignment horizontal="right"/>
      <protection locked="0"/>
    </xf>
    <xf numFmtId="3" fontId="2" fillId="0" borderId="66" xfId="3" quotePrefix="1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8" fillId="5" borderId="46" xfId="0" applyFont="1" applyFill="1" applyBorder="1" applyAlignment="1" applyProtection="1">
      <alignment horizontal="center" vertical="center" wrapText="1"/>
      <protection locked="0"/>
    </xf>
    <xf numFmtId="0" fontId="18" fillId="5" borderId="53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62" xfId="0" applyNumberFormat="1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65" xfId="0" applyNumberFormat="1" applyFont="1" applyBorder="1" applyAlignment="1" applyProtection="1">
      <alignment horizontal="center"/>
      <protection locked="0"/>
    </xf>
    <xf numFmtId="3" fontId="2" fillId="0" borderId="66" xfId="0" quotePrefix="1" applyNumberFormat="1" applyFont="1" applyFill="1" applyBorder="1" applyAlignment="1" applyProtection="1">
      <alignment horizontal="center"/>
      <protection locked="0"/>
    </xf>
    <xf numFmtId="0" fontId="2" fillId="0" borderId="67" xfId="0" quotePrefix="1" applyFont="1" applyFill="1" applyBorder="1" applyAlignment="1" applyProtection="1">
      <alignment horizontal="center"/>
      <protection locked="0"/>
    </xf>
    <xf numFmtId="0" fontId="2" fillId="0" borderId="66" xfId="0" quotePrefix="1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3" fontId="2" fillId="0" borderId="56" xfId="3" applyNumberFormat="1" applyFont="1" applyFill="1" applyBorder="1" applyAlignment="1" applyProtection="1">
      <alignment horizontal="right"/>
      <protection locked="0"/>
    </xf>
    <xf numFmtId="3" fontId="2" fillId="0" borderId="0" xfId="3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/>
      <protection locked="0"/>
    </xf>
    <xf numFmtId="4" fontId="11" fillId="4" borderId="0" xfId="0" applyNumberFormat="1" applyFont="1" applyFill="1" applyBorder="1" applyAlignment="1" applyProtection="1">
      <alignment horizontal="center"/>
    </xf>
    <xf numFmtId="4" fontId="11" fillId="4" borderId="0" xfId="0" quotePrefix="1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54" xfId="3" quotePrefix="1" applyNumberFormat="1" applyFont="1" applyFill="1" applyBorder="1" applyAlignment="1" applyProtection="1">
      <alignment horizontal="center"/>
      <protection locked="0"/>
    </xf>
    <xf numFmtId="4" fontId="2" fillId="0" borderId="56" xfId="3" quotePrefix="1" applyNumberFormat="1" applyFont="1" applyFill="1" applyBorder="1" applyAlignment="1" applyProtection="1">
      <alignment horizontal="center"/>
      <protection locked="0"/>
    </xf>
    <xf numFmtId="4" fontId="2" fillId="0" borderId="66" xfId="3" quotePrefix="1" applyNumberFormat="1" applyFont="1" applyFill="1" applyBorder="1" applyAlignment="1" applyProtection="1">
      <alignment horizontal="center"/>
      <protection locked="0"/>
    </xf>
    <xf numFmtId="4" fontId="2" fillId="0" borderId="50" xfId="3" quotePrefix="1" applyNumberFormat="1" applyFont="1" applyFill="1" applyBorder="1" applyAlignment="1" applyProtection="1">
      <alignment horizontal="center"/>
      <protection locked="0"/>
    </xf>
    <xf numFmtId="3" fontId="2" fillId="0" borderId="0" xfId="3" quotePrefix="1" applyNumberFormat="1" applyFont="1" applyFill="1" applyBorder="1" applyAlignment="1" applyProtection="1">
      <alignment horizontal="center"/>
      <protection locked="0"/>
    </xf>
    <xf numFmtId="4" fontId="2" fillId="0" borderId="54" xfId="0" applyNumberFormat="1" applyFont="1" applyFill="1" applyBorder="1" applyAlignment="1" applyProtection="1">
      <alignment horizontal="center"/>
      <protection locked="0"/>
    </xf>
    <xf numFmtId="4" fontId="2" fillId="0" borderId="56" xfId="0" applyNumberFormat="1" applyFont="1" applyFill="1" applyBorder="1" applyAlignment="1" applyProtection="1">
      <alignment horizontal="center"/>
      <protection locked="0"/>
    </xf>
    <xf numFmtId="4" fontId="2" fillId="0" borderId="52" xfId="0" applyNumberFormat="1" applyFont="1" applyFill="1" applyBorder="1" applyAlignment="1" applyProtection="1">
      <alignment horizontal="center"/>
      <protection locked="0"/>
    </xf>
    <xf numFmtId="4" fontId="2" fillId="0" borderId="66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0" fontId="18" fillId="5" borderId="58" xfId="0" applyFont="1" applyFill="1" applyBorder="1" applyAlignment="1" applyProtection="1">
      <alignment horizontal="center"/>
      <protection locked="0"/>
    </xf>
    <xf numFmtId="0" fontId="18" fillId="5" borderId="48" xfId="0" applyFont="1" applyFill="1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18" fillId="5" borderId="49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18" fillId="5" borderId="68" xfId="0" applyFont="1" applyFill="1" applyBorder="1" applyAlignment="1" applyProtection="1">
      <alignment horizontal="center"/>
      <protection locked="0"/>
    </xf>
    <xf numFmtId="0" fontId="18" fillId="5" borderId="69" xfId="0" applyFont="1" applyFill="1" applyBorder="1" applyAlignment="1" applyProtection="1">
      <alignment horizontal="center"/>
      <protection locked="0"/>
    </xf>
    <xf numFmtId="0" fontId="18" fillId="5" borderId="49" xfId="0" applyFont="1" applyFill="1" applyBorder="1" applyAlignment="1" applyProtection="1">
      <alignment horizontal="center"/>
      <protection locked="0"/>
    </xf>
    <xf numFmtId="0" fontId="0" fillId="0" borderId="60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24" fillId="0" borderId="0" xfId="0" applyFont="1" applyAlignment="1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8" fillId="5" borderId="51" xfId="0" applyFont="1" applyFill="1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74" xfId="0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8" fillId="5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8" fillId="5" borderId="69" xfId="0" applyFont="1" applyFill="1" applyBorder="1" applyAlignment="1" applyProtection="1">
      <alignment horizontal="center" vertical="center" wrapText="1"/>
      <protection locked="0"/>
    </xf>
    <xf numFmtId="0" fontId="18" fillId="5" borderId="49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8" fillId="5" borderId="51" xfId="0" applyFont="1" applyFill="1" applyBorder="1" applyAlignment="1" applyProtection="1">
      <alignment horizontal="center" vertical="center" wrapText="1"/>
      <protection locked="0"/>
    </xf>
    <xf numFmtId="0" fontId="18" fillId="5" borderId="24" xfId="0" applyFont="1" applyFill="1" applyBorder="1" applyAlignment="1" applyProtection="1">
      <alignment horizontal="center" vertical="center"/>
      <protection locked="0"/>
    </xf>
    <xf numFmtId="0" fontId="24" fillId="0" borderId="0" xfId="4" applyFont="1" applyFill="1" applyBorder="1" applyProtection="1">
      <protection locked="0"/>
    </xf>
    <xf numFmtId="0" fontId="24" fillId="0" borderId="0" xfId="4" applyFont="1" applyFill="1" applyBorder="1" applyAlignment="1" applyProtection="1">
      <alignment horizontal="left"/>
      <protection locked="0"/>
    </xf>
    <xf numFmtId="0" fontId="17" fillId="0" borderId="0" xfId="4" applyFont="1" applyFill="1" applyBorder="1" applyProtection="1">
      <protection locked="0"/>
    </xf>
    <xf numFmtId="0" fontId="18" fillId="0" borderId="0" xfId="4" applyFont="1" applyFill="1" applyBorder="1" applyAlignment="1" applyProtection="1">
      <alignment horizontal="left"/>
      <protection locked="0"/>
    </xf>
    <xf numFmtId="0" fontId="18" fillId="0" borderId="0" xfId="4" applyFont="1" applyFill="1" applyBorder="1" applyAlignment="1" applyProtection="1">
      <alignment horizontal="center"/>
      <protection locked="0"/>
    </xf>
    <xf numFmtId="0" fontId="18" fillId="0" borderId="0" xfId="4" applyFont="1" applyFill="1" applyBorder="1" applyProtection="1">
      <protection locked="0"/>
    </xf>
    <xf numFmtId="0" fontId="2" fillId="0" borderId="0" xfId="4" applyFill="1" applyBorder="1" applyAlignment="1" applyProtection="1">
      <alignment horizontal="center"/>
      <protection locked="0"/>
    </xf>
    <xf numFmtId="9" fontId="2" fillId="0" borderId="0" xfId="5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Protection="1">
      <protection locked="0"/>
    </xf>
    <xf numFmtId="0" fontId="2" fillId="0" borderId="0" xfId="4" applyFont="1" applyFill="1" applyBorder="1" applyProtection="1">
      <protection locked="0"/>
    </xf>
    <xf numFmtId="0" fontId="2" fillId="0" borderId="0" xfId="4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2" fillId="0" borderId="0" xfId="4" applyFont="1" applyFill="1" applyBorder="1" applyAlignment="1" applyProtection="1">
      <alignment horizontal="center"/>
      <protection locked="0"/>
    </xf>
    <xf numFmtId="9" fontId="2" fillId="0" borderId="0" xfId="5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7" fontId="1" fillId="2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49" fontId="12" fillId="7" borderId="9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Border="1" applyProtection="1">
      <protection locked="0"/>
    </xf>
    <xf numFmtId="0" fontId="12" fillId="0" borderId="34" xfId="0" applyFont="1" applyBorder="1" applyProtection="1">
      <protection locked="0"/>
    </xf>
    <xf numFmtId="49" fontId="12" fillId="7" borderId="35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27" fillId="5" borderId="76" xfId="0" applyFont="1" applyFill="1" applyBorder="1" applyAlignment="1" applyProtection="1">
      <alignment horizontal="center" vertical="center"/>
      <protection locked="0"/>
    </xf>
    <xf numFmtId="0" fontId="27" fillId="5" borderId="77" xfId="0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1" fillId="8" borderId="90" xfId="0" applyFont="1" applyFill="1" applyBorder="1" applyAlignment="1" applyProtection="1">
      <alignment horizontal="center"/>
      <protection locked="0"/>
    </xf>
    <xf numFmtId="9" fontId="32" fillId="8" borderId="76" xfId="0" applyNumberFormat="1" applyFont="1" applyFill="1" applyBorder="1" applyProtection="1">
      <protection locked="0"/>
    </xf>
    <xf numFmtId="9" fontId="32" fillId="8" borderId="78" xfId="0" applyNumberFormat="1" applyFont="1" applyFill="1" applyBorder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49" fontId="12" fillId="7" borderId="39" xfId="0" applyNumberFormat="1" applyFont="1" applyFill="1" applyBorder="1" applyAlignment="1" applyProtection="1">
      <alignment horizontal="center"/>
      <protection locked="0"/>
    </xf>
    <xf numFmtId="49" fontId="12" fillId="7" borderId="38" xfId="0" applyNumberFormat="1" applyFont="1" applyFill="1" applyBorder="1" applyAlignment="1" applyProtection="1">
      <alignment horizontal="center"/>
      <protection locked="0"/>
    </xf>
    <xf numFmtId="0" fontId="12" fillId="7" borderId="38" xfId="0" applyNumberFormat="1" applyFont="1" applyFill="1" applyBorder="1" applyAlignment="1" applyProtection="1">
      <alignment horizontal="center"/>
      <protection locked="0"/>
    </xf>
    <xf numFmtId="17" fontId="37" fillId="6" borderId="80" xfId="0" applyNumberFormat="1" applyFont="1" applyFill="1" applyBorder="1" applyAlignment="1" applyProtection="1">
      <alignment horizontal="center"/>
      <protection locked="0"/>
    </xf>
    <xf numFmtId="17" fontId="37" fillId="6" borderId="83" xfId="0" applyNumberFormat="1" applyFont="1" applyFill="1" applyBorder="1" applyAlignment="1" applyProtection="1">
      <alignment horizontal="center"/>
      <protection locked="0"/>
    </xf>
    <xf numFmtId="17" fontId="37" fillId="6" borderId="86" xfId="0" applyNumberFormat="1" applyFont="1" applyFill="1" applyBorder="1" applyAlignment="1" applyProtection="1">
      <alignment horizontal="center"/>
      <protection locked="0"/>
    </xf>
    <xf numFmtId="17" fontId="37" fillId="6" borderId="89" xfId="0" applyNumberFormat="1" applyFont="1" applyFill="1" applyBorder="1" applyAlignment="1" applyProtection="1">
      <alignment horizontal="center"/>
      <protection locked="0"/>
    </xf>
    <xf numFmtId="17" fontId="37" fillId="6" borderId="99" xfId="0" applyNumberFormat="1" applyFont="1" applyFill="1" applyBorder="1" applyAlignment="1" applyProtection="1">
      <alignment horizontal="center"/>
      <protection locked="0"/>
    </xf>
    <xf numFmtId="1" fontId="37" fillId="6" borderId="80" xfId="0" applyNumberFormat="1" applyFont="1" applyFill="1" applyBorder="1" applyAlignment="1" applyProtection="1">
      <alignment horizontal="center"/>
      <protection locked="0"/>
    </xf>
    <xf numFmtId="1" fontId="37" fillId="6" borderId="83" xfId="0" applyNumberFormat="1" applyFont="1" applyFill="1" applyBorder="1" applyAlignment="1" applyProtection="1">
      <alignment horizontal="center"/>
      <protection locked="0"/>
    </xf>
    <xf numFmtId="1" fontId="37" fillId="6" borderId="99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36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4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Continuous"/>
      <protection locked="0"/>
    </xf>
    <xf numFmtId="0" fontId="27" fillId="5" borderId="100" xfId="0" applyFont="1" applyFill="1" applyBorder="1" applyAlignment="1" applyProtection="1">
      <alignment horizontal="center"/>
      <protection locked="0"/>
    </xf>
    <xf numFmtId="0" fontId="27" fillId="5" borderId="101" xfId="0" applyFont="1" applyFill="1" applyBorder="1" applyAlignment="1" applyProtection="1">
      <alignment horizontal="center"/>
      <protection locked="0"/>
    </xf>
    <xf numFmtId="0" fontId="27" fillId="5" borderId="102" xfId="0" applyFont="1" applyFill="1" applyBorder="1" applyAlignment="1" applyProtection="1">
      <alignment horizontal="center"/>
      <protection locked="0"/>
    </xf>
    <xf numFmtId="0" fontId="38" fillId="0" borderId="103" xfId="0" applyFont="1" applyBorder="1" applyAlignment="1" applyProtection="1">
      <alignment horizontal="center"/>
      <protection locked="0"/>
    </xf>
    <xf numFmtId="0" fontId="38" fillId="0" borderId="104" xfId="0" applyFont="1" applyBorder="1" applyAlignment="1" applyProtection="1">
      <alignment horizontal="center"/>
      <protection locked="0"/>
    </xf>
    <xf numFmtId="0" fontId="38" fillId="0" borderId="105" xfId="0" applyFont="1" applyBorder="1" applyAlignment="1" applyProtection="1">
      <alignment horizontal="center"/>
      <protection locked="0"/>
    </xf>
    <xf numFmtId="0" fontId="27" fillId="5" borderId="106" xfId="0" applyFont="1" applyFill="1" applyBorder="1" applyAlignment="1" applyProtection="1">
      <alignment horizontal="centerContinuous"/>
      <protection locked="0"/>
    </xf>
    <xf numFmtId="0" fontId="27" fillId="5" borderId="77" xfId="0" applyFont="1" applyFill="1" applyBorder="1" applyAlignment="1" applyProtection="1">
      <alignment horizontal="center"/>
      <protection locked="0"/>
    </xf>
    <xf numFmtId="0" fontId="27" fillId="5" borderId="81" xfId="0" applyFont="1" applyFill="1" applyBorder="1" applyAlignment="1" applyProtection="1">
      <alignment horizontal="center"/>
      <protection locked="0"/>
    </xf>
    <xf numFmtId="0" fontId="27" fillId="5" borderId="90" xfId="0" applyFont="1" applyFill="1" applyBorder="1" applyAlignment="1" applyProtection="1">
      <alignment horizontal="center"/>
      <protection locked="0"/>
    </xf>
    <xf numFmtId="9" fontId="27" fillId="5" borderId="88" xfId="5" applyFont="1" applyFill="1" applyBorder="1" applyAlignment="1" applyProtection="1">
      <alignment horizontal="center"/>
      <protection locked="0"/>
    </xf>
    <xf numFmtId="9" fontId="27" fillId="5" borderId="87" xfId="5" applyFont="1" applyFill="1" applyBorder="1" applyAlignment="1" applyProtection="1">
      <alignment horizontal="center"/>
      <protection locked="0"/>
    </xf>
    <xf numFmtId="0" fontId="18" fillId="5" borderId="106" xfId="0" applyFont="1" applyFill="1" applyBorder="1" applyAlignment="1" applyProtection="1">
      <alignment horizontal="center"/>
      <protection locked="0"/>
    </xf>
    <xf numFmtId="0" fontId="18" fillId="5" borderId="79" xfId="0" applyFont="1" applyFill="1" applyBorder="1" applyAlignment="1" applyProtection="1">
      <alignment horizontal="center"/>
      <protection locked="0"/>
    </xf>
    <xf numFmtId="0" fontId="18" fillId="5" borderId="77" xfId="0" applyFont="1" applyFill="1" applyBorder="1" applyAlignment="1" applyProtection="1">
      <alignment horizontal="center"/>
      <protection locked="0"/>
    </xf>
    <xf numFmtId="0" fontId="18" fillId="5" borderId="81" xfId="0" applyFont="1" applyFill="1" applyBorder="1" applyAlignment="1" applyProtection="1">
      <alignment horizontal="center"/>
      <protection locked="0"/>
    </xf>
    <xf numFmtId="0" fontId="18" fillId="5" borderId="90" xfId="0" applyFont="1" applyFill="1" applyBorder="1" applyAlignment="1" applyProtection="1">
      <alignment horizontal="center"/>
      <protection locked="0"/>
    </xf>
    <xf numFmtId="0" fontId="18" fillId="5" borderId="85" xfId="0" applyFont="1" applyFill="1" applyBorder="1" applyAlignment="1" applyProtection="1">
      <alignment horizontal="center"/>
      <protection locked="0"/>
    </xf>
    <xf numFmtId="0" fontId="18" fillId="5" borderId="87" xfId="0" applyFont="1" applyFill="1" applyBorder="1" applyAlignment="1" applyProtection="1">
      <alignment horizontal="center"/>
      <protection locked="0"/>
    </xf>
    <xf numFmtId="49" fontId="18" fillId="5" borderId="88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Continuous"/>
      <protection locked="0"/>
    </xf>
    <xf numFmtId="0" fontId="33" fillId="0" borderId="0" xfId="0" applyFont="1" applyAlignment="1" applyProtection="1">
      <alignment horizontal="centerContinuous"/>
      <protection locked="0"/>
    </xf>
    <xf numFmtId="0" fontId="33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 applyProtection="1">
      <alignment horizontal="centerContinuous"/>
      <protection locked="0"/>
    </xf>
    <xf numFmtId="17" fontId="37" fillId="6" borderId="130" xfId="0" applyNumberFormat="1" applyFont="1" applyFill="1" applyBorder="1" applyAlignment="1" applyProtection="1">
      <alignment horizontal="center"/>
      <protection locked="0"/>
    </xf>
    <xf numFmtId="1" fontId="37" fillId="0" borderId="135" xfId="0" applyNumberFormat="1" applyFont="1" applyBorder="1" applyAlignment="1" applyProtection="1">
      <alignment horizontal="center"/>
      <protection locked="0"/>
    </xf>
    <xf numFmtId="0" fontId="33" fillId="0" borderId="134" xfId="0" applyFont="1" applyBorder="1" applyAlignment="1" applyProtection="1">
      <alignment horizontal="center"/>
      <protection locked="0"/>
    </xf>
    <xf numFmtId="0" fontId="33" fillId="0" borderId="136" xfId="0" applyFont="1" applyBorder="1" applyProtection="1">
      <protection locked="0"/>
    </xf>
    <xf numFmtId="0" fontId="33" fillId="0" borderId="137" xfId="0" applyFont="1" applyBorder="1" applyProtection="1">
      <protection locked="0"/>
    </xf>
    <xf numFmtId="0" fontId="33" fillId="0" borderId="131" xfId="0" applyFont="1" applyBorder="1" applyAlignment="1" applyProtection="1">
      <alignment horizontal="center"/>
      <protection locked="0"/>
    </xf>
    <xf numFmtId="0" fontId="33" fillId="0" borderId="138" xfId="0" applyFont="1" applyBorder="1" applyProtection="1">
      <protection locked="0"/>
    </xf>
    <xf numFmtId="0" fontId="33" fillId="0" borderId="139" xfId="0" applyFont="1" applyBorder="1" applyProtection="1">
      <protection locked="0"/>
    </xf>
    <xf numFmtId="0" fontId="33" fillId="0" borderId="131" xfId="0" applyFont="1" applyBorder="1" applyProtection="1">
      <protection locked="0"/>
    </xf>
    <xf numFmtId="0" fontId="33" fillId="0" borderId="132" xfId="0" applyFont="1" applyBorder="1" applyProtection="1">
      <protection locked="0"/>
    </xf>
    <xf numFmtId="0" fontId="33" fillId="0" borderId="140" xfId="0" applyFont="1" applyBorder="1" applyProtection="1">
      <protection locked="0"/>
    </xf>
    <xf numFmtId="0" fontId="33" fillId="0" borderId="132" xfId="0" applyFont="1" applyBorder="1" applyAlignment="1" applyProtection="1">
      <alignment horizontal="center"/>
      <protection locked="0"/>
    </xf>
    <xf numFmtId="0" fontId="33" fillId="0" borderId="141" xfId="0" applyFont="1" applyBorder="1" applyProtection="1">
      <protection locked="0"/>
    </xf>
    <xf numFmtId="0" fontId="33" fillId="0" borderId="130" xfId="0" applyFont="1" applyBorder="1" applyProtection="1">
      <protection locked="0"/>
    </xf>
    <xf numFmtId="0" fontId="33" fillId="0" borderId="142" xfId="0" applyFont="1" applyBorder="1" applyProtection="1">
      <protection locked="0"/>
    </xf>
    <xf numFmtId="0" fontId="33" fillId="0" borderId="130" xfId="0" applyFont="1" applyBorder="1" applyAlignment="1" applyProtection="1">
      <alignment horizontal="center"/>
      <protection locked="0"/>
    </xf>
    <xf numFmtId="0" fontId="33" fillId="0" borderId="143" xfId="0" applyFont="1" applyBorder="1" applyProtection="1">
      <protection locked="0"/>
    </xf>
    <xf numFmtId="0" fontId="33" fillId="0" borderId="133" xfId="0" applyFont="1" applyBorder="1" applyProtection="1">
      <protection locked="0"/>
    </xf>
    <xf numFmtId="0" fontId="33" fillId="0" borderId="144" xfId="0" applyFont="1" applyBorder="1" applyProtection="1">
      <protection locked="0"/>
    </xf>
    <xf numFmtId="0" fontId="33" fillId="0" borderId="133" xfId="0" applyFont="1" applyBorder="1" applyAlignment="1" applyProtection="1">
      <alignment horizontal="center"/>
      <protection locked="0"/>
    </xf>
    <xf numFmtId="0" fontId="33" fillId="0" borderId="145" xfId="0" applyFont="1" applyBorder="1" applyProtection="1">
      <protection locked="0"/>
    </xf>
    <xf numFmtId="0" fontId="33" fillId="0" borderId="134" xfId="0" applyFont="1" applyBorder="1" applyProtection="1">
      <protection locked="0"/>
    </xf>
    <xf numFmtId="49" fontId="18" fillId="5" borderId="0" xfId="0" applyNumberFormat="1" applyFont="1" applyFill="1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vertical="center"/>
      <protection locked="0"/>
    </xf>
    <xf numFmtId="0" fontId="29" fillId="0" borderId="80" xfId="0" applyFont="1" applyBorder="1" applyAlignment="1" applyProtection="1">
      <protection locked="0"/>
    </xf>
    <xf numFmtId="0" fontId="29" fillId="0" borderId="83" xfId="0" applyFont="1" applyBorder="1" applyAlignment="1" applyProtection="1">
      <protection locked="0"/>
    </xf>
    <xf numFmtId="0" fontId="29" fillId="0" borderId="86" xfId="0" applyFont="1" applyBorder="1" applyAlignment="1" applyProtection="1">
      <protection locked="0"/>
    </xf>
    <xf numFmtId="0" fontId="41" fillId="0" borderId="0" xfId="7" applyAlignment="1">
      <alignment vertical="center"/>
    </xf>
    <xf numFmtId="1" fontId="37" fillId="0" borderId="80" xfId="0" applyNumberFormat="1" applyFont="1" applyFill="1" applyBorder="1" applyAlignment="1" applyProtection="1">
      <alignment horizontal="center"/>
      <protection locked="0"/>
    </xf>
    <xf numFmtId="1" fontId="37" fillId="0" borderId="86" xfId="0" applyNumberFormat="1" applyFont="1" applyFill="1" applyBorder="1" applyAlignment="1" applyProtection="1">
      <alignment horizontal="center"/>
      <protection locked="0"/>
    </xf>
    <xf numFmtId="17" fontId="37" fillId="6" borderId="147" xfId="0" applyNumberFormat="1" applyFont="1" applyFill="1" applyBorder="1" applyAlignment="1" applyProtection="1">
      <alignment horizontal="center"/>
      <protection locked="0"/>
    </xf>
    <xf numFmtId="17" fontId="37" fillId="6" borderId="148" xfId="0" applyNumberFormat="1" applyFont="1" applyFill="1" applyBorder="1" applyAlignment="1" applyProtection="1">
      <alignment horizontal="center"/>
      <protection locked="0"/>
    </xf>
    <xf numFmtId="17" fontId="37" fillId="6" borderId="149" xfId="0" applyNumberFormat="1" applyFont="1" applyFill="1" applyBorder="1" applyAlignment="1" applyProtection="1">
      <alignment horizontal="center"/>
      <protection locked="0"/>
    </xf>
    <xf numFmtId="0" fontId="41" fillId="0" borderId="0" xfId="7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" fontId="27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0" xfId="4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37" fillId="6" borderId="89" xfId="0" applyNumberFormat="1" applyFont="1" applyFill="1" applyBorder="1" applyAlignment="1" applyProtection="1">
      <alignment horizontal="center"/>
      <protection locked="0"/>
    </xf>
    <xf numFmtId="0" fontId="37" fillId="6" borderId="83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Protection="1"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49" fontId="43" fillId="0" borderId="0" xfId="0" applyNumberFormat="1" applyFont="1" applyAlignment="1" applyProtection="1">
      <alignment horizontal="center" vertical="center"/>
      <protection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43" fillId="5" borderId="76" xfId="0" applyFont="1" applyFill="1" applyBorder="1" applyAlignment="1" applyProtection="1">
      <alignment horizontal="center" vertical="center"/>
      <protection locked="0"/>
    </xf>
    <xf numFmtId="0" fontId="43" fillId="5" borderId="77" xfId="0" applyFont="1" applyFill="1" applyBorder="1" applyAlignment="1" applyProtection="1">
      <alignment horizontal="center" vertical="center"/>
      <protection locked="0"/>
    </xf>
    <xf numFmtId="1" fontId="43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80" xfId="0" applyFont="1" applyBorder="1" applyAlignment="1" applyProtection="1">
      <protection locked="0"/>
    </xf>
    <xf numFmtId="0" fontId="45" fillId="0" borderId="83" xfId="0" applyFont="1" applyBorder="1" applyAlignment="1" applyProtection="1">
      <protection locked="0"/>
    </xf>
    <xf numFmtId="0" fontId="45" fillId="0" borderId="86" xfId="0" applyFont="1" applyBorder="1" applyAlignment="1" applyProtection="1">
      <protection locked="0"/>
    </xf>
    <xf numFmtId="0" fontId="46" fillId="0" borderId="0" xfId="0" applyFont="1" applyProtection="1">
      <protection locked="0"/>
    </xf>
    <xf numFmtId="0" fontId="47" fillId="8" borderId="90" xfId="0" applyFont="1" applyFill="1" applyBorder="1" applyAlignment="1" applyProtection="1">
      <alignment horizontal="center"/>
      <protection locked="0"/>
    </xf>
    <xf numFmtId="9" fontId="46" fillId="8" borderId="76" xfId="0" applyNumberFormat="1" applyFont="1" applyFill="1" applyBorder="1" applyProtection="1">
      <protection locked="0"/>
    </xf>
    <xf numFmtId="9" fontId="46" fillId="8" borderId="78" xfId="0" applyNumberFormat="1" applyFont="1" applyFill="1" applyBorder="1" applyProtection="1">
      <protection locked="0"/>
    </xf>
    <xf numFmtId="0" fontId="48" fillId="0" borderId="76" xfId="0" applyFont="1" applyBorder="1" applyProtection="1">
      <protection locked="0"/>
    </xf>
    <xf numFmtId="0" fontId="43" fillId="5" borderId="79" xfId="0" applyFont="1" applyFill="1" applyBorder="1" applyAlignment="1" applyProtection="1">
      <alignment horizontal="center" vertical="center"/>
      <protection locked="0"/>
    </xf>
    <xf numFmtId="1" fontId="47" fillId="6" borderId="91" xfId="0" applyNumberFormat="1" applyFont="1" applyFill="1" applyBorder="1" applyAlignment="1" applyProtection="1">
      <alignment horizontal="center"/>
      <protection locked="0"/>
    </xf>
    <xf numFmtId="0" fontId="42" fillId="0" borderId="80" xfId="0" applyFont="1" applyBorder="1" applyProtection="1">
      <protection locked="0"/>
    </xf>
    <xf numFmtId="0" fontId="42" fillId="0" borderId="92" xfId="0" applyFont="1" applyBorder="1" applyProtection="1">
      <protection locked="0"/>
    </xf>
    <xf numFmtId="0" fontId="47" fillId="6" borderId="93" xfId="0" applyFont="1" applyFill="1" applyBorder="1" applyAlignment="1" applyProtection="1">
      <alignment horizontal="center"/>
      <protection locked="0"/>
    </xf>
    <xf numFmtId="0" fontId="42" fillId="0" borderId="83" xfId="0" applyFont="1" applyBorder="1" applyProtection="1">
      <protection locked="0"/>
    </xf>
    <xf numFmtId="0" fontId="42" fillId="0" borderId="94" xfId="0" applyFont="1" applyBorder="1" applyProtection="1">
      <protection locked="0"/>
    </xf>
    <xf numFmtId="0" fontId="47" fillId="6" borderId="95" xfId="0" applyFont="1" applyFill="1" applyBorder="1" applyAlignment="1" applyProtection="1">
      <alignment horizontal="center"/>
      <protection locked="0"/>
    </xf>
    <xf numFmtId="0" fontId="42" fillId="0" borderId="86" xfId="0" applyFont="1" applyBorder="1" applyProtection="1">
      <protection locked="0"/>
    </xf>
    <xf numFmtId="0" fontId="42" fillId="0" borderId="96" xfId="0" applyFont="1" applyBorder="1" applyProtection="1">
      <protection locked="0"/>
    </xf>
    <xf numFmtId="0" fontId="51" fillId="0" borderId="0" xfId="0" applyFont="1" applyProtection="1">
      <protection locked="0"/>
    </xf>
    <xf numFmtId="0" fontId="42" fillId="0" borderId="0" xfId="0" applyFont="1"/>
    <xf numFmtId="0" fontId="52" fillId="5" borderId="47" xfId="0" applyFont="1" applyFill="1" applyBorder="1" applyAlignment="1" applyProtection="1">
      <alignment horizontal="center" vertical="center" wrapText="1"/>
      <protection locked="0"/>
    </xf>
    <xf numFmtId="17" fontId="52" fillId="6" borderId="80" xfId="0" applyNumberFormat="1" applyFont="1" applyFill="1" applyBorder="1" applyAlignment="1" applyProtection="1">
      <alignment horizontal="center"/>
      <protection locked="0"/>
    </xf>
    <xf numFmtId="4" fontId="42" fillId="0" borderId="54" xfId="0" applyNumberFormat="1" applyFont="1" applyFill="1" applyBorder="1" applyAlignment="1" applyProtection="1">
      <alignment horizontal="center"/>
      <protection locked="0"/>
    </xf>
    <xf numFmtId="1" fontId="52" fillId="6" borderId="83" xfId="0" applyNumberFormat="1" applyFont="1" applyFill="1" applyBorder="1" applyAlignment="1" applyProtection="1">
      <alignment horizontal="center"/>
      <protection locked="0"/>
    </xf>
    <xf numFmtId="4" fontId="42" fillId="0" borderId="56" xfId="0" applyNumberFormat="1" applyFont="1" applyFill="1" applyBorder="1" applyAlignment="1" applyProtection="1">
      <alignment horizontal="center"/>
      <protection locked="0"/>
    </xf>
    <xf numFmtId="1" fontId="52" fillId="6" borderId="99" xfId="0" applyNumberFormat="1" applyFont="1" applyFill="1" applyBorder="1" applyAlignment="1" applyProtection="1">
      <alignment horizontal="center"/>
      <protection locked="0"/>
    </xf>
    <xf numFmtId="4" fontId="42" fillId="0" borderId="52" xfId="0" applyNumberFormat="1" applyFont="1" applyFill="1" applyBorder="1" applyAlignment="1" applyProtection="1">
      <alignment horizontal="center"/>
      <protection locked="0"/>
    </xf>
    <xf numFmtId="17" fontId="52" fillId="6" borderId="83" xfId="0" applyNumberFormat="1" applyFont="1" applyFill="1" applyBorder="1" applyAlignment="1" applyProtection="1">
      <alignment horizontal="center"/>
      <protection locked="0"/>
    </xf>
    <xf numFmtId="4" fontId="42" fillId="0" borderId="66" xfId="0" quotePrefix="1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/>
    <xf numFmtId="0" fontId="52" fillId="0" borderId="0" xfId="0" applyFont="1" applyFill="1" applyAlignment="1" applyProtection="1">
      <alignment horizontal="centerContinuous"/>
      <protection locked="0"/>
    </xf>
    <xf numFmtId="0" fontId="42" fillId="0" borderId="0" xfId="0" applyFont="1" applyFill="1" applyAlignment="1" applyProtection="1">
      <alignment horizontal="centerContinuous"/>
      <protection locked="0"/>
    </xf>
    <xf numFmtId="0" fontId="42" fillId="0" borderId="0" xfId="0" applyFont="1" applyFill="1" applyProtection="1">
      <protection locked="0"/>
    </xf>
    <xf numFmtId="0" fontId="52" fillId="6" borderId="76" xfId="0" applyFont="1" applyFill="1" applyBorder="1" applyAlignment="1" applyProtection="1">
      <alignment horizontal="center" vertical="center" wrapText="1"/>
      <protection locked="0"/>
    </xf>
    <xf numFmtId="0" fontId="52" fillId="6" borderId="84" xfId="0" applyFont="1" applyFill="1" applyBorder="1" applyAlignment="1" applyProtection="1">
      <alignment horizontal="center" vertical="center" wrapText="1"/>
      <protection locked="0"/>
    </xf>
    <xf numFmtId="0" fontId="52" fillId="6" borderId="0" xfId="0" applyFont="1" applyFill="1" applyBorder="1" applyAlignment="1" applyProtection="1">
      <alignment horizontal="center" vertical="center" wrapText="1"/>
      <protection locked="0"/>
    </xf>
    <xf numFmtId="0" fontId="42" fillId="0" borderId="100" xfId="0" applyFont="1" applyBorder="1" applyProtection="1">
      <protection locked="0"/>
    </xf>
    <xf numFmtId="0" fontId="42" fillId="0" borderId="101" xfId="0" applyFont="1" applyBorder="1" applyProtection="1">
      <protection locked="0"/>
    </xf>
    <xf numFmtId="0" fontId="42" fillId="0" borderId="108" xfId="0" applyFont="1" applyBorder="1" applyProtection="1">
      <protection locked="0"/>
    </xf>
    <xf numFmtId="0" fontId="42" fillId="0" borderId="102" xfId="0" applyFont="1" applyBorder="1" applyProtection="1">
      <protection locked="0"/>
    </xf>
    <xf numFmtId="0" fontId="42" fillId="0" borderId="109" xfId="0" applyFont="1" applyBorder="1" applyProtection="1">
      <protection locked="0"/>
    </xf>
    <xf numFmtId="0" fontId="42" fillId="0" borderId="110" xfId="0" applyFont="1" applyBorder="1" applyProtection="1">
      <protection locked="0"/>
    </xf>
    <xf numFmtId="0" fontId="42" fillId="0" borderId="111" xfId="0" applyFont="1" applyBorder="1" applyProtection="1">
      <protection locked="0"/>
    </xf>
    <xf numFmtId="0" fontId="42" fillId="0" borderId="112" xfId="0" applyFont="1" applyBorder="1" applyProtection="1">
      <protection locked="0"/>
    </xf>
    <xf numFmtId="0" fontId="42" fillId="0" borderId="103" xfId="0" applyFont="1" applyBorder="1" applyProtection="1">
      <protection locked="0"/>
    </xf>
    <xf numFmtId="0" fontId="42" fillId="0" borderId="104" xfId="0" applyFont="1" applyBorder="1" applyProtection="1">
      <protection locked="0"/>
    </xf>
    <xf numFmtId="0" fontId="42" fillId="0" borderId="113" xfId="0" applyFont="1" applyBorder="1" applyProtection="1">
      <protection locked="0"/>
    </xf>
    <xf numFmtId="0" fontId="42" fillId="0" borderId="105" xfId="0" applyFont="1" applyBorder="1" applyProtection="1">
      <protection locked="0"/>
    </xf>
    <xf numFmtId="0" fontId="42" fillId="0" borderId="19" xfId="0" applyFont="1" applyBorder="1" applyProtection="1">
      <protection locked="0"/>
    </xf>
    <xf numFmtId="0" fontId="42" fillId="0" borderId="151" xfId="0" applyFont="1" applyBorder="1" applyProtection="1">
      <protection locked="0"/>
    </xf>
    <xf numFmtId="167" fontId="42" fillId="0" borderId="19" xfId="6" applyNumberFormat="1" applyFont="1" applyBorder="1" applyProtection="1">
      <protection locked="0"/>
    </xf>
    <xf numFmtId="167" fontId="42" fillId="0" borderId="152" xfId="6" applyNumberFormat="1" applyFont="1" applyBorder="1" applyProtection="1">
      <protection locked="0"/>
    </xf>
    <xf numFmtId="0" fontId="42" fillId="0" borderId="20" xfId="0" applyFont="1" applyBorder="1" applyProtection="1">
      <protection locked="0"/>
    </xf>
    <xf numFmtId="0" fontId="42" fillId="0" borderId="153" xfId="0" applyFont="1" applyBorder="1" applyProtection="1">
      <protection locked="0"/>
    </xf>
    <xf numFmtId="167" fontId="42" fillId="0" borderId="20" xfId="6" applyNumberFormat="1" applyFont="1" applyBorder="1" applyProtection="1">
      <protection locked="0"/>
    </xf>
    <xf numFmtId="167" fontId="42" fillId="0" borderId="5" xfId="6" applyNumberFormat="1" applyFont="1" applyBorder="1" applyProtection="1">
      <protection locked="0"/>
    </xf>
    <xf numFmtId="0" fontId="42" fillId="0" borderId="21" xfId="0" applyFont="1" applyBorder="1" applyProtection="1">
      <protection locked="0"/>
    </xf>
    <xf numFmtId="0" fontId="42" fillId="0" borderId="154" xfId="0" applyFont="1" applyBorder="1" applyProtection="1">
      <protection locked="0"/>
    </xf>
    <xf numFmtId="167" fontId="42" fillId="0" borderId="21" xfId="6" applyNumberFormat="1" applyFont="1" applyBorder="1" applyProtection="1">
      <protection locked="0"/>
    </xf>
    <xf numFmtId="167" fontId="42" fillId="0" borderId="6" xfId="6" applyNumberFormat="1" applyFont="1" applyBorder="1" applyProtection="1">
      <protection locked="0"/>
    </xf>
    <xf numFmtId="1" fontId="52" fillId="5" borderId="76" xfId="0" applyNumberFormat="1" applyFont="1" applyFill="1" applyBorder="1" applyAlignment="1" applyProtection="1">
      <alignment horizontal="center" vertical="center"/>
      <protection locked="0"/>
    </xf>
    <xf numFmtId="0" fontId="52" fillId="6" borderId="91" xfId="0" applyFont="1" applyFill="1" applyBorder="1" applyProtection="1">
      <protection locked="0"/>
    </xf>
    <xf numFmtId="0" fontId="42" fillId="0" borderId="80" xfId="0" applyFont="1" applyBorder="1" applyAlignment="1" applyProtection="1">
      <alignment horizontal="center"/>
      <protection locked="0"/>
    </xf>
    <xf numFmtId="0" fontId="42" fillId="0" borderId="114" xfId="0" applyFont="1" applyBorder="1" applyAlignment="1" applyProtection="1">
      <alignment horizontal="center"/>
      <protection locked="0"/>
    </xf>
    <xf numFmtId="0" fontId="42" fillId="0" borderId="92" xfId="0" applyFont="1" applyBorder="1" applyAlignment="1" applyProtection="1">
      <alignment horizontal="center"/>
      <protection locked="0"/>
    </xf>
    <xf numFmtId="0" fontId="52" fillId="6" borderId="93" xfId="0" applyFont="1" applyFill="1" applyBorder="1" applyProtection="1">
      <protection locked="0"/>
    </xf>
    <xf numFmtId="0" fontId="42" fillId="0" borderId="83" xfId="0" applyFont="1" applyBorder="1" applyAlignment="1" applyProtection="1">
      <alignment horizontal="center"/>
      <protection locked="0"/>
    </xf>
    <xf numFmtId="0" fontId="42" fillId="0" borderId="115" xfId="0" applyFont="1" applyBorder="1" applyAlignment="1" applyProtection="1">
      <alignment horizontal="center"/>
      <protection locked="0"/>
    </xf>
    <xf numFmtId="0" fontId="42" fillId="0" borderId="94" xfId="0" applyFont="1" applyBorder="1" applyAlignment="1" applyProtection="1">
      <alignment horizontal="center"/>
      <protection locked="0"/>
    </xf>
    <xf numFmtId="0" fontId="52" fillId="6" borderId="116" xfId="0" applyFont="1" applyFill="1" applyBorder="1" applyProtection="1">
      <protection locked="0"/>
    </xf>
    <xf numFmtId="0" fontId="42" fillId="0" borderId="99" xfId="0" applyFont="1" applyBorder="1" applyAlignment="1" applyProtection="1">
      <alignment horizontal="center"/>
      <protection locked="0"/>
    </xf>
    <xf numFmtId="0" fontId="42" fillId="0" borderId="117" xfId="0" applyFont="1" applyBorder="1" applyAlignment="1" applyProtection="1">
      <alignment horizontal="center"/>
      <protection locked="0"/>
    </xf>
    <xf numFmtId="0" fontId="42" fillId="0" borderId="118" xfId="0" applyFont="1" applyBorder="1" applyAlignment="1" applyProtection="1">
      <alignment horizontal="center"/>
      <protection locked="0"/>
    </xf>
    <xf numFmtId="0" fontId="52" fillId="8" borderId="97" xfId="0" applyFont="1" applyFill="1" applyBorder="1" applyAlignment="1" applyProtection="1">
      <alignment horizontal="left" vertical="center"/>
      <protection locked="0"/>
    </xf>
    <xf numFmtId="0" fontId="42" fillId="0" borderId="76" xfId="0" applyFont="1" applyBorder="1" applyAlignment="1" applyProtection="1">
      <alignment horizontal="center"/>
      <protection locked="0"/>
    </xf>
    <xf numFmtId="0" fontId="42" fillId="0" borderId="78" xfId="0" applyFont="1" applyBorder="1" applyAlignment="1" applyProtection="1">
      <alignment horizontal="center"/>
      <protection locked="0"/>
    </xf>
    <xf numFmtId="0" fontId="42" fillId="0" borderId="98" xfId="0" applyFont="1" applyBorder="1" applyAlignment="1" applyProtection="1">
      <alignment horizontal="center"/>
      <protection locked="0"/>
    </xf>
    <xf numFmtId="0" fontId="5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52" fillId="5" borderId="97" xfId="0" applyFont="1" applyFill="1" applyBorder="1" applyProtection="1">
      <protection locked="0"/>
    </xf>
    <xf numFmtId="0" fontId="42" fillId="0" borderId="0" xfId="0" applyFont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52" fillId="0" borderId="0" xfId="0" applyFont="1" applyBorder="1" applyAlignment="1" applyProtection="1">
      <protection locked="0"/>
    </xf>
    <xf numFmtId="0" fontId="52" fillId="0" borderId="0" xfId="0" applyFont="1" applyProtection="1">
      <protection locked="0"/>
    </xf>
    <xf numFmtId="0" fontId="52" fillId="5" borderId="97" xfId="0" applyFont="1" applyFill="1" applyBorder="1" applyAlignment="1" applyProtection="1">
      <alignment horizontal="center"/>
      <protection locked="0"/>
    </xf>
    <xf numFmtId="0" fontId="42" fillId="0" borderId="0" xfId="4" applyFont="1" applyFill="1" applyBorder="1" applyProtection="1">
      <protection locked="0"/>
    </xf>
    <xf numFmtId="0" fontId="53" fillId="0" borderId="0" xfId="4" applyFont="1" applyFill="1" applyBorder="1" applyProtection="1">
      <protection locked="0"/>
    </xf>
    <xf numFmtId="0" fontId="42" fillId="0" borderId="70" xfId="4" applyFont="1" applyFill="1" applyBorder="1" applyProtection="1">
      <protection locked="0"/>
    </xf>
    <xf numFmtId="0" fontId="52" fillId="5" borderId="156" xfId="4" applyFont="1" applyFill="1" applyBorder="1" applyAlignment="1" applyProtection="1">
      <alignment horizontal="left"/>
      <protection locked="0"/>
    </xf>
    <xf numFmtId="0" fontId="52" fillId="5" borderId="157" xfId="4" applyFont="1" applyFill="1" applyBorder="1" applyAlignment="1" applyProtection="1">
      <alignment horizontal="center" vertical="center" wrapText="1"/>
      <protection locked="0"/>
    </xf>
    <xf numFmtId="0" fontId="52" fillId="5" borderId="158" xfId="4" applyFont="1" applyFill="1" applyBorder="1" applyAlignment="1" applyProtection="1">
      <alignment horizontal="center" vertical="center" wrapText="1"/>
      <protection locked="0"/>
    </xf>
    <xf numFmtId="0" fontId="52" fillId="0" borderId="0" xfId="4" applyFont="1" applyFill="1" applyBorder="1" applyProtection="1">
      <protection locked="0"/>
    </xf>
    <xf numFmtId="0" fontId="42" fillId="0" borderId="88" xfId="4" applyFont="1" applyFill="1" applyBorder="1" applyProtection="1">
      <protection locked="0"/>
    </xf>
    <xf numFmtId="0" fontId="52" fillId="0" borderId="91" xfId="4" applyFont="1" applyFill="1" applyBorder="1" applyAlignment="1" applyProtection="1">
      <alignment horizontal="left"/>
      <protection locked="0"/>
    </xf>
    <xf numFmtId="0" fontId="42" fillId="0" borderId="80" xfId="4" applyFont="1" applyBorder="1" applyAlignment="1" applyProtection="1">
      <alignment horizontal="center"/>
      <protection locked="0"/>
    </xf>
    <xf numFmtId="9" fontId="42" fillId="0" borderId="92" xfId="5" applyFont="1" applyBorder="1" applyAlignment="1" applyProtection="1">
      <alignment horizontal="center"/>
      <protection locked="0"/>
    </xf>
    <xf numFmtId="0" fontId="52" fillId="0" borderId="93" xfId="4" applyFont="1" applyFill="1" applyBorder="1" applyProtection="1">
      <protection locked="0"/>
    </xf>
    <xf numFmtId="0" fontId="42" fillId="0" borderId="83" xfId="4" applyFont="1" applyBorder="1" applyAlignment="1" applyProtection="1">
      <alignment horizontal="center"/>
      <protection locked="0"/>
    </xf>
    <xf numFmtId="9" fontId="42" fillId="0" borderId="94" xfId="5" applyFont="1" applyBorder="1" applyAlignment="1" applyProtection="1">
      <alignment horizontal="center"/>
      <protection locked="0"/>
    </xf>
    <xf numFmtId="0" fontId="52" fillId="0" borderId="95" xfId="4" applyFont="1" applyFill="1" applyBorder="1" applyProtection="1">
      <protection locked="0"/>
    </xf>
    <xf numFmtId="0" fontId="42" fillId="0" borderId="86" xfId="4" applyFont="1" applyBorder="1" applyAlignment="1" applyProtection="1">
      <alignment horizontal="center"/>
      <protection locked="0"/>
    </xf>
    <xf numFmtId="9" fontId="42" fillId="0" borderId="96" xfId="5" applyFont="1" applyBorder="1" applyAlignment="1" applyProtection="1">
      <alignment horizontal="center"/>
      <protection locked="0"/>
    </xf>
    <xf numFmtId="0" fontId="52" fillId="0" borderId="0" xfId="4" applyFont="1" applyBorder="1" applyProtection="1">
      <protection locked="0"/>
    </xf>
    <xf numFmtId="0" fontId="42" fillId="0" borderId="0" xfId="4" applyFont="1" applyBorder="1" applyAlignment="1" applyProtection="1">
      <alignment horizontal="center"/>
      <protection locked="0"/>
    </xf>
    <xf numFmtId="9" fontId="42" fillId="0" borderId="0" xfId="5" applyFont="1" applyAlignment="1" applyProtection="1">
      <alignment horizontal="center"/>
      <protection locked="0"/>
    </xf>
    <xf numFmtId="0" fontId="52" fillId="0" borderId="97" xfId="4" applyFont="1" applyFill="1" applyBorder="1" applyAlignment="1" applyProtection="1">
      <alignment horizontal="left"/>
      <protection locked="0"/>
    </xf>
    <xf numFmtId="0" fontId="42" fillId="0" borderId="97" xfId="4" applyFont="1" applyBorder="1" applyAlignment="1" applyProtection="1">
      <alignment horizontal="center"/>
      <protection locked="0"/>
    </xf>
    <xf numFmtId="9" fontId="42" fillId="0" borderId="76" xfId="5" applyFont="1" applyBorder="1" applyAlignment="1" applyProtection="1">
      <alignment horizontal="center"/>
      <protection locked="0"/>
    </xf>
    <xf numFmtId="0" fontId="42" fillId="0" borderId="78" xfId="4" applyFont="1" applyBorder="1" applyAlignment="1" applyProtection="1">
      <alignment horizontal="center"/>
      <protection locked="0"/>
    </xf>
    <xf numFmtId="0" fontId="52" fillId="0" borderId="91" xfId="4" applyFont="1" applyBorder="1" applyAlignment="1" applyProtection="1">
      <alignment horizontal="left"/>
      <protection locked="0"/>
    </xf>
    <xf numFmtId="0" fontId="52" fillId="0" borderId="93" xfId="4" applyFont="1" applyBorder="1" applyAlignment="1" applyProtection="1">
      <alignment horizontal="left"/>
      <protection locked="0"/>
    </xf>
    <xf numFmtId="0" fontId="52" fillId="0" borderId="95" xfId="4" applyFont="1" applyBorder="1" applyProtection="1">
      <protection locked="0"/>
    </xf>
    <xf numFmtId="0" fontId="52" fillId="0" borderId="0" xfId="4" applyFont="1" applyBorder="1" applyAlignment="1" applyProtection="1">
      <alignment horizontal="left"/>
      <protection locked="0"/>
    </xf>
    <xf numFmtId="9" fontId="42" fillId="0" borderId="0" xfId="5" applyFont="1" applyBorder="1" applyAlignment="1" applyProtection="1">
      <alignment horizontal="center"/>
      <protection locked="0"/>
    </xf>
    <xf numFmtId="0" fontId="52" fillId="0" borderId="93" xfId="4" applyFont="1" applyBorder="1" applyProtection="1">
      <protection locked="0"/>
    </xf>
    <xf numFmtId="0" fontId="52" fillId="0" borderId="95" xfId="4" applyFont="1" applyBorder="1" applyAlignment="1" applyProtection="1">
      <alignment horizontal="left"/>
      <protection locked="0"/>
    </xf>
    <xf numFmtId="0" fontId="52" fillId="0" borderId="97" xfId="4" applyFont="1" applyBorder="1" applyAlignment="1" applyProtection="1">
      <alignment horizontal="left"/>
      <protection locked="0"/>
    </xf>
    <xf numFmtId="0" fontId="42" fillId="0" borderId="76" xfId="4" applyFont="1" applyBorder="1" applyAlignment="1" applyProtection="1">
      <alignment horizontal="center"/>
      <protection locked="0"/>
    </xf>
    <xf numFmtId="9" fontId="42" fillId="0" borderId="78" xfId="5" applyFont="1" applyBorder="1" applyAlignment="1" applyProtection="1">
      <alignment horizontal="center"/>
      <protection locked="0"/>
    </xf>
    <xf numFmtId="9" fontId="42" fillId="0" borderId="98" xfId="5" applyFont="1" applyBorder="1" applyAlignment="1" applyProtection="1">
      <alignment horizontal="center"/>
      <protection locked="0"/>
    </xf>
    <xf numFmtId="0" fontId="42" fillId="0" borderId="0" xfId="4" applyFont="1" applyBorder="1" applyProtection="1">
      <protection locked="0"/>
    </xf>
    <xf numFmtId="0" fontId="52" fillId="0" borderId="97" xfId="0" applyFont="1" applyBorder="1" applyProtection="1">
      <protection locked="0"/>
    </xf>
    <xf numFmtId="0" fontId="42" fillId="0" borderId="76" xfId="0" applyFont="1" applyBorder="1" applyProtection="1">
      <protection locked="0"/>
    </xf>
    <xf numFmtId="0" fontId="42" fillId="0" borderId="78" xfId="0" applyFont="1" applyBorder="1" applyProtection="1">
      <protection locked="0"/>
    </xf>
    <xf numFmtId="0" fontId="42" fillId="0" borderId="128" xfId="0" applyFont="1" applyBorder="1" applyProtection="1">
      <protection locked="0"/>
    </xf>
    <xf numFmtId="0" fontId="42" fillId="0" borderId="129" xfId="0" applyFont="1" applyBorder="1" applyProtection="1">
      <protection locked="0"/>
    </xf>
    <xf numFmtId="0" fontId="52" fillId="0" borderId="79" xfId="4" applyFont="1" applyBorder="1" applyAlignment="1" applyProtection="1">
      <alignment horizontal="left"/>
      <protection locked="0"/>
    </xf>
    <xf numFmtId="0" fontId="55" fillId="0" borderId="91" xfId="0" applyFont="1" applyFill="1" applyBorder="1" applyProtection="1">
      <protection locked="0"/>
    </xf>
    <xf numFmtId="0" fontId="56" fillId="0" borderId="80" xfId="0" applyFont="1" applyBorder="1" applyProtection="1">
      <protection locked="0"/>
    </xf>
    <xf numFmtId="0" fontId="56" fillId="0" borderId="114" xfId="0" applyFont="1" applyBorder="1" applyProtection="1">
      <protection locked="0"/>
    </xf>
    <xf numFmtId="0" fontId="56" fillId="0" borderId="92" xfId="0" applyFont="1" applyBorder="1" applyProtection="1">
      <protection locked="0"/>
    </xf>
    <xf numFmtId="0" fontId="55" fillId="0" borderId="93" xfId="0" applyFont="1" applyFill="1" applyBorder="1" applyProtection="1">
      <protection locked="0"/>
    </xf>
    <xf numFmtId="0" fontId="56" fillId="0" borderId="83" xfId="0" applyFont="1" applyBorder="1" applyProtection="1">
      <protection locked="0"/>
    </xf>
    <xf numFmtId="0" fontId="56" fillId="0" borderId="115" xfId="0" applyFont="1" applyBorder="1" applyProtection="1">
      <protection locked="0"/>
    </xf>
    <xf numFmtId="0" fontId="56" fillId="0" borderId="94" xfId="0" applyFont="1" applyBorder="1" applyProtection="1">
      <protection locked="0"/>
    </xf>
    <xf numFmtId="0" fontId="55" fillId="0" borderId="95" xfId="0" applyFont="1" applyFill="1" applyBorder="1" applyProtection="1">
      <protection locked="0"/>
    </xf>
    <xf numFmtId="0" fontId="56" fillId="0" borderId="86" xfId="0" applyFont="1" applyBorder="1" applyProtection="1">
      <protection locked="0"/>
    </xf>
    <xf numFmtId="0" fontId="56" fillId="0" borderId="126" xfId="0" applyFont="1" applyBorder="1" applyProtection="1">
      <protection locked="0"/>
    </xf>
    <xf numFmtId="0" fontId="56" fillId="0" borderId="96" xfId="0" applyFont="1" applyBorder="1" applyProtection="1">
      <protection locked="0"/>
    </xf>
    <xf numFmtId="0" fontId="46" fillId="0" borderId="0" xfId="4" applyFont="1" applyBorder="1" applyProtection="1">
      <protection locked="0"/>
    </xf>
    <xf numFmtId="0" fontId="52" fillId="5" borderId="9" xfId="4" applyFont="1" applyFill="1" applyBorder="1" applyAlignment="1" applyProtection="1">
      <alignment horizontal="left"/>
      <protection locked="0"/>
    </xf>
    <xf numFmtId="0" fontId="52" fillId="5" borderId="9" xfId="4" applyFont="1" applyFill="1" applyBorder="1" applyAlignment="1" applyProtection="1">
      <alignment horizontal="center" vertical="center" wrapText="1"/>
      <protection locked="0"/>
    </xf>
    <xf numFmtId="9" fontId="42" fillId="0" borderId="114" xfId="5" applyFont="1" applyBorder="1" applyAlignment="1" applyProtection="1">
      <alignment horizontal="center"/>
      <protection locked="0"/>
    </xf>
    <xf numFmtId="9" fontId="42" fillId="0" borderId="115" xfId="5" applyFont="1" applyBorder="1" applyAlignment="1" applyProtection="1">
      <alignment horizontal="center"/>
      <protection locked="0"/>
    </xf>
    <xf numFmtId="9" fontId="42" fillId="0" borderId="126" xfId="5" applyFont="1" applyBorder="1" applyAlignment="1" applyProtection="1">
      <alignment horizontal="center"/>
      <protection locked="0"/>
    </xf>
    <xf numFmtId="0" fontId="42" fillId="0" borderId="0" xfId="0" applyFont="1" applyFill="1"/>
    <xf numFmtId="0" fontId="58" fillId="0" borderId="0" xfId="4" applyFont="1" applyFill="1" applyBorder="1" applyAlignment="1" applyProtection="1">
      <protection locked="0"/>
    </xf>
    <xf numFmtId="0" fontId="52" fillId="5" borderId="77" xfId="0" applyFont="1" applyFill="1" applyBorder="1" applyAlignment="1">
      <alignment horizontal="center" vertical="center"/>
    </xf>
    <xf numFmtId="0" fontId="52" fillId="5" borderId="76" xfId="0" applyFont="1" applyFill="1" applyBorder="1" applyAlignment="1">
      <alignment horizontal="center" wrapText="1"/>
    </xf>
    <xf numFmtId="0" fontId="52" fillId="0" borderId="80" xfId="4" applyFont="1" applyBorder="1" applyAlignment="1" applyProtection="1">
      <alignment horizontal="left"/>
      <protection locked="0"/>
    </xf>
    <xf numFmtId="0" fontId="42" fillId="0" borderId="114" xfId="4" applyFont="1" applyBorder="1" applyProtection="1">
      <protection locked="0"/>
    </xf>
    <xf numFmtId="0" fontId="42" fillId="0" borderId="80" xfId="4" applyFont="1" applyBorder="1" applyProtection="1">
      <protection locked="0"/>
    </xf>
    <xf numFmtId="0" fontId="52" fillId="0" borderId="83" xfId="4" applyFont="1" applyBorder="1" applyProtection="1">
      <protection locked="0"/>
    </xf>
    <xf numFmtId="0" fontId="42" fillId="0" borderId="115" xfId="4" applyFont="1" applyBorder="1" applyProtection="1">
      <protection locked="0"/>
    </xf>
    <xf numFmtId="0" fontId="42" fillId="0" borderId="83" xfId="4" applyFont="1" applyBorder="1" applyProtection="1">
      <protection locked="0"/>
    </xf>
    <xf numFmtId="0" fontId="52" fillId="0" borderId="86" xfId="4" applyFont="1" applyBorder="1" applyProtection="1">
      <protection locked="0"/>
    </xf>
    <xf numFmtId="0" fontId="42" fillId="0" borderId="126" xfId="4" applyFont="1" applyBorder="1" applyProtection="1">
      <protection locked="0"/>
    </xf>
    <xf numFmtId="0" fontId="42" fillId="0" borderId="86" xfId="4" applyFont="1" applyBorder="1" applyProtection="1">
      <protection locked="0"/>
    </xf>
    <xf numFmtId="0" fontId="52" fillId="0" borderId="76" xfId="4" applyFont="1" applyFill="1" applyBorder="1" applyProtection="1">
      <protection locked="0"/>
    </xf>
    <xf numFmtId="0" fontId="52" fillId="5" borderId="76" xfId="0" applyFont="1" applyFill="1" applyBorder="1" applyAlignment="1">
      <alignment horizontal="center"/>
    </xf>
    <xf numFmtId="0" fontId="52" fillId="5" borderId="78" xfId="0" applyFont="1" applyFill="1" applyBorder="1" applyAlignment="1">
      <alignment horizontal="center"/>
    </xf>
    <xf numFmtId="0" fontId="52" fillId="5" borderId="98" xfId="0" applyFont="1" applyFill="1" applyBorder="1" applyAlignment="1">
      <alignment horizontal="center"/>
    </xf>
    <xf numFmtId="0" fontId="42" fillId="0" borderId="80" xfId="0" applyFont="1" applyBorder="1" applyAlignment="1">
      <alignment horizontal="left"/>
    </xf>
    <xf numFmtId="0" fontId="42" fillId="0" borderId="114" xfId="0" applyFont="1" applyBorder="1" applyAlignment="1">
      <alignment horizontal="left"/>
    </xf>
    <xf numFmtId="0" fontId="42" fillId="0" borderId="92" xfId="0" applyFont="1" applyBorder="1" applyAlignment="1">
      <alignment horizontal="left"/>
    </xf>
    <xf numFmtId="0" fontId="42" fillId="0" borderId="83" xfId="0" applyFont="1" applyBorder="1" applyAlignment="1">
      <alignment horizontal="left"/>
    </xf>
    <xf numFmtId="0" fontId="42" fillId="0" borderId="115" xfId="0" applyFont="1" applyBorder="1" applyAlignment="1">
      <alignment horizontal="left"/>
    </xf>
    <xf numFmtId="0" fontId="42" fillId="0" borderId="94" xfId="0" applyFont="1" applyBorder="1" applyAlignment="1">
      <alignment horizontal="left"/>
    </xf>
    <xf numFmtId="0" fontId="42" fillId="0" borderId="86" xfId="0" applyFont="1" applyBorder="1" applyAlignment="1">
      <alignment horizontal="left"/>
    </xf>
    <xf numFmtId="0" fontId="42" fillId="0" borderId="126" xfId="0" applyFont="1" applyBorder="1" applyAlignment="1">
      <alignment horizontal="left"/>
    </xf>
    <xf numFmtId="0" fontId="42" fillId="0" borderId="96" xfId="0" applyFont="1" applyBorder="1" applyAlignment="1">
      <alignment horizontal="left"/>
    </xf>
    <xf numFmtId="0" fontId="59" fillId="0" borderId="0" xfId="4" applyFont="1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Continuous"/>
      <protection locked="0"/>
    </xf>
    <xf numFmtId="0" fontId="61" fillId="0" borderId="0" xfId="0" applyFont="1" applyBorder="1" applyAlignment="1" applyProtection="1">
      <alignment horizontal="centerContinuous"/>
      <protection locked="0"/>
    </xf>
    <xf numFmtId="49" fontId="49" fillId="2" borderId="0" xfId="0" applyNumberFormat="1" applyFont="1" applyFill="1" applyAlignment="1" applyProtection="1">
      <alignment horizontal="centerContinuous"/>
      <protection locked="0"/>
    </xf>
    <xf numFmtId="0" fontId="62" fillId="2" borderId="0" xfId="0" applyFont="1" applyFill="1" applyAlignment="1" applyProtection="1">
      <alignment horizontal="centerContinuous"/>
      <protection locked="0"/>
    </xf>
    <xf numFmtId="0" fontId="61" fillId="2" borderId="0" xfId="0" applyFont="1" applyFill="1" applyBorder="1" applyAlignment="1" applyProtection="1">
      <alignment horizontal="centerContinuous"/>
      <protection locked="0"/>
    </xf>
    <xf numFmtId="0" fontId="52" fillId="2" borderId="0" xfId="0" applyFont="1" applyFill="1" applyAlignment="1" applyProtection="1">
      <alignment horizontal="centerContinuous"/>
      <protection locked="0"/>
    </xf>
    <xf numFmtId="0" fontId="42" fillId="2" borderId="0" xfId="0" applyFont="1" applyFill="1" applyBorder="1" applyAlignment="1" applyProtection="1">
      <alignment horizontal="centerContinuous"/>
      <protection locked="0"/>
    </xf>
    <xf numFmtId="0" fontId="42" fillId="0" borderId="0" xfId="0" applyFont="1" applyBorder="1" applyAlignment="1" applyProtection="1">
      <alignment horizontal="centerContinuous"/>
      <protection locked="0"/>
    </xf>
    <xf numFmtId="0" fontId="52" fillId="5" borderId="68" xfId="0" applyFont="1" applyFill="1" applyBorder="1" applyAlignment="1" applyProtection="1">
      <alignment horizontal="center"/>
      <protection locked="0"/>
    </xf>
    <xf numFmtId="0" fontId="52" fillId="5" borderId="70" xfId="0" applyFont="1" applyFill="1" applyBorder="1" applyAlignment="1" applyProtection="1">
      <alignment horizontal="left"/>
      <protection locked="0"/>
    </xf>
    <xf numFmtId="0" fontId="52" fillId="5" borderId="73" xfId="0" applyFont="1" applyFill="1" applyBorder="1" applyAlignment="1" applyProtection="1">
      <alignment horizontal="centerContinuous"/>
      <protection locked="0"/>
    </xf>
    <xf numFmtId="0" fontId="52" fillId="5" borderId="71" xfId="0" applyFont="1" applyFill="1" applyBorder="1" applyAlignment="1" applyProtection="1">
      <alignment horizontal="centerContinuous"/>
      <protection locked="0"/>
    </xf>
    <xf numFmtId="0" fontId="52" fillId="5" borderId="69" xfId="0" applyFont="1" applyFill="1" applyBorder="1" applyAlignment="1" applyProtection="1">
      <alignment horizontal="center"/>
      <protection locked="0"/>
    </xf>
    <xf numFmtId="0" fontId="52" fillId="5" borderId="72" xfId="0" applyFont="1" applyFill="1" applyBorder="1" applyAlignment="1" applyProtection="1">
      <alignment horizontal="center"/>
      <protection locked="0"/>
    </xf>
    <xf numFmtId="0" fontId="52" fillId="5" borderId="75" xfId="0" applyFont="1" applyFill="1" applyBorder="1" applyAlignment="1" applyProtection="1">
      <alignment horizontal="center"/>
      <protection locked="0"/>
    </xf>
    <xf numFmtId="17" fontId="52" fillId="6" borderId="91" xfId="0" applyNumberFormat="1" applyFont="1" applyFill="1" applyBorder="1" applyAlignment="1" applyProtection="1">
      <alignment horizontal="center"/>
      <protection locked="0"/>
    </xf>
    <xf numFmtId="17" fontId="52" fillId="0" borderId="54" xfId="0" applyNumberFormat="1" applyFont="1" applyBorder="1" applyAlignment="1" applyProtection="1">
      <alignment horizontal="center"/>
      <protection locked="0"/>
    </xf>
    <xf numFmtId="17" fontId="52" fillId="0" borderId="60" xfId="0" applyNumberFormat="1" applyFont="1" applyBorder="1" applyAlignment="1" applyProtection="1">
      <alignment horizontal="center"/>
      <protection locked="0"/>
    </xf>
    <xf numFmtId="0" fontId="42" fillId="0" borderId="54" xfId="0" applyFont="1" applyBorder="1" applyAlignment="1" applyProtection="1">
      <alignment horizontal="center"/>
      <protection locked="0"/>
    </xf>
    <xf numFmtId="0" fontId="42" fillId="0" borderId="60" xfId="0" applyFont="1" applyBorder="1" applyProtection="1">
      <protection locked="0"/>
    </xf>
    <xf numFmtId="0" fontId="42" fillId="0" borderId="55" xfId="0" applyFont="1" applyBorder="1" applyProtection="1">
      <protection locked="0"/>
    </xf>
    <xf numFmtId="17" fontId="52" fillId="6" borderId="93" xfId="0" applyNumberFormat="1" applyFont="1" applyFill="1" applyBorder="1" applyAlignment="1" applyProtection="1">
      <alignment horizontal="center"/>
      <protection locked="0"/>
    </xf>
    <xf numFmtId="17" fontId="52" fillId="0" borderId="56" xfId="0" applyNumberFormat="1" applyFont="1" applyBorder="1" applyAlignment="1" applyProtection="1">
      <alignment horizontal="center"/>
      <protection locked="0"/>
    </xf>
    <xf numFmtId="17" fontId="52" fillId="0" borderId="62" xfId="0" applyNumberFormat="1" applyFont="1" applyBorder="1" applyAlignment="1" applyProtection="1">
      <alignment horizontal="center"/>
      <protection locked="0"/>
    </xf>
    <xf numFmtId="0" fontId="42" fillId="0" borderId="56" xfId="0" applyFont="1" applyBorder="1" applyAlignment="1" applyProtection="1">
      <alignment horizontal="center"/>
      <protection locked="0"/>
    </xf>
    <xf numFmtId="0" fontId="42" fillId="0" borderId="62" xfId="0" applyFont="1" applyBorder="1" applyProtection="1">
      <protection locked="0"/>
    </xf>
    <xf numFmtId="0" fontId="42" fillId="0" borderId="57" xfId="0" applyFont="1" applyBorder="1" applyProtection="1">
      <protection locked="0"/>
    </xf>
    <xf numFmtId="0" fontId="42" fillId="0" borderId="56" xfId="0" applyFont="1" applyBorder="1" applyProtection="1">
      <protection locked="0"/>
    </xf>
    <xf numFmtId="17" fontId="52" fillId="6" borderId="95" xfId="0" applyNumberFormat="1" applyFont="1" applyFill="1" applyBorder="1" applyAlignment="1" applyProtection="1">
      <alignment horizontal="center"/>
      <protection locked="0"/>
    </xf>
    <xf numFmtId="17" fontId="52" fillId="0" borderId="52" xfId="0" applyNumberFormat="1" applyFont="1" applyBorder="1" applyAlignment="1" applyProtection="1">
      <alignment horizontal="center"/>
      <protection locked="0"/>
    </xf>
    <xf numFmtId="17" fontId="52" fillId="0" borderId="64" xfId="0" applyNumberFormat="1" applyFont="1" applyBorder="1" applyAlignment="1" applyProtection="1">
      <alignment horizontal="center"/>
      <protection locked="0"/>
    </xf>
    <xf numFmtId="0" fontId="42" fillId="0" borderId="52" xfId="0" applyFont="1" applyBorder="1" applyProtection="1">
      <protection locked="0"/>
    </xf>
    <xf numFmtId="0" fontId="42" fillId="0" borderId="64" xfId="0" applyFont="1" applyBorder="1" applyProtection="1">
      <protection locked="0"/>
    </xf>
    <xf numFmtId="0" fontId="42" fillId="0" borderId="74" xfId="0" applyFont="1" applyBorder="1" applyProtection="1">
      <protection locked="0"/>
    </xf>
    <xf numFmtId="17" fontId="52" fillId="6" borderId="146" xfId="0" applyNumberFormat="1" applyFont="1" applyFill="1" applyBorder="1" applyAlignment="1" applyProtection="1">
      <alignment horizontal="center"/>
      <protection locked="0"/>
    </xf>
    <xf numFmtId="0" fontId="42" fillId="0" borderId="54" xfId="0" applyFont="1" applyBorder="1" applyProtection="1">
      <protection locked="0"/>
    </xf>
    <xf numFmtId="17" fontId="52" fillId="6" borderId="11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Continuous"/>
      <protection locked="0"/>
    </xf>
    <xf numFmtId="0" fontId="42" fillId="0" borderId="0" xfId="0" applyFont="1" applyAlignment="1" applyProtection="1">
      <alignment horizontal="centerContinuous"/>
      <protection locked="0"/>
    </xf>
    <xf numFmtId="49" fontId="50" fillId="0" borderId="0" xfId="0" applyNumberFormat="1" applyFont="1" applyFill="1" applyAlignment="1" applyProtection="1">
      <alignment horizontal="centerContinuous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5" borderId="9" xfId="0" applyFont="1" applyFill="1" applyBorder="1" applyAlignment="1" applyProtection="1">
      <alignment horizontal="center" vertical="center" wrapText="1"/>
      <protection locked="0"/>
    </xf>
    <xf numFmtId="0" fontId="52" fillId="5" borderId="14" xfId="0" applyFont="1" applyFill="1" applyBorder="1" applyAlignment="1" applyProtection="1">
      <alignment horizontal="center"/>
      <protection locked="0"/>
    </xf>
    <xf numFmtId="0" fontId="52" fillId="5" borderId="9" xfId="0" applyFont="1" applyFill="1" applyBorder="1" applyAlignment="1" applyProtection="1">
      <alignment horizontal="center"/>
      <protection locked="0"/>
    </xf>
    <xf numFmtId="14" fontId="52" fillId="0" borderId="83" xfId="0" applyNumberFormat="1" applyFont="1" applyFill="1" applyBorder="1" applyAlignment="1" applyProtection="1">
      <alignment horizontal="center"/>
      <protection locked="0"/>
    </xf>
    <xf numFmtId="14" fontId="52" fillId="0" borderId="28" xfId="0" applyNumberFormat="1" applyFont="1" applyFill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64" fillId="0" borderId="2" xfId="0" applyFont="1" applyBorder="1" applyAlignment="1" applyProtection="1">
      <alignment horizontal="center"/>
      <protection locked="0"/>
    </xf>
    <xf numFmtId="14" fontId="52" fillId="0" borderId="41" xfId="0" applyNumberFormat="1" applyFont="1" applyFill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14" fontId="52" fillId="0" borderId="86" xfId="0" applyNumberFormat="1" applyFont="1" applyFill="1" applyBorder="1" applyAlignment="1" applyProtection="1">
      <alignment horizontal="center"/>
      <protection locked="0"/>
    </xf>
    <xf numFmtId="14" fontId="52" fillId="0" borderId="40" xfId="0" applyNumberFormat="1" applyFont="1" applyFill="1" applyBorder="1" applyAlignment="1" applyProtection="1">
      <alignment horizontal="center"/>
      <protection locked="0"/>
    </xf>
    <xf numFmtId="0" fontId="42" fillId="0" borderId="23" xfId="0" applyFont="1" applyBorder="1" applyAlignment="1" applyProtection="1">
      <alignment horizontal="center"/>
      <protection locked="0"/>
    </xf>
    <xf numFmtId="0" fontId="42" fillId="0" borderId="25" xfId="0" applyFont="1" applyBorder="1" applyAlignment="1" applyProtection="1">
      <alignment horizontal="center"/>
      <protection locked="0"/>
    </xf>
    <xf numFmtId="14" fontId="52" fillId="0" borderId="89" xfId="0" applyNumberFormat="1" applyFont="1" applyFill="1" applyBorder="1" applyAlignment="1" applyProtection="1">
      <alignment horizontal="center"/>
      <protection locked="0"/>
    </xf>
    <xf numFmtId="14" fontId="52" fillId="0" borderId="29" xfId="0" applyNumberFormat="1" applyFont="1" applyFill="1" applyBorder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center"/>
      <protection locked="0"/>
    </xf>
    <xf numFmtId="14" fontId="52" fillId="0" borderId="30" xfId="0" applyNumberFormat="1" applyFont="1" applyFill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52" fillId="5" borderId="47" xfId="0" applyFont="1" applyFill="1" applyBorder="1" applyAlignment="1" applyProtection="1">
      <alignment horizontal="center" vertical="center"/>
      <protection locked="0"/>
    </xf>
    <xf numFmtId="0" fontId="52" fillId="5" borderId="58" xfId="0" applyFont="1" applyFill="1" applyBorder="1" applyAlignment="1" applyProtection="1">
      <alignment horizontal="center"/>
      <protection locked="0"/>
    </xf>
    <xf numFmtId="0" fontId="52" fillId="5" borderId="47" xfId="0" applyFont="1" applyFill="1" applyBorder="1" applyAlignment="1" applyProtection="1">
      <alignment horizontal="center"/>
      <protection locked="0"/>
    </xf>
    <xf numFmtId="0" fontId="52" fillId="5" borderId="49" xfId="0" applyFont="1" applyFill="1" applyBorder="1" applyAlignment="1" applyProtection="1">
      <alignment horizontal="center" vertical="center"/>
      <protection locked="0"/>
    </xf>
    <xf numFmtId="49" fontId="52" fillId="5" borderId="0" xfId="0" applyNumberFormat="1" applyFont="1" applyFill="1" applyBorder="1" applyAlignment="1" applyProtection="1">
      <alignment horizontal="center"/>
      <protection locked="0"/>
    </xf>
    <xf numFmtId="0" fontId="52" fillId="5" borderId="49" xfId="0" applyFont="1" applyFill="1" applyBorder="1" applyAlignment="1" applyProtection="1">
      <alignment horizontal="center"/>
      <protection locked="0"/>
    </xf>
    <xf numFmtId="17" fontId="52" fillId="6" borderId="86" xfId="0" applyNumberFormat="1" applyFont="1" applyFill="1" applyBorder="1" applyAlignment="1" applyProtection="1">
      <alignment horizontal="center"/>
      <protection locked="0"/>
    </xf>
    <xf numFmtId="0" fontId="42" fillId="0" borderId="52" xfId="0" applyFont="1" applyBorder="1" applyAlignment="1" applyProtection="1">
      <alignment horizontal="center"/>
      <protection locked="0"/>
    </xf>
    <xf numFmtId="17" fontId="52" fillId="6" borderId="89" xfId="0" applyNumberFormat="1" applyFont="1" applyFill="1" applyBorder="1" applyAlignment="1" applyProtection="1">
      <alignment horizontal="center"/>
      <protection locked="0"/>
    </xf>
    <xf numFmtId="17" fontId="52" fillId="6" borderId="99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52" fillId="6" borderId="83" xfId="0" applyNumberFormat="1" applyFont="1" applyFill="1" applyBorder="1" applyAlignment="1" applyProtection="1">
      <alignment horizontal="center"/>
      <protection locked="0"/>
    </xf>
    <xf numFmtId="0" fontId="52" fillId="6" borderId="159" xfId="0" applyNumberFormat="1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44" fillId="6" borderId="79" xfId="0" applyFont="1" applyFill="1" applyBorder="1" applyAlignment="1" applyProtection="1">
      <alignment horizontal="center" vertical="center"/>
      <protection locked="0"/>
    </xf>
    <xf numFmtId="0" fontId="44" fillId="6" borderId="82" xfId="0" applyFont="1" applyFill="1" applyBorder="1" applyAlignment="1" applyProtection="1">
      <alignment horizontal="center" vertical="center"/>
      <protection locked="0"/>
    </xf>
    <xf numFmtId="0" fontId="44" fillId="6" borderId="85" xfId="0" applyFont="1" applyFill="1" applyBorder="1" applyAlignment="1" applyProtection="1">
      <alignment horizontal="center" vertical="center"/>
      <protection locked="0"/>
    </xf>
    <xf numFmtId="0" fontId="46" fillId="0" borderId="79" xfId="0" applyFont="1" applyBorder="1" applyAlignment="1" applyProtection="1">
      <alignment horizontal="center" vertical="center"/>
      <protection locked="0"/>
    </xf>
    <xf numFmtId="0" fontId="46" fillId="0" borderId="82" xfId="0" applyFont="1" applyBorder="1" applyAlignment="1" applyProtection="1">
      <alignment horizontal="center" vertical="center"/>
      <protection locked="0"/>
    </xf>
    <xf numFmtId="0" fontId="46" fillId="0" borderId="85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77" xfId="0" applyFont="1" applyBorder="1" applyAlignment="1" applyProtection="1">
      <alignment horizontal="center" vertical="center"/>
      <protection locked="0"/>
    </xf>
    <xf numFmtId="0" fontId="46" fillId="0" borderId="8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6" fillId="0" borderId="81" xfId="0" applyFont="1" applyBorder="1" applyAlignment="1" applyProtection="1">
      <alignment horizontal="center" vertical="center"/>
      <protection locked="0"/>
    </xf>
    <xf numFmtId="0" fontId="46" fillId="0" borderId="84" xfId="0" applyFont="1" applyBorder="1" applyAlignment="1" applyProtection="1">
      <alignment horizontal="center" vertical="center"/>
      <protection locked="0"/>
    </xf>
    <xf numFmtId="0" fontId="46" fillId="0" borderId="87" xfId="0" applyFont="1" applyBorder="1" applyAlignment="1" applyProtection="1">
      <alignment horizontal="center" vertical="center"/>
      <protection locked="0"/>
    </xf>
    <xf numFmtId="0" fontId="28" fillId="6" borderId="79" xfId="0" applyFont="1" applyFill="1" applyBorder="1" applyAlignment="1" applyProtection="1">
      <alignment horizontal="center" vertical="center"/>
      <protection locked="0"/>
    </xf>
    <xf numFmtId="0" fontId="28" fillId="6" borderId="82" xfId="0" applyFont="1" applyFill="1" applyBorder="1" applyAlignment="1" applyProtection="1">
      <alignment horizontal="center" vertical="center"/>
      <protection locked="0"/>
    </xf>
    <xf numFmtId="0" fontId="28" fillId="6" borderId="85" xfId="0" applyFont="1" applyFill="1" applyBorder="1" applyAlignment="1" applyProtection="1">
      <alignment horizontal="center" vertical="center"/>
      <protection locked="0"/>
    </xf>
    <xf numFmtId="0" fontId="30" fillId="0" borderId="81" xfId="0" applyFont="1" applyBorder="1" applyAlignment="1" applyProtection="1">
      <alignment horizontal="center" vertical="center"/>
      <protection locked="0"/>
    </xf>
    <xf numFmtId="0" fontId="30" fillId="0" borderId="84" xfId="0" applyFont="1" applyBorder="1" applyAlignment="1" applyProtection="1">
      <alignment horizontal="center" vertical="center"/>
      <protection locked="0"/>
    </xf>
    <xf numFmtId="0" fontId="30" fillId="0" borderId="87" xfId="0" applyFont="1" applyBorder="1" applyAlignment="1" applyProtection="1">
      <alignment horizontal="center" vertical="center"/>
      <protection locked="0"/>
    </xf>
    <xf numFmtId="0" fontId="30" fillId="0" borderId="79" xfId="0" applyFont="1" applyBorder="1" applyAlignment="1" applyProtection="1">
      <alignment horizontal="center" vertical="center"/>
      <protection locked="0"/>
    </xf>
    <xf numFmtId="0" fontId="30" fillId="0" borderId="82" xfId="0" applyFont="1" applyBorder="1" applyAlignment="1" applyProtection="1">
      <alignment horizontal="center" vertical="center"/>
      <protection locked="0"/>
    </xf>
    <xf numFmtId="0" fontId="30" fillId="0" borderId="85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88" xfId="0" applyFont="1" applyBorder="1" applyAlignment="1" applyProtection="1">
      <alignment horizontal="center" vertical="center"/>
      <protection locked="0"/>
    </xf>
    <xf numFmtId="0" fontId="42" fillId="0" borderId="97" xfId="0" applyFont="1" applyBorder="1" applyAlignment="1" applyProtection="1">
      <alignment horizontal="center"/>
      <protection locked="0"/>
    </xf>
    <xf numFmtId="0" fontId="42" fillId="0" borderId="78" xfId="0" applyFont="1" applyBorder="1" applyAlignment="1" applyProtection="1">
      <alignment horizontal="center"/>
      <protection locked="0"/>
    </xf>
    <xf numFmtId="0" fontId="42" fillId="0" borderId="98" xfId="0" applyFont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49" fontId="49" fillId="0" borderId="0" xfId="0" applyNumberFormat="1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43" fillId="0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5" borderId="97" xfId="0" applyFont="1" applyFill="1" applyBorder="1" applyAlignment="1" applyProtection="1">
      <alignment horizontal="center"/>
      <protection locked="0"/>
    </xf>
    <xf numFmtId="0" fontId="52" fillId="5" borderId="78" xfId="0" applyFont="1" applyFill="1" applyBorder="1" applyAlignment="1" applyProtection="1">
      <alignment horizontal="center"/>
      <protection locked="0"/>
    </xf>
    <xf numFmtId="0" fontId="52" fillId="5" borderId="98" xfId="0" applyFont="1" applyFill="1" applyBorder="1" applyAlignment="1" applyProtection="1">
      <alignment horizontal="center"/>
      <protection locked="0"/>
    </xf>
    <xf numFmtId="49" fontId="43" fillId="0" borderId="0" xfId="0" applyNumberFormat="1" applyFont="1" applyAlignment="1" applyProtection="1">
      <alignment horizontal="center"/>
      <protection locked="0"/>
    </xf>
    <xf numFmtId="0" fontId="52" fillId="5" borderId="106" xfId="0" applyFont="1" applyFill="1" applyBorder="1" applyAlignment="1" applyProtection="1">
      <alignment horizontal="center" vertical="center" wrapText="1"/>
      <protection locked="0"/>
    </xf>
    <xf numFmtId="0" fontId="52" fillId="5" borderId="107" xfId="0" applyFont="1" applyFill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2" fillId="0" borderId="36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50" xfId="0" applyFont="1" applyBorder="1" applyAlignment="1" applyProtection="1">
      <alignment horizontal="center" vertical="center" wrapText="1"/>
      <protection locked="0"/>
    </xf>
    <xf numFmtId="0" fontId="52" fillId="0" borderId="8" xfId="0" applyFont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 wrapText="1"/>
      <protection locked="0"/>
    </xf>
    <xf numFmtId="0" fontId="52" fillId="0" borderId="37" xfId="0" applyFont="1" applyBorder="1" applyAlignment="1" applyProtection="1">
      <alignment horizontal="center" wrapText="1"/>
      <protection locked="0"/>
    </xf>
    <xf numFmtId="0" fontId="42" fillId="0" borderId="100" xfId="0" applyFont="1" applyBorder="1" applyAlignment="1" applyProtection="1">
      <alignment horizontal="center"/>
      <protection locked="0"/>
    </xf>
    <xf numFmtId="0" fontId="42" fillId="0" borderId="101" xfId="0" applyFont="1" applyBorder="1" applyAlignment="1" applyProtection="1">
      <alignment horizontal="center"/>
      <protection locked="0"/>
    </xf>
    <xf numFmtId="0" fontId="42" fillId="0" borderId="108" xfId="0" applyFont="1" applyBorder="1" applyAlignment="1" applyProtection="1">
      <alignment horizontal="center"/>
      <protection locked="0"/>
    </xf>
    <xf numFmtId="0" fontId="42" fillId="0" borderId="102" xfId="0" applyFont="1" applyBorder="1" applyAlignment="1" applyProtection="1">
      <alignment horizontal="center"/>
      <protection locked="0"/>
    </xf>
    <xf numFmtId="0" fontId="42" fillId="0" borderId="109" xfId="0" applyFont="1" applyBorder="1" applyAlignment="1" applyProtection="1">
      <alignment horizontal="center"/>
      <protection locked="0"/>
    </xf>
    <xf numFmtId="0" fontId="42" fillId="0" borderId="110" xfId="0" applyFont="1" applyBorder="1" applyAlignment="1" applyProtection="1">
      <alignment horizontal="center"/>
      <protection locked="0"/>
    </xf>
    <xf numFmtId="0" fontId="42" fillId="0" borderId="111" xfId="0" applyFont="1" applyBorder="1" applyAlignment="1" applyProtection="1">
      <alignment horizontal="center"/>
      <protection locked="0"/>
    </xf>
    <xf numFmtId="0" fontId="42" fillId="0" borderId="112" xfId="0" applyFont="1" applyBorder="1" applyAlignment="1" applyProtection="1">
      <alignment horizontal="center"/>
      <protection locked="0"/>
    </xf>
    <xf numFmtId="0" fontId="42" fillId="0" borderId="103" xfId="0" applyFont="1" applyBorder="1" applyAlignment="1" applyProtection="1">
      <alignment horizontal="center"/>
      <protection locked="0"/>
    </xf>
    <xf numFmtId="0" fontId="42" fillId="0" borderId="104" xfId="0" applyFont="1" applyBorder="1" applyAlignment="1" applyProtection="1">
      <alignment horizontal="center"/>
      <protection locked="0"/>
    </xf>
    <xf numFmtId="0" fontId="42" fillId="0" borderId="113" xfId="0" applyFont="1" applyBorder="1" applyAlignment="1" applyProtection="1">
      <alignment horizontal="center"/>
      <protection locked="0"/>
    </xf>
    <xf numFmtId="0" fontId="42" fillId="0" borderId="105" xfId="0" applyFont="1" applyBorder="1" applyAlignment="1" applyProtection="1">
      <alignment horizontal="center"/>
      <protection locked="0"/>
    </xf>
    <xf numFmtId="0" fontId="42" fillId="0" borderId="122" xfId="0" applyFont="1" applyBorder="1" applyAlignment="1" applyProtection="1">
      <alignment horizontal="center"/>
      <protection locked="0"/>
    </xf>
    <xf numFmtId="0" fontId="42" fillId="0" borderId="123" xfId="0" applyFont="1" applyBorder="1" applyAlignment="1" applyProtection="1">
      <alignment horizontal="center"/>
      <protection locked="0"/>
    </xf>
    <xf numFmtId="0" fontId="42" fillId="0" borderId="125" xfId="0" applyFont="1" applyBorder="1" applyAlignment="1" applyProtection="1">
      <alignment horizontal="center"/>
      <protection locked="0"/>
    </xf>
    <xf numFmtId="0" fontId="42" fillId="0" borderId="124" xfId="0" applyFont="1" applyBorder="1" applyAlignment="1" applyProtection="1">
      <alignment horizontal="center"/>
      <protection locked="0"/>
    </xf>
    <xf numFmtId="0" fontId="52" fillId="0" borderId="79" xfId="0" applyFont="1" applyBorder="1" applyAlignment="1" applyProtection="1">
      <alignment horizontal="center"/>
      <protection locked="0"/>
    </xf>
    <xf numFmtId="0" fontId="52" fillId="0" borderId="82" xfId="0" applyFont="1" applyBorder="1" applyAlignment="1" applyProtection="1">
      <alignment horizontal="center"/>
      <protection locked="0"/>
    </xf>
    <xf numFmtId="0" fontId="52" fillId="0" borderId="85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  <xf numFmtId="0" fontId="42" fillId="0" borderId="115" xfId="0" applyFont="1" applyBorder="1" applyAlignment="1" applyProtection="1">
      <alignment horizontal="center"/>
      <protection locked="0"/>
    </xf>
    <xf numFmtId="0" fontId="42" fillId="0" borderId="94" xfId="0" applyFont="1" applyBorder="1" applyAlignment="1" applyProtection="1">
      <alignment horizontal="center"/>
      <protection locked="0"/>
    </xf>
    <xf numFmtId="0" fontId="42" fillId="0" borderId="93" xfId="0" applyFont="1" applyBorder="1" applyAlignment="1" applyProtection="1">
      <alignment horizontal="center"/>
      <protection locked="0"/>
    </xf>
    <xf numFmtId="0" fontId="42" fillId="0" borderId="95" xfId="0" applyFont="1" applyBorder="1" applyAlignment="1" applyProtection="1">
      <alignment horizontal="center"/>
      <protection locked="0"/>
    </xf>
    <xf numFmtId="0" fontId="42" fillId="0" borderId="126" xfId="0" applyFont="1" applyBorder="1" applyAlignment="1" applyProtection="1">
      <alignment horizontal="center"/>
      <protection locked="0"/>
    </xf>
    <xf numFmtId="0" fontId="42" fillId="0" borderId="96" xfId="0" applyFont="1" applyBorder="1" applyAlignment="1" applyProtection="1">
      <alignment horizontal="center"/>
      <protection locked="0"/>
    </xf>
    <xf numFmtId="0" fontId="42" fillId="0" borderId="119" xfId="0" applyFont="1" applyBorder="1" applyAlignment="1" applyProtection="1">
      <alignment horizontal="center"/>
      <protection locked="0"/>
    </xf>
    <xf numFmtId="0" fontId="42" fillId="0" borderId="120" xfId="0" applyFont="1" applyBorder="1" applyAlignment="1" applyProtection="1">
      <alignment horizontal="center"/>
      <protection locked="0"/>
    </xf>
    <xf numFmtId="0" fontId="42" fillId="0" borderId="127" xfId="0" applyFont="1" applyBorder="1" applyAlignment="1" applyProtection="1">
      <alignment horizontal="center"/>
      <protection locked="0"/>
    </xf>
    <xf numFmtId="0" fontId="42" fillId="0" borderId="121" xfId="0" applyFont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5" borderId="82" xfId="0" applyFont="1" applyFill="1" applyBorder="1" applyAlignment="1" applyProtection="1">
      <alignment horizontal="center" vertical="center"/>
      <protection locked="0"/>
    </xf>
    <xf numFmtId="0" fontId="52" fillId="5" borderId="106" xfId="0" applyFont="1" applyFill="1" applyBorder="1" applyAlignment="1" applyProtection="1">
      <alignment horizontal="center" vertical="center"/>
      <protection locked="0"/>
    </xf>
    <xf numFmtId="0" fontId="52" fillId="5" borderId="107" xfId="0" applyFont="1" applyFill="1" applyBorder="1" applyAlignment="1" applyProtection="1">
      <alignment horizontal="center" vertical="center"/>
      <protection locked="0"/>
    </xf>
    <xf numFmtId="0" fontId="52" fillId="5" borderId="90" xfId="0" applyFont="1" applyFill="1" applyBorder="1" applyAlignment="1" applyProtection="1">
      <alignment horizontal="center" vertical="center"/>
      <protection locked="0"/>
    </xf>
    <xf numFmtId="0" fontId="52" fillId="5" borderId="0" xfId="0" applyFont="1" applyFill="1" applyBorder="1" applyAlignment="1" applyProtection="1">
      <alignment horizontal="center" vertical="center"/>
      <protection locked="0"/>
    </xf>
    <xf numFmtId="0" fontId="47" fillId="0" borderId="0" xfId="4" applyFont="1" applyBorder="1" applyAlignment="1" applyProtection="1">
      <alignment horizontal="left" vertical="center"/>
      <protection locked="0"/>
    </xf>
    <xf numFmtId="0" fontId="42" fillId="0" borderId="0" xfId="4" applyFont="1" applyBorder="1" applyAlignment="1" applyProtection="1">
      <alignment horizontal="left" vertical="top" wrapText="1"/>
      <protection locked="0"/>
    </xf>
    <xf numFmtId="0" fontId="52" fillId="5" borderId="155" xfId="4" applyFont="1" applyFill="1" applyBorder="1" applyAlignment="1" applyProtection="1">
      <alignment horizontal="center"/>
      <protection locked="0"/>
    </xf>
    <xf numFmtId="0" fontId="52" fillId="5" borderId="71" xfId="4" applyFont="1" applyFill="1" applyBorder="1" applyAlignment="1" applyProtection="1">
      <alignment horizontal="center"/>
      <protection locked="0"/>
    </xf>
    <xf numFmtId="0" fontId="52" fillId="0" borderId="0" xfId="4" applyFont="1" applyBorder="1" applyAlignment="1" applyProtection="1">
      <alignment horizontal="center" vertical="center"/>
      <protection locked="0"/>
    </xf>
    <xf numFmtId="0" fontId="52" fillId="0" borderId="0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 applyProtection="1">
      <alignment horizontal="center"/>
      <protection locked="0"/>
    </xf>
    <xf numFmtId="0" fontId="22" fillId="0" borderId="0" xfId="4" applyFont="1" applyFill="1" applyBorder="1" applyAlignment="1" applyProtection="1">
      <alignment horizontal="center"/>
      <protection locked="0"/>
    </xf>
    <xf numFmtId="0" fontId="18" fillId="0" borderId="0" xfId="4" applyFont="1" applyFill="1" applyBorder="1" applyAlignment="1" applyProtection="1">
      <alignment horizontal="center"/>
      <protection locked="0"/>
    </xf>
    <xf numFmtId="0" fontId="23" fillId="0" borderId="0" xfId="4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15" fillId="0" borderId="0" xfId="4" applyFont="1" applyFill="1" applyBorder="1" applyAlignment="1" applyProtection="1">
      <alignment horizontal="center" vertical="center" wrapText="1"/>
      <protection locked="0"/>
    </xf>
    <xf numFmtId="0" fontId="52" fillId="5" borderId="26" xfId="4" applyFont="1" applyFill="1" applyBorder="1" applyAlignment="1" applyProtection="1">
      <alignment horizontal="center"/>
      <protection locked="0"/>
    </xf>
    <xf numFmtId="0" fontId="52" fillId="5" borderId="37" xfId="4" applyFont="1" applyFill="1" applyBorder="1" applyAlignment="1" applyProtection="1">
      <alignment horizontal="center"/>
      <protection locked="0"/>
    </xf>
    <xf numFmtId="0" fontId="52" fillId="0" borderId="103" xfId="0" applyFont="1" applyBorder="1" applyAlignment="1">
      <alignment horizontal="left"/>
    </xf>
    <xf numFmtId="0" fontId="52" fillId="0" borderId="113" xfId="0" applyFont="1" applyBorder="1" applyAlignment="1">
      <alignment horizontal="left"/>
    </xf>
    <xf numFmtId="0" fontId="52" fillId="0" borderId="109" xfId="0" applyFont="1" applyBorder="1" applyAlignment="1">
      <alignment horizontal="left"/>
    </xf>
    <xf numFmtId="0" fontId="52" fillId="0" borderId="111" xfId="0" applyFont="1" applyBorder="1" applyAlignment="1">
      <alignment horizontal="left"/>
    </xf>
    <xf numFmtId="0" fontId="52" fillId="0" borderId="100" xfId="0" applyFont="1" applyBorder="1" applyAlignment="1">
      <alignment horizontal="left"/>
    </xf>
    <xf numFmtId="0" fontId="52" fillId="0" borderId="108" xfId="0" applyFont="1" applyBorder="1" applyAlignment="1">
      <alignment horizontal="left"/>
    </xf>
    <xf numFmtId="0" fontId="52" fillId="5" borderId="106" xfId="4" applyFont="1" applyFill="1" applyBorder="1" applyAlignment="1" applyProtection="1">
      <alignment horizontal="center" vertical="center"/>
      <protection locked="0"/>
    </xf>
    <xf numFmtId="0" fontId="52" fillId="5" borderId="90" xfId="4" applyFont="1" applyFill="1" applyBorder="1" applyAlignment="1" applyProtection="1">
      <alignment horizontal="center" vertical="center"/>
      <protection locked="0"/>
    </xf>
    <xf numFmtId="0" fontId="52" fillId="5" borderId="79" xfId="4" applyFont="1" applyFill="1" applyBorder="1" applyAlignment="1" applyProtection="1">
      <alignment horizontal="center" vertical="center" wrapText="1"/>
      <protection locked="0"/>
    </xf>
    <xf numFmtId="0" fontId="52" fillId="5" borderId="85" xfId="4" applyFont="1" applyFill="1" applyBorder="1" applyAlignment="1" applyProtection="1">
      <alignment horizontal="center" vertical="center" wrapText="1"/>
      <protection locked="0"/>
    </xf>
    <xf numFmtId="0" fontId="52" fillId="5" borderId="81" xfId="4" applyFont="1" applyFill="1" applyBorder="1" applyAlignment="1" applyProtection="1">
      <alignment horizontal="center" vertical="center" wrapText="1"/>
      <protection locked="0"/>
    </xf>
    <xf numFmtId="0" fontId="52" fillId="5" borderId="87" xfId="4" applyFont="1" applyFill="1" applyBorder="1" applyAlignment="1" applyProtection="1">
      <alignment horizontal="center" vertical="center" wrapText="1"/>
      <protection locked="0"/>
    </xf>
    <xf numFmtId="0" fontId="59" fillId="0" borderId="0" xfId="4" applyFont="1" applyBorder="1" applyAlignment="1" applyProtection="1">
      <alignment horizontal="left" vertical="top" wrapText="1"/>
      <protection locked="0"/>
    </xf>
    <xf numFmtId="0" fontId="52" fillId="5" borderId="97" xfId="0" applyFont="1" applyFill="1" applyBorder="1" applyAlignment="1">
      <alignment horizontal="center"/>
    </xf>
    <xf numFmtId="0" fontId="52" fillId="5" borderId="78" xfId="0" applyFont="1" applyFill="1" applyBorder="1" applyAlignment="1">
      <alignment horizontal="center"/>
    </xf>
    <xf numFmtId="0" fontId="52" fillId="6" borderId="106" xfId="0" applyFont="1" applyFill="1" applyBorder="1" applyAlignment="1">
      <alignment horizontal="center"/>
    </xf>
    <xf numFmtId="0" fontId="52" fillId="6" borderId="81" xfId="0" applyFont="1" applyFill="1" applyBorder="1" applyAlignment="1">
      <alignment horizontal="center"/>
    </xf>
    <xf numFmtId="0" fontId="52" fillId="6" borderId="107" xfId="0" applyFont="1" applyFill="1" applyBorder="1" applyAlignment="1">
      <alignment horizontal="center"/>
    </xf>
    <xf numFmtId="0" fontId="52" fillId="6" borderId="84" xfId="0" applyFont="1" applyFill="1" applyBorder="1" applyAlignment="1">
      <alignment horizontal="center"/>
    </xf>
    <xf numFmtId="49" fontId="49" fillId="2" borderId="0" xfId="0" applyNumberFormat="1" applyFont="1" applyFill="1" applyAlignment="1" applyProtection="1">
      <alignment horizontal="center"/>
      <protection locked="0"/>
    </xf>
    <xf numFmtId="0" fontId="49" fillId="2" borderId="0" xfId="0" applyFont="1" applyFill="1" applyAlignment="1" applyProtection="1">
      <alignment horizontal="center"/>
      <protection locked="0"/>
    </xf>
    <xf numFmtId="49" fontId="22" fillId="2" borderId="0" xfId="0" applyNumberFormat="1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locked="0"/>
    </xf>
    <xf numFmtId="0" fontId="22" fillId="2" borderId="0" xfId="0" applyNumberFormat="1" applyFont="1" applyFill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7" fontId="42" fillId="0" borderId="0" xfId="0" applyNumberFormat="1" applyFont="1" applyBorder="1" applyAlignment="1" applyProtection="1">
      <alignment horizontal="left" wrapText="1"/>
      <protection locked="0"/>
    </xf>
    <xf numFmtId="0" fontId="52" fillId="5" borderId="14" xfId="0" applyFont="1" applyFill="1" applyBorder="1" applyAlignment="1" applyProtection="1">
      <alignment horizontal="center" vertical="center" wrapText="1"/>
      <protection locked="0"/>
    </xf>
    <xf numFmtId="0" fontId="52" fillId="5" borderId="8" xfId="0" applyFont="1" applyFill="1" applyBorder="1" applyAlignment="1" applyProtection="1">
      <alignment horizontal="center" vertical="center" wrapText="1"/>
      <protection locked="0"/>
    </xf>
    <xf numFmtId="0" fontId="52" fillId="5" borderId="36" xfId="0" applyFont="1" applyFill="1" applyBorder="1" applyAlignment="1" applyProtection="1">
      <alignment horizontal="center" vertical="center" wrapText="1"/>
      <protection locked="0"/>
    </xf>
    <xf numFmtId="0" fontId="52" fillId="5" borderId="3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Euro" xfId="1"/>
    <cellStyle name="Hipervínculo" xfId="7" builtinId="8"/>
    <cellStyle name="julio" xfId="2"/>
    <cellStyle name="Millares_Para cuestionario" xfId="3"/>
    <cellStyle name="Moneda" xfId="6" builtinId="4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85725</xdr:rowOff>
    </xdr:from>
    <xdr:to>
      <xdr:col>3</xdr:col>
      <xdr:colOff>733425</xdr:colOff>
      <xdr:row>5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55270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95250</xdr:rowOff>
    </xdr:from>
    <xdr:to>
      <xdr:col>3</xdr:col>
      <xdr:colOff>733425</xdr:colOff>
      <xdr:row>6</xdr:row>
      <xdr:rowOff>104775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676525" y="1238250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8</xdr:row>
      <xdr:rowOff>85725</xdr:rowOff>
    </xdr:from>
    <xdr:to>
      <xdr:col>3</xdr:col>
      <xdr:colOff>733425</xdr:colOff>
      <xdr:row>8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552700" y="1228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752475</xdr:colOff>
      <xdr:row>7</xdr:row>
      <xdr:rowOff>123825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695575" y="1447800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16.7109375" style="25" customWidth="1"/>
    <col min="2" max="4" width="11.42578125" style="25"/>
    <col min="5" max="5" width="19.85546875" style="25" customWidth="1"/>
    <col min="6" max="6" width="11.5703125" style="25" customWidth="1"/>
    <col min="7" max="7" width="11.42578125" style="25"/>
    <col min="8" max="8" width="12.140625" style="25" customWidth="1"/>
    <col min="9" max="16384" width="11.42578125" style="25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34" t="s">
        <v>97</v>
      </c>
      <c r="B3" s="35"/>
      <c r="C3" s="35"/>
      <c r="D3" s="35"/>
      <c r="E3" s="187" t="s">
        <v>209</v>
      </c>
    </row>
    <row r="4" spans="1:8" ht="15" customHeight="1" thickBot="1" x14ac:dyDescent="0.25">
      <c r="A4" s="36" t="s">
        <v>98</v>
      </c>
      <c r="B4" s="37"/>
      <c r="C4" s="37"/>
      <c r="D4" s="37"/>
      <c r="E4" s="38"/>
    </row>
    <row r="5" spans="1:8" ht="15" customHeight="1" thickBot="1" x14ac:dyDescent="0.25">
      <c r="A5" s="186"/>
      <c r="B5" s="48"/>
      <c r="C5" s="48"/>
      <c r="D5" s="48"/>
      <c r="E5" s="48"/>
    </row>
    <row r="6" spans="1:8" ht="15" customHeight="1" x14ac:dyDescent="0.2">
      <c r="A6" s="34" t="s">
        <v>167</v>
      </c>
      <c r="B6" s="35"/>
      <c r="C6" s="35"/>
      <c r="D6" s="35"/>
      <c r="E6" s="199" t="s">
        <v>201</v>
      </c>
    </row>
    <row r="7" spans="1:8" ht="15" customHeight="1" x14ac:dyDescent="0.2">
      <c r="A7" s="188" t="s">
        <v>168</v>
      </c>
      <c r="B7" s="48"/>
      <c r="C7" s="48"/>
      <c r="D7" s="186"/>
      <c r="E7" s="200" t="s">
        <v>202</v>
      </c>
    </row>
    <row r="8" spans="1:8" ht="15" customHeight="1" x14ac:dyDescent="0.2">
      <c r="A8" s="188" t="s">
        <v>169</v>
      </c>
      <c r="B8" s="48"/>
      <c r="C8" s="48"/>
      <c r="D8" s="186"/>
      <c r="E8" s="200" t="s">
        <v>170</v>
      </c>
    </row>
    <row r="9" spans="1:8" ht="15" customHeight="1" x14ac:dyDescent="0.2">
      <c r="A9" s="188" t="s">
        <v>178</v>
      </c>
      <c r="B9" s="48"/>
      <c r="C9" s="48"/>
      <c r="D9" s="186"/>
      <c r="E9" s="201" t="str">
        <f>LEFT(E8,LEN(E8)-1)</f>
        <v>Kilogramo</v>
      </c>
    </row>
    <row r="10" spans="1:8" ht="15" customHeight="1" thickBot="1" x14ac:dyDescent="0.25">
      <c r="A10" s="36"/>
      <c r="B10" s="37"/>
      <c r="C10" s="37"/>
      <c r="D10" s="189"/>
      <c r="E10" s="190"/>
    </row>
    <row r="11" spans="1:8" ht="15" customHeight="1" thickBot="1" x14ac:dyDescent="0.25"/>
    <row r="12" spans="1:8" ht="15" customHeight="1" thickBot="1" x14ac:dyDescent="0.25">
      <c r="A12" s="39" t="s">
        <v>99</v>
      </c>
      <c r="B12" s="40"/>
      <c r="C12" s="40"/>
      <c r="D12" s="40"/>
      <c r="E12" s="41"/>
      <c r="F12" s="54"/>
    </row>
    <row r="13" spans="1:8" ht="15" customHeight="1" x14ac:dyDescent="0.2">
      <c r="F13" s="54"/>
    </row>
    <row r="14" spans="1:8" ht="15" hidden="1" customHeight="1" thickBot="1" x14ac:dyDescent="0.25">
      <c r="A14" s="39"/>
      <c r="B14" s="40"/>
      <c r="C14" s="40"/>
      <c r="D14" s="40"/>
      <c r="E14" s="40"/>
      <c r="F14" s="57"/>
      <c r="G14" s="40"/>
      <c r="H14" s="41"/>
    </row>
    <row r="15" spans="1:8" ht="15" customHeight="1" thickBot="1" x14ac:dyDescent="0.25">
      <c r="F15" s="54"/>
    </row>
    <row r="16" spans="1:8" ht="41.25" customHeight="1" thickBot="1" x14ac:dyDescent="0.25">
      <c r="A16" s="539" t="s">
        <v>100</v>
      </c>
      <c r="B16" s="540"/>
      <c r="C16" s="540"/>
      <c r="D16" s="540"/>
      <c r="E16" s="540"/>
      <c r="F16" s="540"/>
      <c r="G16" s="540"/>
      <c r="H16" s="541"/>
    </row>
    <row r="17" spans="1:1" ht="13.5" customHeight="1" x14ac:dyDescent="0.2"/>
    <row r="18" spans="1:1" ht="13.5" customHeight="1" x14ac:dyDescent="0.2"/>
    <row r="19" spans="1:1" ht="13.5" customHeight="1" x14ac:dyDescent="0.2"/>
    <row r="20" spans="1:1" ht="13.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>
      <c r="A23" s="42"/>
    </row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1">
    <mergeCell ref="A16:H16"/>
  </mergeCells>
  <phoneticPr fontId="10" type="noConversion"/>
  <pageMargins left="0.75" right="0.75" top="1" bottom="1" header="0" footer="0"/>
  <pageSetup scale="9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Normal="100" workbookViewId="0">
      <selection sqref="A1:C13"/>
    </sheetView>
  </sheetViews>
  <sheetFormatPr baseColWidth="10" defaultRowHeight="12.75" x14ac:dyDescent="0.2"/>
  <cols>
    <col min="1" max="1" width="17.7109375" customWidth="1"/>
    <col min="2" max="2" width="49.140625" customWidth="1"/>
    <col min="3" max="3" width="40.140625" customWidth="1"/>
  </cols>
  <sheetData>
    <row r="1" spans="1:4" ht="15.75" x14ac:dyDescent="0.25">
      <c r="A1" s="584" t="s">
        <v>96</v>
      </c>
      <c r="B1" s="584"/>
      <c r="C1" s="584"/>
    </row>
    <row r="2" spans="1:4" ht="15.75" x14ac:dyDescent="0.25">
      <c r="A2" s="584" t="s">
        <v>82</v>
      </c>
      <c r="B2" s="584"/>
      <c r="C2" s="584"/>
    </row>
    <row r="3" spans="1:4" ht="39.75" customHeight="1" x14ac:dyDescent="0.25">
      <c r="A3" s="585" t="str">
        <f>+'parámetros e instrucciones'!$E$6</f>
        <v>Radiadores de aluminio</v>
      </c>
      <c r="B3" s="572"/>
      <c r="C3" s="572"/>
    </row>
    <row r="4" spans="1:4" x14ac:dyDescent="0.2">
      <c r="A4" s="586" t="str">
        <f>"En "&amp;'parámetros e instrucciones'!$E$9</f>
        <v>En Kilogramo</v>
      </c>
      <c r="B4" s="586"/>
      <c r="C4" s="586"/>
    </row>
    <row r="5" spans="1:4" ht="13.5" thickBot="1" x14ac:dyDescent="0.25">
      <c r="A5" s="310"/>
      <c r="B5" s="310"/>
      <c r="C5" s="310"/>
    </row>
    <row r="6" spans="1:4" ht="13.5" thickBot="1" x14ac:dyDescent="0.25">
      <c r="A6" s="311" t="s">
        <v>9</v>
      </c>
      <c r="B6" s="311" t="s">
        <v>213</v>
      </c>
      <c r="C6" s="311" t="s">
        <v>214</v>
      </c>
      <c r="D6" s="151"/>
    </row>
    <row r="7" spans="1:4" x14ac:dyDescent="0.2">
      <c r="A7" s="312" t="str">
        <f>+'4.2.b '!A50</f>
        <v>2015</v>
      </c>
      <c r="B7" s="313"/>
      <c r="C7" s="313"/>
      <c r="D7" s="151"/>
    </row>
    <row r="8" spans="1:4" x14ac:dyDescent="0.2">
      <c r="A8" s="314">
        <f>+'4.2.b '!A51</f>
        <v>2016</v>
      </c>
      <c r="B8" s="315"/>
      <c r="C8" s="315"/>
      <c r="D8" s="151"/>
    </row>
    <row r="9" spans="1:4" ht="13.5" thickBot="1" x14ac:dyDescent="0.25">
      <c r="A9" s="316">
        <f>+'4.2.b '!A52</f>
        <v>2017</v>
      </c>
      <c r="B9" s="317"/>
      <c r="C9" s="317"/>
      <c r="D9" s="151"/>
    </row>
    <row r="10" spans="1:4" x14ac:dyDescent="0.2">
      <c r="A10" s="318" t="str">
        <f>+'4.2.b '!A53</f>
        <v>ene-may 2017</v>
      </c>
      <c r="B10" s="313"/>
      <c r="C10" s="313"/>
      <c r="D10" s="151"/>
    </row>
    <row r="11" spans="1:4" ht="13.5" thickBot="1" x14ac:dyDescent="0.25">
      <c r="A11" s="318" t="str">
        <f>+'4.2.b '!A54</f>
        <v>ene-may 2018</v>
      </c>
      <c r="B11" s="319"/>
      <c r="C11" s="319"/>
      <c r="D11" s="151"/>
    </row>
    <row r="12" spans="1:4" x14ac:dyDescent="0.2">
      <c r="A12" s="310"/>
      <c r="B12" s="310"/>
      <c r="C12" s="320"/>
      <c r="D12" s="151"/>
    </row>
    <row r="13" spans="1:4" x14ac:dyDescent="0.2">
      <c r="A13" s="320"/>
      <c r="B13" s="320"/>
      <c r="C13" s="320"/>
      <c r="D13" s="151"/>
    </row>
    <row r="14" spans="1:4" x14ac:dyDescent="0.2">
      <c r="A14" s="151"/>
      <c r="B14" s="151"/>
    </row>
    <row r="15" spans="1:4" x14ac:dyDescent="0.2">
      <c r="A15" s="151"/>
      <c r="B15" s="151"/>
    </row>
    <row r="16" spans="1:4" x14ac:dyDescent="0.2">
      <c r="A16" s="151"/>
      <c r="B16" s="151"/>
    </row>
    <row r="17" spans="1:2" x14ac:dyDescent="0.2">
      <c r="A17" s="151"/>
      <c r="B17" s="151"/>
    </row>
    <row r="18" spans="1:2" x14ac:dyDescent="0.2">
      <c r="A18" s="151"/>
      <c r="B18" s="151"/>
    </row>
    <row r="19" spans="1:2" x14ac:dyDescent="0.2">
      <c r="A19" s="151"/>
      <c r="B19" s="151"/>
    </row>
    <row r="20" spans="1:2" x14ac:dyDescent="0.2">
      <c r="A20" s="151"/>
      <c r="B20" s="151"/>
    </row>
    <row r="21" spans="1:2" x14ac:dyDescent="0.2">
      <c r="A21" s="151"/>
      <c r="B21" s="151"/>
    </row>
    <row r="22" spans="1:2" x14ac:dyDescent="0.2">
      <c r="A22" s="151"/>
      <c r="B22" s="151"/>
    </row>
    <row r="23" spans="1:2" x14ac:dyDescent="0.2">
      <c r="A23" s="151"/>
      <c r="B23" s="151"/>
    </row>
    <row r="24" spans="1:2" x14ac:dyDescent="0.2">
      <c r="A24" s="151"/>
      <c r="B24" s="151"/>
    </row>
    <row r="25" spans="1:2" x14ac:dyDescent="0.2">
      <c r="A25" s="151"/>
      <c r="B25" s="151"/>
    </row>
    <row r="26" spans="1:2" x14ac:dyDescent="0.2">
      <c r="A26" s="151"/>
      <c r="B26" s="151"/>
    </row>
    <row r="27" spans="1:2" x14ac:dyDescent="0.2">
      <c r="A27" s="151"/>
      <c r="B27" s="151"/>
    </row>
    <row r="28" spans="1:2" x14ac:dyDescent="0.2">
      <c r="A28" s="151"/>
      <c r="B28" s="151"/>
    </row>
    <row r="29" spans="1:2" x14ac:dyDescent="0.2">
      <c r="A29" s="151"/>
      <c r="B29" s="151"/>
    </row>
  </sheetData>
  <mergeCells count="4">
    <mergeCell ref="A1:C1"/>
    <mergeCell ref="A2:C2"/>
    <mergeCell ref="A3:C3"/>
    <mergeCell ref="A4:C4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Centenario de la Reforma Unversitaria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3:I51"/>
  <sheetViews>
    <sheetView showGridLines="0" zoomScale="75" workbookViewId="0">
      <selection activeCell="J39" sqref="J39"/>
    </sheetView>
  </sheetViews>
  <sheetFormatPr baseColWidth="10" defaultRowHeight="12.75" x14ac:dyDescent="0.2"/>
  <cols>
    <col min="1" max="1" width="11.42578125" style="25"/>
    <col min="2" max="2" width="14.7109375" style="25" customWidth="1"/>
    <col min="3" max="5" width="11.42578125" style="25"/>
    <col min="6" max="6" width="13.7109375" style="25" customWidth="1"/>
    <col min="7" max="7" width="11.7109375" style="25" customWidth="1"/>
    <col min="8" max="16384" width="11.42578125" style="25"/>
  </cols>
  <sheetData>
    <row r="3" spans="1:9" ht="15.75" x14ac:dyDescent="0.25">
      <c r="A3" s="212" t="s">
        <v>16</v>
      </c>
      <c r="B3" s="213"/>
      <c r="C3" s="213"/>
      <c r="D3" s="213"/>
      <c r="E3" s="213"/>
      <c r="F3" s="213"/>
      <c r="G3" s="213"/>
      <c r="H3" s="213"/>
      <c r="I3" s="213"/>
    </row>
    <row r="4" spans="1:9" ht="15" x14ac:dyDescent="0.2">
      <c r="A4" s="213"/>
      <c r="B4" s="213"/>
      <c r="C4" s="213"/>
      <c r="D4" s="213"/>
      <c r="E4" s="213"/>
      <c r="F4" s="213"/>
      <c r="G4" s="213"/>
      <c r="H4" s="213"/>
      <c r="I4" s="213"/>
    </row>
    <row r="5" spans="1:9" ht="15" x14ac:dyDescent="0.2">
      <c r="A5" s="213" t="s">
        <v>17</v>
      </c>
      <c r="B5" s="213"/>
      <c r="C5" s="213"/>
      <c r="D5" s="213"/>
      <c r="E5" s="213"/>
      <c r="F5" s="213"/>
      <c r="G5" s="213"/>
      <c r="H5" s="213"/>
      <c r="I5" s="213"/>
    </row>
    <row r="6" spans="1:9" ht="15" x14ac:dyDescent="0.2">
      <c r="A6" s="213" t="s">
        <v>18</v>
      </c>
      <c r="B6" s="213"/>
      <c r="C6" s="213"/>
      <c r="D6" s="213"/>
      <c r="E6" s="213"/>
      <c r="F6" s="213"/>
      <c r="G6" s="213"/>
      <c r="H6" s="213"/>
      <c r="I6" s="213"/>
    </row>
    <row r="7" spans="1:9" ht="15" x14ac:dyDescent="0.2">
      <c r="A7" s="213" t="s">
        <v>19</v>
      </c>
      <c r="B7" s="213"/>
      <c r="C7" s="213"/>
      <c r="D7" s="213"/>
      <c r="E7" s="213"/>
      <c r="F7" s="213"/>
      <c r="G7" s="213"/>
      <c r="H7" s="213"/>
      <c r="I7" s="213"/>
    </row>
    <row r="8" spans="1:9" ht="15" x14ac:dyDescent="0.2">
      <c r="A8" s="213"/>
      <c r="B8" s="213"/>
      <c r="C8" s="213"/>
      <c r="D8" s="213"/>
      <c r="E8" s="213"/>
      <c r="F8" s="213"/>
      <c r="G8" s="213"/>
      <c r="H8" s="213"/>
      <c r="I8" s="213"/>
    </row>
    <row r="9" spans="1:9" ht="15" x14ac:dyDescent="0.2">
      <c r="A9" s="213" t="s">
        <v>196</v>
      </c>
      <c r="B9" s="213"/>
      <c r="C9" s="213"/>
      <c r="D9" s="213"/>
      <c r="E9" s="213"/>
      <c r="F9" s="213"/>
      <c r="G9" s="213"/>
      <c r="H9" s="213"/>
      <c r="I9" s="213"/>
    </row>
    <row r="10" spans="1:9" ht="15" x14ac:dyDescent="0.2">
      <c r="A10" s="213" t="s">
        <v>20</v>
      </c>
      <c r="B10" s="213"/>
      <c r="C10" s="213"/>
      <c r="D10" s="213"/>
      <c r="E10" s="213"/>
      <c r="F10" s="213"/>
      <c r="G10" s="213"/>
      <c r="H10" s="213"/>
      <c r="I10" s="213"/>
    </row>
    <row r="11" spans="1:9" ht="15" x14ac:dyDescent="0.2">
      <c r="A11" s="213"/>
      <c r="B11" s="213"/>
      <c r="C11" s="213"/>
      <c r="D11" s="213"/>
      <c r="E11" s="213"/>
      <c r="F11" s="213"/>
      <c r="G11" s="213"/>
      <c r="H11" s="213"/>
      <c r="I11" s="213"/>
    </row>
    <row r="12" spans="1:9" ht="15" x14ac:dyDescent="0.2">
      <c r="A12" s="213" t="s">
        <v>21</v>
      </c>
      <c r="B12" s="213"/>
      <c r="C12" s="213"/>
      <c r="D12" s="213"/>
      <c r="E12" s="213"/>
      <c r="F12" s="213"/>
      <c r="G12" s="213"/>
      <c r="H12" s="213"/>
      <c r="I12" s="213"/>
    </row>
    <row r="13" spans="1:9" ht="15" x14ac:dyDescent="0.2">
      <c r="A13" s="213" t="s">
        <v>22</v>
      </c>
      <c r="B13" s="213"/>
      <c r="C13" s="213"/>
      <c r="D13" s="213"/>
      <c r="E13" s="213"/>
      <c r="F13" s="213"/>
      <c r="G13" s="213"/>
      <c r="H13" s="213"/>
      <c r="I13" s="213"/>
    </row>
    <row r="14" spans="1:9" ht="15" x14ac:dyDescent="0.2">
      <c r="A14" s="213"/>
      <c r="B14" s="213"/>
      <c r="C14" s="213"/>
      <c r="D14" s="213"/>
      <c r="E14" s="213"/>
      <c r="F14" s="213"/>
      <c r="G14" s="213"/>
      <c r="H14" s="213"/>
      <c r="I14" s="213"/>
    </row>
    <row r="15" spans="1:9" ht="16.5" thickBot="1" x14ac:dyDescent="0.3">
      <c r="A15" s="213"/>
      <c r="B15" s="213"/>
      <c r="C15" s="214" t="s">
        <v>23</v>
      </c>
      <c r="D15" s="215"/>
      <c r="E15" s="213"/>
      <c r="F15" s="213"/>
      <c r="G15" s="213"/>
      <c r="H15" s="213"/>
      <c r="I15" s="213"/>
    </row>
    <row r="16" spans="1:9" ht="15.75" x14ac:dyDescent="0.25">
      <c r="A16" s="216" t="s">
        <v>24</v>
      </c>
      <c r="B16" s="217" t="s">
        <v>25</v>
      </c>
      <c r="C16" s="217" t="s">
        <v>26</v>
      </c>
      <c r="D16" s="217" t="s">
        <v>27</v>
      </c>
      <c r="E16" s="217" t="s">
        <v>28</v>
      </c>
      <c r="F16" s="218" t="s">
        <v>10</v>
      </c>
      <c r="G16" s="213"/>
      <c r="H16" s="213"/>
      <c r="I16" s="213"/>
    </row>
    <row r="17" spans="1:9" ht="15.75" thickBot="1" x14ac:dyDescent="0.25">
      <c r="A17" s="219">
        <v>2015</v>
      </c>
      <c r="B17" s="220">
        <v>384</v>
      </c>
      <c r="C17" s="220">
        <v>430</v>
      </c>
      <c r="D17" s="220">
        <v>96</v>
      </c>
      <c r="E17" s="220">
        <v>50</v>
      </c>
      <c r="F17" s="221">
        <f>SUM(B17:E17)</f>
        <v>960</v>
      </c>
      <c r="G17" s="213"/>
      <c r="H17" s="213"/>
      <c r="I17" s="213"/>
    </row>
    <row r="18" spans="1:9" ht="15" x14ac:dyDescent="0.2">
      <c r="A18" s="213"/>
      <c r="B18" s="213"/>
      <c r="C18" s="213"/>
      <c r="D18" s="213"/>
      <c r="E18" s="213"/>
      <c r="F18" s="213"/>
      <c r="G18" s="213"/>
      <c r="H18" s="213"/>
      <c r="I18" s="213"/>
    </row>
    <row r="19" spans="1:9" ht="15" x14ac:dyDescent="0.2">
      <c r="A19" s="213" t="s">
        <v>29</v>
      </c>
      <c r="B19" s="213"/>
      <c r="C19" s="213"/>
      <c r="D19" s="213"/>
      <c r="E19" s="213"/>
      <c r="F19" s="213"/>
      <c r="G19" s="213"/>
      <c r="H19" s="213"/>
      <c r="I19" s="213"/>
    </row>
    <row r="20" spans="1:9" ht="15" x14ac:dyDescent="0.2">
      <c r="A20" s="213"/>
      <c r="B20" s="213"/>
      <c r="C20" s="213"/>
      <c r="D20" s="213"/>
      <c r="E20" s="213"/>
      <c r="F20" s="213"/>
      <c r="G20" s="213"/>
      <c r="H20" s="213"/>
      <c r="I20" s="213"/>
    </row>
    <row r="21" spans="1:9" ht="15.75" thickBot="1" x14ac:dyDescent="0.25">
      <c r="A21" s="213" t="s">
        <v>197</v>
      </c>
      <c r="B21" s="213"/>
      <c r="C21" s="213"/>
      <c r="D21" s="213"/>
      <c r="E21" s="213"/>
      <c r="F21" s="213"/>
      <c r="G21" s="213"/>
      <c r="H21" s="213"/>
      <c r="I21" s="213"/>
    </row>
    <row r="22" spans="1:9" ht="15.75" x14ac:dyDescent="0.25">
      <c r="A22" s="222" t="s">
        <v>30</v>
      </c>
      <c r="B22" s="223" t="s">
        <v>25</v>
      </c>
      <c r="C22" s="223" t="s">
        <v>26</v>
      </c>
      <c r="D22" s="223" t="s">
        <v>27</v>
      </c>
      <c r="E22" s="224" t="s">
        <v>28</v>
      </c>
      <c r="F22" s="213"/>
      <c r="G22" s="213"/>
      <c r="H22" s="213"/>
      <c r="I22" s="213"/>
    </row>
    <row r="23" spans="1:9" ht="16.5" thickBot="1" x14ac:dyDescent="0.3">
      <c r="A23" s="225" t="s">
        <v>198</v>
      </c>
      <c r="B23" s="226">
        <f>+B17/$F$17</f>
        <v>0.4</v>
      </c>
      <c r="C23" s="226">
        <f>+C17/$F$17</f>
        <v>0.44791666666666669</v>
      </c>
      <c r="D23" s="226">
        <f>+D17/$F$17</f>
        <v>0.1</v>
      </c>
      <c r="E23" s="227">
        <f>+E17/$F$17</f>
        <v>5.2083333333333336E-2</v>
      </c>
      <c r="F23" s="213"/>
      <c r="G23" s="213"/>
      <c r="H23" s="213"/>
      <c r="I23" s="213"/>
    </row>
    <row r="24" spans="1:9" ht="15" x14ac:dyDescent="0.2">
      <c r="A24" s="213"/>
      <c r="B24" s="213"/>
      <c r="C24" s="213"/>
      <c r="D24" s="213"/>
      <c r="E24" s="213"/>
      <c r="F24" s="213"/>
      <c r="G24" s="213"/>
      <c r="H24" s="213"/>
      <c r="I24" s="213"/>
    </row>
    <row r="25" spans="1:9" ht="15" x14ac:dyDescent="0.2">
      <c r="A25" s="213" t="s">
        <v>31</v>
      </c>
      <c r="B25" s="213"/>
      <c r="C25" s="213"/>
      <c r="D25" s="213"/>
      <c r="E25" s="213"/>
      <c r="F25" s="213"/>
      <c r="G25" s="213"/>
      <c r="H25" s="213"/>
      <c r="I25" s="213"/>
    </row>
    <row r="26" spans="1:9" ht="15" x14ac:dyDescent="0.2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ht="15" x14ac:dyDescent="0.2">
      <c r="A27" s="213" t="s">
        <v>32</v>
      </c>
      <c r="B27" s="213"/>
      <c r="C27" s="213"/>
      <c r="D27" s="213"/>
      <c r="E27" s="213"/>
      <c r="F27" s="213"/>
      <c r="G27" s="213"/>
      <c r="H27" s="213"/>
      <c r="I27" s="213"/>
    </row>
    <row r="28" spans="1:9" ht="15" x14ac:dyDescent="0.2">
      <c r="A28" s="213" t="s">
        <v>33</v>
      </c>
      <c r="B28" s="213"/>
      <c r="C28" s="213"/>
      <c r="D28" s="213"/>
      <c r="E28" s="213"/>
      <c r="F28" s="213"/>
      <c r="G28" s="213"/>
      <c r="H28" s="213"/>
      <c r="I28" s="213"/>
    </row>
    <row r="29" spans="1:9" ht="15" x14ac:dyDescent="0.2">
      <c r="A29" s="213" t="s">
        <v>34</v>
      </c>
      <c r="B29" s="213"/>
      <c r="C29" s="213"/>
      <c r="D29" s="213"/>
      <c r="E29" s="213"/>
      <c r="F29" s="213"/>
      <c r="G29" s="213"/>
      <c r="H29" s="213"/>
      <c r="I29" s="213"/>
    </row>
    <row r="30" spans="1:9" ht="15" x14ac:dyDescent="0.2">
      <c r="A30" s="213" t="s">
        <v>35</v>
      </c>
      <c r="B30" s="213"/>
      <c r="C30" s="213"/>
      <c r="D30" s="213"/>
      <c r="E30" s="213"/>
      <c r="F30" s="213"/>
      <c r="G30" s="213"/>
      <c r="H30" s="213"/>
      <c r="I30" s="213"/>
    </row>
    <row r="31" spans="1:9" ht="15" x14ac:dyDescent="0.2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ht="15" x14ac:dyDescent="0.2">
      <c r="A32" s="213" t="s">
        <v>36</v>
      </c>
      <c r="B32" s="213"/>
      <c r="C32" s="213"/>
      <c r="D32" s="213"/>
      <c r="E32" s="213"/>
      <c r="F32" s="213"/>
      <c r="G32" s="213"/>
      <c r="H32" s="213"/>
      <c r="I32" s="213"/>
    </row>
    <row r="33" spans="1:9" ht="15" x14ac:dyDescent="0.2">
      <c r="A33" s="213" t="s">
        <v>37</v>
      </c>
      <c r="B33" s="213"/>
      <c r="C33" s="213"/>
      <c r="D33" s="213"/>
      <c r="E33" s="213"/>
      <c r="F33" s="213"/>
      <c r="G33" s="213"/>
      <c r="H33" s="213"/>
      <c r="I33" s="213"/>
    </row>
    <row r="34" spans="1:9" ht="15" x14ac:dyDescent="0.2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 ht="15" x14ac:dyDescent="0.2">
      <c r="A35" s="213" t="s">
        <v>200</v>
      </c>
      <c r="B35" s="213"/>
      <c r="C35" s="213"/>
      <c r="D35" s="213"/>
      <c r="E35" s="213"/>
      <c r="F35" s="213"/>
      <c r="G35" s="213"/>
      <c r="H35" s="213"/>
      <c r="I35" s="213"/>
    </row>
    <row r="36" spans="1:9" ht="15" x14ac:dyDescent="0.2">
      <c r="A36" s="213" t="s">
        <v>199</v>
      </c>
      <c r="B36" s="213"/>
      <c r="C36" s="213"/>
      <c r="D36" s="213"/>
      <c r="E36" s="213"/>
      <c r="F36" s="213"/>
      <c r="G36" s="213"/>
      <c r="H36" s="213"/>
      <c r="I36" s="213"/>
    </row>
    <row r="37" spans="1:9" ht="15" x14ac:dyDescent="0.2">
      <c r="A37" s="213" t="s">
        <v>38</v>
      </c>
      <c r="B37" s="213"/>
      <c r="C37" s="213"/>
      <c r="D37" s="213"/>
      <c r="E37" s="213"/>
      <c r="F37" s="213"/>
      <c r="G37" s="213"/>
      <c r="H37" s="213"/>
      <c r="I37" s="213"/>
    </row>
    <row r="38" spans="1:9" ht="15" x14ac:dyDescent="0.2">
      <c r="A38" s="213"/>
      <c r="B38" s="213"/>
      <c r="C38" s="213"/>
      <c r="D38" s="213"/>
      <c r="E38" s="213"/>
      <c r="F38" s="213"/>
      <c r="G38" s="213"/>
      <c r="H38" s="213"/>
      <c r="I38" s="213"/>
    </row>
    <row r="39" spans="1:9" ht="15" x14ac:dyDescent="0.2">
      <c r="A39" s="213" t="s">
        <v>39</v>
      </c>
      <c r="B39" s="213"/>
      <c r="C39" s="213"/>
      <c r="D39" s="213"/>
      <c r="E39" s="213"/>
      <c r="F39" s="213"/>
      <c r="G39" s="213"/>
      <c r="H39" s="213"/>
      <c r="I39" s="213"/>
    </row>
    <row r="40" spans="1:9" ht="15" x14ac:dyDescent="0.2">
      <c r="A40" s="213" t="s">
        <v>40</v>
      </c>
      <c r="B40" s="213"/>
      <c r="C40" s="213"/>
      <c r="D40" s="213"/>
      <c r="E40" s="213"/>
      <c r="F40" s="213"/>
      <c r="G40" s="213"/>
      <c r="H40" s="213"/>
      <c r="I40" s="213"/>
    </row>
    <row r="41" spans="1:9" ht="15" x14ac:dyDescent="0.2">
      <c r="A41" s="213" t="s">
        <v>41</v>
      </c>
      <c r="B41" s="213"/>
      <c r="C41" s="213"/>
      <c r="D41" s="213"/>
      <c r="E41" s="213"/>
      <c r="F41" s="213"/>
      <c r="G41" s="213"/>
      <c r="H41" s="213"/>
      <c r="I41" s="213"/>
    </row>
    <row r="42" spans="1:9" ht="15" x14ac:dyDescent="0.2">
      <c r="A42" s="213" t="s">
        <v>42</v>
      </c>
      <c r="B42" s="213"/>
      <c r="C42" s="213"/>
      <c r="D42" s="213"/>
      <c r="E42" s="213"/>
      <c r="F42" s="213"/>
      <c r="G42" s="213"/>
      <c r="H42" s="213"/>
      <c r="I42" s="213"/>
    </row>
    <row r="50" spans="1:4" x14ac:dyDescent="0.2">
      <c r="A50" s="48"/>
      <c r="B50" s="55"/>
      <c r="C50" s="55"/>
      <c r="D50" s="55"/>
    </row>
    <row r="51" spans="1:4" x14ac:dyDescent="0.2">
      <c r="A51" s="48"/>
      <c r="B51" s="55"/>
      <c r="C51" s="55"/>
      <c r="D51" s="55"/>
    </row>
  </sheetData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horizontalDpi="4294967292" verticalDpi="300" r:id="rId1"/>
  <headerFooter alignWithMargins="0">
    <oddHeader>&amp;R2018 - Año del Centenario de la Reforma Unversitaria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H36"/>
  <sheetViews>
    <sheetView showGridLines="0" zoomScale="75" zoomScaleNormal="75" workbookViewId="0">
      <selection sqref="A1:G36"/>
    </sheetView>
  </sheetViews>
  <sheetFormatPr baseColWidth="10" defaultRowHeight="12.75" x14ac:dyDescent="0.2"/>
  <cols>
    <col min="1" max="1" width="22.7109375" style="25" customWidth="1"/>
    <col min="2" max="2" width="20" style="25" customWidth="1"/>
    <col min="3" max="3" width="21.140625" style="25" customWidth="1"/>
    <col min="4" max="4" width="20.5703125" style="25" customWidth="1"/>
    <col min="5" max="5" width="13.7109375" style="25" bestFit="1" customWidth="1"/>
    <col min="6" max="6" width="12.28515625" style="25" bestFit="1" customWidth="1"/>
    <col min="7" max="7" width="30.140625" style="25" customWidth="1"/>
    <col min="8" max="16384" width="11.42578125" style="25"/>
  </cols>
  <sheetData>
    <row r="1" spans="1:8" ht="15.75" x14ac:dyDescent="0.25">
      <c r="A1" s="584" t="s">
        <v>95</v>
      </c>
      <c r="B1" s="584"/>
      <c r="C1" s="584"/>
      <c r="D1" s="584"/>
      <c r="E1" s="584"/>
      <c r="F1" s="584"/>
      <c r="G1" s="584"/>
      <c r="H1" s="283"/>
    </row>
    <row r="2" spans="1:8" ht="15.75" x14ac:dyDescent="0.25">
      <c r="A2" s="584" t="s">
        <v>94</v>
      </c>
      <c r="B2" s="584"/>
      <c r="C2" s="584"/>
      <c r="D2" s="584"/>
      <c r="E2" s="584"/>
      <c r="F2" s="584"/>
      <c r="G2" s="584"/>
      <c r="H2" s="283"/>
    </row>
    <row r="3" spans="1:8" ht="15.75" x14ac:dyDescent="0.25">
      <c r="A3" s="590" t="str">
        <f>+'parámetros e instrucciones'!$E$6</f>
        <v>Radiadores de aluminio</v>
      </c>
      <c r="B3" s="584" t="str">
        <f>+'parámetros e instrucciones'!$E$6</f>
        <v>Radiadores de aluminio</v>
      </c>
      <c r="C3" s="584"/>
      <c r="D3" s="584"/>
      <c r="E3" s="584"/>
      <c r="F3" s="584"/>
      <c r="G3" s="584"/>
      <c r="H3" s="283"/>
    </row>
    <row r="4" spans="1:8" ht="15.75" x14ac:dyDescent="0.25">
      <c r="A4" s="584" t="s">
        <v>186</v>
      </c>
      <c r="B4" s="584"/>
      <c r="C4" s="584"/>
      <c r="D4" s="584"/>
      <c r="E4" s="584"/>
      <c r="F4" s="584"/>
      <c r="G4" s="584"/>
      <c r="H4" s="283"/>
    </row>
    <row r="5" spans="1:8" ht="13.5" thickBot="1" x14ac:dyDescent="0.25">
      <c r="A5" s="321"/>
      <c r="B5" s="322"/>
      <c r="C5" s="323"/>
      <c r="D5" s="323"/>
      <c r="E5" s="283"/>
      <c r="F5" s="283"/>
      <c r="G5" s="283"/>
      <c r="H5" s="283"/>
    </row>
    <row r="6" spans="1:8" ht="13.5" thickBot="1" x14ac:dyDescent="0.25">
      <c r="A6" s="591" t="s">
        <v>9</v>
      </c>
      <c r="B6" s="587" t="s">
        <v>183</v>
      </c>
      <c r="C6" s="588"/>
      <c r="D6" s="588"/>
      <c r="E6" s="587" t="s">
        <v>184</v>
      </c>
      <c r="F6" s="588"/>
      <c r="G6" s="589"/>
      <c r="H6" s="283"/>
    </row>
    <row r="7" spans="1:8" ht="15.75" customHeight="1" thickBot="1" x14ac:dyDescent="0.25">
      <c r="A7" s="592"/>
      <c r="B7" s="587" t="s">
        <v>185</v>
      </c>
      <c r="C7" s="588"/>
      <c r="D7" s="589"/>
      <c r="E7" s="587" t="s">
        <v>185</v>
      </c>
      <c r="F7" s="588"/>
      <c r="G7" s="589"/>
      <c r="H7" s="283"/>
    </row>
    <row r="8" spans="1:8" ht="26.25" customHeight="1" thickBot="1" x14ac:dyDescent="0.25">
      <c r="A8" s="592"/>
      <c r="B8" s="324" t="str">
        <f>+B3</f>
        <v>Radiadores de aluminio</v>
      </c>
      <c r="C8" s="324" t="s">
        <v>45</v>
      </c>
      <c r="D8" s="325" t="s">
        <v>107</v>
      </c>
      <c r="E8" s="326" t="str">
        <f>+B8</f>
        <v>Radiadores de aluminio</v>
      </c>
      <c r="F8" s="324" t="s">
        <v>45</v>
      </c>
      <c r="G8" s="325" t="s">
        <v>107</v>
      </c>
      <c r="H8" s="283"/>
    </row>
    <row r="9" spans="1:8" x14ac:dyDescent="0.2">
      <c r="A9" s="312" t="str">
        <f>+'3.vol '!A58</f>
        <v>2015</v>
      </c>
      <c r="B9" s="327"/>
      <c r="C9" s="328"/>
      <c r="D9" s="329"/>
      <c r="E9" s="327"/>
      <c r="F9" s="328"/>
      <c r="G9" s="330"/>
      <c r="H9" s="283"/>
    </row>
    <row r="10" spans="1:8" x14ac:dyDescent="0.2">
      <c r="A10" s="314">
        <f>+'3.vol '!A59</f>
        <v>2016</v>
      </c>
      <c r="B10" s="331"/>
      <c r="C10" s="332"/>
      <c r="D10" s="333"/>
      <c r="E10" s="331"/>
      <c r="F10" s="332"/>
      <c r="G10" s="334"/>
      <c r="H10" s="283"/>
    </row>
    <row r="11" spans="1:8" x14ac:dyDescent="0.2">
      <c r="A11" s="316">
        <f>+'3.vol '!A60</f>
        <v>2017</v>
      </c>
      <c r="B11" s="331"/>
      <c r="C11" s="332"/>
      <c r="D11" s="333"/>
      <c r="E11" s="331"/>
      <c r="F11" s="332"/>
      <c r="G11" s="334"/>
      <c r="H11" s="283"/>
    </row>
    <row r="12" spans="1:8" x14ac:dyDescent="0.2">
      <c r="A12" s="318" t="str">
        <f>+'3.vol '!A61</f>
        <v>ene-may 2017</v>
      </c>
      <c r="B12" s="331"/>
      <c r="C12" s="332"/>
      <c r="D12" s="333"/>
      <c r="E12" s="331"/>
      <c r="F12" s="332"/>
      <c r="G12" s="334"/>
      <c r="H12" s="283"/>
    </row>
    <row r="13" spans="1:8" ht="13.5" thickBot="1" x14ac:dyDescent="0.25">
      <c r="A13" s="318" t="str">
        <f>+'3.vol '!A62</f>
        <v>ene-may 2018</v>
      </c>
      <c r="B13" s="335"/>
      <c r="C13" s="336"/>
      <c r="D13" s="337"/>
      <c r="E13" s="335"/>
      <c r="F13" s="336"/>
      <c r="G13" s="338"/>
      <c r="H13" s="283"/>
    </row>
    <row r="14" spans="1:8" x14ac:dyDescent="0.2">
      <c r="A14" s="283"/>
      <c r="B14" s="283"/>
      <c r="C14" s="283"/>
      <c r="D14" s="283"/>
      <c r="E14" s="283"/>
      <c r="F14" s="283"/>
      <c r="G14" s="283"/>
      <c r="H14" s="283"/>
    </row>
    <row r="15" spans="1:8" x14ac:dyDescent="0.2">
      <c r="A15" s="283"/>
      <c r="B15" s="283"/>
      <c r="C15" s="283"/>
      <c r="D15" s="283"/>
      <c r="E15" s="283"/>
      <c r="F15" s="283"/>
      <c r="G15" s="283"/>
      <c r="H15" s="283"/>
    </row>
    <row r="16" spans="1:8" ht="13.5" thickBot="1" x14ac:dyDescent="0.25">
      <c r="A16" s="283"/>
      <c r="B16" s="283"/>
      <c r="C16" s="283"/>
      <c r="D16" s="283"/>
      <c r="E16" s="283"/>
      <c r="F16" s="283"/>
      <c r="G16" s="283"/>
      <c r="H16" s="283"/>
    </row>
    <row r="17" spans="1:8" ht="13.5" thickBot="1" x14ac:dyDescent="0.25">
      <c r="A17" s="283"/>
      <c r="B17" s="593" t="s">
        <v>220</v>
      </c>
      <c r="C17" s="594"/>
      <c r="D17" s="594"/>
      <c r="E17" s="595"/>
      <c r="F17" s="283"/>
      <c r="G17" s="283"/>
      <c r="H17" s="283"/>
    </row>
    <row r="18" spans="1:8" ht="13.5" thickBot="1" x14ac:dyDescent="0.25">
      <c r="A18" s="596" t="s">
        <v>9</v>
      </c>
      <c r="B18" s="593" t="s">
        <v>183</v>
      </c>
      <c r="C18" s="595"/>
      <c r="D18" s="593" t="s">
        <v>215</v>
      </c>
      <c r="E18" s="595"/>
      <c r="F18" s="283"/>
      <c r="G18" s="283"/>
      <c r="H18" s="283"/>
    </row>
    <row r="19" spans="1:8" ht="13.5" thickBot="1" x14ac:dyDescent="0.25">
      <c r="A19" s="597"/>
      <c r="B19" s="599" t="s">
        <v>216</v>
      </c>
      <c r="C19" s="600"/>
      <c r="D19" s="599" t="str">
        <f>+B19</f>
        <v>Diseño y desarrollo, poscionamiento de marca, etc.</v>
      </c>
      <c r="E19" s="600"/>
      <c r="F19" s="283"/>
      <c r="G19" s="283"/>
      <c r="H19" s="283"/>
    </row>
    <row r="20" spans="1:8" ht="26.25" thickBot="1" x14ac:dyDescent="0.25">
      <c r="A20" s="598"/>
      <c r="B20" s="324" t="s">
        <v>217</v>
      </c>
      <c r="C20" s="324" t="s">
        <v>218</v>
      </c>
      <c r="D20" s="324" t="s">
        <v>217</v>
      </c>
      <c r="E20" s="324" t="s">
        <v>218</v>
      </c>
      <c r="F20" s="283"/>
      <c r="G20" s="283"/>
      <c r="H20" s="283"/>
    </row>
    <row r="21" spans="1:8" x14ac:dyDescent="0.2">
      <c r="A21" s="312" t="str">
        <f>+A9</f>
        <v>2015</v>
      </c>
      <c r="B21" s="339"/>
      <c r="C21" s="340"/>
      <c r="D21" s="341"/>
      <c r="E21" s="342"/>
      <c r="F21" s="283"/>
      <c r="G21" s="283"/>
      <c r="H21" s="283"/>
    </row>
    <row r="22" spans="1:8" x14ac:dyDescent="0.2">
      <c r="A22" s="314">
        <f t="shared" ref="A22:A25" si="0">+A10</f>
        <v>2016</v>
      </c>
      <c r="B22" s="343"/>
      <c r="C22" s="344"/>
      <c r="D22" s="345"/>
      <c r="E22" s="346"/>
      <c r="F22" s="283"/>
      <c r="G22" s="283"/>
      <c r="H22" s="283"/>
    </row>
    <row r="23" spans="1:8" ht="13.5" thickBot="1" x14ac:dyDescent="0.25">
      <c r="A23" s="316">
        <f t="shared" si="0"/>
        <v>2017</v>
      </c>
      <c r="B23" s="347"/>
      <c r="C23" s="348"/>
      <c r="D23" s="349"/>
      <c r="E23" s="350"/>
      <c r="F23" s="283"/>
      <c r="G23" s="283"/>
      <c r="H23" s="283"/>
    </row>
    <row r="24" spans="1:8" x14ac:dyDescent="0.2">
      <c r="A24" s="318" t="str">
        <f t="shared" si="0"/>
        <v>ene-may 2017</v>
      </c>
      <c r="B24" s="339"/>
      <c r="C24" s="340"/>
      <c r="D24" s="341"/>
      <c r="E24" s="342"/>
      <c r="F24" s="283"/>
      <c r="G24" s="283"/>
      <c r="H24" s="283"/>
    </row>
    <row r="25" spans="1:8" ht="13.5" thickBot="1" x14ac:dyDescent="0.25">
      <c r="A25" s="318" t="str">
        <f t="shared" si="0"/>
        <v>ene-may 2018</v>
      </c>
      <c r="B25" s="347"/>
      <c r="C25" s="348"/>
      <c r="D25" s="349"/>
      <c r="E25" s="350"/>
      <c r="F25" s="283"/>
      <c r="G25" s="283"/>
      <c r="H25" s="283"/>
    </row>
    <row r="26" spans="1:8" ht="13.5" thickBot="1" x14ac:dyDescent="0.25">
      <c r="A26" s="283"/>
      <c r="B26" s="283"/>
      <c r="C26" s="283"/>
      <c r="D26" s="283"/>
      <c r="E26" s="283"/>
      <c r="F26" s="283"/>
      <c r="G26" s="283"/>
      <c r="H26" s="283"/>
    </row>
    <row r="27" spans="1:8" ht="13.5" thickBot="1" x14ac:dyDescent="0.25">
      <c r="A27" s="283"/>
      <c r="B27" s="593" t="s">
        <v>219</v>
      </c>
      <c r="C27" s="594"/>
      <c r="D27" s="594"/>
      <c r="E27" s="595"/>
      <c r="F27" s="283"/>
      <c r="G27" s="283"/>
      <c r="H27" s="283"/>
    </row>
    <row r="28" spans="1:8" ht="13.5" thickBot="1" x14ac:dyDescent="0.25">
      <c r="A28" s="596" t="s">
        <v>9</v>
      </c>
      <c r="B28" s="593" t="s">
        <v>183</v>
      </c>
      <c r="C28" s="595"/>
      <c r="D28" s="593" t="s">
        <v>215</v>
      </c>
      <c r="E28" s="595"/>
      <c r="F28" s="283"/>
      <c r="G28" s="283"/>
      <c r="H28" s="283"/>
    </row>
    <row r="29" spans="1:8" ht="13.5" thickBot="1" x14ac:dyDescent="0.25">
      <c r="A29" s="597"/>
      <c r="B29" s="599" t="s">
        <v>216</v>
      </c>
      <c r="C29" s="600"/>
      <c r="D29" s="599" t="str">
        <f>+B29</f>
        <v>Diseño y desarrollo, poscionamiento de marca, etc.</v>
      </c>
      <c r="E29" s="600"/>
      <c r="F29" s="283"/>
      <c r="G29" s="283"/>
      <c r="H29" s="283"/>
    </row>
    <row r="30" spans="1:8" ht="26.25" thickBot="1" x14ac:dyDescent="0.25">
      <c r="A30" s="598"/>
      <c r="B30" s="324" t="s">
        <v>217</v>
      </c>
      <c r="C30" s="324" t="s">
        <v>218</v>
      </c>
      <c r="D30" s="324" t="s">
        <v>217</v>
      </c>
      <c r="E30" s="324" t="s">
        <v>218</v>
      </c>
      <c r="F30" s="283"/>
      <c r="G30" s="283"/>
      <c r="H30" s="283"/>
    </row>
    <row r="31" spans="1:8" x14ac:dyDescent="0.2">
      <c r="A31" s="312" t="str">
        <f>+A21</f>
        <v>2015</v>
      </c>
      <c r="B31" s="339"/>
      <c r="C31" s="340"/>
      <c r="D31" s="341"/>
      <c r="E31" s="342"/>
      <c r="F31" s="283"/>
      <c r="G31" s="283"/>
      <c r="H31" s="283"/>
    </row>
    <row r="32" spans="1:8" x14ac:dyDescent="0.2">
      <c r="A32" s="314">
        <f t="shared" ref="A32:A35" si="1">+A22</f>
        <v>2016</v>
      </c>
      <c r="B32" s="343"/>
      <c r="C32" s="344"/>
      <c r="D32" s="345"/>
      <c r="E32" s="346"/>
      <c r="F32" s="283"/>
      <c r="G32" s="283"/>
      <c r="H32" s="283"/>
    </row>
    <row r="33" spans="1:8" ht="13.5" thickBot="1" x14ac:dyDescent="0.25">
      <c r="A33" s="316">
        <f t="shared" si="1"/>
        <v>2017</v>
      </c>
      <c r="B33" s="347"/>
      <c r="C33" s="348"/>
      <c r="D33" s="349"/>
      <c r="E33" s="350"/>
      <c r="F33" s="283"/>
      <c r="G33" s="283"/>
      <c r="H33" s="283"/>
    </row>
    <row r="34" spans="1:8" x14ac:dyDescent="0.2">
      <c r="A34" s="318" t="str">
        <f t="shared" si="1"/>
        <v>ene-may 2017</v>
      </c>
      <c r="B34" s="339"/>
      <c r="C34" s="340"/>
      <c r="D34" s="341"/>
      <c r="E34" s="342"/>
      <c r="F34" s="283"/>
      <c r="G34" s="283"/>
      <c r="H34" s="283"/>
    </row>
    <row r="35" spans="1:8" ht="13.5" thickBot="1" x14ac:dyDescent="0.25">
      <c r="A35" s="318" t="str">
        <f t="shared" si="1"/>
        <v>ene-may 2018</v>
      </c>
      <c r="B35" s="347"/>
      <c r="C35" s="348"/>
      <c r="D35" s="349"/>
      <c r="E35" s="350"/>
      <c r="F35" s="283"/>
      <c r="G35" s="283"/>
      <c r="H35" s="283"/>
    </row>
    <row r="36" spans="1:8" x14ac:dyDescent="0.2">
      <c r="A36" s="283"/>
      <c r="B36" s="283"/>
      <c r="C36" s="283"/>
      <c r="D36" s="283"/>
      <c r="E36" s="283"/>
      <c r="F36" s="283"/>
      <c r="G36" s="283"/>
      <c r="H36" s="283"/>
    </row>
  </sheetData>
  <mergeCells count="21">
    <mergeCell ref="B27:E27"/>
    <mergeCell ref="A28:A30"/>
    <mergeCell ref="B28:C28"/>
    <mergeCell ref="D28:E28"/>
    <mergeCell ref="B29:C29"/>
    <mergeCell ref="D29:E29"/>
    <mergeCell ref="B17:E17"/>
    <mergeCell ref="A18:A20"/>
    <mergeCell ref="B18:C18"/>
    <mergeCell ref="D18:E18"/>
    <mergeCell ref="B19:C19"/>
    <mergeCell ref="D19:E19"/>
    <mergeCell ref="E6:G6"/>
    <mergeCell ref="E7:G7"/>
    <mergeCell ref="A1:G1"/>
    <mergeCell ref="A2:G2"/>
    <mergeCell ref="A3:G3"/>
    <mergeCell ref="A4:G4"/>
    <mergeCell ref="A6:A8"/>
    <mergeCell ref="B7:D7"/>
    <mergeCell ref="B6:D6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Centenario de la Reforma Unversitaria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45"/>
  <sheetViews>
    <sheetView zoomScaleNormal="100" workbookViewId="0">
      <selection sqref="A1:J45"/>
    </sheetView>
  </sheetViews>
  <sheetFormatPr baseColWidth="10" defaultRowHeight="12.75" x14ac:dyDescent="0.2"/>
  <cols>
    <col min="1" max="1" width="38.28515625" style="25" customWidth="1"/>
    <col min="2" max="3" width="13.85546875" style="25" customWidth="1"/>
    <col min="4" max="6" width="13.85546875" style="28" customWidth="1"/>
    <col min="7" max="7" width="13.85546875" style="25" customWidth="1"/>
    <col min="8" max="16384" width="11.42578125" style="25"/>
  </cols>
  <sheetData>
    <row r="1" spans="1:10" ht="15.75" x14ac:dyDescent="0.25">
      <c r="A1" s="584" t="s">
        <v>175</v>
      </c>
      <c r="B1" s="584"/>
      <c r="C1" s="584"/>
      <c r="D1" s="584"/>
      <c r="E1" s="584"/>
      <c r="F1" s="584"/>
      <c r="G1" s="584"/>
      <c r="H1" s="283"/>
      <c r="I1" s="283"/>
      <c r="J1" s="283"/>
    </row>
    <row r="2" spans="1:10" s="28" customFormat="1" ht="15.75" x14ac:dyDescent="0.25">
      <c r="A2" s="584" t="s">
        <v>136</v>
      </c>
      <c r="B2" s="584"/>
      <c r="C2" s="584"/>
      <c r="D2" s="584"/>
      <c r="E2" s="584"/>
      <c r="F2" s="584"/>
      <c r="G2" s="584"/>
      <c r="H2" s="323"/>
      <c r="I2" s="323"/>
      <c r="J2" s="323"/>
    </row>
    <row r="3" spans="1:10" s="28" customFormat="1" ht="15.75" x14ac:dyDescent="0.25">
      <c r="A3" s="584" t="str">
        <f>+'parámetros e instrucciones'!$E$6</f>
        <v>Radiadores de aluminio</v>
      </c>
      <c r="B3" s="584"/>
      <c r="C3" s="584"/>
      <c r="D3" s="584"/>
      <c r="E3" s="584"/>
      <c r="F3" s="584"/>
      <c r="G3" s="584"/>
      <c r="H3" s="323"/>
      <c r="I3" s="323"/>
      <c r="J3" s="323"/>
    </row>
    <row r="4" spans="1:10" s="28" customFormat="1" ht="15.75" x14ac:dyDescent="0.25">
      <c r="A4" s="584" t="s">
        <v>187</v>
      </c>
      <c r="B4" s="584"/>
      <c r="C4" s="584"/>
      <c r="D4" s="584"/>
      <c r="E4" s="584"/>
      <c r="F4" s="584"/>
      <c r="G4" s="584"/>
      <c r="H4" s="323"/>
      <c r="I4" s="323"/>
      <c r="J4" s="323"/>
    </row>
    <row r="5" spans="1:10" s="67" customFormat="1" ht="13.5" thickBot="1" x14ac:dyDescent="0.25">
      <c r="A5" s="631"/>
      <c r="B5" s="631"/>
      <c r="C5" s="631"/>
      <c r="D5" s="631"/>
      <c r="E5" s="631"/>
      <c r="F5" s="631"/>
      <c r="G5" s="631"/>
      <c r="H5" s="323"/>
      <c r="I5" s="323"/>
      <c r="J5" s="323"/>
    </row>
    <row r="6" spans="1:10" ht="24.75" customHeight="1" thickBot="1" x14ac:dyDescent="0.25">
      <c r="A6" s="633" t="s">
        <v>46</v>
      </c>
      <c r="B6" s="351" t="str">
        <f>+'3.vol '!$A$58</f>
        <v>2015</v>
      </c>
      <c r="C6" s="351">
        <f>+'3.vol '!$A$59</f>
        <v>2016</v>
      </c>
      <c r="D6" s="351">
        <f>+'3.vol '!$A$60</f>
        <v>2017</v>
      </c>
      <c r="E6" s="351" t="str">
        <f>+'3.vol '!$A$61</f>
        <v>ene-may 2017</v>
      </c>
      <c r="F6" s="351" t="str">
        <f>+'3.vol '!$A$62</f>
        <v>ene-may 2018</v>
      </c>
      <c r="G6" s="283"/>
      <c r="H6" s="283"/>
      <c r="I6" s="283"/>
      <c r="J6" s="283"/>
    </row>
    <row r="7" spans="1:10" ht="25.5" customHeight="1" x14ac:dyDescent="0.2">
      <c r="A7" s="634"/>
      <c r="B7" s="632" t="s">
        <v>105</v>
      </c>
      <c r="C7" s="636" t="s">
        <v>105</v>
      </c>
      <c r="D7" s="632" t="s">
        <v>105</v>
      </c>
      <c r="E7" s="636" t="s">
        <v>105</v>
      </c>
      <c r="F7" s="632" t="s">
        <v>105</v>
      </c>
      <c r="G7" s="283"/>
      <c r="H7" s="283"/>
      <c r="I7" s="283"/>
      <c r="J7" s="283"/>
    </row>
    <row r="8" spans="1:10" ht="28.5" customHeight="1" thickBot="1" x14ac:dyDescent="0.25">
      <c r="A8" s="635"/>
      <c r="B8" s="632"/>
      <c r="C8" s="636"/>
      <c r="D8" s="632"/>
      <c r="E8" s="636"/>
      <c r="F8" s="632"/>
      <c r="G8" s="283"/>
      <c r="H8" s="283"/>
      <c r="I8" s="283"/>
      <c r="J8" s="283"/>
    </row>
    <row r="9" spans="1:10" x14ac:dyDescent="0.2">
      <c r="A9" s="352" t="s">
        <v>104</v>
      </c>
      <c r="B9" s="353"/>
      <c r="C9" s="354"/>
      <c r="D9" s="353"/>
      <c r="E9" s="355"/>
      <c r="F9" s="355"/>
      <c r="G9" s="283"/>
      <c r="H9" s="283"/>
      <c r="I9" s="283"/>
      <c r="J9" s="283"/>
    </row>
    <row r="10" spans="1:10" x14ac:dyDescent="0.2">
      <c r="A10" s="356" t="s">
        <v>103</v>
      </c>
      <c r="B10" s="357"/>
      <c r="C10" s="358"/>
      <c r="D10" s="357"/>
      <c r="E10" s="359"/>
      <c r="F10" s="359"/>
      <c r="G10" s="283"/>
      <c r="H10" s="283"/>
      <c r="I10" s="283"/>
      <c r="J10" s="283"/>
    </row>
    <row r="11" spans="1:10" x14ac:dyDescent="0.2">
      <c r="A11" s="356" t="s">
        <v>114</v>
      </c>
      <c r="B11" s="357"/>
      <c r="C11" s="358"/>
      <c r="D11" s="357"/>
      <c r="E11" s="359"/>
      <c r="F11" s="359"/>
      <c r="G11" s="283"/>
      <c r="H11" s="283"/>
      <c r="I11" s="283"/>
      <c r="J11" s="283"/>
    </row>
    <row r="12" spans="1:10" x14ac:dyDescent="0.2">
      <c r="A12" s="356" t="s">
        <v>115</v>
      </c>
      <c r="B12" s="357"/>
      <c r="C12" s="358"/>
      <c r="D12" s="357"/>
      <c r="E12" s="359"/>
      <c r="F12" s="359"/>
      <c r="G12" s="283"/>
      <c r="H12" s="283"/>
      <c r="I12" s="283"/>
      <c r="J12" s="283"/>
    </row>
    <row r="13" spans="1:10" x14ac:dyDescent="0.2">
      <c r="A13" s="356" t="s">
        <v>116</v>
      </c>
      <c r="B13" s="357"/>
      <c r="C13" s="358"/>
      <c r="D13" s="357"/>
      <c r="E13" s="359"/>
      <c r="F13" s="359"/>
      <c r="G13" s="283"/>
      <c r="H13" s="283"/>
      <c r="I13" s="283"/>
      <c r="J13" s="283"/>
    </row>
    <row r="14" spans="1:10" x14ac:dyDescent="0.2">
      <c r="A14" s="356" t="s">
        <v>117</v>
      </c>
      <c r="B14" s="357"/>
      <c r="C14" s="358"/>
      <c r="D14" s="357"/>
      <c r="E14" s="359"/>
      <c r="F14" s="359"/>
      <c r="G14" s="283"/>
      <c r="H14" s="283"/>
      <c r="I14" s="283"/>
      <c r="J14" s="283"/>
    </row>
    <row r="15" spans="1:10" ht="13.5" thickBot="1" x14ac:dyDescent="0.25">
      <c r="A15" s="360" t="s">
        <v>118</v>
      </c>
      <c r="B15" s="361"/>
      <c r="C15" s="362"/>
      <c r="D15" s="361"/>
      <c r="E15" s="363"/>
      <c r="F15" s="363"/>
      <c r="G15" s="283"/>
      <c r="H15" s="283"/>
      <c r="I15" s="283"/>
      <c r="J15" s="283"/>
    </row>
    <row r="16" spans="1:10" ht="13.5" thickBot="1" x14ac:dyDescent="0.25">
      <c r="A16" s="364" t="s">
        <v>85</v>
      </c>
      <c r="B16" s="365"/>
      <c r="C16" s="366"/>
      <c r="D16" s="365"/>
      <c r="E16" s="367"/>
      <c r="F16" s="367"/>
      <c r="G16" s="283"/>
      <c r="H16" s="283"/>
      <c r="I16" s="283"/>
      <c r="J16" s="283"/>
    </row>
    <row r="17" spans="1:10" ht="13.5" thickBot="1" x14ac:dyDescent="0.25">
      <c r="A17" s="368"/>
      <c r="B17" s="369"/>
      <c r="C17" s="369"/>
      <c r="D17" s="369"/>
      <c r="E17" s="369"/>
      <c r="F17" s="369"/>
      <c r="G17" s="283"/>
      <c r="H17" s="283"/>
      <c r="I17" s="283"/>
      <c r="J17" s="283"/>
    </row>
    <row r="18" spans="1:10" ht="13.5" thickBot="1" x14ac:dyDescent="0.25">
      <c r="A18" s="370" t="s">
        <v>128</v>
      </c>
      <c r="B18" s="365"/>
      <c r="C18" s="366"/>
      <c r="D18" s="365"/>
      <c r="E18" s="367"/>
      <c r="F18" s="367"/>
      <c r="G18" s="283"/>
      <c r="H18" s="283"/>
      <c r="I18" s="283"/>
      <c r="J18" s="283"/>
    </row>
    <row r="19" spans="1:10" x14ac:dyDescent="0.2">
      <c r="A19" s="368"/>
      <c r="B19" s="371"/>
      <c r="C19" s="283"/>
      <c r="D19" s="372"/>
      <c r="E19" s="372"/>
      <c r="F19" s="371"/>
      <c r="G19" s="373"/>
      <c r="H19" s="283"/>
      <c r="I19" s="283"/>
      <c r="J19" s="283"/>
    </row>
    <row r="20" spans="1:10" ht="24.75" customHeight="1" x14ac:dyDescent="0.2">
      <c r="A20" s="620" t="s">
        <v>106</v>
      </c>
      <c r="B20" s="620"/>
      <c r="C20" s="620"/>
      <c r="D20" s="620"/>
      <c r="E20" s="620"/>
      <c r="F20" s="620"/>
      <c r="G20" s="373"/>
      <c r="H20" s="283"/>
      <c r="I20" s="283"/>
      <c r="J20" s="283"/>
    </row>
    <row r="21" spans="1:10" ht="24.75" customHeight="1" x14ac:dyDescent="0.2">
      <c r="A21" s="374" t="s">
        <v>119</v>
      </c>
      <c r="B21" s="283"/>
      <c r="C21" s="283"/>
      <c r="D21" s="323"/>
      <c r="E21" s="323"/>
      <c r="F21" s="323"/>
      <c r="G21" s="373"/>
      <c r="H21" s="283"/>
      <c r="I21" s="283"/>
      <c r="J21" s="283"/>
    </row>
    <row r="22" spans="1:10" ht="12.75" customHeight="1" x14ac:dyDescent="0.2">
      <c r="A22" s="374"/>
      <c r="B22" s="283"/>
      <c r="C22" s="283"/>
      <c r="D22" s="323"/>
      <c r="E22" s="323"/>
      <c r="F22" s="323"/>
      <c r="G22" s="373"/>
      <c r="H22" s="283"/>
      <c r="I22" s="283"/>
      <c r="J22" s="283"/>
    </row>
    <row r="23" spans="1:10" ht="12.75" customHeight="1" thickBot="1" x14ac:dyDescent="0.25">
      <c r="A23" s="374"/>
      <c r="B23" s="283"/>
      <c r="C23" s="283"/>
      <c r="D23" s="323"/>
      <c r="E23" s="323"/>
      <c r="F23" s="323"/>
      <c r="G23" s="373"/>
      <c r="H23" s="283"/>
      <c r="I23" s="283"/>
      <c r="J23" s="283"/>
    </row>
    <row r="24" spans="1:10" ht="12.75" customHeight="1" thickBot="1" x14ac:dyDescent="0.25">
      <c r="A24" s="375" t="s">
        <v>46</v>
      </c>
      <c r="B24" s="587" t="s">
        <v>120</v>
      </c>
      <c r="C24" s="588"/>
      <c r="D24" s="588"/>
      <c r="E24" s="588"/>
      <c r="F24" s="589"/>
      <c r="G24" s="373"/>
      <c r="H24" s="283"/>
      <c r="I24" s="283"/>
      <c r="J24" s="283"/>
    </row>
    <row r="25" spans="1:10" ht="12.75" customHeight="1" x14ac:dyDescent="0.2">
      <c r="A25" s="617"/>
      <c r="B25" s="601"/>
      <c r="C25" s="602"/>
      <c r="D25" s="602"/>
      <c r="E25" s="603"/>
      <c r="F25" s="604"/>
      <c r="G25" s="373"/>
      <c r="H25" s="283"/>
      <c r="I25" s="283"/>
      <c r="J25" s="283"/>
    </row>
    <row r="26" spans="1:10" ht="12.75" customHeight="1" x14ac:dyDescent="0.2">
      <c r="A26" s="618"/>
      <c r="B26" s="605"/>
      <c r="C26" s="621"/>
      <c r="D26" s="621"/>
      <c r="E26" s="621"/>
      <c r="F26" s="622"/>
      <c r="G26" s="373"/>
      <c r="H26" s="283"/>
      <c r="I26" s="283"/>
      <c r="J26" s="283"/>
    </row>
    <row r="27" spans="1:10" ht="12.75" customHeight="1" x14ac:dyDescent="0.2">
      <c r="A27" s="618"/>
      <c r="B27" s="623"/>
      <c r="C27" s="621"/>
      <c r="D27" s="621"/>
      <c r="E27" s="621"/>
      <c r="F27" s="622"/>
      <c r="G27" s="373"/>
      <c r="H27" s="283"/>
      <c r="I27" s="283"/>
      <c r="J27" s="283"/>
    </row>
    <row r="28" spans="1:10" ht="12.75" customHeight="1" thickBot="1" x14ac:dyDescent="0.25">
      <c r="A28" s="619"/>
      <c r="B28" s="624"/>
      <c r="C28" s="625"/>
      <c r="D28" s="625"/>
      <c r="E28" s="625"/>
      <c r="F28" s="626"/>
      <c r="G28" s="373"/>
      <c r="H28" s="283"/>
      <c r="I28" s="283"/>
      <c r="J28" s="283"/>
    </row>
    <row r="29" spans="1:10" ht="12.75" customHeight="1" x14ac:dyDescent="0.2">
      <c r="A29" s="618"/>
      <c r="B29" s="627"/>
      <c r="C29" s="628"/>
      <c r="D29" s="628"/>
      <c r="E29" s="629"/>
      <c r="F29" s="630"/>
      <c r="G29" s="373"/>
      <c r="H29" s="283"/>
      <c r="I29" s="283"/>
      <c r="J29" s="283"/>
    </row>
    <row r="30" spans="1:10" ht="12.75" customHeight="1" x14ac:dyDescent="0.2">
      <c r="A30" s="618"/>
      <c r="B30" s="605"/>
      <c r="C30" s="606"/>
      <c r="D30" s="606"/>
      <c r="E30" s="607"/>
      <c r="F30" s="608"/>
      <c r="G30" s="373"/>
      <c r="H30" s="283"/>
      <c r="I30" s="283"/>
      <c r="J30" s="283"/>
    </row>
    <row r="31" spans="1:10" ht="12.75" customHeight="1" x14ac:dyDescent="0.2">
      <c r="A31" s="618"/>
      <c r="B31" s="605"/>
      <c r="C31" s="606"/>
      <c r="D31" s="606"/>
      <c r="E31" s="607"/>
      <c r="F31" s="608"/>
      <c r="G31" s="373"/>
      <c r="H31" s="283"/>
      <c r="I31" s="283"/>
      <c r="J31" s="283"/>
    </row>
    <row r="32" spans="1:10" ht="12.75" customHeight="1" thickBot="1" x14ac:dyDescent="0.25">
      <c r="A32" s="618"/>
      <c r="B32" s="613"/>
      <c r="C32" s="614"/>
      <c r="D32" s="614"/>
      <c r="E32" s="615"/>
      <c r="F32" s="616"/>
      <c r="G32" s="373"/>
      <c r="H32" s="283"/>
      <c r="I32" s="283"/>
      <c r="J32" s="283"/>
    </row>
    <row r="33" spans="1:10" ht="12.75" customHeight="1" x14ac:dyDescent="0.2">
      <c r="A33" s="617"/>
      <c r="B33" s="601"/>
      <c r="C33" s="602"/>
      <c r="D33" s="602"/>
      <c r="E33" s="603"/>
      <c r="F33" s="604"/>
      <c r="G33" s="373"/>
      <c r="H33" s="283"/>
      <c r="I33" s="283"/>
      <c r="J33" s="283"/>
    </row>
    <row r="34" spans="1:10" ht="12.75" customHeight="1" x14ac:dyDescent="0.2">
      <c r="A34" s="618"/>
      <c r="B34" s="605"/>
      <c r="C34" s="606"/>
      <c r="D34" s="606"/>
      <c r="E34" s="607"/>
      <c r="F34" s="608"/>
      <c r="G34" s="373"/>
      <c r="H34" s="283"/>
      <c r="I34" s="283"/>
      <c r="J34" s="283"/>
    </row>
    <row r="35" spans="1:10" ht="12.75" customHeight="1" x14ac:dyDescent="0.2">
      <c r="A35" s="618"/>
      <c r="B35" s="605"/>
      <c r="C35" s="606"/>
      <c r="D35" s="606"/>
      <c r="E35" s="607"/>
      <c r="F35" s="608"/>
      <c r="G35" s="373"/>
      <c r="H35" s="283"/>
      <c r="I35" s="283"/>
      <c r="J35" s="283"/>
    </row>
    <row r="36" spans="1:10" ht="12.75" customHeight="1" thickBot="1" x14ac:dyDescent="0.25">
      <c r="A36" s="619"/>
      <c r="B36" s="609"/>
      <c r="C36" s="610"/>
      <c r="D36" s="610"/>
      <c r="E36" s="611"/>
      <c r="F36" s="612"/>
      <c r="G36" s="373"/>
      <c r="H36" s="283"/>
      <c r="I36" s="283"/>
      <c r="J36" s="283"/>
    </row>
    <row r="37" spans="1:10" ht="12.75" customHeight="1" x14ac:dyDescent="0.2">
      <c r="A37" s="618"/>
      <c r="B37" s="627"/>
      <c r="C37" s="628"/>
      <c r="D37" s="628"/>
      <c r="E37" s="629"/>
      <c r="F37" s="630"/>
      <c r="G37" s="373"/>
      <c r="H37" s="283"/>
      <c r="I37" s="283"/>
      <c r="J37" s="283"/>
    </row>
    <row r="38" spans="1:10" ht="12.75" customHeight="1" x14ac:dyDescent="0.2">
      <c r="A38" s="618"/>
      <c r="B38" s="605"/>
      <c r="C38" s="606"/>
      <c r="D38" s="606"/>
      <c r="E38" s="607"/>
      <c r="F38" s="608"/>
      <c r="G38" s="373"/>
      <c r="H38" s="283"/>
      <c r="I38" s="283"/>
      <c r="J38" s="283"/>
    </row>
    <row r="39" spans="1:10" ht="12.75" customHeight="1" x14ac:dyDescent="0.2">
      <c r="A39" s="618"/>
      <c r="B39" s="605"/>
      <c r="C39" s="606"/>
      <c r="D39" s="606"/>
      <c r="E39" s="607"/>
      <c r="F39" s="608"/>
      <c r="G39" s="373"/>
      <c r="H39" s="283"/>
      <c r="I39" s="283"/>
      <c r="J39" s="283"/>
    </row>
    <row r="40" spans="1:10" ht="12.75" customHeight="1" thickBot="1" x14ac:dyDescent="0.25">
      <c r="A40" s="618"/>
      <c r="B40" s="613"/>
      <c r="C40" s="614"/>
      <c r="D40" s="614"/>
      <c r="E40" s="615"/>
      <c r="F40" s="616"/>
      <c r="G40" s="373"/>
      <c r="H40" s="283"/>
      <c r="I40" s="283"/>
      <c r="J40" s="283"/>
    </row>
    <row r="41" spans="1:10" ht="12.75" customHeight="1" x14ac:dyDescent="0.2">
      <c r="A41" s="617"/>
      <c r="B41" s="601"/>
      <c r="C41" s="602"/>
      <c r="D41" s="602"/>
      <c r="E41" s="603"/>
      <c r="F41" s="604"/>
      <c r="G41" s="373"/>
      <c r="H41" s="283"/>
      <c r="I41" s="283"/>
      <c r="J41" s="283"/>
    </row>
    <row r="42" spans="1:10" ht="12.75" customHeight="1" x14ac:dyDescent="0.2">
      <c r="A42" s="618"/>
      <c r="B42" s="605"/>
      <c r="C42" s="606"/>
      <c r="D42" s="606"/>
      <c r="E42" s="607"/>
      <c r="F42" s="608"/>
      <c r="G42" s="373"/>
      <c r="H42" s="283"/>
      <c r="I42" s="283"/>
      <c r="J42" s="283"/>
    </row>
    <row r="43" spans="1:10" ht="12.75" customHeight="1" x14ac:dyDescent="0.2">
      <c r="A43" s="618"/>
      <c r="B43" s="605"/>
      <c r="C43" s="606"/>
      <c r="D43" s="606"/>
      <c r="E43" s="607"/>
      <c r="F43" s="608"/>
      <c r="G43" s="373"/>
      <c r="H43" s="283"/>
      <c r="I43" s="283"/>
      <c r="J43" s="283"/>
    </row>
    <row r="44" spans="1:10" ht="13.5" thickBot="1" x14ac:dyDescent="0.25">
      <c r="A44" s="619"/>
      <c r="B44" s="609"/>
      <c r="C44" s="610"/>
      <c r="D44" s="610"/>
      <c r="E44" s="611"/>
      <c r="F44" s="612"/>
      <c r="G44" s="373"/>
      <c r="H44" s="283"/>
      <c r="I44" s="283"/>
      <c r="J44" s="283"/>
    </row>
    <row r="45" spans="1:10" x14ac:dyDescent="0.2">
      <c r="A45" s="283"/>
      <c r="B45" s="283"/>
      <c r="C45" s="283"/>
      <c r="D45" s="323"/>
      <c r="E45" s="323"/>
      <c r="F45" s="323"/>
      <c r="G45" s="283"/>
      <c r="H45" s="283"/>
      <c r="I45" s="283"/>
      <c r="J45" s="283"/>
    </row>
  </sheetData>
  <mergeCells count="38">
    <mergeCell ref="A41:A44"/>
    <mergeCell ref="B31:F31"/>
    <mergeCell ref="A1:G1"/>
    <mergeCell ref="A2:G2"/>
    <mergeCell ref="A3:G3"/>
    <mergeCell ref="A4:G4"/>
    <mergeCell ref="A5:G5"/>
    <mergeCell ref="F7:F8"/>
    <mergeCell ref="A6:A8"/>
    <mergeCell ref="B7:B8"/>
    <mergeCell ref="C7:C8"/>
    <mergeCell ref="D7:D8"/>
    <mergeCell ref="E7:E8"/>
    <mergeCell ref="A29:A32"/>
    <mergeCell ref="B29:F29"/>
    <mergeCell ref="B30:F30"/>
    <mergeCell ref="A37:A40"/>
    <mergeCell ref="B37:F37"/>
    <mergeCell ref="B38:F38"/>
    <mergeCell ref="B39:F39"/>
    <mergeCell ref="B40:F40"/>
    <mergeCell ref="A20:F20"/>
    <mergeCell ref="B24:F24"/>
    <mergeCell ref="A25:A28"/>
    <mergeCell ref="B25:F25"/>
    <mergeCell ref="B26:F26"/>
    <mergeCell ref="B27:F27"/>
    <mergeCell ref="B28:F28"/>
    <mergeCell ref="A33:A36"/>
    <mergeCell ref="B33:F33"/>
    <mergeCell ref="B34:F34"/>
    <mergeCell ref="B35:F35"/>
    <mergeCell ref="B36:F36"/>
    <mergeCell ref="B41:F41"/>
    <mergeCell ref="B42:F42"/>
    <mergeCell ref="B43:F43"/>
    <mergeCell ref="B44:F44"/>
    <mergeCell ref="B32:F32"/>
  </mergeCells>
  <phoneticPr fontId="1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77" orientation="landscape" r:id="rId1"/>
  <headerFooter alignWithMargins="0">
    <oddHeader>&amp;R2018 - Año del Centenario de la Reforma Unversitaria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B67"/>
  <sheetViews>
    <sheetView showGridLines="0" zoomScale="70" zoomScaleNormal="70" workbookViewId="0">
      <selection sqref="A1:L61"/>
    </sheetView>
  </sheetViews>
  <sheetFormatPr baseColWidth="10" defaultRowHeight="12.75" x14ac:dyDescent="0.2"/>
  <cols>
    <col min="1" max="1" width="46.85546875" style="58" customWidth="1"/>
    <col min="2" max="2" width="23.140625" style="58" customWidth="1"/>
    <col min="3" max="3" width="11.42578125" style="58"/>
    <col min="4" max="4" width="23.140625" style="58" customWidth="1"/>
    <col min="5" max="5" width="16.7109375" style="58" customWidth="1"/>
    <col min="6" max="6" width="23.140625" style="58" customWidth="1"/>
    <col min="7" max="7" width="11.42578125" style="58"/>
    <col min="8" max="8" width="23.140625" style="58" customWidth="1"/>
    <col min="9" max="9" width="11.42578125" style="58"/>
    <col min="10" max="10" width="23.140625" style="58" customWidth="1"/>
    <col min="11" max="11" width="11.42578125" style="49"/>
    <col min="12" max="16384" width="11.42578125" style="58"/>
  </cols>
  <sheetData>
    <row r="1" spans="1:28" x14ac:dyDescent="0.2">
      <c r="A1" s="641" t="s">
        <v>221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376"/>
    </row>
    <row r="2" spans="1:28" x14ac:dyDescent="0.2">
      <c r="A2" s="641" t="s">
        <v>227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376"/>
    </row>
    <row r="3" spans="1:28" ht="15" x14ac:dyDescent="0.2">
      <c r="A3" s="641" t="str">
        <f>+'parámetros e instrucciones'!$E$6</f>
        <v>Radiadores de aluminio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376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8" ht="15.75" x14ac:dyDescent="0.25">
      <c r="A4" s="641" t="s">
        <v>190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376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</row>
    <row r="5" spans="1:28" s="52" customFormat="1" ht="15.75" x14ac:dyDescent="0.25">
      <c r="A5" s="642" t="str">
        <f>"En pesos por "&amp;'parámetros e instrucciones'!$E$9</f>
        <v>En pesos por Kilogramo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377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58"/>
    </row>
    <row r="6" spans="1:28" s="52" customFormat="1" ht="16.5" thickBot="1" x14ac:dyDescent="0.3">
      <c r="A6" s="637" t="s">
        <v>191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377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58"/>
    </row>
    <row r="7" spans="1:28" ht="15.75" x14ac:dyDescent="0.25">
      <c r="A7" s="378"/>
      <c r="B7" s="639" t="str">
        <f>"promedio "&amp;'3.vol '!$A$58</f>
        <v>promedio 2015</v>
      </c>
      <c r="C7" s="639"/>
      <c r="D7" s="639" t="str">
        <f>"promedio "&amp;'3.vol '!$A$59</f>
        <v>promedio 2016</v>
      </c>
      <c r="E7" s="639"/>
      <c r="F7" s="639" t="str">
        <f>"promedio "&amp;'3.vol '!$A$60</f>
        <v>promedio 2017</v>
      </c>
      <c r="G7" s="639"/>
      <c r="H7" s="639" t="str">
        <f>"promedio "&amp;'3.vol '!$A$61</f>
        <v>promedio ene-may 2017</v>
      </c>
      <c r="I7" s="639"/>
      <c r="J7" s="639" t="str">
        <f>"promedio "&amp;'3.vol '!$A$62</f>
        <v>promedio ene-may 2018</v>
      </c>
      <c r="K7" s="640"/>
      <c r="L7" s="376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</row>
    <row r="8" spans="1:28" ht="26.25" thickBot="1" x14ac:dyDescent="0.3">
      <c r="A8" s="379" t="s">
        <v>46</v>
      </c>
      <c r="B8" s="380" t="str">
        <f>"Valor por "&amp;'parámetros e instrucciones'!$E$9</f>
        <v>Valor por Kilogramo</v>
      </c>
      <c r="C8" s="380" t="s">
        <v>137</v>
      </c>
      <c r="D8" s="380" t="str">
        <f>+B8</f>
        <v>Valor por Kilogramo</v>
      </c>
      <c r="E8" s="380" t="s">
        <v>137</v>
      </c>
      <c r="F8" s="380" t="str">
        <f>+B8</f>
        <v>Valor por Kilogramo</v>
      </c>
      <c r="G8" s="380" t="s">
        <v>137</v>
      </c>
      <c r="H8" s="380" t="str">
        <f>+B8</f>
        <v>Valor por Kilogramo</v>
      </c>
      <c r="I8" s="380" t="s">
        <v>137</v>
      </c>
      <c r="J8" s="380" t="str">
        <f>+B8</f>
        <v>Valor por Kilogramo</v>
      </c>
      <c r="K8" s="381" t="s">
        <v>137</v>
      </c>
      <c r="L8" s="376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52"/>
    </row>
    <row r="9" spans="1:28" ht="13.5" thickBot="1" x14ac:dyDescent="0.25">
      <c r="A9" s="382"/>
      <c r="B9" s="383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53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ht="14.25" x14ac:dyDescent="0.2">
      <c r="A10" s="384" t="s">
        <v>228</v>
      </c>
      <c r="B10" s="385"/>
      <c r="C10" s="386"/>
      <c r="D10" s="385"/>
      <c r="E10" s="386"/>
      <c r="F10" s="385"/>
      <c r="G10" s="386"/>
      <c r="H10" s="385"/>
      <c r="I10" s="386"/>
      <c r="J10" s="385"/>
      <c r="K10" s="386"/>
      <c r="L10" s="376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6"/>
      <c r="AA10" s="646"/>
    </row>
    <row r="11" spans="1:28" x14ac:dyDescent="0.2">
      <c r="A11" s="387" t="s">
        <v>134</v>
      </c>
      <c r="B11" s="388"/>
      <c r="C11" s="389"/>
      <c r="D11" s="388"/>
      <c r="E11" s="389"/>
      <c r="F11" s="388"/>
      <c r="G11" s="389"/>
      <c r="H11" s="388"/>
      <c r="I11" s="389"/>
      <c r="J11" s="388"/>
      <c r="K11" s="389"/>
      <c r="L11" s="376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8" x14ac:dyDescent="0.2">
      <c r="A12" s="387" t="s">
        <v>133</v>
      </c>
      <c r="B12" s="388"/>
      <c r="C12" s="389"/>
      <c r="D12" s="388"/>
      <c r="E12" s="389"/>
      <c r="F12" s="388"/>
      <c r="G12" s="389"/>
      <c r="H12" s="388"/>
      <c r="I12" s="389"/>
      <c r="J12" s="388"/>
      <c r="K12" s="389"/>
      <c r="L12" s="376"/>
      <c r="M12" s="162"/>
      <c r="N12" s="162"/>
      <c r="O12" s="161"/>
      <c r="P12" s="162"/>
      <c r="Q12" s="161"/>
      <c r="R12" s="162"/>
      <c r="S12" s="161"/>
      <c r="T12" s="162"/>
      <c r="U12" s="161"/>
      <c r="V12" s="162"/>
      <c r="W12" s="161"/>
      <c r="X12" s="162"/>
      <c r="Y12" s="161"/>
      <c r="Z12" s="162"/>
      <c r="AA12" s="161"/>
    </row>
    <row r="13" spans="1:28" x14ac:dyDescent="0.2">
      <c r="A13" s="387" t="s">
        <v>131</v>
      </c>
      <c r="B13" s="388"/>
      <c r="C13" s="389"/>
      <c r="D13" s="388"/>
      <c r="E13" s="389"/>
      <c r="F13" s="388"/>
      <c r="G13" s="389"/>
      <c r="H13" s="388"/>
      <c r="I13" s="389"/>
      <c r="J13" s="388"/>
      <c r="K13" s="389"/>
      <c r="L13" s="376"/>
      <c r="M13" s="157"/>
    </row>
    <row r="14" spans="1:28" x14ac:dyDescent="0.2">
      <c r="A14" s="387" t="s">
        <v>132</v>
      </c>
      <c r="B14" s="388"/>
      <c r="C14" s="389"/>
      <c r="D14" s="388"/>
      <c r="E14" s="389"/>
      <c r="F14" s="388"/>
      <c r="G14" s="389"/>
      <c r="H14" s="388"/>
      <c r="I14" s="389"/>
      <c r="J14" s="388"/>
      <c r="K14" s="389"/>
      <c r="L14" s="376"/>
      <c r="M14" s="158"/>
      <c r="N14" s="163"/>
      <c r="O14" s="164"/>
      <c r="P14" s="163"/>
      <c r="Q14" s="164"/>
      <c r="R14" s="163"/>
      <c r="S14" s="164"/>
      <c r="T14" s="163"/>
      <c r="U14" s="164"/>
      <c r="V14" s="163"/>
      <c r="W14" s="164"/>
      <c r="X14" s="163"/>
      <c r="Y14" s="164"/>
      <c r="Z14" s="163"/>
      <c r="AA14" s="164"/>
    </row>
    <row r="15" spans="1:28" ht="13.5" thickBot="1" x14ac:dyDescent="0.25">
      <c r="A15" s="390"/>
      <c r="B15" s="391"/>
      <c r="C15" s="392"/>
      <c r="D15" s="391"/>
      <c r="E15" s="392"/>
      <c r="F15" s="391"/>
      <c r="G15" s="392"/>
      <c r="H15" s="391"/>
      <c r="I15" s="392"/>
      <c r="J15" s="391"/>
      <c r="K15" s="392"/>
      <c r="L15" s="376"/>
      <c r="M15" s="157"/>
      <c r="N15" s="163"/>
      <c r="O15" s="164"/>
      <c r="P15" s="163"/>
      <c r="Q15" s="164"/>
      <c r="R15" s="163"/>
      <c r="S15" s="164"/>
      <c r="T15" s="163"/>
      <c r="U15" s="164"/>
      <c r="V15" s="163"/>
      <c r="W15" s="164"/>
      <c r="X15" s="163"/>
      <c r="Y15" s="164"/>
      <c r="Z15" s="163"/>
      <c r="AA15" s="164"/>
    </row>
    <row r="16" spans="1:28" ht="13.5" thickBot="1" x14ac:dyDescent="0.25">
      <c r="A16" s="393"/>
      <c r="B16" s="394"/>
      <c r="C16" s="395"/>
      <c r="D16" s="394"/>
      <c r="E16" s="395"/>
      <c r="F16" s="394"/>
      <c r="G16" s="395"/>
      <c r="H16" s="394"/>
      <c r="I16" s="395"/>
      <c r="J16" s="394"/>
      <c r="K16" s="395"/>
      <c r="L16" s="376"/>
      <c r="M16" s="157"/>
      <c r="N16" s="163"/>
      <c r="O16" s="164"/>
      <c r="P16" s="163"/>
      <c r="Q16" s="164"/>
      <c r="R16" s="163"/>
      <c r="S16" s="164"/>
      <c r="T16" s="163"/>
      <c r="U16" s="164"/>
      <c r="V16" s="163"/>
      <c r="W16" s="164"/>
      <c r="X16" s="163"/>
      <c r="Y16" s="164"/>
      <c r="Z16" s="163"/>
      <c r="AA16" s="164"/>
    </row>
    <row r="17" spans="1:27" ht="14.25" x14ac:dyDescent="0.2">
      <c r="A17" s="384" t="s">
        <v>229</v>
      </c>
      <c r="B17" s="385"/>
      <c r="C17" s="386"/>
      <c r="D17" s="385"/>
      <c r="E17" s="386"/>
      <c r="F17" s="385"/>
      <c r="G17" s="386"/>
      <c r="H17" s="385"/>
      <c r="I17" s="386"/>
      <c r="J17" s="385"/>
      <c r="K17" s="386"/>
      <c r="L17" s="376"/>
      <c r="M17" s="157"/>
      <c r="N17" s="163"/>
      <c r="O17" s="164"/>
      <c r="P17" s="163"/>
      <c r="Q17" s="164"/>
      <c r="R17" s="163"/>
      <c r="S17" s="164"/>
      <c r="T17" s="163"/>
      <c r="U17" s="164"/>
      <c r="V17" s="163"/>
      <c r="W17" s="164"/>
      <c r="X17" s="163"/>
      <c r="Y17" s="164"/>
      <c r="Z17" s="163"/>
      <c r="AA17" s="164"/>
    </row>
    <row r="18" spans="1:27" x14ac:dyDescent="0.2">
      <c r="A18" s="387" t="s">
        <v>134</v>
      </c>
      <c r="B18" s="388"/>
      <c r="C18" s="389"/>
      <c r="D18" s="388"/>
      <c r="E18" s="389"/>
      <c r="F18" s="388"/>
      <c r="G18" s="389"/>
      <c r="H18" s="388"/>
      <c r="I18" s="389"/>
      <c r="J18" s="388"/>
      <c r="K18" s="389"/>
      <c r="L18" s="376"/>
      <c r="M18" s="157"/>
      <c r="N18" s="163"/>
      <c r="O18" s="164"/>
      <c r="P18" s="163"/>
      <c r="Q18" s="164"/>
      <c r="R18" s="163"/>
      <c r="S18" s="164"/>
      <c r="T18" s="163"/>
      <c r="U18" s="164"/>
      <c r="V18" s="163"/>
      <c r="W18" s="164"/>
      <c r="X18" s="163"/>
      <c r="Y18" s="164"/>
      <c r="Z18" s="163"/>
      <c r="AA18" s="164"/>
    </row>
    <row r="19" spans="1:27" x14ac:dyDescent="0.2">
      <c r="A19" s="387" t="s">
        <v>133</v>
      </c>
      <c r="B19" s="388"/>
      <c r="C19" s="389"/>
      <c r="D19" s="388"/>
      <c r="E19" s="389"/>
      <c r="F19" s="388"/>
      <c r="G19" s="389"/>
      <c r="H19" s="388"/>
      <c r="I19" s="389"/>
      <c r="J19" s="388"/>
      <c r="K19" s="389"/>
      <c r="L19" s="376"/>
      <c r="M19" s="157"/>
      <c r="N19" s="163"/>
      <c r="O19" s="164"/>
      <c r="P19" s="163"/>
      <c r="Q19" s="164"/>
      <c r="R19" s="163"/>
      <c r="S19" s="164"/>
      <c r="T19" s="163"/>
      <c r="U19" s="164"/>
      <c r="V19" s="163"/>
      <c r="W19" s="164"/>
      <c r="X19" s="163"/>
      <c r="Y19" s="164"/>
      <c r="Z19" s="163"/>
      <c r="AA19" s="164"/>
    </row>
    <row r="20" spans="1:27" x14ac:dyDescent="0.2">
      <c r="A20" s="387" t="s">
        <v>131</v>
      </c>
      <c r="B20" s="388"/>
      <c r="C20" s="389"/>
      <c r="D20" s="388"/>
      <c r="E20" s="389"/>
      <c r="F20" s="388"/>
      <c r="G20" s="389"/>
      <c r="H20" s="388"/>
      <c r="I20" s="389"/>
      <c r="J20" s="388"/>
      <c r="K20" s="389"/>
      <c r="L20" s="376"/>
      <c r="M20" s="157"/>
      <c r="N20" s="163"/>
      <c r="O20" s="164"/>
      <c r="P20" s="163"/>
      <c r="Q20" s="164"/>
      <c r="R20" s="163"/>
      <c r="S20" s="164"/>
      <c r="T20" s="163"/>
      <c r="U20" s="164"/>
      <c r="V20" s="163"/>
      <c r="W20" s="164"/>
      <c r="X20" s="163"/>
      <c r="Y20" s="164"/>
      <c r="Z20" s="163"/>
      <c r="AA20" s="164"/>
    </row>
    <row r="21" spans="1:27" x14ac:dyDescent="0.2">
      <c r="A21" s="387" t="s">
        <v>132</v>
      </c>
      <c r="B21" s="388"/>
      <c r="C21" s="389"/>
      <c r="D21" s="388"/>
      <c r="E21" s="389"/>
      <c r="F21" s="388"/>
      <c r="G21" s="389"/>
      <c r="H21" s="388"/>
      <c r="I21" s="389"/>
      <c r="J21" s="388"/>
      <c r="K21" s="389"/>
      <c r="L21" s="376"/>
      <c r="M21" s="158"/>
      <c r="N21" s="163"/>
      <c r="O21" s="164"/>
      <c r="P21" s="163"/>
      <c r="Q21" s="164"/>
      <c r="R21" s="163"/>
      <c r="S21" s="164"/>
      <c r="T21" s="163"/>
      <c r="U21" s="164"/>
      <c r="V21" s="163"/>
      <c r="W21" s="164"/>
      <c r="X21" s="163"/>
      <c r="Y21" s="164"/>
      <c r="Z21" s="163"/>
      <c r="AA21" s="164"/>
    </row>
    <row r="22" spans="1:27" ht="13.5" thickBot="1" x14ac:dyDescent="0.25">
      <c r="A22" s="390"/>
      <c r="B22" s="391"/>
      <c r="C22" s="392"/>
      <c r="D22" s="391"/>
      <c r="E22" s="392"/>
      <c r="F22" s="391"/>
      <c r="G22" s="392"/>
      <c r="H22" s="391"/>
      <c r="I22" s="392"/>
      <c r="J22" s="391"/>
      <c r="K22" s="392"/>
      <c r="L22" s="376"/>
      <c r="M22" s="157"/>
      <c r="N22" s="163"/>
      <c r="O22" s="164"/>
      <c r="P22" s="163"/>
      <c r="Q22" s="164"/>
      <c r="R22" s="163"/>
      <c r="S22" s="164"/>
      <c r="T22" s="163"/>
      <c r="U22" s="164"/>
      <c r="V22" s="163"/>
      <c r="W22" s="164"/>
      <c r="X22" s="163"/>
      <c r="Y22" s="164"/>
      <c r="Z22" s="163"/>
      <c r="AA22" s="164"/>
    </row>
    <row r="23" spans="1:27" ht="13.5" thickBot="1" x14ac:dyDescent="0.25">
      <c r="A23" s="393"/>
      <c r="B23" s="394"/>
      <c r="C23" s="395"/>
      <c r="D23" s="394"/>
      <c r="E23" s="395"/>
      <c r="F23" s="394"/>
      <c r="G23" s="395"/>
      <c r="H23" s="394"/>
      <c r="I23" s="395"/>
      <c r="J23" s="394"/>
      <c r="K23" s="395"/>
      <c r="L23" s="376"/>
      <c r="M23" s="157"/>
      <c r="N23" s="163"/>
      <c r="O23" s="164"/>
      <c r="P23" s="163"/>
      <c r="Q23" s="164"/>
      <c r="R23" s="163"/>
      <c r="S23" s="164"/>
      <c r="T23" s="163"/>
      <c r="U23" s="164"/>
      <c r="V23" s="163"/>
      <c r="W23" s="164"/>
      <c r="X23" s="163"/>
      <c r="Y23" s="164"/>
      <c r="Z23" s="163"/>
      <c r="AA23" s="164"/>
    </row>
    <row r="24" spans="1:27" ht="13.5" thickBot="1" x14ac:dyDescent="0.25">
      <c r="A24" s="396" t="s">
        <v>47</v>
      </c>
      <c r="B24" s="397"/>
      <c r="C24" s="398"/>
      <c r="D24" s="399"/>
      <c r="E24" s="398"/>
      <c r="F24" s="399"/>
      <c r="G24" s="398"/>
      <c r="H24" s="399"/>
      <c r="I24" s="398"/>
      <c r="J24" s="399"/>
      <c r="K24" s="398"/>
      <c r="L24" s="376"/>
      <c r="M24" s="157"/>
      <c r="N24" s="163"/>
      <c r="O24" s="164"/>
      <c r="P24" s="163"/>
      <c r="Q24" s="164"/>
      <c r="R24" s="163"/>
      <c r="S24" s="164"/>
      <c r="T24" s="163"/>
      <c r="U24" s="164"/>
      <c r="V24" s="163"/>
      <c r="W24" s="164"/>
      <c r="X24" s="163"/>
      <c r="Y24" s="164"/>
      <c r="Z24" s="163"/>
      <c r="AA24" s="164"/>
    </row>
    <row r="25" spans="1:27" ht="13.5" thickBot="1" x14ac:dyDescent="0.25">
      <c r="A25" s="393"/>
      <c r="B25" s="394"/>
      <c r="C25" s="395"/>
      <c r="D25" s="394"/>
      <c r="E25" s="395"/>
      <c r="F25" s="394"/>
      <c r="G25" s="395"/>
      <c r="H25" s="394"/>
      <c r="I25" s="395"/>
      <c r="J25" s="394"/>
      <c r="K25" s="395"/>
      <c r="L25" s="376"/>
      <c r="M25" s="157"/>
      <c r="N25" s="163"/>
      <c r="O25" s="164"/>
      <c r="P25" s="163"/>
      <c r="Q25" s="164"/>
      <c r="R25" s="163"/>
      <c r="S25" s="164"/>
      <c r="T25" s="163"/>
      <c r="U25" s="164"/>
      <c r="V25" s="163"/>
      <c r="W25" s="164"/>
      <c r="X25" s="163"/>
      <c r="Y25" s="164"/>
      <c r="Z25" s="163"/>
      <c r="AA25" s="164"/>
    </row>
    <row r="26" spans="1:27" x14ac:dyDescent="0.2">
      <c r="A26" s="400" t="s">
        <v>48</v>
      </c>
      <c r="B26" s="385"/>
      <c r="C26" s="386"/>
      <c r="D26" s="385"/>
      <c r="E26" s="386"/>
      <c r="F26" s="385"/>
      <c r="G26" s="386"/>
      <c r="H26" s="385"/>
      <c r="I26" s="386"/>
      <c r="J26" s="385"/>
      <c r="K26" s="386"/>
      <c r="L26" s="376"/>
      <c r="M26" s="157"/>
      <c r="N26" s="163"/>
      <c r="O26" s="164"/>
      <c r="P26" s="163"/>
      <c r="Q26" s="164"/>
      <c r="R26" s="163"/>
      <c r="S26" s="164"/>
      <c r="T26" s="163"/>
      <c r="U26" s="164"/>
      <c r="V26" s="163"/>
      <c r="W26" s="164"/>
      <c r="X26" s="163"/>
      <c r="Y26" s="164"/>
      <c r="Z26" s="163"/>
      <c r="AA26" s="164"/>
    </row>
    <row r="27" spans="1:27" x14ac:dyDescent="0.2">
      <c r="A27" s="401" t="s">
        <v>49</v>
      </c>
      <c r="B27" s="388"/>
      <c r="C27" s="389"/>
      <c r="D27" s="388"/>
      <c r="E27" s="389"/>
      <c r="F27" s="388"/>
      <c r="G27" s="389"/>
      <c r="H27" s="388"/>
      <c r="I27" s="389"/>
      <c r="J27" s="388"/>
      <c r="K27" s="389"/>
      <c r="L27" s="376"/>
      <c r="M27" s="157"/>
      <c r="N27" s="163"/>
      <c r="O27" s="164"/>
      <c r="P27" s="163"/>
      <c r="Q27" s="164"/>
      <c r="R27" s="163"/>
      <c r="S27" s="164"/>
      <c r="T27" s="163"/>
      <c r="U27" s="164"/>
      <c r="V27" s="163"/>
      <c r="W27" s="164"/>
      <c r="X27" s="163"/>
      <c r="Y27" s="164"/>
      <c r="Z27" s="163"/>
      <c r="AA27" s="164"/>
    </row>
    <row r="28" spans="1:27" x14ac:dyDescent="0.2">
      <c r="A28" s="401" t="s">
        <v>50</v>
      </c>
      <c r="B28" s="388"/>
      <c r="C28" s="389"/>
      <c r="D28" s="388"/>
      <c r="E28" s="389"/>
      <c r="F28" s="388"/>
      <c r="G28" s="389"/>
      <c r="H28" s="388"/>
      <c r="I28" s="389"/>
      <c r="J28" s="388"/>
      <c r="K28" s="389"/>
      <c r="L28" s="376"/>
      <c r="M28" s="158"/>
      <c r="N28" s="163"/>
      <c r="O28" s="164"/>
      <c r="P28" s="163"/>
      <c r="Q28" s="164"/>
      <c r="R28" s="163"/>
      <c r="S28" s="164"/>
      <c r="T28" s="163"/>
      <c r="U28" s="164"/>
      <c r="V28" s="163"/>
      <c r="W28" s="164"/>
      <c r="X28" s="163"/>
      <c r="Y28" s="164"/>
      <c r="Z28" s="163"/>
      <c r="AA28" s="164"/>
    </row>
    <row r="29" spans="1:27" x14ac:dyDescent="0.2">
      <c r="A29" s="401" t="s">
        <v>51</v>
      </c>
      <c r="B29" s="388"/>
      <c r="C29" s="389"/>
      <c r="D29" s="388"/>
      <c r="E29" s="389"/>
      <c r="F29" s="388"/>
      <c r="G29" s="389"/>
      <c r="H29" s="388"/>
      <c r="I29" s="389"/>
      <c r="J29" s="388"/>
      <c r="K29" s="389"/>
      <c r="L29" s="376"/>
      <c r="M29" s="157"/>
      <c r="N29" s="163"/>
      <c r="O29" s="164"/>
      <c r="P29" s="163"/>
      <c r="Q29" s="164"/>
      <c r="R29" s="163"/>
      <c r="S29" s="164"/>
      <c r="T29" s="163"/>
      <c r="U29" s="164"/>
      <c r="V29" s="163"/>
      <c r="W29" s="164"/>
      <c r="X29" s="163"/>
      <c r="Y29" s="164"/>
      <c r="Z29" s="163"/>
      <c r="AA29" s="164"/>
    </row>
    <row r="30" spans="1:27" ht="13.5" thickBot="1" x14ac:dyDescent="0.25">
      <c r="A30" s="402" t="s">
        <v>52</v>
      </c>
      <c r="B30" s="391"/>
      <c r="C30" s="392"/>
      <c r="D30" s="391"/>
      <c r="E30" s="392"/>
      <c r="F30" s="391"/>
      <c r="G30" s="392"/>
      <c r="H30" s="391"/>
      <c r="I30" s="392"/>
      <c r="J30" s="391"/>
      <c r="K30" s="392"/>
      <c r="L30" s="376"/>
      <c r="M30" s="158"/>
      <c r="N30" s="163"/>
      <c r="O30" s="164"/>
      <c r="P30" s="163"/>
      <c r="Q30" s="164"/>
      <c r="R30" s="163"/>
      <c r="S30" s="164"/>
      <c r="T30" s="163"/>
      <c r="U30" s="164"/>
      <c r="V30" s="163"/>
      <c r="W30" s="164"/>
      <c r="X30" s="163"/>
      <c r="Y30" s="164"/>
      <c r="Z30" s="163"/>
      <c r="AA30" s="164"/>
    </row>
    <row r="31" spans="1:27" ht="13.5" thickBot="1" x14ac:dyDescent="0.25">
      <c r="A31" s="403"/>
      <c r="B31" s="394"/>
      <c r="C31" s="404"/>
      <c r="D31" s="394"/>
      <c r="E31" s="404"/>
      <c r="F31" s="394"/>
      <c r="G31" s="404"/>
      <c r="H31" s="394"/>
      <c r="I31" s="404"/>
      <c r="J31" s="394"/>
      <c r="K31" s="404"/>
      <c r="L31" s="376"/>
      <c r="M31" s="158"/>
      <c r="N31" s="163"/>
      <c r="O31" s="164"/>
      <c r="P31" s="163"/>
      <c r="Q31" s="164"/>
      <c r="R31" s="163"/>
      <c r="S31" s="164"/>
      <c r="T31" s="163"/>
      <c r="U31" s="164"/>
      <c r="V31" s="163"/>
      <c r="W31" s="164"/>
      <c r="X31" s="163"/>
      <c r="Y31" s="164"/>
      <c r="Z31" s="163"/>
      <c r="AA31" s="164"/>
    </row>
    <row r="32" spans="1:27" x14ac:dyDescent="0.2">
      <c r="A32" s="400" t="s">
        <v>53</v>
      </c>
      <c r="B32" s="385"/>
      <c r="C32" s="386"/>
      <c r="D32" s="385"/>
      <c r="E32" s="386"/>
      <c r="F32" s="385"/>
      <c r="G32" s="386"/>
      <c r="H32" s="385"/>
      <c r="I32" s="386"/>
      <c r="J32" s="385"/>
      <c r="K32" s="386"/>
      <c r="L32" s="376"/>
      <c r="M32" s="158"/>
      <c r="N32" s="163"/>
      <c r="O32" s="164"/>
      <c r="P32" s="163"/>
      <c r="Q32" s="164"/>
      <c r="R32" s="163"/>
      <c r="S32" s="164"/>
      <c r="T32" s="163"/>
      <c r="U32" s="164"/>
      <c r="V32" s="163"/>
      <c r="W32" s="164"/>
      <c r="X32" s="163"/>
      <c r="Y32" s="164"/>
      <c r="Z32" s="163"/>
      <c r="AA32" s="164"/>
    </row>
    <row r="33" spans="1:27" x14ac:dyDescent="0.2">
      <c r="A33" s="405" t="s">
        <v>54</v>
      </c>
      <c r="B33" s="388"/>
      <c r="C33" s="389"/>
      <c r="D33" s="388"/>
      <c r="E33" s="389"/>
      <c r="F33" s="388"/>
      <c r="G33" s="389"/>
      <c r="H33" s="388"/>
      <c r="I33" s="389"/>
      <c r="J33" s="388"/>
      <c r="K33" s="389"/>
      <c r="L33" s="376"/>
      <c r="M33" s="158"/>
      <c r="N33" s="163"/>
      <c r="O33" s="164"/>
      <c r="P33" s="163"/>
      <c r="Q33" s="164"/>
      <c r="R33" s="163"/>
      <c r="S33" s="164"/>
      <c r="T33" s="163"/>
      <c r="U33" s="164"/>
      <c r="V33" s="163"/>
      <c r="W33" s="164"/>
      <c r="X33" s="163"/>
      <c r="Y33" s="164"/>
      <c r="Z33" s="163"/>
      <c r="AA33" s="164"/>
    </row>
    <row r="34" spans="1:27" x14ac:dyDescent="0.2">
      <c r="A34" s="405" t="s">
        <v>78</v>
      </c>
      <c r="B34" s="388"/>
      <c r="C34" s="389"/>
      <c r="D34" s="388"/>
      <c r="E34" s="389"/>
      <c r="F34" s="388"/>
      <c r="G34" s="389"/>
      <c r="H34" s="388"/>
      <c r="I34" s="389"/>
      <c r="J34" s="388"/>
      <c r="K34" s="389"/>
      <c r="L34" s="376"/>
      <c r="M34" s="157"/>
      <c r="N34" s="163"/>
      <c r="O34" s="164"/>
      <c r="P34" s="163"/>
      <c r="Q34" s="164"/>
      <c r="R34" s="163"/>
      <c r="S34" s="164"/>
      <c r="T34" s="163"/>
      <c r="U34" s="164"/>
      <c r="V34" s="163"/>
      <c r="W34" s="164"/>
      <c r="X34" s="163"/>
      <c r="Y34" s="164"/>
      <c r="Z34" s="163"/>
      <c r="AA34" s="164"/>
    </row>
    <row r="35" spans="1:27" ht="13.5" thickBot="1" x14ac:dyDescent="0.25">
      <c r="A35" s="402" t="s">
        <v>67</v>
      </c>
      <c r="B35" s="391"/>
      <c r="C35" s="392"/>
      <c r="D35" s="391"/>
      <c r="E35" s="392"/>
      <c r="F35" s="391"/>
      <c r="G35" s="392"/>
      <c r="H35" s="391"/>
      <c r="I35" s="392"/>
      <c r="J35" s="391"/>
      <c r="K35" s="392"/>
      <c r="L35" s="376"/>
      <c r="M35" s="158"/>
      <c r="N35" s="163"/>
      <c r="O35" s="164"/>
      <c r="P35" s="163"/>
      <c r="Q35" s="164"/>
      <c r="R35" s="163"/>
      <c r="S35" s="164"/>
      <c r="T35" s="163"/>
      <c r="U35" s="164"/>
      <c r="V35" s="163"/>
      <c r="W35" s="164"/>
      <c r="X35" s="163"/>
      <c r="Y35" s="164"/>
      <c r="Z35" s="163"/>
      <c r="AA35" s="164"/>
    </row>
    <row r="36" spans="1:27" ht="13.5" thickBot="1" x14ac:dyDescent="0.25">
      <c r="A36" s="393"/>
      <c r="B36" s="394"/>
      <c r="C36" s="395"/>
      <c r="D36" s="394"/>
      <c r="E36" s="395"/>
      <c r="F36" s="394"/>
      <c r="G36" s="395"/>
      <c r="H36" s="394"/>
      <c r="I36" s="395"/>
      <c r="J36" s="394"/>
      <c r="K36" s="395"/>
      <c r="L36" s="376"/>
      <c r="M36" s="158"/>
      <c r="N36" s="163"/>
      <c r="O36" s="164"/>
      <c r="P36" s="163"/>
      <c r="Q36" s="164"/>
      <c r="R36" s="163"/>
      <c r="S36" s="164"/>
      <c r="T36" s="163"/>
      <c r="U36" s="164"/>
      <c r="V36" s="163"/>
      <c r="W36" s="164"/>
      <c r="X36" s="163"/>
      <c r="Y36" s="164"/>
      <c r="Z36" s="163"/>
      <c r="AA36" s="164"/>
    </row>
    <row r="37" spans="1:27" x14ac:dyDescent="0.2">
      <c r="A37" s="400" t="s">
        <v>55</v>
      </c>
      <c r="B37" s="385"/>
      <c r="C37" s="386"/>
      <c r="D37" s="385"/>
      <c r="E37" s="386"/>
      <c r="F37" s="385"/>
      <c r="G37" s="386"/>
      <c r="H37" s="385"/>
      <c r="I37" s="386"/>
      <c r="J37" s="385"/>
      <c r="K37" s="386"/>
      <c r="L37" s="376"/>
      <c r="M37" s="157"/>
      <c r="N37" s="163"/>
      <c r="O37" s="164"/>
      <c r="P37" s="163"/>
      <c r="Q37" s="164"/>
      <c r="R37" s="163"/>
      <c r="S37" s="164"/>
      <c r="T37" s="163"/>
      <c r="U37" s="164"/>
      <c r="V37" s="163"/>
      <c r="W37" s="164"/>
      <c r="X37" s="163"/>
      <c r="Y37" s="164"/>
      <c r="Z37" s="163"/>
      <c r="AA37" s="164"/>
    </row>
    <row r="38" spans="1:27" x14ac:dyDescent="0.2">
      <c r="A38" s="401" t="s">
        <v>56</v>
      </c>
      <c r="B38" s="388"/>
      <c r="C38" s="389"/>
      <c r="D38" s="388"/>
      <c r="E38" s="389"/>
      <c r="F38" s="388"/>
      <c r="G38" s="389"/>
      <c r="H38" s="388"/>
      <c r="I38" s="389"/>
      <c r="J38" s="388"/>
      <c r="K38" s="389"/>
      <c r="L38" s="376"/>
      <c r="M38" s="157"/>
      <c r="N38" s="163"/>
      <c r="O38" s="164"/>
      <c r="P38" s="163"/>
      <c r="Q38" s="164"/>
      <c r="R38" s="163"/>
      <c r="S38" s="164"/>
      <c r="T38" s="163"/>
      <c r="U38" s="164"/>
      <c r="V38" s="163"/>
      <c r="W38" s="164"/>
      <c r="X38" s="163"/>
      <c r="Y38" s="164"/>
      <c r="Z38" s="163"/>
      <c r="AA38" s="164"/>
    </row>
    <row r="39" spans="1:27" x14ac:dyDescent="0.2">
      <c r="A39" s="401" t="s">
        <v>57</v>
      </c>
      <c r="B39" s="388"/>
      <c r="C39" s="389"/>
      <c r="D39" s="388"/>
      <c r="E39" s="389"/>
      <c r="F39" s="388"/>
      <c r="G39" s="389"/>
      <c r="H39" s="388"/>
      <c r="I39" s="389"/>
      <c r="J39" s="388"/>
      <c r="K39" s="389"/>
      <c r="L39" s="376"/>
      <c r="M39" s="157"/>
      <c r="N39" s="163"/>
      <c r="O39" s="164"/>
      <c r="P39" s="163"/>
      <c r="Q39" s="164"/>
      <c r="R39" s="163"/>
      <c r="S39" s="164"/>
      <c r="T39" s="163"/>
      <c r="U39" s="164"/>
      <c r="V39" s="163"/>
      <c r="W39" s="164"/>
      <c r="X39" s="163"/>
      <c r="Y39" s="164"/>
      <c r="Z39" s="163"/>
      <c r="AA39" s="164"/>
    </row>
    <row r="40" spans="1:27" x14ac:dyDescent="0.2">
      <c r="A40" s="401" t="s">
        <v>58</v>
      </c>
      <c r="B40" s="388"/>
      <c r="C40" s="389"/>
      <c r="D40" s="388"/>
      <c r="E40" s="389"/>
      <c r="F40" s="388"/>
      <c r="G40" s="389"/>
      <c r="H40" s="388"/>
      <c r="I40" s="389"/>
      <c r="J40" s="388"/>
      <c r="K40" s="389"/>
      <c r="L40" s="376"/>
      <c r="M40" s="157"/>
      <c r="N40" s="163"/>
      <c r="O40" s="164"/>
      <c r="P40" s="163"/>
      <c r="Q40" s="164"/>
      <c r="R40" s="163"/>
      <c r="S40" s="164"/>
      <c r="T40" s="163"/>
      <c r="U40" s="164"/>
      <c r="V40" s="163"/>
      <c r="W40" s="164"/>
      <c r="X40" s="163"/>
      <c r="Y40" s="164"/>
      <c r="Z40" s="163"/>
      <c r="AA40" s="164"/>
    </row>
    <row r="41" spans="1:27" x14ac:dyDescent="0.2">
      <c r="A41" s="405" t="s">
        <v>59</v>
      </c>
      <c r="B41" s="388"/>
      <c r="C41" s="389"/>
      <c r="D41" s="388"/>
      <c r="E41" s="389"/>
      <c r="F41" s="388"/>
      <c r="G41" s="389"/>
      <c r="H41" s="388"/>
      <c r="I41" s="389"/>
      <c r="J41" s="388"/>
      <c r="K41" s="389"/>
      <c r="L41" s="376"/>
      <c r="M41" s="158"/>
      <c r="N41" s="163"/>
      <c r="O41" s="164"/>
      <c r="P41" s="163"/>
      <c r="Q41" s="164"/>
      <c r="R41" s="163"/>
      <c r="S41" s="164"/>
      <c r="T41" s="163"/>
      <c r="U41" s="164"/>
      <c r="V41" s="163"/>
      <c r="W41" s="164"/>
      <c r="X41" s="163"/>
      <c r="Y41" s="164"/>
      <c r="Z41" s="163"/>
      <c r="AA41" s="164"/>
    </row>
    <row r="42" spans="1:27" x14ac:dyDescent="0.2">
      <c r="A42" s="401"/>
      <c r="B42" s="388"/>
      <c r="C42" s="389"/>
      <c r="D42" s="388"/>
      <c r="E42" s="389"/>
      <c r="F42" s="388"/>
      <c r="G42" s="389"/>
      <c r="H42" s="388"/>
      <c r="I42" s="389"/>
      <c r="J42" s="388"/>
      <c r="K42" s="389"/>
      <c r="L42" s="376"/>
      <c r="M42" s="158"/>
      <c r="N42" s="163"/>
      <c r="O42" s="164"/>
      <c r="P42" s="163"/>
      <c r="Q42" s="164"/>
      <c r="R42" s="163"/>
      <c r="S42" s="164"/>
      <c r="T42" s="163"/>
      <c r="U42" s="164"/>
      <c r="V42" s="163"/>
      <c r="W42" s="164"/>
      <c r="X42" s="163"/>
      <c r="Y42" s="164"/>
      <c r="Z42" s="163"/>
      <c r="AA42" s="164"/>
    </row>
    <row r="43" spans="1:27" ht="13.5" thickBot="1" x14ac:dyDescent="0.25">
      <c r="A43" s="406"/>
      <c r="B43" s="391"/>
      <c r="C43" s="392"/>
      <c r="D43" s="391"/>
      <c r="E43" s="392"/>
      <c r="F43" s="391"/>
      <c r="G43" s="392"/>
      <c r="H43" s="391"/>
      <c r="I43" s="392"/>
      <c r="J43" s="391"/>
      <c r="K43" s="392"/>
      <c r="L43" s="376"/>
      <c r="M43" s="158"/>
      <c r="N43" s="163"/>
      <c r="O43" s="164"/>
      <c r="P43" s="163"/>
      <c r="Q43" s="164"/>
      <c r="R43" s="163"/>
      <c r="S43" s="164"/>
      <c r="T43" s="163"/>
      <c r="U43" s="164"/>
      <c r="V43" s="163"/>
      <c r="W43" s="164"/>
      <c r="X43" s="163"/>
      <c r="Y43" s="164"/>
      <c r="Z43" s="163"/>
      <c r="AA43" s="164"/>
    </row>
    <row r="44" spans="1:27" ht="13.5" thickBot="1" x14ac:dyDescent="0.25">
      <c r="A44" s="393"/>
      <c r="B44" s="394"/>
      <c r="C44" s="404"/>
      <c r="D44" s="394"/>
      <c r="E44" s="404"/>
      <c r="F44" s="394"/>
      <c r="G44" s="404"/>
      <c r="H44" s="394"/>
      <c r="I44" s="404"/>
      <c r="J44" s="394"/>
      <c r="K44" s="404"/>
      <c r="L44" s="376"/>
      <c r="M44" s="158"/>
      <c r="N44" s="163"/>
      <c r="O44" s="164"/>
      <c r="P44" s="163"/>
      <c r="Q44" s="164"/>
      <c r="R44" s="163"/>
      <c r="S44" s="164"/>
      <c r="T44" s="163"/>
      <c r="U44" s="164"/>
      <c r="V44" s="163"/>
      <c r="W44" s="164"/>
      <c r="X44" s="163"/>
      <c r="Y44" s="164"/>
      <c r="Z44" s="163"/>
      <c r="AA44" s="164"/>
    </row>
    <row r="45" spans="1:27" x14ac:dyDescent="0.2">
      <c r="A45" s="400" t="s">
        <v>60</v>
      </c>
      <c r="B45" s="385"/>
      <c r="C45" s="386"/>
      <c r="D45" s="385"/>
      <c r="E45" s="386"/>
      <c r="F45" s="385"/>
      <c r="G45" s="386"/>
      <c r="H45" s="385"/>
      <c r="I45" s="386"/>
      <c r="J45" s="385"/>
      <c r="K45" s="386"/>
      <c r="L45" s="376"/>
      <c r="M45" s="157"/>
      <c r="N45" s="163"/>
      <c r="O45" s="164"/>
      <c r="P45" s="163"/>
      <c r="Q45" s="164"/>
      <c r="R45" s="163"/>
      <c r="S45" s="164"/>
      <c r="T45" s="163"/>
      <c r="U45" s="164"/>
      <c r="V45" s="163"/>
      <c r="W45" s="164"/>
      <c r="X45" s="163"/>
      <c r="Y45" s="164"/>
      <c r="Z45" s="163"/>
      <c r="AA45" s="164"/>
    </row>
    <row r="46" spans="1:27" x14ac:dyDescent="0.2">
      <c r="A46" s="401" t="s">
        <v>79</v>
      </c>
      <c r="B46" s="388"/>
      <c r="C46" s="389"/>
      <c r="D46" s="388"/>
      <c r="E46" s="389"/>
      <c r="F46" s="388"/>
      <c r="G46" s="389"/>
      <c r="H46" s="388"/>
      <c r="I46" s="389"/>
      <c r="J46" s="388"/>
      <c r="K46" s="389"/>
      <c r="L46" s="376"/>
      <c r="M46" s="158"/>
      <c r="N46" s="163"/>
      <c r="O46" s="164"/>
      <c r="P46" s="163"/>
      <c r="Q46" s="164"/>
      <c r="R46" s="163"/>
      <c r="S46" s="164"/>
      <c r="T46" s="163"/>
      <c r="U46" s="164"/>
      <c r="V46" s="163"/>
      <c r="W46" s="164"/>
      <c r="X46" s="163"/>
      <c r="Y46" s="164"/>
      <c r="Z46" s="163"/>
      <c r="AA46" s="164"/>
    </row>
    <row r="47" spans="1:27" x14ac:dyDescent="0.2">
      <c r="A47" s="401" t="s">
        <v>61</v>
      </c>
      <c r="B47" s="388"/>
      <c r="C47" s="389"/>
      <c r="D47" s="388"/>
      <c r="E47" s="389"/>
      <c r="F47" s="388"/>
      <c r="G47" s="389"/>
      <c r="H47" s="388"/>
      <c r="I47" s="389"/>
      <c r="J47" s="388"/>
      <c r="K47" s="389"/>
      <c r="L47" s="376"/>
      <c r="M47" s="158"/>
      <c r="N47" s="163"/>
      <c r="O47" s="164"/>
      <c r="P47" s="163"/>
      <c r="Q47" s="164"/>
      <c r="R47" s="163"/>
      <c r="S47" s="164"/>
      <c r="T47" s="163"/>
      <c r="U47" s="164"/>
      <c r="V47" s="163"/>
      <c r="W47" s="164"/>
      <c r="X47" s="163"/>
      <c r="Y47" s="164"/>
      <c r="Z47" s="163"/>
      <c r="AA47" s="164"/>
    </row>
    <row r="48" spans="1:27" x14ac:dyDescent="0.2">
      <c r="A48" s="401" t="s">
        <v>80</v>
      </c>
      <c r="B48" s="388"/>
      <c r="C48" s="389"/>
      <c r="D48" s="388"/>
      <c r="E48" s="389"/>
      <c r="F48" s="388"/>
      <c r="G48" s="389"/>
      <c r="H48" s="388"/>
      <c r="I48" s="389"/>
      <c r="J48" s="388"/>
      <c r="K48" s="389"/>
      <c r="L48" s="376"/>
      <c r="M48" s="157"/>
      <c r="N48" s="163"/>
      <c r="O48" s="164"/>
      <c r="P48" s="163"/>
      <c r="Q48" s="164"/>
      <c r="R48" s="163"/>
      <c r="S48" s="164"/>
      <c r="T48" s="163"/>
      <c r="U48" s="164"/>
      <c r="V48" s="163"/>
      <c r="W48" s="164"/>
      <c r="X48" s="163"/>
      <c r="Y48" s="164"/>
      <c r="Z48" s="163"/>
      <c r="AA48" s="164"/>
    </row>
    <row r="49" spans="1:27" ht="13.5" thickBot="1" x14ac:dyDescent="0.25">
      <c r="A49" s="402" t="s">
        <v>62</v>
      </c>
      <c r="B49" s="391"/>
      <c r="C49" s="392"/>
      <c r="D49" s="391"/>
      <c r="E49" s="392"/>
      <c r="F49" s="391"/>
      <c r="G49" s="392"/>
      <c r="H49" s="391"/>
      <c r="I49" s="392"/>
      <c r="J49" s="391"/>
      <c r="K49" s="392"/>
      <c r="L49" s="376"/>
      <c r="M49" s="158"/>
      <c r="N49" s="163"/>
      <c r="O49" s="164"/>
      <c r="P49" s="163"/>
      <c r="Q49" s="164"/>
      <c r="R49" s="163"/>
      <c r="S49" s="164"/>
      <c r="T49" s="163"/>
      <c r="U49" s="164"/>
      <c r="V49" s="163"/>
      <c r="W49" s="164"/>
      <c r="X49" s="163"/>
      <c r="Y49" s="164"/>
      <c r="Z49" s="163"/>
      <c r="AA49" s="164"/>
    </row>
    <row r="50" spans="1:27" ht="13.5" thickBot="1" x14ac:dyDescent="0.25">
      <c r="A50" s="393"/>
      <c r="B50" s="394"/>
      <c r="C50" s="395"/>
      <c r="D50" s="394"/>
      <c r="E50" s="395"/>
      <c r="F50" s="394"/>
      <c r="G50" s="395"/>
      <c r="H50" s="394"/>
      <c r="I50" s="395"/>
      <c r="J50" s="394"/>
      <c r="K50" s="395"/>
      <c r="L50" s="376"/>
      <c r="M50" s="158"/>
      <c r="N50" s="163"/>
      <c r="O50" s="164"/>
      <c r="P50" s="163"/>
      <c r="Q50" s="164"/>
      <c r="R50" s="163"/>
      <c r="S50" s="164"/>
      <c r="T50" s="163"/>
      <c r="U50" s="164"/>
      <c r="V50" s="163"/>
      <c r="W50" s="164"/>
      <c r="X50" s="163"/>
      <c r="Y50" s="164"/>
      <c r="Z50" s="163"/>
      <c r="AA50" s="164"/>
    </row>
    <row r="51" spans="1:27" ht="13.5" thickBot="1" x14ac:dyDescent="0.25">
      <c r="A51" s="407" t="s">
        <v>63</v>
      </c>
      <c r="B51" s="408"/>
      <c r="C51" s="409">
        <v>1</v>
      </c>
      <c r="D51" s="408"/>
      <c r="E51" s="409">
        <v>1</v>
      </c>
      <c r="F51" s="408"/>
      <c r="G51" s="409">
        <v>1</v>
      </c>
      <c r="H51" s="408"/>
      <c r="I51" s="410">
        <v>1</v>
      </c>
      <c r="J51" s="408"/>
      <c r="K51" s="410">
        <v>1</v>
      </c>
      <c r="L51" s="376"/>
      <c r="M51" s="158"/>
      <c r="N51" s="163"/>
      <c r="O51" s="164"/>
      <c r="P51" s="163"/>
      <c r="Q51" s="164"/>
      <c r="R51" s="163"/>
      <c r="S51" s="164"/>
      <c r="T51" s="163"/>
      <c r="U51" s="164"/>
      <c r="V51" s="163"/>
      <c r="W51" s="164"/>
      <c r="X51" s="163"/>
      <c r="Y51" s="164"/>
      <c r="Z51" s="163"/>
      <c r="AA51" s="164"/>
    </row>
    <row r="52" spans="1:27" ht="13.5" thickBot="1" x14ac:dyDescent="0.25">
      <c r="A52" s="393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376"/>
      <c r="M52" s="158"/>
      <c r="N52" s="163"/>
      <c r="O52" s="164"/>
      <c r="P52" s="163"/>
      <c r="Q52" s="164"/>
      <c r="R52" s="163"/>
      <c r="S52" s="164"/>
      <c r="T52" s="163"/>
      <c r="U52" s="164"/>
      <c r="V52" s="163"/>
      <c r="W52" s="164"/>
      <c r="X52" s="163"/>
      <c r="Y52" s="164"/>
      <c r="Z52" s="163"/>
      <c r="AA52" s="164"/>
    </row>
    <row r="53" spans="1:27" ht="13.5" thickBot="1" x14ac:dyDescent="0.25">
      <c r="A53" s="412" t="s">
        <v>128</v>
      </c>
      <c r="B53" s="413"/>
      <c r="C53" s="414" t="s">
        <v>138</v>
      </c>
      <c r="D53" s="413"/>
      <c r="E53" s="415" t="s">
        <v>138</v>
      </c>
      <c r="F53" s="416"/>
      <c r="G53" s="413" t="s">
        <v>138</v>
      </c>
      <c r="H53" s="414"/>
      <c r="I53" s="413" t="s">
        <v>138</v>
      </c>
      <c r="J53" s="414"/>
      <c r="K53" s="413" t="s">
        <v>138</v>
      </c>
      <c r="L53" s="376"/>
      <c r="M53" s="157"/>
      <c r="N53" s="163"/>
      <c r="O53" s="164"/>
      <c r="P53" s="163"/>
      <c r="Q53" s="164"/>
      <c r="R53" s="163"/>
      <c r="S53" s="164"/>
      <c r="T53" s="163"/>
      <c r="U53" s="164"/>
      <c r="V53" s="163"/>
      <c r="W53" s="164"/>
      <c r="X53" s="163"/>
      <c r="Y53" s="164"/>
      <c r="Z53" s="163"/>
      <c r="AA53" s="164"/>
    </row>
    <row r="54" spans="1:27" ht="13.5" thickBot="1" x14ac:dyDescent="0.25">
      <c r="A54" s="393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376"/>
      <c r="M54" s="157"/>
      <c r="N54" s="163"/>
      <c r="O54" s="164"/>
      <c r="P54" s="163"/>
      <c r="Q54" s="164"/>
      <c r="R54" s="163"/>
      <c r="S54" s="164"/>
      <c r="T54" s="163"/>
      <c r="U54" s="164"/>
      <c r="V54" s="163"/>
      <c r="W54" s="164"/>
      <c r="X54" s="163"/>
      <c r="Y54" s="164"/>
      <c r="Z54" s="163"/>
      <c r="AA54" s="164"/>
    </row>
    <row r="55" spans="1:27" ht="13.5" thickBot="1" x14ac:dyDescent="0.25">
      <c r="A55" s="417" t="s">
        <v>68</v>
      </c>
      <c r="B55" s="394"/>
      <c r="C55" s="404"/>
      <c r="D55" s="394"/>
      <c r="E55" s="404"/>
      <c r="F55" s="394"/>
      <c r="G55" s="404"/>
      <c r="H55" s="394"/>
      <c r="I55" s="404"/>
      <c r="J55" s="394"/>
      <c r="K55" s="404"/>
      <c r="L55" s="376"/>
      <c r="M55" s="158"/>
      <c r="N55" s="163"/>
      <c r="O55" s="164"/>
      <c r="P55" s="163"/>
      <c r="Q55" s="164"/>
      <c r="R55" s="163"/>
      <c r="S55" s="164"/>
      <c r="T55" s="163"/>
      <c r="U55" s="164"/>
      <c r="V55" s="163"/>
      <c r="W55" s="164"/>
      <c r="X55" s="163"/>
      <c r="Y55" s="164"/>
      <c r="Z55" s="163"/>
      <c r="AA55" s="164"/>
    </row>
    <row r="56" spans="1:27" s="169" customFormat="1" ht="20.25" customHeight="1" x14ac:dyDescent="0.2">
      <c r="A56" s="418" t="s">
        <v>76</v>
      </c>
      <c r="B56" s="419"/>
      <c r="C56" s="420" t="s">
        <v>138</v>
      </c>
      <c r="D56" s="419"/>
      <c r="E56" s="420" t="s">
        <v>138</v>
      </c>
      <c r="F56" s="419"/>
      <c r="G56" s="420" t="s">
        <v>138</v>
      </c>
      <c r="H56" s="419"/>
      <c r="I56" s="421" t="s">
        <v>138</v>
      </c>
      <c r="J56" s="419"/>
      <c r="K56" s="421" t="s">
        <v>138</v>
      </c>
      <c r="L56" s="376"/>
      <c r="M56" s="59"/>
    </row>
    <row r="57" spans="1:27" s="169" customFormat="1" ht="18" customHeight="1" x14ac:dyDescent="0.2">
      <c r="A57" s="422" t="s">
        <v>188</v>
      </c>
      <c r="B57" s="423"/>
      <c r="C57" s="424"/>
      <c r="D57" s="423"/>
      <c r="E57" s="424"/>
      <c r="F57" s="423"/>
      <c r="G57" s="424"/>
      <c r="H57" s="423"/>
      <c r="I57" s="425"/>
      <c r="J57" s="423"/>
      <c r="K57" s="425"/>
      <c r="L57" s="376"/>
      <c r="M57" s="160"/>
      <c r="N57" s="172"/>
      <c r="O57" s="173"/>
      <c r="P57" s="172"/>
      <c r="Q57" s="173"/>
      <c r="R57" s="172"/>
      <c r="S57" s="173"/>
      <c r="T57" s="172"/>
      <c r="U57" s="173"/>
      <c r="V57" s="172"/>
      <c r="W57" s="173"/>
      <c r="X57" s="172"/>
      <c r="Y57" s="173"/>
      <c r="Z57" s="172"/>
      <c r="AA57" s="173"/>
    </row>
    <row r="58" spans="1:27" s="169" customFormat="1" ht="21" customHeight="1" thickBot="1" x14ac:dyDescent="0.25">
      <c r="A58" s="426" t="s">
        <v>189</v>
      </c>
      <c r="B58" s="427"/>
      <c r="C58" s="428"/>
      <c r="D58" s="427"/>
      <c r="E58" s="428"/>
      <c r="F58" s="427"/>
      <c r="G58" s="428"/>
      <c r="H58" s="427"/>
      <c r="I58" s="429"/>
      <c r="J58" s="427"/>
      <c r="K58" s="429"/>
      <c r="L58" s="376"/>
      <c r="M58" s="174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</row>
    <row r="59" spans="1:27" ht="14.25" x14ac:dyDescent="0.2">
      <c r="A59" s="430"/>
      <c r="B59" s="411"/>
      <c r="C59" s="411"/>
      <c r="D59" s="411"/>
      <c r="E59" s="411"/>
      <c r="F59" s="411"/>
      <c r="G59" s="411"/>
      <c r="H59" s="411"/>
      <c r="I59" s="411"/>
      <c r="J59" s="411"/>
      <c r="K59" s="283"/>
      <c r="L59" s="376"/>
      <c r="M59" s="168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</row>
    <row r="60" spans="1:27" ht="81" customHeight="1" x14ac:dyDescent="0.2">
      <c r="A60" s="638" t="s">
        <v>230</v>
      </c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376"/>
      <c r="M60" s="168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spans="1:27" x14ac:dyDescent="0.2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2"/>
      <c r="L61" s="376"/>
      <c r="M61" s="165"/>
      <c r="N61" s="49"/>
      <c r="O61" s="166"/>
      <c r="P61" s="166"/>
      <c r="Q61" s="166"/>
      <c r="R61" s="166"/>
      <c r="S61" s="166"/>
      <c r="T61" s="166"/>
      <c r="U61" s="166"/>
    </row>
    <row r="62" spans="1:27" x14ac:dyDescent="0.2">
      <c r="M62" s="167"/>
      <c r="N62" s="166"/>
      <c r="O62" s="166"/>
      <c r="P62" s="166"/>
      <c r="Q62" s="166"/>
      <c r="R62" s="166"/>
      <c r="S62" s="166"/>
      <c r="T62" s="166"/>
      <c r="U62" s="166"/>
    </row>
    <row r="64" spans="1:27" x14ac:dyDescent="0.2">
      <c r="M64" s="169"/>
    </row>
    <row r="65" spans="13:21" x14ac:dyDescent="0.2">
      <c r="M65" s="647"/>
      <c r="N65" s="648"/>
      <c r="O65" s="648"/>
      <c r="P65" s="648"/>
      <c r="Q65" s="648"/>
      <c r="R65" s="648"/>
      <c r="S65" s="648"/>
      <c r="T65" s="648"/>
      <c r="U65" s="648"/>
    </row>
    <row r="66" spans="13:21" x14ac:dyDescent="0.2">
      <c r="M66" s="170"/>
      <c r="N66" s="171"/>
      <c r="O66" s="171"/>
      <c r="P66" s="171"/>
      <c r="Q66" s="171"/>
      <c r="R66" s="171"/>
      <c r="S66" s="171"/>
      <c r="T66" s="171"/>
      <c r="U66" s="171"/>
    </row>
    <row r="67" spans="13:21" ht="15" x14ac:dyDescent="0.2">
      <c r="M67" s="649"/>
      <c r="N67" s="649"/>
      <c r="O67" s="649"/>
      <c r="P67" s="649"/>
      <c r="Q67" s="649"/>
      <c r="R67" s="649"/>
      <c r="S67" s="649"/>
      <c r="T67" s="649"/>
      <c r="U67" s="649"/>
    </row>
  </sheetData>
  <sheetProtection formatCells="0" formatColumns="0" formatRows="0"/>
  <mergeCells count="26">
    <mergeCell ref="X10:Y10"/>
    <mergeCell ref="Z10:AA10"/>
    <mergeCell ref="M65:U65"/>
    <mergeCell ref="M67:U67"/>
    <mergeCell ref="N10:O10"/>
    <mergeCell ref="P10:Q10"/>
    <mergeCell ref="R10:S10"/>
    <mergeCell ref="T10:U10"/>
    <mergeCell ref="V10:W10"/>
    <mergeCell ref="M4:AA4"/>
    <mergeCell ref="M5:AA5"/>
    <mergeCell ref="M6:AA6"/>
    <mergeCell ref="M7:AA7"/>
    <mergeCell ref="M8:AA8"/>
    <mergeCell ref="A1:K1"/>
    <mergeCell ref="A2:K2"/>
    <mergeCell ref="A3:K3"/>
    <mergeCell ref="A4:K4"/>
    <mergeCell ref="A5:K5"/>
    <mergeCell ref="A6:K6"/>
    <mergeCell ref="A60:K60"/>
    <mergeCell ref="B7:C7"/>
    <mergeCell ref="D7:E7"/>
    <mergeCell ref="F7:G7"/>
    <mergeCell ref="H7:I7"/>
    <mergeCell ref="J7:K7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56" orientation="landscape" r:id="rId1"/>
  <headerFooter alignWithMargins="0">
    <oddHeader>&amp;R2018 - Año del Centenario de la Reforma Unversitaria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showGridLines="0" zoomScale="70" zoomScaleNormal="70" workbookViewId="0">
      <selection sqref="A1:K61"/>
    </sheetView>
  </sheetViews>
  <sheetFormatPr baseColWidth="10" defaultRowHeight="12.75" x14ac:dyDescent="0.2"/>
  <cols>
    <col min="1" max="1" width="46.85546875" style="58" customWidth="1"/>
    <col min="2" max="2" width="23.140625" style="58" customWidth="1"/>
    <col min="3" max="3" width="11.42578125" style="58"/>
    <col min="4" max="4" width="23.140625" style="58" customWidth="1"/>
    <col min="5" max="5" width="16.7109375" style="58" customWidth="1"/>
    <col min="6" max="6" width="23.140625" style="58" customWidth="1"/>
    <col min="7" max="7" width="11.42578125" style="58"/>
    <col min="8" max="8" width="23.140625" style="58" customWidth="1"/>
    <col min="9" max="9" width="11.42578125" style="58"/>
    <col min="10" max="10" width="23.140625" style="58" customWidth="1"/>
    <col min="11" max="11" width="11.42578125" style="49"/>
    <col min="12" max="16384" width="11.42578125" style="58"/>
  </cols>
  <sheetData>
    <row r="1" spans="1:28" x14ac:dyDescent="0.2">
      <c r="A1" s="641" t="s">
        <v>222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28" x14ac:dyDescent="0.2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376"/>
    </row>
    <row r="3" spans="1:28" ht="15" x14ac:dyDescent="0.2">
      <c r="A3" s="641" t="str">
        <f>+'parámetros e instrucciones'!$E$6</f>
        <v>Radiadores de aluminio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376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8" ht="15.75" x14ac:dyDescent="0.25">
      <c r="A4" s="641" t="s">
        <v>190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376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</row>
    <row r="5" spans="1:28" s="52" customFormat="1" ht="15.75" x14ac:dyDescent="0.25">
      <c r="A5" s="642" t="str">
        <f>"En pesos por "&amp;"elemento"</f>
        <v>En pesos por elemento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377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58"/>
    </row>
    <row r="6" spans="1:28" s="52" customFormat="1" ht="16.5" thickBot="1" x14ac:dyDescent="0.3">
      <c r="A6" s="637" t="s">
        <v>191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377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58"/>
    </row>
    <row r="7" spans="1:28" ht="16.5" thickBot="1" x14ac:dyDescent="0.3">
      <c r="A7" s="376"/>
      <c r="B7" s="650" t="str">
        <f>"promedio "&amp;'3.vol '!$A$58</f>
        <v>promedio 2015</v>
      </c>
      <c r="C7" s="651"/>
      <c r="D7" s="650" t="str">
        <f>"promedio "&amp;'3.vol '!$A$59</f>
        <v>promedio 2016</v>
      </c>
      <c r="E7" s="651"/>
      <c r="F7" s="650" t="str">
        <f>"promedio "&amp;'3.vol '!$A$60</f>
        <v>promedio 2017</v>
      </c>
      <c r="G7" s="651"/>
      <c r="H7" s="650" t="str">
        <f>"promedio "&amp;'3.vol '!$A$61</f>
        <v>promedio ene-may 2017</v>
      </c>
      <c r="I7" s="651"/>
      <c r="J7" s="650" t="str">
        <f>"promedio "&amp;'3.vol '!$A$62</f>
        <v>promedio ene-may 2018</v>
      </c>
      <c r="K7" s="651"/>
      <c r="L7" s="376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</row>
    <row r="8" spans="1:28" ht="26.25" thickBot="1" x14ac:dyDescent="0.3">
      <c r="A8" s="431" t="s">
        <v>46</v>
      </c>
      <c r="B8" s="432" t="str">
        <f>"Valor por "&amp;"elemento"</f>
        <v>Valor por elemento</v>
      </c>
      <c r="C8" s="432" t="s">
        <v>137</v>
      </c>
      <c r="D8" s="432" t="str">
        <f>+B8</f>
        <v>Valor por elemento</v>
      </c>
      <c r="E8" s="432" t="s">
        <v>137</v>
      </c>
      <c r="F8" s="432" t="str">
        <f>+B8</f>
        <v>Valor por elemento</v>
      </c>
      <c r="G8" s="432" t="s">
        <v>137</v>
      </c>
      <c r="H8" s="432" t="str">
        <f>+B8</f>
        <v>Valor por elemento</v>
      </c>
      <c r="I8" s="432" t="s">
        <v>137</v>
      </c>
      <c r="J8" s="432" t="str">
        <f>+B8</f>
        <v>Valor por elemento</v>
      </c>
      <c r="K8" s="432" t="s">
        <v>137</v>
      </c>
      <c r="L8" s="376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52"/>
    </row>
    <row r="9" spans="1:28" ht="13.5" thickBot="1" x14ac:dyDescent="0.25">
      <c r="A9" s="382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53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ht="14.25" x14ac:dyDescent="0.2">
      <c r="A10" s="384" t="s">
        <v>228</v>
      </c>
      <c r="B10" s="385"/>
      <c r="C10" s="433"/>
      <c r="D10" s="385"/>
      <c r="E10" s="433"/>
      <c r="F10" s="385"/>
      <c r="G10" s="433"/>
      <c r="H10" s="385"/>
      <c r="I10" s="386"/>
      <c r="J10" s="385"/>
      <c r="K10" s="386"/>
      <c r="L10" s="376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6"/>
      <c r="AA10" s="646"/>
    </row>
    <row r="11" spans="1:28" x14ac:dyDescent="0.2">
      <c r="A11" s="387" t="s">
        <v>134</v>
      </c>
      <c r="B11" s="388"/>
      <c r="C11" s="434"/>
      <c r="D11" s="388"/>
      <c r="E11" s="434"/>
      <c r="F11" s="388"/>
      <c r="G11" s="434"/>
      <c r="H11" s="388"/>
      <c r="I11" s="389"/>
      <c r="J11" s="388"/>
      <c r="K11" s="389"/>
      <c r="L11" s="376"/>
      <c r="M11" s="160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</row>
    <row r="12" spans="1:28" x14ac:dyDescent="0.2">
      <c r="A12" s="387" t="s">
        <v>133</v>
      </c>
      <c r="B12" s="388"/>
      <c r="C12" s="434"/>
      <c r="D12" s="388"/>
      <c r="E12" s="434"/>
      <c r="F12" s="388"/>
      <c r="G12" s="434"/>
      <c r="H12" s="388"/>
      <c r="I12" s="389"/>
      <c r="J12" s="388"/>
      <c r="K12" s="389"/>
      <c r="L12" s="376"/>
      <c r="M12" s="162"/>
      <c r="N12" s="162"/>
      <c r="O12" s="278"/>
      <c r="P12" s="162"/>
      <c r="Q12" s="278"/>
      <c r="R12" s="162"/>
      <c r="S12" s="278"/>
      <c r="T12" s="162"/>
      <c r="U12" s="278"/>
      <c r="V12" s="162"/>
      <c r="W12" s="278"/>
      <c r="X12" s="162"/>
      <c r="Y12" s="278"/>
      <c r="Z12" s="162"/>
      <c r="AA12" s="278"/>
    </row>
    <row r="13" spans="1:28" x14ac:dyDescent="0.2">
      <c r="A13" s="387" t="s">
        <v>131</v>
      </c>
      <c r="B13" s="388"/>
      <c r="C13" s="434"/>
      <c r="D13" s="388"/>
      <c r="E13" s="434"/>
      <c r="F13" s="388"/>
      <c r="G13" s="434"/>
      <c r="H13" s="388"/>
      <c r="I13" s="389"/>
      <c r="J13" s="388"/>
      <c r="K13" s="389"/>
      <c r="L13" s="376"/>
      <c r="M13" s="157"/>
    </row>
    <row r="14" spans="1:28" x14ac:dyDescent="0.2">
      <c r="A14" s="387" t="s">
        <v>132</v>
      </c>
      <c r="B14" s="388"/>
      <c r="C14" s="434"/>
      <c r="D14" s="388"/>
      <c r="E14" s="434"/>
      <c r="F14" s="388"/>
      <c r="G14" s="434"/>
      <c r="H14" s="388"/>
      <c r="I14" s="389"/>
      <c r="J14" s="388"/>
      <c r="K14" s="389"/>
      <c r="L14" s="376"/>
      <c r="M14" s="158"/>
      <c r="N14" s="163"/>
      <c r="O14" s="164"/>
      <c r="P14" s="163"/>
      <c r="Q14" s="164"/>
      <c r="R14" s="163"/>
      <c r="S14" s="164"/>
      <c r="T14" s="163"/>
      <c r="U14" s="164"/>
      <c r="V14" s="163"/>
      <c r="W14" s="164"/>
      <c r="X14" s="163"/>
      <c r="Y14" s="164"/>
      <c r="Z14" s="163"/>
      <c r="AA14" s="164"/>
    </row>
    <row r="15" spans="1:28" ht="13.5" thickBot="1" x14ac:dyDescent="0.25">
      <c r="A15" s="390"/>
      <c r="B15" s="391"/>
      <c r="C15" s="435"/>
      <c r="D15" s="391"/>
      <c r="E15" s="435"/>
      <c r="F15" s="391"/>
      <c r="G15" s="435"/>
      <c r="H15" s="391"/>
      <c r="I15" s="392"/>
      <c r="J15" s="391"/>
      <c r="K15" s="392"/>
      <c r="L15" s="376"/>
      <c r="M15" s="157"/>
      <c r="N15" s="163"/>
      <c r="O15" s="164"/>
      <c r="P15" s="163"/>
      <c r="Q15" s="164"/>
      <c r="R15" s="163"/>
      <c r="S15" s="164"/>
      <c r="T15" s="163"/>
      <c r="U15" s="164"/>
      <c r="V15" s="163"/>
      <c r="W15" s="164"/>
      <c r="X15" s="163"/>
      <c r="Y15" s="164"/>
      <c r="Z15" s="163"/>
      <c r="AA15" s="164"/>
    </row>
    <row r="16" spans="1:28" ht="13.5" thickBot="1" x14ac:dyDescent="0.25">
      <c r="A16" s="393"/>
      <c r="B16" s="394"/>
      <c r="C16" s="395"/>
      <c r="D16" s="394"/>
      <c r="E16" s="395"/>
      <c r="F16" s="394"/>
      <c r="G16" s="395"/>
      <c r="H16" s="394"/>
      <c r="I16" s="395"/>
      <c r="J16" s="394"/>
      <c r="K16" s="395"/>
      <c r="L16" s="376"/>
      <c r="M16" s="157"/>
      <c r="N16" s="163"/>
      <c r="O16" s="164"/>
      <c r="P16" s="163"/>
      <c r="Q16" s="164"/>
      <c r="R16" s="163"/>
      <c r="S16" s="164"/>
      <c r="T16" s="163"/>
      <c r="U16" s="164"/>
      <c r="V16" s="163"/>
      <c r="W16" s="164"/>
      <c r="X16" s="163"/>
      <c r="Y16" s="164"/>
      <c r="Z16" s="163"/>
      <c r="AA16" s="164"/>
    </row>
    <row r="17" spans="1:27" ht="14.25" x14ac:dyDescent="0.2">
      <c r="A17" s="384" t="s">
        <v>229</v>
      </c>
      <c r="B17" s="385"/>
      <c r="C17" s="433"/>
      <c r="D17" s="385"/>
      <c r="E17" s="433"/>
      <c r="F17" s="385"/>
      <c r="G17" s="433"/>
      <c r="H17" s="385"/>
      <c r="I17" s="386"/>
      <c r="J17" s="385"/>
      <c r="K17" s="386"/>
      <c r="L17" s="376"/>
      <c r="M17" s="157"/>
      <c r="N17" s="163"/>
      <c r="O17" s="164"/>
      <c r="P17" s="163"/>
      <c r="Q17" s="164"/>
      <c r="R17" s="163"/>
      <c r="S17" s="164"/>
      <c r="T17" s="163"/>
      <c r="U17" s="164"/>
      <c r="V17" s="163"/>
      <c r="W17" s="164"/>
      <c r="X17" s="163"/>
      <c r="Y17" s="164"/>
      <c r="Z17" s="163"/>
      <c r="AA17" s="164"/>
    </row>
    <row r="18" spans="1:27" x14ac:dyDescent="0.2">
      <c r="A18" s="387" t="s">
        <v>134</v>
      </c>
      <c r="B18" s="388"/>
      <c r="C18" s="434"/>
      <c r="D18" s="388"/>
      <c r="E18" s="434"/>
      <c r="F18" s="388"/>
      <c r="G18" s="434"/>
      <c r="H18" s="388"/>
      <c r="I18" s="389"/>
      <c r="J18" s="388"/>
      <c r="K18" s="389"/>
      <c r="L18" s="376"/>
      <c r="M18" s="157"/>
      <c r="N18" s="163"/>
      <c r="O18" s="164"/>
      <c r="P18" s="163"/>
      <c r="Q18" s="164"/>
      <c r="R18" s="163"/>
      <c r="S18" s="164"/>
      <c r="T18" s="163"/>
      <c r="U18" s="164"/>
      <c r="V18" s="163"/>
      <c r="W18" s="164"/>
      <c r="X18" s="163"/>
      <c r="Y18" s="164"/>
      <c r="Z18" s="163"/>
      <c r="AA18" s="164"/>
    </row>
    <row r="19" spans="1:27" x14ac:dyDescent="0.2">
      <c r="A19" s="387" t="s">
        <v>133</v>
      </c>
      <c r="B19" s="388"/>
      <c r="C19" s="434"/>
      <c r="D19" s="388"/>
      <c r="E19" s="434"/>
      <c r="F19" s="388"/>
      <c r="G19" s="434"/>
      <c r="H19" s="388"/>
      <c r="I19" s="389"/>
      <c r="J19" s="388"/>
      <c r="K19" s="389"/>
      <c r="L19" s="376"/>
      <c r="M19" s="157"/>
      <c r="N19" s="163"/>
      <c r="O19" s="164"/>
      <c r="P19" s="163"/>
      <c r="Q19" s="164"/>
      <c r="R19" s="163"/>
      <c r="S19" s="164"/>
      <c r="T19" s="163"/>
      <c r="U19" s="164"/>
      <c r="V19" s="163"/>
      <c r="W19" s="164"/>
      <c r="X19" s="163"/>
      <c r="Y19" s="164"/>
      <c r="Z19" s="163"/>
      <c r="AA19" s="164"/>
    </row>
    <row r="20" spans="1:27" x14ac:dyDescent="0.2">
      <c r="A20" s="387" t="s">
        <v>131</v>
      </c>
      <c r="B20" s="388"/>
      <c r="C20" s="434"/>
      <c r="D20" s="388"/>
      <c r="E20" s="434"/>
      <c r="F20" s="388"/>
      <c r="G20" s="434"/>
      <c r="H20" s="388"/>
      <c r="I20" s="389"/>
      <c r="J20" s="388"/>
      <c r="K20" s="389"/>
      <c r="L20" s="376"/>
      <c r="M20" s="157"/>
      <c r="N20" s="163"/>
      <c r="O20" s="164"/>
      <c r="P20" s="163"/>
      <c r="Q20" s="164"/>
      <c r="R20" s="163"/>
      <c r="S20" s="164"/>
      <c r="T20" s="163"/>
      <c r="U20" s="164"/>
      <c r="V20" s="163"/>
      <c r="W20" s="164"/>
      <c r="X20" s="163"/>
      <c r="Y20" s="164"/>
      <c r="Z20" s="163"/>
      <c r="AA20" s="164"/>
    </row>
    <row r="21" spans="1:27" x14ac:dyDescent="0.2">
      <c r="A21" s="387" t="s">
        <v>132</v>
      </c>
      <c r="B21" s="388"/>
      <c r="C21" s="434"/>
      <c r="D21" s="388"/>
      <c r="E21" s="434"/>
      <c r="F21" s="388"/>
      <c r="G21" s="434"/>
      <c r="H21" s="388"/>
      <c r="I21" s="389"/>
      <c r="J21" s="388"/>
      <c r="K21" s="389"/>
      <c r="L21" s="376"/>
      <c r="M21" s="158"/>
      <c r="N21" s="163"/>
      <c r="O21" s="164"/>
      <c r="P21" s="163"/>
      <c r="Q21" s="164"/>
      <c r="R21" s="163"/>
      <c r="S21" s="164"/>
      <c r="T21" s="163"/>
      <c r="U21" s="164"/>
      <c r="V21" s="163"/>
      <c r="W21" s="164"/>
      <c r="X21" s="163"/>
      <c r="Y21" s="164"/>
      <c r="Z21" s="163"/>
      <c r="AA21" s="164"/>
    </row>
    <row r="22" spans="1:27" ht="13.5" thickBot="1" x14ac:dyDescent="0.25">
      <c r="A22" s="390"/>
      <c r="B22" s="391"/>
      <c r="C22" s="435"/>
      <c r="D22" s="391"/>
      <c r="E22" s="435"/>
      <c r="F22" s="391"/>
      <c r="G22" s="435"/>
      <c r="H22" s="391"/>
      <c r="I22" s="392"/>
      <c r="J22" s="391"/>
      <c r="K22" s="392"/>
      <c r="L22" s="376"/>
      <c r="M22" s="157"/>
      <c r="N22" s="163"/>
      <c r="O22" s="164"/>
      <c r="P22" s="163"/>
      <c r="Q22" s="164"/>
      <c r="R22" s="163"/>
      <c r="S22" s="164"/>
      <c r="T22" s="163"/>
      <c r="U22" s="164"/>
      <c r="V22" s="163"/>
      <c r="W22" s="164"/>
      <c r="X22" s="163"/>
      <c r="Y22" s="164"/>
      <c r="Z22" s="163"/>
      <c r="AA22" s="164"/>
    </row>
    <row r="23" spans="1:27" ht="13.5" thickBot="1" x14ac:dyDescent="0.25">
      <c r="A23" s="393"/>
      <c r="B23" s="394"/>
      <c r="C23" s="395"/>
      <c r="D23" s="394"/>
      <c r="E23" s="395"/>
      <c r="F23" s="394"/>
      <c r="G23" s="395"/>
      <c r="H23" s="394"/>
      <c r="I23" s="395"/>
      <c r="J23" s="394"/>
      <c r="K23" s="395"/>
      <c r="L23" s="376"/>
      <c r="M23" s="157"/>
      <c r="N23" s="163"/>
      <c r="O23" s="164"/>
      <c r="P23" s="163"/>
      <c r="Q23" s="164"/>
      <c r="R23" s="163"/>
      <c r="S23" s="164"/>
      <c r="T23" s="163"/>
      <c r="U23" s="164"/>
      <c r="V23" s="163"/>
      <c r="W23" s="164"/>
      <c r="X23" s="163"/>
      <c r="Y23" s="164"/>
      <c r="Z23" s="163"/>
      <c r="AA23" s="164"/>
    </row>
    <row r="24" spans="1:27" ht="13.5" thickBot="1" x14ac:dyDescent="0.25">
      <c r="A24" s="396" t="s">
        <v>47</v>
      </c>
      <c r="B24" s="397"/>
      <c r="C24" s="398"/>
      <c r="D24" s="399"/>
      <c r="E24" s="398"/>
      <c r="F24" s="399"/>
      <c r="G24" s="398"/>
      <c r="H24" s="399"/>
      <c r="I24" s="398"/>
      <c r="J24" s="399"/>
      <c r="K24" s="398"/>
      <c r="L24" s="376"/>
      <c r="M24" s="157"/>
      <c r="N24" s="163"/>
      <c r="O24" s="164"/>
      <c r="P24" s="163"/>
      <c r="Q24" s="164"/>
      <c r="R24" s="163"/>
      <c r="S24" s="164"/>
      <c r="T24" s="163"/>
      <c r="U24" s="164"/>
      <c r="V24" s="163"/>
      <c r="W24" s="164"/>
      <c r="X24" s="163"/>
      <c r="Y24" s="164"/>
      <c r="Z24" s="163"/>
      <c r="AA24" s="164"/>
    </row>
    <row r="25" spans="1:27" ht="13.5" thickBot="1" x14ac:dyDescent="0.25">
      <c r="A25" s="393"/>
      <c r="B25" s="394"/>
      <c r="C25" s="395"/>
      <c r="D25" s="394"/>
      <c r="E25" s="395"/>
      <c r="F25" s="394"/>
      <c r="G25" s="395"/>
      <c r="H25" s="394"/>
      <c r="I25" s="395"/>
      <c r="J25" s="394"/>
      <c r="K25" s="395"/>
      <c r="L25" s="376"/>
      <c r="M25" s="157"/>
      <c r="N25" s="163"/>
      <c r="O25" s="164"/>
      <c r="P25" s="163"/>
      <c r="Q25" s="164"/>
      <c r="R25" s="163"/>
      <c r="S25" s="164"/>
      <c r="T25" s="163"/>
      <c r="U25" s="164"/>
      <c r="V25" s="163"/>
      <c r="W25" s="164"/>
      <c r="X25" s="163"/>
      <c r="Y25" s="164"/>
      <c r="Z25" s="163"/>
      <c r="AA25" s="164"/>
    </row>
    <row r="26" spans="1:27" x14ac:dyDescent="0.2">
      <c r="A26" s="400" t="s">
        <v>48</v>
      </c>
      <c r="B26" s="385"/>
      <c r="C26" s="433"/>
      <c r="D26" s="385"/>
      <c r="E26" s="433"/>
      <c r="F26" s="385"/>
      <c r="G26" s="433"/>
      <c r="H26" s="385"/>
      <c r="I26" s="386"/>
      <c r="J26" s="385"/>
      <c r="K26" s="386"/>
      <c r="L26" s="376"/>
      <c r="M26" s="157"/>
      <c r="N26" s="163"/>
      <c r="O26" s="164"/>
      <c r="P26" s="163"/>
      <c r="Q26" s="164"/>
      <c r="R26" s="163"/>
      <c r="S26" s="164"/>
      <c r="T26" s="163"/>
      <c r="U26" s="164"/>
      <c r="V26" s="163"/>
      <c r="W26" s="164"/>
      <c r="X26" s="163"/>
      <c r="Y26" s="164"/>
      <c r="Z26" s="163"/>
      <c r="AA26" s="164"/>
    </row>
    <row r="27" spans="1:27" x14ac:dyDescent="0.2">
      <c r="A27" s="401" t="s">
        <v>49</v>
      </c>
      <c r="B27" s="388"/>
      <c r="C27" s="434"/>
      <c r="D27" s="388"/>
      <c r="E27" s="434"/>
      <c r="F27" s="388"/>
      <c r="G27" s="434"/>
      <c r="H27" s="388"/>
      <c r="I27" s="389"/>
      <c r="J27" s="388"/>
      <c r="K27" s="389"/>
      <c r="L27" s="376"/>
      <c r="M27" s="157"/>
      <c r="N27" s="163"/>
      <c r="O27" s="164"/>
      <c r="P27" s="163"/>
      <c r="Q27" s="164"/>
      <c r="R27" s="163"/>
      <c r="S27" s="164"/>
      <c r="T27" s="163"/>
      <c r="U27" s="164"/>
      <c r="V27" s="163"/>
      <c r="W27" s="164"/>
      <c r="X27" s="163"/>
      <c r="Y27" s="164"/>
      <c r="Z27" s="163"/>
      <c r="AA27" s="164"/>
    </row>
    <row r="28" spans="1:27" x14ac:dyDescent="0.2">
      <c r="A28" s="401" t="s">
        <v>50</v>
      </c>
      <c r="B28" s="388"/>
      <c r="C28" s="434"/>
      <c r="D28" s="388"/>
      <c r="E28" s="434"/>
      <c r="F28" s="388"/>
      <c r="G28" s="434"/>
      <c r="H28" s="388"/>
      <c r="I28" s="389"/>
      <c r="J28" s="388"/>
      <c r="K28" s="389"/>
      <c r="L28" s="376"/>
      <c r="M28" s="158"/>
      <c r="N28" s="163"/>
      <c r="O28" s="164"/>
      <c r="P28" s="163"/>
      <c r="Q28" s="164"/>
      <c r="R28" s="163"/>
      <c r="S28" s="164"/>
      <c r="T28" s="163"/>
      <c r="U28" s="164"/>
      <c r="V28" s="163"/>
      <c r="W28" s="164"/>
      <c r="X28" s="163"/>
      <c r="Y28" s="164"/>
      <c r="Z28" s="163"/>
      <c r="AA28" s="164"/>
    </row>
    <row r="29" spans="1:27" x14ac:dyDescent="0.2">
      <c r="A29" s="401" t="s">
        <v>51</v>
      </c>
      <c r="B29" s="388"/>
      <c r="C29" s="434"/>
      <c r="D29" s="388"/>
      <c r="E29" s="434"/>
      <c r="F29" s="388"/>
      <c r="G29" s="434"/>
      <c r="H29" s="388"/>
      <c r="I29" s="389"/>
      <c r="J29" s="388"/>
      <c r="K29" s="389"/>
      <c r="L29" s="376"/>
      <c r="M29" s="157"/>
      <c r="N29" s="163"/>
      <c r="O29" s="164"/>
      <c r="P29" s="163"/>
      <c r="Q29" s="164"/>
      <c r="R29" s="163"/>
      <c r="S29" s="164"/>
      <c r="T29" s="163"/>
      <c r="U29" s="164"/>
      <c r="V29" s="163"/>
      <c r="W29" s="164"/>
      <c r="X29" s="163"/>
      <c r="Y29" s="164"/>
      <c r="Z29" s="163"/>
      <c r="AA29" s="164"/>
    </row>
    <row r="30" spans="1:27" ht="13.5" thickBot="1" x14ac:dyDescent="0.25">
      <c r="A30" s="402" t="s">
        <v>52</v>
      </c>
      <c r="B30" s="391"/>
      <c r="C30" s="435"/>
      <c r="D30" s="391"/>
      <c r="E30" s="435"/>
      <c r="F30" s="391"/>
      <c r="G30" s="435"/>
      <c r="H30" s="391"/>
      <c r="I30" s="392"/>
      <c r="J30" s="391"/>
      <c r="K30" s="392"/>
      <c r="L30" s="376"/>
      <c r="M30" s="158"/>
      <c r="N30" s="163"/>
      <c r="O30" s="164"/>
      <c r="P30" s="163"/>
      <c r="Q30" s="164"/>
      <c r="R30" s="163"/>
      <c r="S30" s="164"/>
      <c r="T30" s="163"/>
      <c r="U30" s="164"/>
      <c r="V30" s="163"/>
      <c r="W30" s="164"/>
      <c r="X30" s="163"/>
      <c r="Y30" s="164"/>
      <c r="Z30" s="163"/>
      <c r="AA30" s="164"/>
    </row>
    <row r="31" spans="1:27" ht="13.5" thickBot="1" x14ac:dyDescent="0.25">
      <c r="A31" s="403"/>
      <c r="B31" s="394"/>
      <c r="C31" s="404"/>
      <c r="D31" s="394"/>
      <c r="E31" s="404"/>
      <c r="F31" s="394"/>
      <c r="G31" s="404"/>
      <c r="H31" s="394"/>
      <c r="I31" s="404"/>
      <c r="J31" s="394"/>
      <c r="K31" s="404"/>
      <c r="L31" s="376"/>
      <c r="M31" s="158"/>
      <c r="N31" s="163"/>
      <c r="O31" s="164"/>
      <c r="P31" s="163"/>
      <c r="Q31" s="164"/>
      <c r="R31" s="163"/>
      <c r="S31" s="164"/>
      <c r="T31" s="163"/>
      <c r="U31" s="164"/>
      <c r="V31" s="163"/>
      <c r="W31" s="164"/>
      <c r="X31" s="163"/>
      <c r="Y31" s="164"/>
      <c r="Z31" s="163"/>
      <c r="AA31" s="164"/>
    </row>
    <row r="32" spans="1:27" x14ac:dyDescent="0.2">
      <c r="A32" s="400" t="s">
        <v>53</v>
      </c>
      <c r="B32" s="385"/>
      <c r="C32" s="433"/>
      <c r="D32" s="385"/>
      <c r="E32" s="433"/>
      <c r="F32" s="385"/>
      <c r="G32" s="433"/>
      <c r="H32" s="385"/>
      <c r="I32" s="386"/>
      <c r="J32" s="385"/>
      <c r="K32" s="386"/>
      <c r="L32" s="376"/>
      <c r="M32" s="158"/>
      <c r="N32" s="163"/>
      <c r="O32" s="164"/>
      <c r="P32" s="163"/>
      <c r="Q32" s="164"/>
      <c r="R32" s="163"/>
      <c r="S32" s="164"/>
      <c r="T32" s="163"/>
      <c r="U32" s="164"/>
      <c r="V32" s="163"/>
      <c r="W32" s="164"/>
      <c r="X32" s="163"/>
      <c r="Y32" s="164"/>
      <c r="Z32" s="163"/>
      <c r="AA32" s="164"/>
    </row>
    <row r="33" spans="1:27" x14ac:dyDescent="0.2">
      <c r="A33" s="405" t="s">
        <v>54</v>
      </c>
      <c r="B33" s="388"/>
      <c r="C33" s="434"/>
      <c r="D33" s="388"/>
      <c r="E33" s="434"/>
      <c r="F33" s="388"/>
      <c r="G33" s="434"/>
      <c r="H33" s="388"/>
      <c r="I33" s="389"/>
      <c r="J33" s="388"/>
      <c r="K33" s="389"/>
      <c r="L33" s="376"/>
      <c r="M33" s="158"/>
      <c r="N33" s="163"/>
      <c r="O33" s="164"/>
      <c r="P33" s="163"/>
      <c r="Q33" s="164"/>
      <c r="R33" s="163"/>
      <c r="S33" s="164"/>
      <c r="T33" s="163"/>
      <c r="U33" s="164"/>
      <c r="V33" s="163"/>
      <c r="W33" s="164"/>
      <c r="X33" s="163"/>
      <c r="Y33" s="164"/>
      <c r="Z33" s="163"/>
      <c r="AA33" s="164"/>
    </row>
    <row r="34" spans="1:27" x14ac:dyDescent="0.2">
      <c r="A34" s="405" t="s">
        <v>78</v>
      </c>
      <c r="B34" s="388"/>
      <c r="C34" s="434"/>
      <c r="D34" s="388"/>
      <c r="E34" s="434"/>
      <c r="F34" s="388"/>
      <c r="G34" s="434"/>
      <c r="H34" s="388"/>
      <c r="I34" s="389"/>
      <c r="J34" s="388"/>
      <c r="K34" s="389"/>
      <c r="L34" s="376"/>
      <c r="M34" s="157"/>
      <c r="N34" s="163"/>
      <c r="O34" s="164"/>
      <c r="P34" s="163"/>
      <c r="Q34" s="164"/>
      <c r="R34" s="163"/>
      <c r="S34" s="164"/>
      <c r="T34" s="163"/>
      <c r="U34" s="164"/>
      <c r="V34" s="163"/>
      <c r="W34" s="164"/>
      <c r="X34" s="163"/>
      <c r="Y34" s="164"/>
      <c r="Z34" s="163"/>
      <c r="AA34" s="164"/>
    </row>
    <row r="35" spans="1:27" ht="13.5" thickBot="1" x14ac:dyDescent="0.25">
      <c r="A35" s="402" t="s">
        <v>67</v>
      </c>
      <c r="B35" s="391"/>
      <c r="C35" s="435"/>
      <c r="D35" s="391"/>
      <c r="E35" s="435"/>
      <c r="F35" s="391"/>
      <c r="G35" s="435"/>
      <c r="H35" s="391"/>
      <c r="I35" s="392"/>
      <c r="J35" s="391"/>
      <c r="K35" s="392"/>
      <c r="L35" s="376"/>
      <c r="M35" s="158"/>
      <c r="N35" s="163"/>
      <c r="O35" s="164"/>
      <c r="P35" s="163"/>
      <c r="Q35" s="164"/>
      <c r="R35" s="163"/>
      <c r="S35" s="164"/>
      <c r="T35" s="163"/>
      <c r="U35" s="164"/>
      <c r="V35" s="163"/>
      <c r="W35" s="164"/>
      <c r="X35" s="163"/>
      <c r="Y35" s="164"/>
      <c r="Z35" s="163"/>
      <c r="AA35" s="164"/>
    </row>
    <row r="36" spans="1:27" ht="13.5" thickBot="1" x14ac:dyDescent="0.25">
      <c r="A36" s="393"/>
      <c r="B36" s="394"/>
      <c r="C36" s="395"/>
      <c r="D36" s="394"/>
      <c r="E36" s="395"/>
      <c r="F36" s="394"/>
      <c r="G36" s="395"/>
      <c r="H36" s="394"/>
      <c r="I36" s="395"/>
      <c r="J36" s="394"/>
      <c r="K36" s="395"/>
      <c r="L36" s="376"/>
      <c r="M36" s="158"/>
      <c r="N36" s="163"/>
      <c r="O36" s="164"/>
      <c r="P36" s="163"/>
      <c r="Q36" s="164"/>
      <c r="R36" s="163"/>
      <c r="S36" s="164"/>
      <c r="T36" s="163"/>
      <c r="U36" s="164"/>
      <c r="V36" s="163"/>
      <c r="W36" s="164"/>
      <c r="X36" s="163"/>
      <c r="Y36" s="164"/>
      <c r="Z36" s="163"/>
      <c r="AA36" s="164"/>
    </row>
    <row r="37" spans="1:27" x14ac:dyDescent="0.2">
      <c r="A37" s="400" t="s">
        <v>55</v>
      </c>
      <c r="B37" s="385"/>
      <c r="C37" s="433"/>
      <c r="D37" s="385"/>
      <c r="E37" s="433"/>
      <c r="F37" s="385"/>
      <c r="G37" s="433"/>
      <c r="H37" s="385"/>
      <c r="I37" s="386"/>
      <c r="J37" s="385"/>
      <c r="K37" s="386"/>
      <c r="L37" s="376"/>
      <c r="M37" s="157"/>
      <c r="N37" s="163"/>
      <c r="O37" s="164"/>
      <c r="P37" s="163"/>
      <c r="Q37" s="164"/>
      <c r="R37" s="163"/>
      <c r="S37" s="164"/>
      <c r="T37" s="163"/>
      <c r="U37" s="164"/>
      <c r="V37" s="163"/>
      <c r="W37" s="164"/>
      <c r="X37" s="163"/>
      <c r="Y37" s="164"/>
      <c r="Z37" s="163"/>
      <c r="AA37" s="164"/>
    </row>
    <row r="38" spans="1:27" x14ac:dyDescent="0.2">
      <c r="A38" s="401" t="s">
        <v>56</v>
      </c>
      <c r="B38" s="388"/>
      <c r="C38" s="434"/>
      <c r="D38" s="388"/>
      <c r="E38" s="434"/>
      <c r="F38" s="388"/>
      <c r="G38" s="434"/>
      <c r="H38" s="388"/>
      <c r="I38" s="389"/>
      <c r="J38" s="388"/>
      <c r="K38" s="389"/>
      <c r="L38" s="376"/>
      <c r="M38" s="157"/>
      <c r="N38" s="163"/>
      <c r="O38" s="164"/>
      <c r="P38" s="163"/>
      <c r="Q38" s="164"/>
      <c r="R38" s="163"/>
      <c r="S38" s="164"/>
      <c r="T38" s="163"/>
      <c r="U38" s="164"/>
      <c r="V38" s="163"/>
      <c r="W38" s="164"/>
      <c r="X38" s="163"/>
      <c r="Y38" s="164"/>
      <c r="Z38" s="163"/>
      <c r="AA38" s="164"/>
    </row>
    <row r="39" spans="1:27" x14ac:dyDescent="0.2">
      <c r="A39" s="401" t="s">
        <v>57</v>
      </c>
      <c r="B39" s="388"/>
      <c r="C39" s="434"/>
      <c r="D39" s="388"/>
      <c r="E39" s="434"/>
      <c r="F39" s="388"/>
      <c r="G39" s="434"/>
      <c r="H39" s="388"/>
      <c r="I39" s="389"/>
      <c r="J39" s="388"/>
      <c r="K39" s="389"/>
      <c r="L39" s="376"/>
      <c r="M39" s="157"/>
      <c r="N39" s="163"/>
      <c r="O39" s="164"/>
      <c r="P39" s="163"/>
      <c r="Q39" s="164"/>
      <c r="R39" s="163"/>
      <c r="S39" s="164"/>
      <c r="T39" s="163"/>
      <c r="U39" s="164"/>
      <c r="V39" s="163"/>
      <c r="W39" s="164"/>
      <c r="X39" s="163"/>
      <c r="Y39" s="164"/>
      <c r="Z39" s="163"/>
      <c r="AA39" s="164"/>
    </row>
    <row r="40" spans="1:27" x14ac:dyDescent="0.2">
      <c r="A40" s="401" t="s">
        <v>58</v>
      </c>
      <c r="B40" s="388"/>
      <c r="C40" s="434"/>
      <c r="D40" s="388"/>
      <c r="E40" s="434"/>
      <c r="F40" s="388"/>
      <c r="G40" s="434"/>
      <c r="H40" s="388"/>
      <c r="I40" s="389"/>
      <c r="J40" s="388"/>
      <c r="K40" s="389"/>
      <c r="L40" s="376"/>
      <c r="M40" s="157"/>
      <c r="N40" s="163"/>
      <c r="O40" s="164"/>
      <c r="P40" s="163"/>
      <c r="Q40" s="164"/>
      <c r="R40" s="163"/>
      <c r="S40" s="164"/>
      <c r="T40" s="163"/>
      <c r="U40" s="164"/>
      <c r="V40" s="163"/>
      <c r="W40" s="164"/>
      <c r="X40" s="163"/>
      <c r="Y40" s="164"/>
      <c r="Z40" s="163"/>
      <c r="AA40" s="164"/>
    </row>
    <row r="41" spans="1:27" x14ac:dyDescent="0.2">
      <c r="A41" s="405" t="s">
        <v>59</v>
      </c>
      <c r="B41" s="388"/>
      <c r="C41" s="434"/>
      <c r="D41" s="388"/>
      <c r="E41" s="434"/>
      <c r="F41" s="388"/>
      <c r="G41" s="434"/>
      <c r="H41" s="388"/>
      <c r="I41" s="389"/>
      <c r="J41" s="388"/>
      <c r="K41" s="389"/>
      <c r="L41" s="376"/>
      <c r="M41" s="158"/>
      <c r="N41" s="163"/>
      <c r="O41" s="164"/>
      <c r="P41" s="163"/>
      <c r="Q41" s="164"/>
      <c r="R41" s="163"/>
      <c r="S41" s="164"/>
      <c r="T41" s="163"/>
      <c r="U41" s="164"/>
      <c r="V41" s="163"/>
      <c r="W41" s="164"/>
      <c r="X41" s="163"/>
      <c r="Y41" s="164"/>
      <c r="Z41" s="163"/>
      <c r="AA41" s="164"/>
    </row>
    <row r="42" spans="1:27" x14ac:dyDescent="0.2">
      <c r="A42" s="401"/>
      <c r="B42" s="388"/>
      <c r="C42" s="434"/>
      <c r="D42" s="388"/>
      <c r="E42" s="434"/>
      <c r="F42" s="388"/>
      <c r="G42" s="434"/>
      <c r="H42" s="388"/>
      <c r="I42" s="389"/>
      <c r="J42" s="388"/>
      <c r="K42" s="389"/>
      <c r="L42" s="376"/>
      <c r="M42" s="158"/>
      <c r="N42" s="163"/>
      <c r="O42" s="164"/>
      <c r="P42" s="163"/>
      <c r="Q42" s="164"/>
      <c r="R42" s="163"/>
      <c r="S42" s="164"/>
      <c r="T42" s="163"/>
      <c r="U42" s="164"/>
      <c r="V42" s="163"/>
      <c r="W42" s="164"/>
      <c r="X42" s="163"/>
      <c r="Y42" s="164"/>
      <c r="Z42" s="163"/>
      <c r="AA42" s="164"/>
    </row>
    <row r="43" spans="1:27" ht="13.5" thickBot="1" x14ac:dyDescent="0.25">
      <c r="A43" s="406"/>
      <c r="B43" s="391"/>
      <c r="C43" s="435"/>
      <c r="D43" s="391"/>
      <c r="E43" s="435"/>
      <c r="F43" s="391"/>
      <c r="G43" s="435"/>
      <c r="H43" s="391"/>
      <c r="I43" s="392"/>
      <c r="J43" s="391"/>
      <c r="K43" s="392"/>
      <c r="L43" s="376"/>
      <c r="M43" s="158"/>
      <c r="N43" s="163"/>
      <c r="O43" s="164"/>
      <c r="P43" s="163"/>
      <c r="Q43" s="164"/>
      <c r="R43" s="163"/>
      <c r="S43" s="164"/>
      <c r="T43" s="163"/>
      <c r="U43" s="164"/>
      <c r="V43" s="163"/>
      <c r="W43" s="164"/>
      <c r="X43" s="163"/>
      <c r="Y43" s="164"/>
      <c r="Z43" s="163"/>
      <c r="AA43" s="164"/>
    </row>
    <row r="44" spans="1:27" ht="13.5" thickBot="1" x14ac:dyDescent="0.25">
      <c r="A44" s="393"/>
      <c r="B44" s="394"/>
      <c r="C44" s="404"/>
      <c r="D44" s="394"/>
      <c r="E44" s="404"/>
      <c r="F44" s="394"/>
      <c r="G44" s="404"/>
      <c r="H44" s="394"/>
      <c r="I44" s="404"/>
      <c r="J44" s="394"/>
      <c r="K44" s="404"/>
      <c r="L44" s="376"/>
      <c r="M44" s="158"/>
      <c r="N44" s="163"/>
      <c r="O44" s="164"/>
      <c r="P44" s="163"/>
      <c r="Q44" s="164"/>
      <c r="R44" s="163"/>
      <c r="S44" s="164"/>
      <c r="T44" s="163"/>
      <c r="U44" s="164"/>
      <c r="V44" s="163"/>
      <c r="W44" s="164"/>
      <c r="X44" s="163"/>
      <c r="Y44" s="164"/>
      <c r="Z44" s="163"/>
      <c r="AA44" s="164"/>
    </row>
    <row r="45" spans="1:27" x14ac:dyDescent="0.2">
      <c r="A45" s="400" t="s">
        <v>60</v>
      </c>
      <c r="B45" s="385"/>
      <c r="C45" s="433"/>
      <c r="D45" s="385"/>
      <c r="E45" s="433"/>
      <c r="F45" s="385"/>
      <c r="G45" s="433"/>
      <c r="H45" s="385"/>
      <c r="I45" s="386"/>
      <c r="J45" s="385"/>
      <c r="K45" s="386"/>
      <c r="L45" s="376"/>
      <c r="M45" s="157"/>
      <c r="N45" s="163"/>
      <c r="O45" s="164"/>
      <c r="P45" s="163"/>
      <c r="Q45" s="164"/>
      <c r="R45" s="163"/>
      <c r="S45" s="164"/>
      <c r="T45" s="163"/>
      <c r="U45" s="164"/>
      <c r="V45" s="163"/>
      <c r="W45" s="164"/>
      <c r="X45" s="163"/>
      <c r="Y45" s="164"/>
      <c r="Z45" s="163"/>
      <c r="AA45" s="164"/>
    </row>
    <row r="46" spans="1:27" x14ac:dyDescent="0.2">
      <c r="A46" s="401" t="s">
        <v>79</v>
      </c>
      <c r="B46" s="388"/>
      <c r="C46" s="434"/>
      <c r="D46" s="388"/>
      <c r="E46" s="434"/>
      <c r="F46" s="388"/>
      <c r="G46" s="434"/>
      <c r="H46" s="388"/>
      <c r="I46" s="389"/>
      <c r="J46" s="388"/>
      <c r="K46" s="389"/>
      <c r="L46" s="376"/>
      <c r="M46" s="158"/>
      <c r="N46" s="163"/>
      <c r="O46" s="164"/>
      <c r="P46" s="163"/>
      <c r="Q46" s="164"/>
      <c r="R46" s="163"/>
      <c r="S46" s="164"/>
      <c r="T46" s="163"/>
      <c r="U46" s="164"/>
      <c r="V46" s="163"/>
      <c r="W46" s="164"/>
      <c r="X46" s="163"/>
      <c r="Y46" s="164"/>
      <c r="Z46" s="163"/>
      <c r="AA46" s="164"/>
    </row>
    <row r="47" spans="1:27" x14ac:dyDescent="0.2">
      <c r="A47" s="401" t="s">
        <v>61</v>
      </c>
      <c r="B47" s="388"/>
      <c r="C47" s="434"/>
      <c r="D47" s="388"/>
      <c r="E47" s="434"/>
      <c r="F47" s="388"/>
      <c r="G47" s="434"/>
      <c r="H47" s="388"/>
      <c r="I47" s="389"/>
      <c r="J47" s="388"/>
      <c r="K47" s="389"/>
      <c r="L47" s="376"/>
      <c r="M47" s="158"/>
      <c r="N47" s="163"/>
      <c r="O47" s="164"/>
      <c r="P47" s="163"/>
      <c r="Q47" s="164"/>
      <c r="R47" s="163"/>
      <c r="S47" s="164"/>
      <c r="T47" s="163"/>
      <c r="U47" s="164"/>
      <c r="V47" s="163"/>
      <c r="W47" s="164"/>
      <c r="X47" s="163"/>
      <c r="Y47" s="164"/>
      <c r="Z47" s="163"/>
      <c r="AA47" s="164"/>
    </row>
    <row r="48" spans="1:27" x14ac:dyDescent="0.2">
      <c r="A48" s="401" t="s">
        <v>80</v>
      </c>
      <c r="B48" s="388"/>
      <c r="C48" s="434"/>
      <c r="D48" s="388"/>
      <c r="E48" s="434"/>
      <c r="F48" s="388"/>
      <c r="G48" s="434"/>
      <c r="H48" s="388"/>
      <c r="I48" s="389"/>
      <c r="J48" s="388"/>
      <c r="K48" s="389"/>
      <c r="L48" s="376"/>
      <c r="M48" s="157"/>
      <c r="N48" s="163"/>
      <c r="O48" s="164"/>
      <c r="P48" s="163"/>
      <c r="Q48" s="164"/>
      <c r="R48" s="163"/>
      <c r="S48" s="164"/>
      <c r="T48" s="163"/>
      <c r="U48" s="164"/>
      <c r="V48" s="163"/>
      <c r="W48" s="164"/>
      <c r="X48" s="163"/>
      <c r="Y48" s="164"/>
      <c r="Z48" s="163"/>
      <c r="AA48" s="164"/>
    </row>
    <row r="49" spans="1:27" ht="13.5" thickBot="1" x14ac:dyDescent="0.25">
      <c r="A49" s="402" t="s">
        <v>62</v>
      </c>
      <c r="B49" s="391"/>
      <c r="C49" s="435"/>
      <c r="D49" s="391"/>
      <c r="E49" s="435"/>
      <c r="F49" s="391"/>
      <c r="G49" s="435"/>
      <c r="H49" s="391"/>
      <c r="I49" s="392"/>
      <c r="J49" s="391"/>
      <c r="K49" s="392"/>
      <c r="L49" s="376"/>
      <c r="M49" s="158"/>
      <c r="N49" s="163"/>
      <c r="O49" s="164"/>
      <c r="P49" s="163"/>
      <c r="Q49" s="164"/>
      <c r="R49" s="163"/>
      <c r="S49" s="164"/>
      <c r="T49" s="163"/>
      <c r="U49" s="164"/>
      <c r="V49" s="163"/>
      <c r="W49" s="164"/>
      <c r="X49" s="163"/>
      <c r="Y49" s="164"/>
      <c r="Z49" s="163"/>
      <c r="AA49" s="164"/>
    </row>
    <row r="50" spans="1:27" ht="13.5" thickBot="1" x14ac:dyDescent="0.25">
      <c r="A50" s="393"/>
      <c r="B50" s="394"/>
      <c r="C50" s="395"/>
      <c r="D50" s="394"/>
      <c r="E50" s="395"/>
      <c r="F50" s="394"/>
      <c r="G50" s="395"/>
      <c r="H50" s="394"/>
      <c r="I50" s="395"/>
      <c r="J50" s="394"/>
      <c r="K50" s="395"/>
      <c r="L50" s="376"/>
      <c r="M50" s="158"/>
      <c r="N50" s="163"/>
      <c r="O50" s="164"/>
      <c r="P50" s="163"/>
      <c r="Q50" s="164"/>
      <c r="R50" s="163"/>
      <c r="S50" s="164"/>
      <c r="T50" s="163"/>
      <c r="U50" s="164"/>
      <c r="V50" s="163"/>
      <c r="W50" s="164"/>
      <c r="X50" s="163"/>
      <c r="Y50" s="164"/>
      <c r="Z50" s="163"/>
      <c r="AA50" s="164"/>
    </row>
    <row r="51" spans="1:27" ht="13.5" thickBot="1" x14ac:dyDescent="0.25">
      <c r="A51" s="407" t="s">
        <v>63</v>
      </c>
      <c r="B51" s="408"/>
      <c r="C51" s="409">
        <v>1</v>
      </c>
      <c r="D51" s="408"/>
      <c r="E51" s="409">
        <v>1</v>
      </c>
      <c r="F51" s="408"/>
      <c r="G51" s="409">
        <v>1</v>
      </c>
      <c r="H51" s="408"/>
      <c r="I51" s="410">
        <v>1</v>
      </c>
      <c r="J51" s="408"/>
      <c r="K51" s="410">
        <v>1</v>
      </c>
      <c r="L51" s="376"/>
      <c r="M51" s="158"/>
      <c r="N51" s="163"/>
      <c r="O51" s="164"/>
      <c r="P51" s="163"/>
      <c r="Q51" s="164"/>
      <c r="R51" s="163"/>
      <c r="S51" s="164"/>
      <c r="T51" s="163"/>
      <c r="U51" s="164"/>
      <c r="V51" s="163"/>
      <c r="W51" s="164"/>
      <c r="X51" s="163"/>
      <c r="Y51" s="164"/>
      <c r="Z51" s="163"/>
      <c r="AA51" s="164"/>
    </row>
    <row r="52" spans="1:27" ht="13.5" thickBot="1" x14ac:dyDescent="0.25">
      <c r="A52" s="393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376"/>
      <c r="M52" s="158"/>
      <c r="N52" s="163"/>
      <c r="O52" s="164"/>
      <c r="P52" s="163"/>
      <c r="Q52" s="164"/>
      <c r="R52" s="163"/>
      <c r="S52" s="164"/>
      <c r="T52" s="163"/>
      <c r="U52" s="164"/>
      <c r="V52" s="163"/>
      <c r="W52" s="164"/>
      <c r="X52" s="163"/>
      <c r="Y52" s="164"/>
      <c r="Z52" s="163"/>
      <c r="AA52" s="164"/>
    </row>
    <row r="53" spans="1:27" ht="13.5" thickBot="1" x14ac:dyDescent="0.25">
      <c r="A53" s="412" t="s">
        <v>128</v>
      </c>
      <c r="B53" s="413"/>
      <c r="C53" s="414" t="s">
        <v>138</v>
      </c>
      <c r="D53" s="413"/>
      <c r="E53" s="415" t="s">
        <v>138</v>
      </c>
      <c r="F53" s="416"/>
      <c r="G53" s="413" t="s">
        <v>138</v>
      </c>
      <c r="H53" s="414"/>
      <c r="I53" s="413" t="s">
        <v>138</v>
      </c>
      <c r="J53" s="414"/>
      <c r="K53" s="413" t="s">
        <v>138</v>
      </c>
      <c r="L53" s="376"/>
      <c r="M53" s="157"/>
      <c r="N53" s="163"/>
      <c r="O53" s="164"/>
      <c r="P53" s="163"/>
      <c r="Q53" s="164"/>
      <c r="R53" s="163"/>
      <c r="S53" s="164"/>
      <c r="T53" s="163"/>
      <c r="U53" s="164"/>
      <c r="V53" s="163"/>
      <c r="W53" s="164"/>
      <c r="X53" s="163"/>
      <c r="Y53" s="164"/>
      <c r="Z53" s="163"/>
      <c r="AA53" s="164"/>
    </row>
    <row r="54" spans="1:27" ht="13.5" thickBot="1" x14ac:dyDescent="0.25">
      <c r="A54" s="393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376"/>
      <c r="M54" s="157"/>
      <c r="N54" s="163"/>
      <c r="O54" s="164"/>
      <c r="P54" s="163"/>
      <c r="Q54" s="164"/>
      <c r="R54" s="163"/>
      <c r="S54" s="164"/>
      <c r="T54" s="163"/>
      <c r="U54" s="164"/>
      <c r="V54" s="163"/>
      <c r="W54" s="164"/>
      <c r="X54" s="163"/>
      <c r="Y54" s="164"/>
      <c r="Z54" s="163"/>
      <c r="AA54" s="164"/>
    </row>
    <row r="55" spans="1:27" ht="13.5" thickBot="1" x14ac:dyDescent="0.25">
      <c r="A55" s="417" t="s">
        <v>68</v>
      </c>
      <c r="B55" s="394"/>
      <c r="C55" s="404"/>
      <c r="D55" s="394"/>
      <c r="E55" s="404"/>
      <c r="F55" s="394"/>
      <c r="G55" s="404"/>
      <c r="H55" s="394"/>
      <c r="I55" s="404"/>
      <c r="J55" s="394"/>
      <c r="K55" s="404"/>
      <c r="L55" s="376"/>
      <c r="M55" s="158"/>
      <c r="N55" s="163"/>
      <c r="O55" s="164"/>
      <c r="P55" s="163"/>
      <c r="Q55" s="164"/>
      <c r="R55" s="163"/>
      <c r="S55" s="164"/>
      <c r="T55" s="163"/>
      <c r="U55" s="164"/>
      <c r="V55" s="163"/>
      <c r="W55" s="164"/>
      <c r="X55" s="163"/>
      <c r="Y55" s="164"/>
      <c r="Z55" s="163"/>
      <c r="AA55" s="164"/>
    </row>
    <row r="56" spans="1:27" s="169" customFormat="1" x14ac:dyDescent="0.2">
      <c r="A56" s="418" t="s">
        <v>76</v>
      </c>
      <c r="B56" s="419"/>
      <c r="C56" s="420" t="s">
        <v>138</v>
      </c>
      <c r="D56" s="419"/>
      <c r="E56" s="420" t="s">
        <v>138</v>
      </c>
      <c r="F56" s="419"/>
      <c r="G56" s="420" t="s">
        <v>138</v>
      </c>
      <c r="H56" s="419"/>
      <c r="I56" s="421" t="s">
        <v>138</v>
      </c>
      <c r="J56" s="419"/>
      <c r="K56" s="421" t="s">
        <v>138</v>
      </c>
      <c r="L56" s="376"/>
      <c r="M56" s="59"/>
    </row>
    <row r="57" spans="1:27" s="169" customFormat="1" x14ac:dyDescent="0.2">
      <c r="A57" s="422" t="s">
        <v>188</v>
      </c>
      <c r="B57" s="423"/>
      <c r="C57" s="424"/>
      <c r="D57" s="423"/>
      <c r="E57" s="424"/>
      <c r="F57" s="423"/>
      <c r="G57" s="424"/>
      <c r="H57" s="423"/>
      <c r="I57" s="425"/>
      <c r="J57" s="423"/>
      <c r="K57" s="425"/>
      <c r="L57" s="376"/>
      <c r="M57" s="160"/>
      <c r="N57" s="172"/>
      <c r="O57" s="173"/>
      <c r="P57" s="172"/>
      <c r="Q57" s="173"/>
      <c r="R57" s="172"/>
      <c r="S57" s="173"/>
      <c r="T57" s="172"/>
      <c r="U57" s="173"/>
      <c r="V57" s="172"/>
      <c r="W57" s="173"/>
      <c r="X57" s="172"/>
      <c r="Y57" s="173"/>
      <c r="Z57" s="172"/>
      <c r="AA57" s="173"/>
    </row>
    <row r="58" spans="1:27" s="169" customFormat="1" ht="13.5" thickBot="1" x14ac:dyDescent="0.25">
      <c r="A58" s="426" t="s">
        <v>189</v>
      </c>
      <c r="B58" s="427"/>
      <c r="C58" s="428"/>
      <c r="D58" s="427"/>
      <c r="E58" s="428"/>
      <c r="F58" s="427"/>
      <c r="G58" s="428"/>
      <c r="H58" s="427"/>
      <c r="I58" s="429"/>
      <c r="J58" s="427"/>
      <c r="K58" s="429"/>
      <c r="L58" s="376"/>
      <c r="M58" s="174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</row>
    <row r="59" spans="1:27" ht="14.25" x14ac:dyDescent="0.2">
      <c r="A59" s="430"/>
      <c r="B59" s="411"/>
      <c r="C59" s="411"/>
      <c r="D59" s="411"/>
      <c r="E59" s="411"/>
      <c r="F59" s="411"/>
      <c r="G59" s="411"/>
      <c r="H59" s="411"/>
      <c r="I59" s="411"/>
      <c r="J59" s="411"/>
      <c r="K59" s="283"/>
      <c r="L59" s="376"/>
      <c r="M59" s="168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</row>
    <row r="60" spans="1:27" ht="81" customHeight="1" x14ac:dyDescent="0.2">
      <c r="A60" s="638" t="s">
        <v>230</v>
      </c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376"/>
      <c r="M60" s="168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spans="1:27" x14ac:dyDescent="0.2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2"/>
      <c r="L61" s="376"/>
      <c r="M61" s="165"/>
      <c r="N61" s="49"/>
      <c r="O61" s="166"/>
      <c r="P61" s="166"/>
      <c r="Q61" s="166"/>
      <c r="R61" s="166"/>
      <c r="S61" s="166"/>
      <c r="T61" s="166"/>
      <c r="U61" s="166"/>
    </row>
    <row r="62" spans="1:27" x14ac:dyDescent="0.2">
      <c r="A62" s="376"/>
      <c r="B62" s="376"/>
      <c r="C62" s="376"/>
      <c r="D62" s="376"/>
      <c r="E62" s="376"/>
      <c r="F62" s="376"/>
      <c r="G62" s="376"/>
      <c r="H62" s="376"/>
      <c r="I62" s="376"/>
      <c r="J62" s="376"/>
      <c r="K62" s="372"/>
      <c r="L62" s="376"/>
      <c r="M62" s="167"/>
      <c r="N62" s="166"/>
      <c r="O62" s="166"/>
      <c r="P62" s="166"/>
      <c r="Q62" s="166"/>
      <c r="R62" s="166"/>
      <c r="S62" s="166"/>
      <c r="T62" s="166"/>
      <c r="U62" s="166"/>
    </row>
    <row r="64" spans="1:27" x14ac:dyDescent="0.2">
      <c r="M64" s="169"/>
    </row>
    <row r="65" spans="13:21" x14ac:dyDescent="0.2">
      <c r="M65" s="647"/>
      <c r="N65" s="648"/>
      <c r="O65" s="648"/>
      <c r="P65" s="648"/>
      <c r="Q65" s="648"/>
      <c r="R65" s="648"/>
      <c r="S65" s="648"/>
      <c r="T65" s="648"/>
      <c r="U65" s="648"/>
    </row>
    <row r="66" spans="13:21" x14ac:dyDescent="0.2">
      <c r="M66" s="279"/>
      <c r="N66" s="280"/>
      <c r="O66" s="280"/>
      <c r="P66" s="280"/>
      <c r="Q66" s="280"/>
      <c r="R66" s="280"/>
      <c r="S66" s="280"/>
      <c r="T66" s="280"/>
      <c r="U66" s="280"/>
    </row>
    <row r="67" spans="13:21" ht="15" x14ac:dyDescent="0.2">
      <c r="M67" s="649"/>
      <c r="N67" s="649"/>
      <c r="O67" s="649"/>
      <c r="P67" s="649"/>
      <c r="Q67" s="649"/>
      <c r="R67" s="649"/>
      <c r="S67" s="649"/>
      <c r="T67" s="649"/>
      <c r="U67" s="649"/>
    </row>
  </sheetData>
  <sheetProtection formatCells="0" formatColumns="0" formatRows="0"/>
  <mergeCells count="26">
    <mergeCell ref="A60:K60"/>
    <mergeCell ref="M65:U65"/>
    <mergeCell ref="M67:U67"/>
    <mergeCell ref="M8:AA8"/>
    <mergeCell ref="N10:O10"/>
    <mergeCell ref="P10:Q10"/>
    <mergeCell ref="R10:S10"/>
    <mergeCell ref="T10:U10"/>
    <mergeCell ref="V10:W10"/>
    <mergeCell ref="X10:Y10"/>
    <mergeCell ref="Z10:AA10"/>
    <mergeCell ref="A6:K6"/>
    <mergeCell ref="M6:AA6"/>
    <mergeCell ref="B7:C7"/>
    <mergeCell ref="D7:E7"/>
    <mergeCell ref="F7:G7"/>
    <mergeCell ref="H7:I7"/>
    <mergeCell ref="J7:K7"/>
    <mergeCell ref="M7:AA7"/>
    <mergeCell ref="A5:K5"/>
    <mergeCell ref="M5:AA5"/>
    <mergeCell ref="A1:K1"/>
    <mergeCell ref="A2:K2"/>
    <mergeCell ref="A3:K3"/>
    <mergeCell ref="A4:K4"/>
    <mergeCell ref="M4:AA4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57" orientation="landscape" r:id="rId1"/>
  <headerFooter alignWithMargins="0">
    <oddHeader>&amp;R2018 - Año del Centenario de la Reforma Unversitaria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activeCell="A2" sqref="A2:G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85546875" customWidth="1"/>
    <col min="6" max="6" width="22.7109375" bestFit="1" customWidth="1"/>
    <col min="7" max="7" width="13.28515625" bestFit="1" customWidth="1"/>
    <col min="10" max="10" width="15.42578125" style="51" bestFit="1" customWidth="1"/>
  </cols>
  <sheetData>
    <row r="1" spans="1:18" x14ac:dyDescent="0.2">
      <c r="A1" s="641" t="s">
        <v>223</v>
      </c>
      <c r="B1" s="641"/>
      <c r="C1" s="641"/>
      <c r="D1" s="641"/>
      <c r="E1" s="641"/>
      <c r="F1" s="641"/>
      <c r="G1" s="641"/>
      <c r="H1" s="310"/>
    </row>
    <row r="2" spans="1:18" x14ac:dyDescent="0.2">
      <c r="A2" s="641" t="s">
        <v>110</v>
      </c>
      <c r="B2" s="641"/>
      <c r="C2" s="641"/>
      <c r="D2" s="641"/>
      <c r="E2" s="641"/>
      <c r="F2" s="641"/>
      <c r="G2" s="641"/>
      <c r="H2" s="310"/>
    </row>
    <row r="3" spans="1:18" x14ac:dyDescent="0.2">
      <c r="A3" s="641" t="str">
        <f>+'parámetros e instrucciones'!$E$6</f>
        <v>Radiadores de aluminio</v>
      </c>
      <c r="B3" s="641"/>
      <c r="C3" s="641"/>
      <c r="D3" s="641"/>
      <c r="E3" s="641"/>
      <c r="F3" s="641"/>
      <c r="G3" s="641"/>
      <c r="H3" s="436"/>
      <c r="I3" s="60"/>
      <c r="J3" s="58"/>
      <c r="K3" s="60"/>
      <c r="L3" s="60"/>
      <c r="M3" s="60"/>
      <c r="N3" s="60"/>
      <c r="O3" s="60"/>
      <c r="P3" s="60"/>
      <c r="Q3" s="60"/>
      <c r="R3" s="60"/>
    </row>
    <row r="4" spans="1:18" x14ac:dyDescent="0.2">
      <c r="A4" s="641" t="str">
        <f>+'8.a '!A4</f>
        <v>indicar tipo/modelo/artículo, etc.</v>
      </c>
      <c r="B4" s="641"/>
      <c r="C4" s="641"/>
      <c r="D4" s="641"/>
      <c r="E4" s="641"/>
      <c r="F4" s="641"/>
      <c r="G4" s="641"/>
      <c r="H4" s="437"/>
      <c r="I4" s="61"/>
      <c r="J4" s="61"/>
      <c r="K4" s="60"/>
      <c r="L4" s="60"/>
      <c r="M4" s="60"/>
      <c r="N4" s="60"/>
      <c r="O4" s="60"/>
      <c r="P4" s="60"/>
      <c r="Q4" s="60"/>
      <c r="R4" s="60"/>
    </row>
    <row r="5" spans="1:18" ht="13.5" thickBot="1" x14ac:dyDescent="0.25">
      <c r="A5" s="310"/>
      <c r="B5" s="310"/>
      <c r="C5" s="310"/>
      <c r="D5" s="310"/>
      <c r="E5" s="310"/>
      <c r="F5" s="310"/>
      <c r="G5" s="310"/>
      <c r="H5" s="436"/>
      <c r="I5" s="60"/>
      <c r="J5" s="52"/>
      <c r="K5" s="60"/>
      <c r="L5" s="60"/>
      <c r="M5" s="60"/>
      <c r="N5" s="60"/>
      <c r="O5" s="60"/>
      <c r="P5" s="60"/>
      <c r="Q5" s="60"/>
      <c r="R5" s="60"/>
    </row>
    <row r="6" spans="1:18" ht="30" customHeight="1" thickBot="1" x14ac:dyDescent="0.25">
      <c r="A6" s="658" t="s">
        <v>46</v>
      </c>
      <c r="B6" s="660" t="s">
        <v>177</v>
      </c>
      <c r="C6" s="438" t="str">
        <f>+'8.a '!$B$7</f>
        <v>promedio 2015</v>
      </c>
      <c r="D6" s="438" t="str">
        <f>+'8.a '!$D$7</f>
        <v>promedio 2016</v>
      </c>
      <c r="E6" s="438" t="str">
        <f>+'8.a '!$F$7</f>
        <v>promedio 2017</v>
      </c>
      <c r="F6" s="438" t="str">
        <f>+'8.a '!$J$7</f>
        <v>promedio ene-may 2018</v>
      </c>
      <c r="G6" s="662" t="s">
        <v>81</v>
      </c>
      <c r="H6" s="436"/>
      <c r="I6" s="60"/>
      <c r="J6" s="52"/>
      <c r="K6" s="60"/>
      <c r="L6" s="60"/>
      <c r="M6" s="60"/>
      <c r="N6" s="60"/>
      <c r="O6" s="60"/>
      <c r="P6" s="60"/>
      <c r="Q6" s="60"/>
      <c r="R6" s="60"/>
    </row>
    <row r="7" spans="1:18" ht="70.5" customHeight="1" thickBot="1" x14ac:dyDescent="0.25">
      <c r="A7" s="659"/>
      <c r="B7" s="661"/>
      <c r="C7" s="439" t="str">
        <f>"Cantidad por "&amp;'parámetros e instrucciones'!$E$9&amp;" de "&amp;'parámetros e instrucciones'!$E$6</f>
        <v>Cantidad por Kilogramo de Radiadores de aluminio</v>
      </c>
      <c r="D7" s="439" t="str">
        <f>"Cantidad por "&amp;'parámetros e instrucciones'!$E$9&amp;" de "&amp;'parámetros e instrucciones'!$E$6</f>
        <v>Cantidad por Kilogramo de Radiadores de aluminio</v>
      </c>
      <c r="E7" s="439" t="str">
        <f>"Cantidad por "&amp;'parámetros e instrucciones'!$E$9&amp;" de "&amp;'parámetros e instrucciones'!$E$6</f>
        <v>Cantidad por Kilogramo de Radiadores de aluminio</v>
      </c>
      <c r="F7" s="439" t="str">
        <f>"Cantidad por "&amp;'parámetros e instrucciones'!$E$9&amp;" de "&amp;'parámetros e instrucciones'!$E$6</f>
        <v>Cantidad por Kilogramo de Radiadores de aluminio</v>
      </c>
      <c r="G7" s="663"/>
      <c r="H7" s="436"/>
      <c r="I7" s="60"/>
      <c r="J7" s="58"/>
      <c r="K7" s="60"/>
      <c r="L7" s="60"/>
      <c r="M7" s="60"/>
      <c r="N7" s="60"/>
      <c r="O7" s="60"/>
      <c r="P7" s="60"/>
      <c r="Q7" s="60"/>
      <c r="R7" s="60"/>
    </row>
    <row r="8" spans="1:18" ht="13.5" thickBot="1" x14ac:dyDescent="0.25">
      <c r="A8" s="393"/>
      <c r="B8" s="393"/>
      <c r="C8" s="310"/>
      <c r="D8" s="310"/>
      <c r="E8" s="310"/>
      <c r="F8" s="310"/>
      <c r="G8" s="411"/>
      <c r="H8" s="436"/>
      <c r="I8" s="60"/>
      <c r="J8" s="58"/>
      <c r="K8" s="60"/>
      <c r="L8" s="60"/>
      <c r="M8" s="60"/>
      <c r="N8" s="60"/>
      <c r="O8" s="60"/>
      <c r="P8" s="60"/>
      <c r="Q8" s="60"/>
      <c r="R8" s="60"/>
    </row>
    <row r="9" spans="1:18" x14ac:dyDescent="0.2">
      <c r="A9" s="400" t="s">
        <v>108</v>
      </c>
      <c r="B9" s="440"/>
      <c r="C9" s="441"/>
      <c r="D9" s="442"/>
      <c r="E9" s="441"/>
      <c r="F9" s="442"/>
      <c r="G9" s="442"/>
      <c r="H9" s="436"/>
      <c r="I9" s="60"/>
      <c r="J9" s="58"/>
      <c r="K9" s="60"/>
      <c r="L9" s="60"/>
      <c r="M9" s="60"/>
      <c r="N9" s="60"/>
      <c r="O9" s="60"/>
      <c r="P9" s="60"/>
      <c r="Q9" s="60"/>
      <c r="R9" s="60"/>
    </row>
    <row r="10" spans="1:18" x14ac:dyDescent="0.2">
      <c r="A10" s="405" t="s">
        <v>134</v>
      </c>
      <c r="B10" s="443"/>
      <c r="C10" s="444"/>
      <c r="D10" s="445"/>
      <c r="E10" s="444"/>
      <c r="F10" s="445"/>
      <c r="G10" s="445"/>
      <c r="H10" s="436"/>
      <c r="I10" s="60"/>
      <c r="J10" s="58"/>
      <c r="K10" s="60"/>
      <c r="L10" s="60"/>
      <c r="M10" s="60"/>
      <c r="N10" s="60"/>
      <c r="O10" s="60"/>
      <c r="P10" s="60"/>
      <c r="Q10" s="60"/>
      <c r="R10" s="60"/>
    </row>
    <row r="11" spans="1:18" x14ac:dyDescent="0.2">
      <c r="A11" s="405" t="s">
        <v>133</v>
      </c>
      <c r="B11" s="443"/>
      <c r="C11" s="444"/>
      <c r="D11" s="445"/>
      <c r="E11" s="444"/>
      <c r="F11" s="445"/>
      <c r="G11" s="445"/>
      <c r="H11" s="436"/>
      <c r="I11" s="60"/>
      <c r="J11" s="58"/>
      <c r="K11" s="60"/>
      <c r="L11" s="60"/>
      <c r="M11" s="60"/>
      <c r="N11" s="60"/>
      <c r="O11" s="60"/>
      <c r="P11" s="60"/>
      <c r="Q11" s="60"/>
      <c r="R11" s="60"/>
    </row>
    <row r="12" spans="1:18" x14ac:dyDescent="0.2">
      <c r="A12" s="405" t="s">
        <v>131</v>
      </c>
      <c r="B12" s="443"/>
      <c r="C12" s="444"/>
      <c r="D12" s="445"/>
      <c r="E12" s="444"/>
      <c r="F12" s="445"/>
      <c r="G12" s="445"/>
      <c r="H12" s="436"/>
      <c r="I12" s="60"/>
      <c r="J12" s="58"/>
      <c r="K12" s="60"/>
      <c r="L12" s="60"/>
      <c r="M12" s="60"/>
      <c r="N12" s="60"/>
      <c r="O12" s="60"/>
      <c r="P12" s="60"/>
      <c r="Q12" s="60"/>
      <c r="R12" s="60"/>
    </row>
    <row r="13" spans="1:18" x14ac:dyDescent="0.2">
      <c r="A13" s="405" t="s">
        <v>132</v>
      </c>
      <c r="B13" s="443"/>
      <c r="C13" s="444"/>
      <c r="D13" s="445"/>
      <c r="E13" s="444"/>
      <c r="F13" s="445"/>
      <c r="G13" s="445"/>
      <c r="H13" s="436"/>
      <c r="I13" s="60"/>
      <c r="J13" s="58"/>
      <c r="K13" s="60"/>
      <c r="L13" s="60"/>
      <c r="M13" s="60"/>
      <c r="N13" s="60"/>
      <c r="O13" s="60"/>
      <c r="P13" s="60"/>
      <c r="Q13" s="60"/>
      <c r="R13" s="60"/>
    </row>
    <row r="14" spans="1:18" ht="13.5" thickBot="1" x14ac:dyDescent="0.25">
      <c r="A14" s="402"/>
      <c r="B14" s="446"/>
      <c r="C14" s="447"/>
      <c r="D14" s="448"/>
      <c r="E14" s="447"/>
      <c r="F14" s="448"/>
      <c r="G14" s="448"/>
      <c r="H14" s="436"/>
      <c r="I14" s="60"/>
      <c r="J14" s="58"/>
      <c r="K14" s="60"/>
      <c r="L14" s="60"/>
      <c r="M14" s="60"/>
      <c r="N14" s="60"/>
      <c r="O14" s="60"/>
      <c r="P14" s="60"/>
      <c r="Q14" s="60"/>
      <c r="R14" s="60"/>
    </row>
    <row r="15" spans="1:18" ht="13.5" thickBot="1" x14ac:dyDescent="0.25">
      <c r="A15" s="393"/>
      <c r="B15" s="393"/>
      <c r="C15" s="310"/>
      <c r="D15" s="310"/>
      <c r="E15" s="310"/>
      <c r="F15" s="310"/>
      <c r="G15" s="310"/>
      <c r="H15" s="436"/>
      <c r="I15" s="60"/>
      <c r="J15" s="58"/>
      <c r="K15" s="60"/>
      <c r="L15" s="60"/>
      <c r="M15" s="60"/>
      <c r="N15" s="60"/>
      <c r="O15" s="60"/>
      <c r="P15" s="60"/>
      <c r="Q15" s="60"/>
      <c r="R15" s="60"/>
    </row>
    <row r="16" spans="1:18" x14ac:dyDescent="0.2">
      <c r="A16" s="400" t="s">
        <v>109</v>
      </c>
      <c r="B16" s="440"/>
      <c r="C16" s="441"/>
      <c r="D16" s="442"/>
      <c r="E16" s="441"/>
      <c r="F16" s="442"/>
      <c r="G16" s="442"/>
      <c r="H16" s="436"/>
      <c r="I16" s="60"/>
      <c r="J16" s="58"/>
      <c r="K16" s="60"/>
      <c r="L16" s="60"/>
      <c r="M16" s="60"/>
      <c r="N16" s="60"/>
      <c r="O16" s="60"/>
      <c r="P16" s="60"/>
      <c r="Q16" s="60"/>
      <c r="R16" s="60"/>
    </row>
    <row r="17" spans="1:18" x14ac:dyDescent="0.2">
      <c r="A17" s="405" t="s">
        <v>134</v>
      </c>
      <c r="B17" s="443"/>
      <c r="C17" s="444"/>
      <c r="D17" s="445"/>
      <c r="E17" s="444"/>
      <c r="F17" s="445"/>
      <c r="G17" s="445"/>
      <c r="H17" s="436"/>
      <c r="I17" s="60"/>
      <c r="J17" s="58"/>
      <c r="K17" s="60"/>
      <c r="L17" s="60"/>
      <c r="M17" s="60"/>
      <c r="N17" s="60"/>
      <c r="O17" s="60"/>
      <c r="P17" s="60"/>
      <c r="Q17" s="60"/>
      <c r="R17" s="60"/>
    </row>
    <row r="18" spans="1:18" x14ac:dyDescent="0.2">
      <c r="A18" s="405" t="s">
        <v>133</v>
      </c>
      <c r="B18" s="443"/>
      <c r="C18" s="444"/>
      <c r="D18" s="445"/>
      <c r="E18" s="444"/>
      <c r="F18" s="445"/>
      <c r="G18" s="445"/>
      <c r="H18" s="436"/>
      <c r="I18" s="60"/>
      <c r="J18" s="58"/>
      <c r="K18" s="60"/>
      <c r="L18" s="60"/>
      <c r="M18" s="60"/>
      <c r="N18" s="60"/>
      <c r="O18" s="60"/>
      <c r="P18" s="60"/>
      <c r="Q18" s="60"/>
      <c r="R18" s="60"/>
    </row>
    <row r="19" spans="1:18" x14ac:dyDescent="0.2">
      <c r="A19" s="405" t="s">
        <v>131</v>
      </c>
      <c r="B19" s="443"/>
      <c r="C19" s="444"/>
      <c r="D19" s="445"/>
      <c r="E19" s="444"/>
      <c r="F19" s="445"/>
      <c r="G19" s="445"/>
      <c r="H19" s="310"/>
    </row>
    <row r="20" spans="1:18" x14ac:dyDescent="0.2">
      <c r="A20" s="405" t="s">
        <v>132</v>
      </c>
      <c r="B20" s="443"/>
      <c r="C20" s="444"/>
      <c r="D20" s="445"/>
      <c r="E20" s="444"/>
      <c r="F20" s="445"/>
      <c r="G20" s="445"/>
      <c r="H20" s="310"/>
    </row>
    <row r="21" spans="1:18" ht="13.5" thickBot="1" x14ac:dyDescent="0.25">
      <c r="A21" s="402"/>
      <c r="B21" s="446"/>
      <c r="C21" s="447"/>
      <c r="D21" s="448"/>
      <c r="E21" s="447"/>
      <c r="F21" s="448"/>
      <c r="G21" s="448"/>
      <c r="H21" s="310"/>
    </row>
    <row r="22" spans="1:18" ht="13.5" thickBot="1" x14ac:dyDescent="0.25">
      <c r="A22" s="310"/>
      <c r="B22" s="310"/>
      <c r="C22" s="310"/>
      <c r="D22" s="310"/>
      <c r="E22" s="310"/>
      <c r="F22" s="310"/>
      <c r="G22" s="310"/>
      <c r="H22" s="310"/>
    </row>
    <row r="23" spans="1:18" ht="13.5" thickBot="1" x14ac:dyDescent="0.25">
      <c r="A23" s="449" t="str">
        <f>+'8.a '!A5</f>
        <v>En pesos por Kilogramo</v>
      </c>
      <c r="B23" s="310"/>
      <c r="C23" s="310"/>
      <c r="D23" s="310"/>
      <c r="E23" s="310"/>
      <c r="F23" s="310"/>
      <c r="G23" s="310"/>
      <c r="H23" s="310"/>
    </row>
    <row r="24" spans="1:18" ht="13.5" thickBot="1" x14ac:dyDescent="0.25">
      <c r="A24" s="665" t="s">
        <v>46</v>
      </c>
      <c r="B24" s="666"/>
      <c r="C24" s="450" t="str">
        <f>+C6</f>
        <v>promedio 2015</v>
      </c>
      <c r="D24" s="451" t="str">
        <f>+D6</f>
        <v>promedio 2016</v>
      </c>
      <c r="E24" s="450" t="str">
        <f>+E6</f>
        <v>promedio 2017</v>
      </c>
      <c r="F24" s="452" t="str">
        <f>+F6</f>
        <v>promedio ene-may 2018</v>
      </c>
      <c r="G24" s="310"/>
      <c r="H24" s="310"/>
    </row>
    <row r="25" spans="1:18" ht="13.5" thickBot="1" x14ac:dyDescent="0.25">
      <c r="A25" s="667" t="s">
        <v>78</v>
      </c>
      <c r="B25" s="668"/>
      <c r="C25" s="310"/>
      <c r="D25" s="310"/>
      <c r="E25" s="310"/>
      <c r="F25" s="310"/>
      <c r="G25" s="310"/>
      <c r="H25" s="310"/>
    </row>
    <row r="26" spans="1:18" x14ac:dyDescent="0.2">
      <c r="A26" s="656" t="s">
        <v>111</v>
      </c>
      <c r="B26" s="657"/>
      <c r="C26" s="453"/>
      <c r="D26" s="454"/>
      <c r="E26" s="453"/>
      <c r="F26" s="455"/>
      <c r="G26" s="310"/>
      <c r="H26" s="310"/>
    </row>
    <row r="27" spans="1:18" x14ac:dyDescent="0.2">
      <c r="A27" s="654" t="s">
        <v>121</v>
      </c>
      <c r="B27" s="655"/>
      <c r="C27" s="456"/>
      <c r="D27" s="457"/>
      <c r="E27" s="456"/>
      <c r="F27" s="458"/>
      <c r="G27" s="310"/>
      <c r="H27" s="310"/>
    </row>
    <row r="28" spans="1:18" x14ac:dyDescent="0.2">
      <c r="A28" s="654" t="s">
        <v>122</v>
      </c>
      <c r="B28" s="655"/>
      <c r="C28" s="456"/>
      <c r="D28" s="457"/>
      <c r="E28" s="456"/>
      <c r="F28" s="458"/>
      <c r="G28" s="310"/>
      <c r="H28" s="310"/>
    </row>
    <row r="29" spans="1:18" ht="13.5" thickBot="1" x14ac:dyDescent="0.25">
      <c r="A29" s="652" t="s">
        <v>123</v>
      </c>
      <c r="B29" s="653"/>
      <c r="C29" s="459"/>
      <c r="D29" s="460"/>
      <c r="E29" s="459"/>
      <c r="F29" s="461"/>
      <c r="G29" s="310"/>
      <c r="H29" s="310"/>
    </row>
    <row r="30" spans="1:18" ht="13.5" thickBot="1" x14ac:dyDescent="0.25">
      <c r="A30" s="669" t="s">
        <v>112</v>
      </c>
      <c r="B30" s="670"/>
      <c r="C30" s="310"/>
      <c r="D30" s="310"/>
      <c r="E30" s="310"/>
      <c r="F30" s="310"/>
      <c r="G30" s="310"/>
      <c r="H30" s="310"/>
    </row>
    <row r="31" spans="1:18" x14ac:dyDescent="0.2">
      <c r="A31" s="656" t="s">
        <v>111</v>
      </c>
      <c r="B31" s="657"/>
      <c r="C31" s="453"/>
      <c r="D31" s="454"/>
      <c r="E31" s="453"/>
      <c r="F31" s="455"/>
      <c r="G31" s="310"/>
      <c r="H31" s="310"/>
    </row>
    <row r="32" spans="1:18" x14ac:dyDescent="0.2">
      <c r="A32" s="654" t="s">
        <v>121</v>
      </c>
      <c r="B32" s="655"/>
      <c r="C32" s="456"/>
      <c r="D32" s="457"/>
      <c r="E32" s="456"/>
      <c r="F32" s="458"/>
      <c r="G32" s="310"/>
      <c r="H32" s="310"/>
    </row>
    <row r="33" spans="1:10" x14ac:dyDescent="0.2">
      <c r="A33" s="654" t="s">
        <v>122</v>
      </c>
      <c r="B33" s="655"/>
      <c r="C33" s="456"/>
      <c r="D33" s="457"/>
      <c r="E33" s="456"/>
      <c r="F33" s="458"/>
      <c r="G33" s="310"/>
      <c r="H33" s="310"/>
    </row>
    <row r="34" spans="1:10" ht="13.5" thickBot="1" x14ac:dyDescent="0.25">
      <c r="A34" s="652" t="s">
        <v>123</v>
      </c>
      <c r="B34" s="653"/>
      <c r="C34" s="459"/>
      <c r="D34" s="460"/>
      <c r="E34" s="459"/>
      <c r="F34" s="461"/>
      <c r="G34" s="310"/>
      <c r="H34" s="310"/>
    </row>
    <row r="35" spans="1:10" ht="13.5" thickBot="1" x14ac:dyDescent="0.25">
      <c r="A35" s="669" t="s">
        <v>113</v>
      </c>
      <c r="B35" s="670"/>
      <c r="C35" s="310"/>
      <c r="D35" s="310"/>
      <c r="E35" s="310"/>
      <c r="F35" s="310"/>
      <c r="G35" s="310"/>
      <c r="H35" s="310"/>
    </row>
    <row r="36" spans="1:10" x14ac:dyDescent="0.2">
      <c r="A36" s="656" t="s">
        <v>111</v>
      </c>
      <c r="B36" s="657"/>
      <c r="C36" s="453"/>
      <c r="D36" s="454"/>
      <c r="E36" s="453"/>
      <c r="F36" s="455"/>
      <c r="G36" s="310"/>
      <c r="H36" s="310"/>
    </row>
    <row r="37" spans="1:10" x14ac:dyDescent="0.2">
      <c r="A37" s="654" t="s">
        <v>121</v>
      </c>
      <c r="B37" s="655"/>
      <c r="C37" s="456"/>
      <c r="D37" s="457"/>
      <c r="E37" s="456"/>
      <c r="F37" s="458"/>
      <c r="G37" s="310"/>
      <c r="H37" s="310"/>
    </row>
    <row r="38" spans="1:10" x14ac:dyDescent="0.2">
      <c r="A38" s="654" t="s">
        <v>122</v>
      </c>
      <c r="B38" s="655"/>
      <c r="C38" s="456"/>
      <c r="D38" s="457"/>
      <c r="E38" s="456"/>
      <c r="F38" s="458"/>
      <c r="G38" s="310"/>
      <c r="H38" s="310"/>
    </row>
    <row r="39" spans="1:10" ht="13.5" thickBot="1" x14ac:dyDescent="0.25">
      <c r="A39" s="652" t="s">
        <v>123</v>
      </c>
      <c r="B39" s="653"/>
      <c r="C39" s="459"/>
      <c r="D39" s="460"/>
      <c r="E39" s="459"/>
      <c r="F39" s="461"/>
      <c r="G39" s="310"/>
      <c r="H39" s="310"/>
    </row>
    <row r="40" spans="1:10" ht="13.5" thickBot="1" x14ac:dyDescent="0.25">
      <c r="A40" s="669" t="s">
        <v>113</v>
      </c>
      <c r="B40" s="670"/>
      <c r="C40" s="310"/>
      <c r="D40" s="310"/>
      <c r="E40" s="310"/>
      <c r="F40" s="310"/>
      <c r="G40" s="310"/>
      <c r="H40" s="310"/>
    </row>
    <row r="41" spans="1:10" x14ac:dyDescent="0.2">
      <c r="A41" s="656" t="s">
        <v>111</v>
      </c>
      <c r="B41" s="657"/>
      <c r="C41" s="453"/>
      <c r="D41" s="454"/>
      <c r="E41" s="453"/>
      <c r="F41" s="455"/>
      <c r="G41" s="310"/>
      <c r="H41" s="310"/>
    </row>
    <row r="42" spans="1:10" x14ac:dyDescent="0.2">
      <c r="A42" s="654" t="s">
        <v>121</v>
      </c>
      <c r="B42" s="655"/>
      <c r="C42" s="456"/>
      <c r="D42" s="457"/>
      <c r="E42" s="456"/>
      <c r="F42" s="458"/>
      <c r="G42" s="310"/>
      <c r="H42" s="310"/>
    </row>
    <row r="43" spans="1:10" x14ac:dyDescent="0.2">
      <c r="A43" s="654" t="s">
        <v>122</v>
      </c>
      <c r="B43" s="655"/>
      <c r="C43" s="456"/>
      <c r="D43" s="457"/>
      <c r="E43" s="456"/>
      <c r="F43" s="458"/>
      <c r="G43" s="310"/>
      <c r="H43" s="310"/>
    </row>
    <row r="44" spans="1:10" ht="13.5" thickBot="1" x14ac:dyDescent="0.25">
      <c r="A44" s="652" t="s">
        <v>123</v>
      </c>
      <c r="B44" s="653"/>
      <c r="C44" s="459"/>
      <c r="D44" s="460"/>
      <c r="E44" s="459"/>
      <c r="F44" s="461"/>
      <c r="G44" s="310"/>
      <c r="H44" s="310"/>
    </row>
    <row r="45" spans="1:10" x14ac:dyDescent="0.2">
      <c r="A45" s="310"/>
      <c r="B45" s="310"/>
      <c r="C45" s="310"/>
      <c r="D45" s="310"/>
      <c r="E45" s="310"/>
      <c r="F45" s="310"/>
      <c r="G45" s="310"/>
      <c r="H45" s="310"/>
    </row>
    <row r="46" spans="1:10" x14ac:dyDescent="0.2">
      <c r="A46" s="664" t="s">
        <v>231</v>
      </c>
      <c r="B46" s="664"/>
      <c r="C46" s="664"/>
      <c r="D46" s="664"/>
      <c r="E46" s="664"/>
      <c r="F46" s="664"/>
      <c r="G46" s="664"/>
      <c r="H46" s="462"/>
      <c r="I46" s="62"/>
      <c r="J46" s="62"/>
    </row>
  </sheetData>
  <mergeCells count="29">
    <mergeCell ref="A46:G46"/>
    <mergeCell ref="A24:B24"/>
    <mergeCell ref="A25:B25"/>
    <mergeCell ref="A30:B30"/>
    <mergeCell ref="A35:B35"/>
    <mergeCell ref="A40:B40"/>
    <mergeCell ref="A26:B26"/>
    <mergeCell ref="A27:B27"/>
    <mergeCell ref="A28:B28"/>
    <mergeCell ref="A29:B29"/>
    <mergeCell ref="A31:B31"/>
    <mergeCell ref="A32:B32"/>
    <mergeCell ref="A33:B33"/>
    <mergeCell ref="A34:B34"/>
    <mergeCell ref="A36:B36"/>
    <mergeCell ref="A37:B37"/>
    <mergeCell ref="A1:G1"/>
    <mergeCell ref="A2:G2"/>
    <mergeCell ref="A3:G3"/>
    <mergeCell ref="A4:G4"/>
    <mergeCell ref="A6:A7"/>
    <mergeCell ref="B6:B7"/>
    <mergeCell ref="G6:G7"/>
    <mergeCell ref="A44:B44"/>
    <mergeCell ref="A38:B38"/>
    <mergeCell ref="A39:B39"/>
    <mergeCell ref="A41:B41"/>
    <mergeCell ref="A42:B42"/>
    <mergeCell ref="A43:B43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80" orientation="landscape" r:id="rId1"/>
  <headerFooter alignWithMargins="0">
    <oddHeader>&amp;R2018 - Año del Centenario de la Reforma Unversitaria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selection activeCell="A2" sqref="A2:G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85546875" customWidth="1"/>
    <col min="6" max="6" width="22.7109375" bestFit="1" customWidth="1"/>
    <col min="7" max="7" width="13.28515625" bestFit="1" customWidth="1"/>
    <col min="10" max="10" width="15.42578125" style="51" bestFit="1" customWidth="1"/>
  </cols>
  <sheetData>
    <row r="1" spans="1:18" x14ac:dyDescent="0.2">
      <c r="A1" s="641" t="s">
        <v>234</v>
      </c>
      <c r="B1" s="641"/>
      <c r="C1" s="641"/>
      <c r="D1" s="641"/>
      <c r="E1" s="641"/>
      <c r="F1" s="641"/>
      <c r="G1" s="641"/>
    </row>
    <row r="2" spans="1:18" x14ac:dyDescent="0.2">
      <c r="A2" s="641" t="s">
        <v>110</v>
      </c>
      <c r="B2" s="641"/>
      <c r="C2" s="641"/>
      <c r="D2" s="641"/>
      <c r="E2" s="641"/>
      <c r="F2" s="641"/>
      <c r="G2" s="641"/>
    </row>
    <row r="3" spans="1:18" x14ac:dyDescent="0.2">
      <c r="A3" s="641" t="str">
        <f>+'parámetros e instrucciones'!$E$6</f>
        <v>Radiadores de aluminio</v>
      </c>
      <c r="B3" s="641"/>
      <c r="C3" s="641"/>
      <c r="D3" s="641"/>
      <c r="E3" s="641"/>
      <c r="F3" s="641"/>
      <c r="G3" s="641"/>
      <c r="H3" s="60"/>
      <c r="I3" s="60"/>
      <c r="J3" s="58"/>
      <c r="K3" s="60"/>
      <c r="L3" s="60"/>
      <c r="M3" s="60"/>
      <c r="N3" s="60"/>
      <c r="O3" s="60"/>
      <c r="P3" s="60"/>
      <c r="Q3" s="60"/>
      <c r="R3" s="60"/>
    </row>
    <row r="4" spans="1:18" x14ac:dyDescent="0.2">
      <c r="A4" s="641" t="str">
        <f>+'8.a '!A4</f>
        <v>indicar tipo/modelo/artículo, etc.</v>
      </c>
      <c r="B4" s="641"/>
      <c r="C4" s="641"/>
      <c r="D4" s="641"/>
      <c r="E4" s="641"/>
      <c r="F4" s="641"/>
      <c r="G4" s="641"/>
      <c r="H4" s="61"/>
      <c r="I4" s="61"/>
      <c r="J4" s="61"/>
      <c r="K4" s="60"/>
      <c r="L4" s="60"/>
      <c r="M4" s="60"/>
      <c r="N4" s="60"/>
      <c r="O4" s="60"/>
      <c r="P4" s="60"/>
      <c r="Q4" s="60"/>
      <c r="R4" s="60"/>
    </row>
    <row r="5" spans="1:18" ht="13.5" thickBot="1" x14ac:dyDescent="0.25">
      <c r="A5" s="310"/>
      <c r="B5" s="310"/>
      <c r="C5" s="310"/>
      <c r="D5" s="310"/>
      <c r="E5" s="310"/>
      <c r="F5" s="310"/>
      <c r="G5" s="310"/>
      <c r="H5" s="60"/>
      <c r="I5" s="60"/>
      <c r="J5" s="52"/>
      <c r="K5" s="60"/>
      <c r="L5" s="60"/>
      <c r="M5" s="60"/>
      <c r="N5" s="60"/>
      <c r="O5" s="60"/>
      <c r="P5" s="60"/>
      <c r="Q5" s="60"/>
      <c r="R5" s="60"/>
    </row>
    <row r="6" spans="1:18" ht="13.5" customHeight="1" thickBot="1" x14ac:dyDescent="0.25">
      <c r="A6" s="658" t="s">
        <v>46</v>
      </c>
      <c r="B6" s="660" t="s">
        <v>177</v>
      </c>
      <c r="C6" s="438" t="str">
        <f>+'8.a '!$B$7</f>
        <v>promedio 2015</v>
      </c>
      <c r="D6" s="438" t="str">
        <f>+'8.a '!$D$7</f>
        <v>promedio 2016</v>
      </c>
      <c r="E6" s="438" t="str">
        <f>+'8.a '!$F$7</f>
        <v>promedio 2017</v>
      </c>
      <c r="F6" s="438" t="str">
        <f>+'8.a '!$J$7</f>
        <v>promedio ene-may 2018</v>
      </c>
      <c r="G6" s="662" t="s">
        <v>81</v>
      </c>
      <c r="H6" s="60"/>
      <c r="I6" s="60"/>
      <c r="J6" s="52"/>
      <c r="K6" s="60"/>
      <c r="L6" s="60"/>
      <c r="M6" s="60"/>
      <c r="N6" s="60"/>
      <c r="O6" s="60"/>
      <c r="P6" s="60"/>
      <c r="Q6" s="60"/>
      <c r="R6" s="60"/>
    </row>
    <row r="7" spans="1:18" ht="45.75" customHeight="1" thickBot="1" x14ac:dyDescent="0.25">
      <c r="A7" s="659"/>
      <c r="B7" s="661"/>
      <c r="C7" s="439" t="str">
        <f>"Cantidad por "&amp;"elemento"</f>
        <v>Cantidad por elemento</v>
      </c>
      <c r="D7" s="439" t="str">
        <f>+C7</f>
        <v>Cantidad por elemento</v>
      </c>
      <c r="E7" s="439" t="str">
        <f>+D7</f>
        <v>Cantidad por elemento</v>
      </c>
      <c r="F7" s="439" t="str">
        <f>+E7</f>
        <v>Cantidad por elemento</v>
      </c>
      <c r="G7" s="663"/>
      <c r="H7" s="60"/>
      <c r="I7" s="60"/>
      <c r="J7" s="58"/>
      <c r="K7" s="60"/>
      <c r="L7" s="60"/>
      <c r="M7" s="60"/>
      <c r="N7" s="60"/>
      <c r="O7" s="60"/>
      <c r="P7" s="60"/>
      <c r="Q7" s="60"/>
      <c r="R7" s="60"/>
    </row>
    <row r="8" spans="1:18" ht="13.5" thickBot="1" x14ac:dyDescent="0.25">
      <c r="A8" s="393"/>
      <c r="B8" s="393"/>
      <c r="C8" s="310"/>
      <c r="D8" s="310"/>
      <c r="E8" s="310"/>
      <c r="F8" s="310"/>
      <c r="G8" s="411"/>
      <c r="H8" s="60"/>
      <c r="I8" s="60"/>
      <c r="J8" s="58"/>
      <c r="K8" s="60"/>
      <c r="L8" s="60"/>
      <c r="M8" s="60"/>
      <c r="N8" s="60"/>
      <c r="O8" s="60"/>
      <c r="P8" s="60"/>
      <c r="Q8" s="60"/>
      <c r="R8" s="60"/>
    </row>
    <row r="9" spans="1:18" x14ac:dyDescent="0.2">
      <c r="A9" s="400" t="s">
        <v>108</v>
      </c>
      <c r="B9" s="440"/>
      <c r="C9" s="441"/>
      <c r="D9" s="442"/>
      <c r="E9" s="441"/>
      <c r="F9" s="442"/>
      <c r="G9" s="442"/>
      <c r="H9" s="60"/>
      <c r="I9" s="60"/>
      <c r="J9" s="58"/>
      <c r="K9" s="60"/>
      <c r="L9" s="60"/>
      <c r="M9" s="60"/>
      <c r="N9" s="60"/>
      <c r="O9" s="60"/>
      <c r="P9" s="60"/>
      <c r="Q9" s="60"/>
      <c r="R9" s="60"/>
    </row>
    <row r="10" spans="1:18" x14ac:dyDescent="0.2">
      <c r="A10" s="405" t="s">
        <v>134</v>
      </c>
      <c r="B10" s="443"/>
      <c r="C10" s="444"/>
      <c r="D10" s="445"/>
      <c r="E10" s="444"/>
      <c r="F10" s="445"/>
      <c r="G10" s="445"/>
      <c r="H10" s="60"/>
      <c r="I10" s="60"/>
      <c r="J10" s="58"/>
      <c r="K10" s="60"/>
      <c r="L10" s="60"/>
      <c r="M10" s="60"/>
      <c r="N10" s="60"/>
      <c r="O10" s="60"/>
      <c r="P10" s="60"/>
      <c r="Q10" s="60"/>
      <c r="R10" s="60"/>
    </row>
    <row r="11" spans="1:18" x14ac:dyDescent="0.2">
      <c r="A11" s="405" t="s">
        <v>133</v>
      </c>
      <c r="B11" s="443"/>
      <c r="C11" s="444"/>
      <c r="D11" s="445"/>
      <c r="E11" s="444"/>
      <c r="F11" s="445"/>
      <c r="G11" s="445"/>
      <c r="H11" s="60"/>
      <c r="I11" s="60"/>
      <c r="J11" s="58"/>
      <c r="K11" s="60"/>
      <c r="L11" s="60"/>
      <c r="M11" s="60"/>
      <c r="N11" s="60"/>
      <c r="O11" s="60"/>
      <c r="P11" s="60"/>
      <c r="Q11" s="60"/>
      <c r="R11" s="60"/>
    </row>
    <row r="12" spans="1:18" x14ac:dyDescent="0.2">
      <c r="A12" s="405" t="s">
        <v>131</v>
      </c>
      <c r="B12" s="443"/>
      <c r="C12" s="444"/>
      <c r="D12" s="445"/>
      <c r="E12" s="444"/>
      <c r="F12" s="445"/>
      <c r="G12" s="445"/>
      <c r="H12" s="60"/>
      <c r="I12" s="60"/>
      <c r="J12" s="58"/>
      <c r="K12" s="60"/>
      <c r="L12" s="60"/>
      <c r="M12" s="60"/>
      <c r="N12" s="60"/>
      <c r="O12" s="60"/>
      <c r="P12" s="60"/>
      <c r="Q12" s="60"/>
      <c r="R12" s="60"/>
    </row>
    <row r="13" spans="1:18" x14ac:dyDescent="0.2">
      <c r="A13" s="405" t="s">
        <v>132</v>
      </c>
      <c r="B13" s="443"/>
      <c r="C13" s="444"/>
      <c r="D13" s="445"/>
      <c r="E13" s="444"/>
      <c r="F13" s="445"/>
      <c r="G13" s="445"/>
      <c r="H13" s="60"/>
      <c r="I13" s="60"/>
      <c r="J13" s="58"/>
      <c r="K13" s="60"/>
      <c r="L13" s="60"/>
      <c r="M13" s="60"/>
      <c r="N13" s="60"/>
      <c r="O13" s="60"/>
      <c r="P13" s="60"/>
      <c r="Q13" s="60"/>
      <c r="R13" s="60"/>
    </row>
    <row r="14" spans="1:18" ht="13.5" thickBot="1" x14ac:dyDescent="0.25">
      <c r="A14" s="402"/>
      <c r="B14" s="446"/>
      <c r="C14" s="447"/>
      <c r="D14" s="448"/>
      <c r="E14" s="447"/>
      <c r="F14" s="448"/>
      <c r="G14" s="448"/>
      <c r="H14" s="60"/>
      <c r="I14" s="60"/>
      <c r="J14" s="58"/>
      <c r="K14" s="60"/>
      <c r="L14" s="60"/>
      <c r="M14" s="60"/>
      <c r="N14" s="60"/>
      <c r="O14" s="60"/>
      <c r="P14" s="60"/>
      <c r="Q14" s="60"/>
      <c r="R14" s="60"/>
    </row>
    <row r="15" spans="1:18" ht="13.5" thickBot="1" x14ac:dyDescent="0.25">
      <c r="A15" s="393"/>
      <c r="B15" s="393"/>
      <c r="C15" s="310"/>
      <c r="D15" s="310"/>
      <c r="E15" s="310"/>
      <c r="F15" s="310"/>
      <c r="G15" s="310"/>
      <c r="H15" s="60"/>
      <c r="I15" s="60"/>
      <c r="J15" s="58"/>
      <c r="K15" s="60"/>
      <c r="L15" s="60"/>
      <c r="M15" s="60"/>
      <c r="N15" s="60"/>
      <c r="O15" s="60"/>
      <c r="P15" s="60"/>
      <c r="Q15" s="60"/>
      <c r="R15" s="60"/>
    </row>
    <row r="16" spans="1:18" x14ac:dyDescent="0.2">
      <c r="A16" s="400" t="s">
        <v>109</v>
      </c>
      <c r="B16" s="440"/>
      <c r="C16" s="441"/>
      <c r="D16" s="442"/>
      <c r="E16" s="441"/>
      <c r="F16" s="442"/>
      <c r="G16" s="442"/>
      <c r="H16" s="60"/>
      <c r="I16" s="60"/>
      <c r="J16" s="58"/>
      <c r="K16" s="60"/>
      <c r="L16" s="60"/>
      <c r="M16" s="60"/>
      <c r="N16" s="60"/>
      <c r="O16" s="60"/>
      <c r="P16" s="60"/>
      <c r="Q16" s="60"/>
      <c r="R16" s="60"/>
    </row>
    <row r="17" spans="1:18" x14ac:dyDescent="0.2">
      <c r="A17" s="405" t="s">
        <v>134</v>
      </c>
      <c r="B17" s="443"/>
      <c r="C17" s="444"/>
      <c r="D17" s="445"/>
      <c r="E17" s="444"/>
      <c r="F17" s="445"/>
      <c r="G17" s="445"/>
      <c r="H17" s="60"/>
      <c r="I17" s="60"/>
      <c r="J17" s="58"/>
      <c r="K17" s="60"/>
      <c r="L17" s="60"/>
      <c r="M17" s="60"/>
      <c r="N17" s="60"/>
      <c r="O17" s="60"/>
      <c r="P17" s="60"/>
      <c r="Q17" s="60"/>
      <c r="R17" s="60"/>
    </row>
    <row r="18" spans="1:18" x14ac:dyDescent="0.2">
      <c r="A18" s="405" t="s">
        <v>133</v>
      </c>
      <c r="B18" s="443"/>
      <c r="C18" s="444"/>
      <c r="D18" s="445"/>
      <c r="E18" s="444"/>
      <c r="F18" s="445"/>
      <c r="G18" s="445"/>
      <c r="H18" s="60"/>
      <c r="I18" s="60"/>
      <c r="J18" s="58"/>
      <c r="K18" s="60"/>
      <c r="L18" s="60"/>
      <c r="M18" s="60"/>
      <c r="N18" s="60"/>
      <c r="O18" s="60"/>
      <c r="P18" s="60"/>
      <c r="Q18" s="60"/>
      <c r="R18" s="60"/>
    </row>
    <row r="19" spans="1:18" x14ac:dyDescent="0.2">
      <c r="A19" s="405" t="s">
        <v>131</v>
      </c>
      <c r="B19" s="443"/>
      <c r="C19" s="444"/>
      <c r="D19" s="445"/>
      <c r="E19" s="444"/>
      <c r="F19" s="445"/>
      <c r="G19" s="445"/>
    </row>
    <row r="20" spans="1:18" x14ac:dyDescent="0.2">
      <c r="A20" s="405" t="s">
        <v>132</v>
      </c>
      <c r="B20" s="443"/>
      <c r="C20" s="444"/>
      <c r="D20" s="445"/>
      <c r="E20" s="444"/>
      <c r="F20" s="445"/>
      <c r="G20" s="445"/>
    </row>
    <row r="21" spans="1:18" ht="13.5" thickBot="1" x14ac:dyDescent="0.25">
      <c r="A21" s="402"/>
      <c r="B21" s="446"/>
      <c r="C21" s="447"/>
      <c r="D21" s="448"/>
      <c r="E21" s="447"/>
      <c r="F21" s="448"/>
      <c r="G21" s="448"/>
    </row>
    <row r="22" spans="1:18" ht="13.5" thickBot="1" x14ac:dyDescent="0.25">
      <c r="A22" s="310"/>
      <c r="B22" s="310"/>
      <c r="C22" s="310"/>
      <c r="D22" s="310"/>
      <c r="E22" s="310"/>
      <c r="F22" s="310"/>
      <c r="G22" s="310"/>
    </row>
    <row r="23" spans="1:18" ht="13.5" thickBot="1" x14ac:dyDescent="0.25">
      <c r="A23" s="449" t="str">
        <f>+'8.a bis'!A5</f>
        <v>En pesos por elemento</v>
      </c>
      <c r="B23" s="310"/>
      <c r="C23" s="310"/>
      <c r="D23" s="310"/>
      <c r="E23" s="310"/>
      <c r="F23" s="310"/>
      <c r="G23" s="310"/>
    </row>
    <row r="24" spans="1:18" ht="13.5" thickBot="1" x14ac:dyDescent="0.25">
      <c r="A24" s="665" t="s">
        <v>46</v>
      </c>
      <c r="B24" s="666"/>
      <c r="C24" s="450" t="str">
        <f>+C6</f>
        <v>promedio 2015</v>
      </c>
      <c r="D24" s="451" t="str">
        <f>+D6</f>
        <v>promedio 2016</v>
      </c>
      <c r="E24" s="450" t="str">
        <f>+E6</f>
        <v>promedio 2017</v>
      </c>
      <c r="F24" s="452" t="str">
        <f>+F6</f>
        <v>promedio ene-may 2018</v>
      </c>
      <c r="G24" s="310"/>
    </row>
    <row r="25" spans="1:18" ht="13.5" thickBot="1" x14ac:dyDescent="0.25">
      <c r="A25" s="667" t="s">
        <v>78</v>
      </c>
      <c r="B25" s="668"/>
      <c r="C25" s="310"/>
      <c r="D25" s="310"/>
      <c r="E25" s="310"/>
      <c r="F25" s="310"/>
      <c r="G25" s="310"/>
    </row>
    <row r="26" spans="1:18" x14ac:dyDescent="0.2">
      <c r="A26" s="656" t="s">
        <v>111</v>
      </c>
      <c r="B26" s="657"/>
      <c r="C26" s="453"/>
      <c r="D26" s="454"/>
      <c r="E26" s="453"/>
      <c r="F26" s="455"/>
      <c r="G26" s="310"/>
    </row>
    <row r="27" spans="1:18" x14ac:dyDescent="0.2">
      <c r="A27" s="654" t="s">
        <v>121</v>
      </c>
      <c r="B27" s="655"/>
      <c r="C27" s="456"/>
      <c r="D27" s="457"/>
      <c r="E27" s="456"/>
      <c r="F27" s="458"/>
      <c r="G27" s="310"/>
    </row>
    <row r="28" spans="1:18" x14ac:dyDescent="0.2">
      <c r="A28" s="654" t="s">
        <v>122</v>
      </c>
      <c r="B28" s="655"/>
      <c r="C28" s="456"/>
      <c r="D28" s="457"/>
      <c r="E28" s="456"/>
      <c r="F28" s="458"/>
      <c r="G28" s="310"/>
    </row>
    <row r="29" spans="1:18" ht="13.5" thickBot="1" x14ac:dyDescent="0.25">
      <c r="A29" s="652" t="s">
        <v>123</v>
      </c>
      <c r="B29" s="653"/>
      <c r="C29" s="459"/>
      <c r="D29" s="460"/>
      <c r="E29" s="459"/>
      <c r="F29" s="461"/>
      <c r="G29" s="310"/>
    </row>
    <row r="30" spans="1:18" ht="13.5" thickBot="1" x14ac:dyDescent="0.25">
      <c r="A30" s="669" t="s">
        <v>112</v>
      </c>
      <c r="B30" s="670"/>
      <c r="C30" s="310"/>
      <c r="D30" s="310"/>
      <c r="E30" s="310"/>
      <c r="F30" s="310"/>
      <c r="G30" s="310"/>
    </row>
    <row r="31" spans="1:18" x14ac:dyDescent="0.2">
      <c r="A31" s="656" t="s">
        <v>111</v>
      </c>
      <c r="B31" s="657"/>
      <c r="C31" s="453"/>
      <c r="D31" s="454"/>
      <c r="E31" s="453"/>
      <c r="F31" s="455"/>
      <c r="G31" s="310"/>
    </row>
    <row r="32" spans="1:18" x14ac:dyDescent="0.2">
      <c r="A32" s="654" t="s">
        <v>121</v>
      </c>
      <c r="B32" s="655"/>
      <c r="C32" s="456"/>
      <c r="D32" s="457"/>
      <c r="E32" s="456"/>
      <c r="F32" s="458"/>
      <c r="G32" s="310"/>
    </row>
    <row r="33" spans="1:10" x14ac:dyDescent="0.2">
      <c r="A33" s="654" t="s">
        <v>122</v>
      </c>
      <c r="B33" s="655"/>
      <c r="C33" s="456"/>
      <c r="D33" s="457"/>
      <c r="E33" s="456"/>
      <c r="F33" s="458"/>
      <c r="G33" s="310"/>
    </row>
    <row r="34" spans="1:10" ht="13.5" thickBot="1" x14ac:dyDescent="0.25">
      <c r="A34" s="652" t="s">
        <v>123</v>
      </c>
      <c r="B34" s="653"/>
      <c r="C34" s="459"/>
      <c r="D34" s="460"/>
      <c r="E34" s="459"/>
      <c r="F34" s="461"/>
      <c r="G34" s="310"/>
    </row>
    <row r="35" spans="1:10" ht="13.5" thickBot="1" x14ac:dyDescent="0.25">
      <c r="A35" s="669" t="s">
        <v>113</v>
      </c>
      <c r="B35" s="670"/>
      <c r="C35" s="310"/>
      <c r="D35" s="310"/>
      <c r="E35" s="310"/>
      <c r="F35" s="310"/>
      <c r="G35" s="310"/>
    </row>
    <row r="36" spans="1:10" x14ac:dyDescent="0.2">
      <c r="A36" s="656" t="s">
        <v>111</v>
      </c>
      <c r="B36" s="657"/>
      <c r="C36" s="453"/>
      <c r="D36" s="454"/>
      <c r="E36" s="453"/>
      <c r="F36" s="455"/>
      <c r="G36" s="310"/>
    </row>
    <row r="37" spans="1:10" x14ac:dyDescent="0.2">
      <c r="A37" s="654" t="s">
        <v>121</v>
      </c>
      <c r="B37" s="655"/>
      <c r="C37" s="456"/>
      <c r="D37" s="457"/>
      <c r="E37" s="456"/>
      <c r="F37" s="458"/>
      <c r="G37" s="310"/>
    </row>
    <row r="38" spans="1:10" x14ac:dyDescent="0.2">
      <c r="A38" s="654" t="s">
        <v>122</v>
      </c>
      <c r="B38" s="655"/>
      <c r="C38" s="456"/>
      <c r="D38" s="457"/>
      <c r="E38" s="456"/>
      <c r="F38" s="458"/>
      <c r="G38" s="310"/>
    </row>
    <row r="39" spans="1:10" ht="13.5" thickBot="1" x14ac:dyDescent="0.25">
      <c r="A39" s="652" t="s">
        <v>123</v>
      </c>
      <c r="B39" s="653"/>
      <c r="C39" s="459"/>
      <c r="D39" s="460"/>
      <c r="E39" s="459"/>
      <c r="F39" s="461"/>
      <c r="G39" s="310"/>
    </row>
    <row r="40" spans="1:10" ht="13.5" thickBot="1" x14ac:dyDescent="0.25">
      <c r="A40" s="669" t="s">
        <v>113</v>
      </c>
      <c r="B40" s="670"/>
      <c r="C40" s="310"/>
      <c r="D40" s="310"/>
      <c r="E40" s="310"/>
      <c r="F40" s="310"/>
      <c r="G40" s="310"/>
    </row>
    <row r="41" spans="1:10" x14ac:dyDescent="0.2">
      <c r="A41" s="656" t="s">
        <v>111</v>
      </c>
      <c r="B41" s="657"/>
      <c r="C41" s="453"/>
      <c r="D41" s="454"/>
      <c r="E41" s="453"/>
      <c r="F41" s="455"/>
      <c r="G41" s="310"/>
    </row>
    <row r="42" spans="1:10" x14ac:dyDescent="0.2">
      <c r="A42" s="654" t="s">
        <v>121</v>
      </c>
      <c r="B42" s="655"/>
      <c r="C42" s="456"/>
      <c r="D42" s="457"/>
      <c r="E42" s="456"/>
      <c r="F42" s="458"/>
      <c r="G42" s="310"/>
    </row>
    <row r="43" spans="1:10" x14ac:dyDescent="0.2">
      <c r="A43" s="654" t="s">
        <v>122</v>
      </c>
      <c r="B43" s="655"/>
      <c r="C43" s="456"/>
      <c r="D43" s="457"/>
      <c r="E43" s="456"/>
      <c r="F43" s="458"/>
      <c r="G43" s="310"/>
    </row>
    <row r="44" spans="1:10" ht="13.5" thickBot="1" x14ac:dyDescent="0.25">
      <c r="A44" s="652" t="s">
        <v>123</v>
      </c>
      <c r="B44" s="653"/>
      <c r="C44" s="459"/>
      <c r="D44" s="460"/>
      <c r="E44" s="459"/>
      <c r="F44" s="461"/>
      <c r="G44" s="310"/>
    </row>
    <row r="45" spans="1:10" x14ac:dyDescent="0.2">
      <c r="A45" s="310"/>
      <c r="B45" s="310"/>
      <c r="C45" s="310"/>
      <c r="D45" s="310"/>
      <c r="E45" s="310"/>
      <c r="F45" s="310"/>
      <c r="G45" s="310"/>
    </row>
    <row r="46" spans="1:10" x14ac:dyDescent="0.2">
      <c r="A46" s="664" t="s">
        <v>231</v>
      </c>
      <c r="B46" s="664"/>
      <c r="C46" s="664"/>
      <c r="D46" s="664"/>
      <c r="E46" s="664"/>
      <c r="F46" s="664"/>
      <c r="G46" s="664"/>
      <c r="H46" s="62"/>
      <c r="I46" s="62"/>
      <c r="J46" s="62"/>
    </row>
    <row r="47" spans="1:10" x14ac:dyDescent="0.2">
      <c r="A47" s="310"/>
      <c r="B47" s="310"/>
      <c r="C47" s="310"/>
      <c r="D47" s="310"/>
      <c r="E47" s="310"/>
      <c r="F47" s="310"/>
      <c r="G47" s="310"/>
    </row>
    <row r="48" spans="1:10" x14ac:dyDescent="0.2">
      <c r="A48" s="310"/>
      <c r="B48" s="310"/>
      <c r="C48" s="310"/>
      <c r="D48" s="310"/>
      <c r="E48" s="310"/>
      <c r="F48" s="310"/>
      <c r="G48" s="310"/>
    </row>
    <row r="49" spans="1:7" x14ac:dyDescent="0.2">
      <c r="A49" s="310"/>
      <c r="B49" s="310"/>
      <c r="C49" s="310"/>
      <c r="D49" s="310"/>
      <c r="E49" s="310"/>
      <c r="F49" s="310"/>
      <c r="G49" s="310"/>
    </row>
    <row r="50" spans="1:7" x14ac:dyDescent="0.2">
      <c r="A50" s="310"/>
      <c r="B50" s="310"/>
      <c r="C50" s="310"/>
      <c r="D50" s="310"/>
      <c r="E50" s="310"/>
      <c r="F50" s="310"/>
      <c r="G50" s="310"/>
    </row>
    <row r="51" spans="1:7" x14ac:dyDescent="0.2">
      <c r="A51" s="310"/>
      <c r="B51" s="310"/>
      <c r="C51" s="310"/>
      <c r="D51" s="310"/>
      <c r="E51" s="310"/>
      <c r="F51" s="310"/>
      <c r="G51" s="310"/>
    </row>
    <row r="52" spans="1:7" x14ac:dyDescent="0.2">
      <c r="A52" s="310"/>
      <c r="B52" s="310"/>
      <c r="C52" s="310"/>
      <c r="D52" s="310"/>
      <c r="E52" s="310"/>
      <c r="F52" s="310"/>
      <c r="G52" s="310"/>
    </row>
    <row r="53" spans="1:7" x14ac:dyDescent="0.2">
      <c r="A53" s="310"/>
      <c r="B53" s="310"/>
      <c r="C53" s="310"/>
      <c r="D53" s="310"/>
      <c r="E53" s="310"/>
      <c r="F53" s="310"/>
      <c r="G53" s="310"/>
    </row>
    <row r="54" spans="1:7" x14ac:dyDescent="0.2">
      <c r="A54" s="310"/>
      <c r="B54" s="310"/>
      <c r="C54" s="310"/>
      <c r="D54" s="310"/>
      <c r="E54" s="310"/>
      <c r="F54" s="310"/>
      <c r="G54" s="310"/>
    </row>
    <row r="55" spans="1:7" x14ac:dyDescent="0.2">
      <c r="A55" s="310"/>
      <c r="B55" s="310"/>
      <c r="C55" s="310"/>
      <c r="D55" s="310"/>
      <c r="E55" s="310"/>
      <c r="F55" s="310"/>
      <c r="G55" s="310"/>
    </row>
    <row r="56" spans="1:7" x14ac:dyDescent="0.2">
      <c r="A56" s="310"/>
      <c r="B56" s="310"/>
      <c r="C56" s="310"/>
      <c r="D56" s="310"/>
      <c r="E56" s="310"/>
      <c r="F56" s="310"/>
      <c r="G56" s="310"/>
    </row>
    <row r="57" spans="1:7" x14ac:dyDescent="0.2">
      <c r="A57" s="310"/>
      <c r="B57" s="310"/>
      <c r="C57" s="310"/>
      <c r="D57" s="310"/>
      <c r="E57" s="310"/>
      <c r="F57" s="310"/>
      <c r="G57" s="310"/>
    </row>
    <row r="58" spans="1:7" x14ac:dyDescent="0.2">
      <c r="A58" s="310"/>
      <c r="B58" s="310"/>
      <c r="C58" s="310"/>
      <c r="D58" s="310"/>
      <c r="E58" s="310"/>
      <c r="F58" s="310"/>
      <c r="G58" s="310"/>
    </row>
    <row r="59" spans="1:7" x14ac:dyDescent="0.2">
      <c r="A59" s="310"/>
      <c r="B59" s="310"/>
      <c r="C59" s="310"/>
      <c r="D59" s="310"/>
      <c r="E59" s="310"/>
      <c r="F59" s="310"/>
      <c r="G59" s="310"/>
    </row>
    <row r="60" spans="1:7" x14ac:dyDescent="0.2">
      <c r="A60" s="310"/>
      <c r="B60" s="310"/>
      <c r="C60" s="310"/>
      <c r="D60" s="310"/>
      <c r="E60" s="310"/>
      <c r="F60" s="310"/>
      <c r="G60" s="310"/>
    </row>
  </sheetData>
  <mergeCells count="29">
    <mergeCell ref="A42:B42"/>
    <mergeCell ref="A43:B43"/>
    <mergeCell ref="A44:B44"/>
    <mergeCell ref="A46:G46"/>
    <mergeCell ref="A36:B36"/>
    <mergeCell ref="A37:B37"/>
    <mergeCell ref="A38:B38"/>
    <mergeCell ref="A39:B39"/>
    <mergeCell ref="A40:B40"/>
    <mergeCell ref="A41:B4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:G1"/>
    <mergeCell ref="A2:G2"/>
    <mergeCell ref="A3:G3"/>
    <mergeCell ref="A4:G4"/>
    <mergeCell ref="A6:A7"/>
    <mergeCell ref="B6:B7"/>
    <mergeCell ref="G6:G7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80" orientation="landscape" r:id="rId1"/>
  <headerFooter alignWithMargins="0">
    <oddHeader>&amp;R2018 - Año del Centenario de la Reforma Unversitaria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E63"/>
  <sheetViews>
    <sheetView showGridLines="0" zoomScale="75" workbookViewId="0">
      <selection activeCell="A2" sqref="A2:G2"/>
    </sheetView>
  </sheetViews>
  <sheetFormatPr baseColWidth="10" defaultRowHeight="12.75" x14ac:dyDescent="0.2"/>
  <cols>
    <col min="1" max="1" width="17.5703125" style="25" customWidth="1"/>
    <col min="2" max="3" width="18.5703125" style="50" customWidth="1"/>
    <col min="4" max="4" width="30" style="50" customWidth="1"/>
    <col min="5" max="5" width="7.5703125" style="25" customWidth="1"/>
    <col min="6" max="6" width="17.5703125" style="25" customWidth="1"/>
    <col min="7" max="255" width="11.42578125" style="25"/>
    <col min="256" max="256" width="4.140625" style="25" customWidth="1"/>
    <col min="257" max="257" width="17.5703125" style="25" customWidth="1"/>
    <col min="258" max="259" width="18.5703125" style="25" customWidth="1"/>
    <col min="260" max="260" width="20.42578125" style="25" customWidth="1"/>
    <col min="261" max="261" width="7.5703125" style="25" customWidth="1"/>
    <col min="262" max="262" width="17.5703125" style="25" customWidth="1"/>
    <col min="263" max="511" width="11.42578125" style="25"/>
    <col min="512" max="512" width="4.140625" style="25" customWidth="1"/>
    <col min="513" max="513" width="17.5703125" style="25" customWidth="1"/>
    <col min="514" max="515" width="18.5703125" style="25" customWidth="1"/>
    <col min="516" max="516" width="20.42578125" style="25" customWidth="1"/>
    <col min="517" max="517" width="7.5703125" style="25" customWidth="1"/>
    <col min="518" max="518" width="17.5703125" style="25" customWidth="1"/>
    <col min="519" max="767" width="11.42578125" style="25"/>
    <col min="768" max="768" width="4.140625" style="25" customWidth="1"/>
    <col min="769" max="769" width="17.5703125" style="25" customWidth="1"/>
    <col min="770" max="771" width="18.5703125" style="25" customWidth="1"/>
    <col min="772" max="772" width="20.42578125" style="25" customWidth="1"/>
    <col min="773" max="773" width="7.5703125" style="25" customWidth="1"/>
    <col min="774" max="774" width="17.5703125" style="25" customWidth="1"/>
    <col min="775" max="1023" width="11.42578125" style="25"/>
    <col min="1024" max="1024" width="4.140625" style="25" customWidth="1"/>
    <col min="1025" max="1025" width="17.5703125" style="25" customWidth="1"/>
    <col min="1026" max="1027" width="18.5703125" style="25" customWidth="1"/>
    <col min="1028" max="1028" width="20.42578125" style="25" customWidth="1"/>
    <col min="1029" max="1029" width="7.5703125" style="25" customWidth="1"/>
    <col min="1030" max="1030" width="17.5703125" style="25" customWidth="1"/>
    <col min="1031" max="1279" width="11.42578125" style="25"/>
    <col min="1280" max="1280" width="4.140625" style="25" customWidth="1"/>
    <col min="1281" max="1281" width="17.5703125" style="25" customWidth="1"/>
    <col min="1282" max="1283" width="18.5703125" style="25" customWidth="1"/>
    <col min="1284" max="1284" width="20.42578125" style="25" customWidth="1"/>
    <col min="1285" max="1285" width="7.5703125" style="25" customWidth="1"/>
    <col min="1286" max="1286" width="17.5703125" style="25" customWidth="1"/>
    <col min="1287" max="1535" width="11.42578125" style="25"/>
    <col min="1536" max="1536" width="4.140625" style="25" customWidth="1"/>
    <col min="1537" max="1537" width="17.5703125" style="25" customWidth="1"/>
    <col min="1538" max="1539" width="18.5703125" style="25" customWidth="1"/>
    <col min="1540" max="1540" width="20.42578125" style="25" customWidth="1"/>
    <col min="1541" max="1541" width="7.5703125" style="25" customWidth="1"/>
    <col min="1542" max="1542" width="17.5703125" style="25" customWidth="1"/>
    <col min="1543" max="1791" width="11.42578125" style="25"/>
    <col min="1792" max="1792" width="4.140625" style="25" customWidth="1"/>
    <col min="1793" max="1793" width="17.5703125" style="25" customWidth="1"/>
    <col min="1794" max="1795" width="18.5703125" style="25" customWidth="1"/>
    <col min="1796" max="1796" width="20.42578125" style="25" customWidth="1"/>
    <col min="1797" max="1797" width="7.5703125" style="25" customWidth="1"/>
    <col min="1798" max="1798" width="17.5703125" style="25" customWidth="1"/>
    <col min="1799" max="2047" width="11.42578125" style="25"/>
    <col min="2048" max="2048" width="4.140625" style="25" customWidth="1"/>
    <col min="2049" max="2049" width="17.5703125" style="25" customWidth="1"/>
    <col min="2050" max="2051" width="18.5703125" style="25" customWidth="1"/>
    <col min="2052" max="2052" width="20.42578125" style="25" customWidth="1"/>
    <col min="2053" max="2053" width="7.5703125" style="25" customWidth="1"/>
    <col min="2054" max="2054" width="17.5703125" style="25" customWidth="1"/>
    <col min="2055" max="2303" width="11.42578125" style="25"/>
    <col min="2304" max="2304" width="4.140625" style="25" customWidth="1"/>
    <col min="2305" max="2305" width="17.5703125" style="25" customWidth="1"/>
    <col min="2306" max="2307" width="18.5703125" style="25" customWidth="1"/>
    <col min="2308" max="2308" width="20.42578125" style="25" customWidth="1"/>
    <col min="2309" max="2309" width="7.5703125" style="25" customWidth="1"/>
    <col min="2310" max="2310" width="17.5703125" style="25" customWidth="1"/>
    <col min="2311" max="2559" width="11.42578125" style="25"/>
    <col min="2560" max="2560" width="4.140625" style="25" customWidth="1"/>
    <col min="2561" max="2561" width="17.5703125" style="25" customWidth="1"/>
    <col min="2562" max="2563" width="18.5703125" style="25" customWidth="1"/>
    <col min="2564" max="2564" width="20.42578125" style="25" customWidth="1"/>
    <col min="2565" max="2565" width="7.5703125" style="25" customWidth="1"/>
    <col min="2566" max="2566" width="17.5703125" style="25" customWidth="1"/>
    <col min="2567" max="2815" width="11.42578125" style="25"/>
    <col min="2816" max="2816" width="4.140625" style="25" customWidth="1"/>
    <col min="2817" max="2817" width="17.5703125" style="25" customWidth="1"/>
    <col min="2818" max="2819" width="18.5703125" style="25" customWidth="1"/>
    <col min="2820" max="2820" width="20.42578125" style="25" customWidth="1"/>
    <col min="2821" max="2821" width="7.5703125" style="25" customWidth="1"/>
    <col min="2822" max="2822" width="17.5703125" style="25" customWidth="1"/>
    <col min="2823" max="3071" width="11.42578125" style="25"/>
    <col min="3072" max="3072" width="4.140625" style="25" customWidth="1"/>
    <col min="3073" max="3073" width="17.5703125" style="25" customWidth="1"/>
    <col min="3074" max="3075" width="18.5703125" style="25" customWidth="1"/>
    <col min="3076" max="3076" width="20.42578125" style="25" customWidth="1"/>
    <col min="3077" max="3077" width="7.5703125" style="25" customWidth="1"/>
    <col min="3078" max="3078" width="17.5703125" style="25" customWidth="1"/>
    <col min="3079" max="3327" width="11.42578125" style="25"/>
    <col min="3328" max="3328" width="4.140625" style="25" customWidth="1"/>
    <col min="3329" max="3329" width="17.5703125" style="25" customWidth="1"/>
    <col min="3330" max="3331" width="18.5703125" style="25" customWidth="1"/>
    <col min="3332" max="3332" width="20.42578125" style="25" customWidth="1"/>
    <col min="3333" max="3333" width="7.5703125" style="25" customWidth="1"/>
    <col min="3334" max="3334" width="17.5703125" style="25" customWidth="1"/>
    <col min="3335" max="3583" width="11.42578125" style="25"/>
    <col min="3584" max="3584" width="4.140625" style="25" customWidth="1"/>
    <col min="3585" max="3585" width="17.5703125" style="25" customWidth="1"/>
    <col min="3586" max="3587" width="18.5703125" style="25" customWidth="1"/>
    <col min="3588" max="3588" width="20.42578125" style="25" customWidth="1"/>
    <col min="3589" max="3589" width="7.5703125" style="25" customWidth="1"/>
    <col min="3590" max="3590" width="17.5703125" style="25" customWidth="1"/>
    <col min="3591" max="3839" width="11.42578125" style="25"/>
    <col min="3840" max="3840" width="4.140625" style="25" customWidth="1"/>
    <col min="3841" max="3841" width="17.5703125" style="25" customWidth="1"/>
    <col min="3842" max="3843" width="18.5703125" style="25" customWidth="1"/>
    <col min="3844" max="3844" width="20.42578125" style="25" customWidth="1"/>
    <col min="3845" max="3845" width="7.5703125" style="25" customWidth="1"/>
    <col min="3846" max="3846" width="17.5703125" style="25" customWidth="1"/>
    <col min="3847" max="4095" width="11.42578125" style="25"/>
    <col min="4096" max="4096" width="4.140625" style="25" customWidth="1"/>
    <col min="4097" max="4097" width="17.5703125" style="25" customWidth="1"/>
    <col min="4098" max="4099" width="18.5703125" style="25" customWidth="1"/>
    <col min="4100" max="4100" width="20.42578125" style="25" customWidth="1"/>
    <col min="4101" max="4101" width="7.5703125" style="25" customWidth="1"/>
    <col min="4102" max="4102" width="17.5703125" style="25" customWidth="1"/>
    <col min="4103" max="4351" width="11.42578125" style="25"/>
    <col min="4352" max="4352" width="4.140625" style="25" customWidth="1"/>
    <col min="4353" max="4353" width="17.5703125" style="25" customWidth="1"/>
    <col min="4354" max="4355" width="18.5703125" style="25" customWidth="1"/>
    <col min="4356" max="4356" width="20.42578125" style="25" customWidth="1"/>
    <col min="4357" max="4357" width="7.5703125" style="25" customWidth="1"/>
    <col min="4358" max="4358" width="17.5703125" style="25" customWidth="1"/>
    <col min="4359" max="4607" width="11.42578125" style="25"/>
    <col min="4608" max="4608" width="4.140625" style="25" customWidth="1"/>
    <col min="4609" max="4609" width="17.5703125" style="25" customWidth="1"/>
    <col min="4610" max="4611" width="18.5703125" style="25" customWidth="1"/>
    <col min="4612" max="4612" width="20.42578125" style="25" customWidth="1"/>
    <col min="4613" max="4613" width="7.5703125" style="25" customWidth="1"/>
    <col min="4614" max="4614" width="17.5703125" style="25" customWidth="1"/>
    <col min="4615" max="4863" width="11.42578125" style="25"/>
    <col min="4864" max="4864" width="4.140625" style="25" customWidth="1"/>
    <col min="4865" max="4865" width="17.5703125" style="25" customWidth="1"/>
    <col min="4866" max="4867" width="18.5703125" style="25" customWidth="1"/>
    <col min="4868" max="4868" width="20.42578125" style="25" customWidth="1"/>
    <col min="4869" max="4869" width="7.5703125" style="25" customWidth="1"/>
    <col min="4870" max="4870" width="17.5703125" style="25" customWidth="1"/>
    <col min="4871" max="5119" width="11.42578125" style="25"/>
    <col min="5120" max="5120" width="4.140625" style="25" customWidth="1"/>
    <col min="5121" max="5121" width="17.5703125" style="25" customWidth="1"/>
    <col min="5122" max="5123" width="18.5703125" style="25" customWidth="1"/>
    <col min="5124" max="5124" width="20.42578125" style="25" customWidth="1"/>
    <col min="5125" max="5125" width="7.5703125" style="25" customWidth="1"/>
    <col min="5126" max="5126" width="17.5703125" style="25" customWidth="1"/>
    <col min="5127" max="5375" width="11.42578125" style="25"/>
    <col min="5376" max="5376" width="4.140625" style="25" customWidth="1"/>
    <col min="5377" max="5377" width="17.5703125" style="25" customWidth="1"/>
    <col min="5378" max="5379" width="18.5703125" style="25" customWidth="1"/>
    <col min="5380" max="5380" width="20.42578125" style="25" customWidth="1"/>
    <col min="5381" max="5381" width="7.5703125" style="25" customWidth="1"/>
    <col min="5382" max="5382" width="17.5703125" style="25" customWidth="1"/>
    <col min="5383" max="5631" width="11.42578125" style="25"/>
    <col min="5632" max="5632" width="4.140625" style="25" customWidth="1"/>
    <col min="5633" max="5633" width="17.5703125" style="25" customWidth="1"/>
    <col min="5634" max="5635" width="18.5703125" style="25" customWidth="1"/>
    <col min="5636" max="5636" width="20.42578125" style="25" customWidth="1"/>
    <col min="5637" max="5637" width="7.5703125" style="25" customWidth="1"/>
    <col min="5638" max="5638" width="17.5703125" style="25" customWidth="1"/>
    <col min="5639" max="5887" width="11.42578125" style="25"/>
    <col min="5888" max="5888" width="4.140625" style="25" customWidth="1"/>
    <col min="5889" max="5889" width="17.5703125" style="25" customWidth="1"/>
    <col min="5890" max="5891" width="18.5703125" style="25" customWidth="1"/>
    <col min="5892" max="5892" width="20.42578125" style="25" customWidth="1"/>
    <col min="5893" max="5893" width="7.5703125" style="25" customWidth="1"/>
    <col min="5894" max="5894" width="17.5703125" style="25" customWidth="1"/>
    <col min="5895" max="6143" width="11.42578125" style="25"/>
    <col min="6144" max="6144" width="4.140625" style="25" customWidth="1"/>
    <col min="6145" max="6145" width="17.5703125" style="25" customWidth="1"/>
    <col min="6146" max="6147" width="18.5703125" style="25" customWidth="1"/>
    <col min="6148" max="6148" width="20.42578125" style="25" customWidth="1"/>
    <col min="6149" max="6149" width="7.5703125" style="25" customWidth="1"/>
    <col min="6150" max="6150" width="17.5703125" style="25" customWidth="1"/>
    <col min="6151" max="6399" width="11.42578125" style="25"/>
    <col min="6400" max="6400" width="4.140625" style="25" customWidth="1"/>
    <col min="6401" max="6401" width="17.5703125" style="25" customWidth="1"/>
    <col min="6402" max="6403" width="18.5703125" style="25" customWidth="1"/>
    <col min="6404" max="6404" width="20.42578125" style="25" customWidth="1"/>
    <col min="6405" max="6405" width="7.5703125" style="25" customWidth="1"/>
    <col min="6406" max="6406" width="17.5703125" style="25" customWidth="1"/>
    <col min="6407" max="6655" width="11.42578125" style="25"/>
    <col min="6656" max="6656" width="4.140625" style="25" customWidth="1"/>
    <col min="6657" max="6657" width="17.5703125" style="25" customWidth="1"/>
    <col min="6658" max="6659" width="18.5703125" style="25" customWidth="1"/>
    <col min="6660" max="6660" width="20.42578125" style="25" customWidth="1"/>
    <col min="6661" max="6661" width="7.5703125" style="25" customWidth="1"/>
    <col min="6662" max="6662" width="17.5703125" style="25" customWidth="1"/>
    <col min="6663" max="6911" width="11.42578125" style="25"/>
    <col min="6912" max="6912" width="4.140625" style="25" customWidth="1"/>
    <col min="6913" max="6913" width="17.5703125" style="25" customWidth="1"/>
    <col min="6914" max="6915" width="18.5703125" style="25" customWidth="1"/>
    <col min="6916" max="6916" width="20.42578125" style="25" customWidth="1"/>
    <col min="6917" max="6917" width="7.5703125" style="25" customWidth="1"/>
    <col min="6918" max="6918" width="17.5703125" style="25" customWidth="1"/>
    <col min="6919" max="7167" width="11.42578125" style="25"/>
    <col min="7168" max="7168" width="4.140625" style="25" customWidth="1"/>
    <col min="7169" max="7169" width="17.5703125" style="25" customWidth="1"/>
    <col min="7170" max="7171" width="18.5703125" style="25" customWidth="1"/>
    <col min="7172" max="7172" width="20.42578125" style="25" customWidth="1"/>
    <col min="7173" max="7173" width="7.5703125" style="25" customWidth="1"/>
    <col min="7174" max="7174" width="17.5703125" style="25" customWidth="1"/>
    <col min="7175" max="7423" width="11.42578125" style="25"/>
    <col min="7424" max="7424" width="4.140625" style="25" customWidth="1"/>
    <col min="7425" max="7425" width="17.5703125" style="25" customWidth="1"/>
    <col min="7426" max="7427" width="18.5703125" style="25" customWidth="1"/>
    <col min="7428" max="7428" width="20.42578125" style="25" customWidth="1"/>
    <col min="7429" max="7429" width="7.5703125" style="25" customWidth="1"/>
    <col min="7430" max="7430" width="17.5703125" style="25" customWidth="1"/>
    <col min="7431" max="7679" width="11.42578125" style="25"/>
    <col min="7680" max="7680" width="4.140625" style="25" customWidth="1"/>
    <col min="7681" max="7681" width="17.5703125" style="25" customWidth="1"/>
    <col min="7682" max="7683" width="18.5703125" style="25" customWidth="1"/>
    <col min="7684" max="7684" width="20.42578125" style="25" customWidth="1"/>
    <col min="7685" max="7685" width="7.5703125" style="25" customWidth="1"/>
    <col min="7686" max="7686" width="17.5703125" style="25" customWidth="1"/>
    <col min="7687" max="7935" width="11.42578125" style="25"/>
    <col min="7936" max="7936" width="4.140625" style="25" customWidth="1"/>
    <col min="7937" max="7937" width="17.5703125" style="25" customWidth="1"/>
    <col min="7938" max="7939" width="18.5703125" style="25" customWidth="1"/>
    <col min="7940" max="7940" width="20.42578125" style="25" customWidth="1"/>
    <col min="7941" max="7941" width="7.5703125" style="25" customWidth="1"/>
    <col min="7942" max="7942" width="17.5703125" style="25" customWidth="1"/>
    <col min="7943" max="8191" width="11.42578125" style="25"/>
    <col min="8192" max="8192" width="4.140625" style="25" customWidth="1"/>
    <col min="8193" max="8193" width="17.5703125" style="25" customWidth="1"/>
    <col min="8194" max="8195" width="18.5703125" style="25" customWidth="1"/>
    <col min="8196" max="8196" width="20.42578125" style="25" customWidth="1"/>
    <col min="8197" max="8197" width="7.5703125" style="25" customWidth="1"/>
    <col min="8198" max="8198" width="17.5703125" style="25" customWidth="1"/>
    <col min="8199" max="8447" width="11.42578125" style="25"/>
    <col min="8448" max="8448" width="4.140625" style="25" customWidth="1"/>
    <col min="8449" max="8449" width="17.5703125" style="25" customWidth="1"/>
    <col min="8450" max="8451" width="18.5703125" style="25" customWidth="1"/>
    <col min="8452" max="8452" width="20.42578125" style="25" customWidth="1"/>
    <col min="8453" max="8453" width="7.5703125" style="25" customWidth="1"/>
    <col min="8454" max="8454" width="17.5703125" style="25" customWidth="1"/>
    <col min="8455" max="8703" width="11.42578125" style="25"/>
    <col min="8704" max="8704" width="4.140625" style="25" customWidth="1"/>
    <col min="8705" max="8705" width="17.5703125" style="25" customWidth="1"/>
    <col min="8706" max="8707" width="18.5703125" style="25" customWidth="1"/>
    <col min="8708" max="8708" width="20.42578125" style="25" customWidth="1"/>
    <col min="8709" max="8709" width="7.5703125" style="25" customWidth="1"/>
    <col min="8710" max="8710" width="17.5703125" style="25" customWidth="1"/>
    <col min="8711" max="8959" width="11.42578125" style="25"/>
    <col min="8960" max="8960" width="4.140625" style="25" customWidth="1"/>
    <col min="8961" max="8961" width="17.5703125" style="25" customWidth="1"/>
    <col min="8962" max="8963" width="18.5703125" style="25" customWidth="1"/>
    <col min="8964" max="8964" width="20.42578125" style="25" customWidth="1"/>
    <col min="8965" max="8965" width="7.5703125" style="25" customWidth="1"/>
    <col min="8966" max="8966" width="17.5703125" style="25" customWidth="1"/>
    <col min="8967" max="9215" width="11.42578125" style="25"/>
    <col min="9216" max="9216" width="4.140625" style="25" customWidth="1"/>
    <col min="9217" max="9217" width="17.5703125" style="25" customWidth="1"/>
    <col min="9218" max="9219" width="18.5703125" style="25" customWidth="1"/>
    <col min="9220" max="9220" width="20.42578125" style="25" customWidth="1"/>
    <col min="9221" max="9221" width="7.5703125" style="25" customWidth="1"/>
    <col min="9222" max="9222" width="17.5703125" style="25" customWidth="1"/>
    <col min="9223" max="9471" width="11.42578125" style="25"/>
    <col min="9472" max="9472" width="4.140625" style="25" customWidth="1"/>
    <col min="9473" max="9473" width="17.5703125" style="25" customWidth="1"/>
    <col min="9474" max="9475" width="18.5703125" style="25" customWidth="1"/>
    <col min="9476" max="9476" width="20.42578125" style="25" customWidth="1"/>
    <col min="9477" max="9477" width="7.5703125" style="25" customWidth="1"/>
    <col min="9478" max="9478" width="17.5703125" style="25" customWidth="1"/>
    <col min="9479" max="9727" width="11.42578125" style="25"/>
    <col min="9728" max="9728" width="4.140625" style="25" customWidth="1"/>
    <col min="9729" max="9729" width="17.5703125" style="25" customWidth="1"/>
    <col min="9730" max="9731" width="18.5703125" style="25" customWidth="1"/>
    <col min="9732" max="9732" width="20.42578125" style="25" customWidth="1"/>
    <col min="9733" max="9733" width="7.5703125" style="25" customWidth="1"/>
    <col min="9734" max="9734" width="17.5703125" style="25" customWidth="1"/>
    <col min="9735" max="9983" width="11.42578125" style="25"/>
    <col min="9984" max="9984" width="4.140625" style="25" customWidth="1"/>
    <col min="9985" max="9985" width="17.5703125" style="25" customWidth="1"/>
    <col min="9986" max="9987" width="18.5703125" style="25" customWidth="1"/>
    <col min="9988" max="9988" width="20.42578125" style="25" customWidth="1"/>
    <col min="9989" max="9989" width="7.5703125" style="25" customWidth="1"/>
    <col min="9990" max="9990" width="17.5703125" style="25" customWidth="1"/>
    <col min="9991" max="10239" width="11.42578125" style="25"/>
    <col min="10240" max="10240" width="4.140625" style="25" customWidth="1"/>
    <col min="10241" max="10241" width="17.5703125" style="25" customWidth="1"/>
    <col min="10242" max="10243" width="18.5703125" style="25" customWidth="1"/>
    <col min="10244" max="10244" width="20.42578125" style="25" customWidth="1"/>
    <col min="10245" max="10245" width="7.5703125" style="25" customWidth="1"/>
    <col min="10246" max="10246" width="17.5703125" style="25" customWidth="1"/>
    <col min="10247" max="10495" width="11.42578125" style="25"/>
    <col min="10496" max="10496" width="4.140625" style="25" customWidth="1"/>
    <col min="10497" max="10497" width="17.5703125" style="25" customWidth="1"/>
    <col min="10498" max="10499" width="18.5703125" style="25" customWidth="1"/>
    <col min="10500" max="10500" width="20.42578125" style="25" customWidth="1"/>
    <col min="10501" max="10501" width="7.5703125" style="25" customWidth="1"/>
    <col min="10502" max="10502" width="17.5703125" style="25" customWidth="1"/>
    <col min="10503" max="10751" width="11.42578125" style="25"/>
    <col min="10752" max="10752" width="4.140625" style="25" customWidth="1"/>
    <col min="10753" max="10753" width="17.5703125" style="25" customWidth="1"/>
    <col min="10754" max="10755" width="18.5703125" style="25" customWidth="1"/>
    <col min="10756" max="10756" width="20.42578125" style="25" customWidth="1"/>
    <col min="10757" max="10757" width="7.5703125" style="25" customWidth="1"/>
    <col min="10758" max="10758" width="17.5703125" style="25" customWidth="1"/>
    <col min="10759" max="11007" width="11.42578125" style="25"/>
    <col min="11008" max="11008" width="4.140625" style="25" customWidth="1"/>
    <col min="11009" max="11009" width="17.5703125" style="25" customWidth="1"/>
    <col min="11010" max="11011" width="18.5703125" style="25" customWidth="1"/>
    <col min="11012" max="11012" width="20.42578125" style="25" customWidth="1"/>
    <col min="11013" max="11013" width="7.5703125" style="25" customWidth="1"/>
    <col min="11014" max="11014" width="17.5703125" style="25" customWidth="1"/>
    <col min="11015" max="11263" width="11.42578125" style="25"/>
    <col min="11264" max="11264" width="4.140625" style="25" customWidth="1"/>
    <col min="11265" max="11265" width="17.5703125" style="25" customWidth="1"/>
    <col min="11266" max="11267" width="18.5703125" style="25" customWidth="1"/>
    <col min="11268" max="11268" width="20.42578125" style="25" customWidth="1"/>
    <col min="11269" max="11269" width="7.5703125" style="25" customWidth="1"/>
    <col min="11270" max="11270" width="17.5703125" style="25" customWidth="1"/>
    <col min="11271" max="11519" width="11.42578125" style="25"/>
    <col min="11520" max="11520" width="4.140625" style="25" customWidth="1"/>
    <col min="11521" max="11521" width="17.5703125" style="25" customWidth="1"/>
    <col min="11522" max="11523" width="18.5703125" style="25" customWidth="1"/>
    <col min="11524" max="11524" width="20.42578125" style="25" customWidth="1"/>
    <col min="11525" max="11525" width="7.5703125" style="25" customWidth="1"/>
    <col min="11526" max="11526" width="17.5703125" style="25" customWidth="1"/>
    <col min="11527" max="11775" width="11.42578125" style="25"/>
    <col min="11776" max="11776" width="4.140625" style="25" customWidth="1"/>
    <col min="11777" max="11777" width="17.5703125" style="25" customWidth="1"/>
    <col min="11778" max="11779" width="18.5703125" style="25" customWidth="1"/>
    <col min="11780" max="11780" width="20.42578125" style="25" customWidth="1"/>
    <col min="11781" max="11781" width="7.5703125" style="25" customWidth="1"/>
    <col min="11782" max="11782" width="17.5703125" style="25" customWidth="1"/>
    <col min="11783" max="12031" width="11.42578125" style="25"/>
    <col min="12032" max="12032" width="4.140625" style="25" customWidth="1"/>
    <col min="12033" max="12033" width="17.5703125" style="25" customWidth="1"/>
    <col min="12034" max="12035" width="18.5703125" style="25" customWidth="1"/>
    <col min="12036" max="12036" width="20.42578125" style="25" customWidth="1"/>
    <col min="12037" max="12037" width="7.5703125" style="25" customWidth="1"/>
    <col min="12038" max="12038" width="17.5703125" style="25" customWidth="1"/>
    <col min="12039" max="12287" width="11.42578125" style="25"/>
    <col min="12288" max="12288" width="4.140625" style="25" customWidth="1"/>
    <col min="12289" max="12289" width="17.5703125" style="25" customWidth="1"/>
    <col min="12290" max="12291" width="18.5703125" style="25" customWidth="1"/>
    <col min="12292" max="12292" width="20.42578125" style="25" customWidth="1"/>
    <col min="12293" max="12293" width="7.5703125" style="25" customWidth="1"/>
    <col min="12294" max="12294" width="17.5703125" style="25" customWidth="1"/>
    <col min="12295" max="12543" width="11.42578125" style="25"/>
    <col min="12544" max="12544" width="4.140625" style="25" customWidth="1"/>
    <col min="12545" max="12545" width="17.5703125" style="25" customWidth="1"/>
    <col min="12546" max="12547" width="18.5703125" style="25" customWidth="1"/>
    <col min="12548" max="12548" width="20.42578125" style="25" customWidth="1"/>
    <col min="12549" max="12549" width="7.5703125" style="25" customWidth="1"/>
    <col min="12550" max="12550" width="17.5703125" style="25" customWidth="1"/>
    <col min="12551" max="12799" width="11.42578125" style="25"/>
    <col min="12800" max="12800" width="4.140625" style="25" customWidth="1"/>
    <col min="12801" max="12801" width="17.5703125" style="25" customWidth="1"/>
    <col min="12802" max="12803" width="18.5703125" style="25" customWidth="1"/>
    <col min="12804" max="12804" width="20.42578125" style="25" customWidth="1"/>
    <col min="12805" max="12805" width="7.5703125" style="25" customWidth="1"/>
    <col min="12806" max="12806" width="17.5703125" style="25" customWidth="1"/>
    <col min="12807" max="13055" width="11.42578125" style="25"/>
    <col min="13056" max="13056" width="4.140625" style="25" customWidth="1"/>
    <col min="13057" max="13057" width="17.5703125" style="25" customWidth="1"/>
    <col min="13058" max="13059" width="18.5703125" style="25" customWidth="1"/>
    <col min="13060" max="13060" width="20.42578125" style="25" customWidth="1"/>
    <col min="13061" max="13061" width="7.5703125" style="25" customWidth="1"/>
    <col min="13062" max="13062" width="17.5703125" style="25" customWidth="1"/>
    <col min="13063" max="13311" width="11.42578125" style="25"/>
    <col min="13312" max="13312" width="4.140625" style="25" customWidth="1"/>
    <col min="13313" max="13313" width="17.5703125" style="25" customWidth="1"/>
    <col min="13314" max="13315" width="18.5703125" style="25" customWidth="1"/>
    <col min="13316" max="13316" width="20.42578125" style="25" customWidth="1"/>
    <col min="13317" max="13317" width="7.5703125" style="25" customWidth="1"/>
    <col min="13318" max="13318" width="17.5703125" style="25" customWidth="1"/>
    <col min="13319" max="13567" width="11.42578125" style="25"/>
    <col min="13568" max="13568" width="4.140625" style="25" customWidth="1"/>
    <col min="13569" max="13569" width="17.5703125" style="25" customWidth="1"/>
    <col min="13570" max="13571" width="18.5703125" style="25" customWidth="1"/>
    <col min="13572" max="13572" width="20.42578125" style="25" customWidth="1"/>
    <col min="13573" max="13573" width="7.5703125" style="25" customWidth="1"/>
    <col min="13574" max="13574" width="17.5703125" style="25" customWidth="1"/>
    <col min="13575" max="13823" width="11.42578125" style="25"/>
    <col min="13824" max="13824" width="4.140625" style="25" customWidth="1"/>
    <col min="13825" max="13825" width="17.5703125" style="25" customWidth="1"/>
    <col min="13826" max="13827" width="18.5703125" style="25" customWidth="1"/>
    <col min="13828" max="13828" width="20.42578125" style="25" customWidth="1"/>
    <col min="13829" max="13829" width="7.5703125" style="25" customWidth="1"/>
    <col min="13830" max="13830" width="17.5703125" style="25" customWidth="1"/>
    <col min="13831" max="14079" width="11.42578125" style="25"/>
    <col min="14080" max="14080" width="4.140625" style="25" customWidth="1"/>
    <col min="14081" max="14081" width="17.5703125" style="25" customWidth="1"/>
    <col min="14082" max="14083" width="18.5703125" style="25" customWidth="1"/>
    <col min="14084" max="14084" width="20.42578125" style="25" customWidth="1"/>
    <col min="14085" max="14085" width="7.5703125" style="25" customWidth="1"/>
    <col min="14086" max="14086" width="17.5703125" style="25" customWidth="1"/>
    <col min="14087" max="14335" width="11.42578125" style="25"/>
    <col min="14336" max="14336" width="4.140625" style="25" customWidth="1"/>
    <col min="14337" max="14337" width="17.5703125" style="25" customWidth="1"/>
    <col min="14338" max="14339" width="18.5703125" style="25" customWidth="1"/>
    <col min="14340" max="14340" width="20.42578125" style="25" customWidth="1"/>
    <col min="14341" max="14341" width="7.5703125" style="25" customWidth="1"/>
    <col min="14342" max="14342" width="17.5703125" style="25" customWidth="1"/>
    <col min="14343" max="14591" width="11.42578125" style="25"/>
    <col min="14592" max="14592" width="4.140625" style="25" customWidth="1"/>
    <col min="14593" max="14593" width="17.5703125" style="25" customWidth="1"/>
    <col min="14594" max="14595" width="18.5703125" style="25" customWidth="1"/>
    <col min="14596" max="14596" width="20.42578125" style="25" customWidth="1"/>
    <col min="14597" max="14597" width="7.5703125" style="25" customWidth="1"/>
    <col min="14598" max="14598" width="17.5703125" style="25" customWidth="1"/>
    <col min="14599" max="14847" width="11.42578125" style="25"/>
    <col min="14848" max="14848" width="4.140625" style="25" customWidth="1"/>
    <col min="14849" max="14849" width="17.5703125" style="25" customWidth="1"/>
    <col min="14850" max="14851" width="18.5703125" style="25" customWidth="1"/>
    <col min="14852" max="14852" width="20.42578125" style="25" customWidth="1"/>
    <col min="14853" max="14853" width="7.5703125" style="25" customWidth="1"/>
    <col min="14854" max="14854" width="17.5703125" style="25" customWidth="1"/>
    <col min="14855" max="15103" width="11.42578125" style="25"/>
    <col min="15104" max="15104" width="4.140625" style="25" customWidth="1"/>
    <col min="15105" max="15105" width="17.5703125" style="25" customWidth="1"/>
    <col min="15106" max="15107" width="18.5703125" style="25" customWidth="1"/>
    <col min="15108" max="15108" width="20.42578125" style="25" customWidth="1"/>
    <col min="15109" max="15109" width="7.5703125" style="25" customWidth="1"/>
    <col min="15110" max="15110" width="17.5703125" style="25" customWidth="1"/>
    <col min="15111" max="15359" width="11.42578125" style="25"/>
    <col min="15360" max="15360" width="4.140625" style="25" customWidth="1"/>
    <col min="15361" max="15361" width="17.5703125" style="25" customWidth="1"/>
    <col min="15362" max="15363" width="18.5703125" style="25" customWidth="1"/>
    <col min="15364" max="15364" width="20.42578125" style="25" customWidth="1"/>
    <col min="15365" max="15365" width="7.5703125" style="25" customWidth="1"/>
    <col min="15366" max="15366" width="17.5703125" style="25" customWidth="1"/>
    <col min="15367" max="15615" width="11.42578125" style="25"/>
    <col min="15616" max="15616" width="4.140625" style="25" customWidth="1"/>
    <col min="15617" max="15617" width="17.5703125" style="25" customWidth="1"/>
    <col min="15618" max="15619" width="18.5703125" style="25" customWidth="1"/>
    <col min="15620" max="15620" width="20.42578125" style="25" customWidth="1"/>
    <col min="15621" max="15621" width="7.5703125" style="25" customWidth="1"/>
    <col min="15622" max="15622" width="17.5703125" style="25" customWidth="1"/>
    <col min="15623" max="15871" width="11.42578125" style="25"/>
    <col min="15872" max="15872" width="4.140625" style="25" customWidth="1"/>
    <col min="15873" max="15873" width="17.5703125" style="25" customWidth="1"/>
    <col min="15874" max="15875" width="18.5703125" style="25" customWidth="1"/>
    <col min="15876" max="15876" width="20.42578125" style="25" customWidth="1"/>
    <col min="15877" max="15877" width="7.5703125" style="25" customWidth="1"/>
    <col min="15878" max="15878" width="17.5703125" style="25" customWidth="1"/>
    <col min="15879" max="16127" width="11.42578125" style="25"/>
    <col min="16128" max="16128" width="4.140625" style="25" customWidth="1"/>
    <col min="16129" max="16129" width="17.5703125" style="25" customWidth="1"/>
    <col min="16130" max="16131" width="18.5703125" style="25" customWidth="1"/>
    <col min="16132" max="16132" width="20.42578125" style="25" customWidth="1"/>
    <col min="16133" max="16133" width="7.5703125" style="25" customWidth="1"/>
    <col min="16134" max="16134" width="17.5703125" style="25" customWidth="1"/>
    <col min="16135" max="16384" width="11.42578125" style="25"/>
  </cols>
  <sheetData>
    <row r="1" spans="1:5" ht="15.75" x14ac:dyDescent="0.25">
      <c r="A1" s="584" t="s">
        <v>193</v>
      </c>
      <c r="B1" s="584"/>
      <c r="C1" s="584"/>
      <c r="D1" s="584"/>
      <c r="E1" s="584"/>
    </row>
    <row r="2" spans="1:5" ht="15.75" x14ac:dyDescent="0.25">
      <c r="A2" s="584" t="s">
        <v>194</v>
      </c>
      <c r="B2" s="584"/>
      <c r="C2" s="584"/>
      <c r="D2" s="584"/>
      <c r="E2" s="584"/>
    </row>
    <row r="3" spans="1:5" ht="15.75" x14ac:dyDescent="0.25">
      <c r="A3" s="671" t="str">
        <f>+'parámetros e instrucciones'!$E$6</f>
        <v>Radiadores de aluminio</v>
      </c>
      <c r="B3" s="672"/>
      <c r="C3" s="672"/>
      <c r="D3" s="672"/>
      <c r="E3" s="672"/>
    </row>
    <row r="4" spans="1:5" s="132" customFormat="1" ht="17.25" customHeight="1" x14ac:dyDescent="0.25">
      <c r="A4" s="584" t="s">
        <v>224</v>
      </c>
      <c r="B4" s="584"/>
      <c r="C4" s="584" t="str">
        <f>+'parámetros e instrucciones'!$E$6</f>
        <v>Radiadores de aluminio</v>
      </c>
      <c r="D4" s="584"/>
      <c r="E4" s="374"/>
    </row>
    <row r="5" spans="1:5" s="132" customFormat="1" ht="17.25" customHeight="1" x14ac:dyDescent="0.2">
      <c r="A5" s="524" t="s">
        <v>195</v>
      </c>
      <c r="B5" s="525"/>
      <c r="C5" s="374"/>
      <c r="D5" s="525"/>
      <c r="E5" s="374"/>
    </row>
    <row r="6" spans="1:5" s="132" customFormat="1" ht="13.5" customHeight="1" thickBot="1" x14ac:dyDescent="0.25">
      <c r="A6" s="525"/>
      <c r="B6" s="525"/>
      <c r="C6" s="525"/>
      <c r="D6" s="525"/>
      <c r="E6" s="374"/>
    </row>
    <row r="7" spans="1:5" x14ac:dyDescent="0.2">
      <c r="A7" s="471" t="s">
        <v>148</v>
      </c>
      <c r="B7" s="526" t="s">
        <v>149</v>
      </c>
      <c r="C7" s="527" t="s">
        <v>10</v>
      </c>
      <c r="D7" s="528" t="s">
        <v>150</v>
      </c>
      <c r="E7" s="374"/>
    </row>
    <row r="8" spans="1:5" ht="13.5" thickBot="1" x14ac:dyDescent="0.25">
      <c r="A8" s="475" t="s">
        <v>7</v>
      </c>
      <c r="B8" s="529" t="s">
        <v>164</v>
      </c>
      <c r="C8" s="530" t="str">
        <f>+'parámetros e instrucciones'!E8</f>
        <v>Kilogramos</v>
      </c>
      <c r="D8" s="531" t="s">
        <v>151</v>
      </c>
      <c r="E8" s="374"/>
    </row>
    <row r="9" spans="1:5" x14ac:dyDescent="0.2">
      <c r="A9" s="312">
        <f>+'3.vol '!A7</f>
        <v>42005</v>
      </c>
      <c r="B9" s="481"/>
      <c r="C9" s="482"/>
      <c r="D9" s="481"/>
      <c r="E9" s="283"/>
    </row>
    <row r="10" spans="1:5" x14ac:dyDescent="0.2">
      <c r="A10" s="318">
        <f>+'3.vol '!A8</f>
        <v>42036</v>
      </c>
      <c r="B10" s="487"/>
      <c r="C10" s="488"/>
      <c r="D10" s="487"/>
      <c r="E10" s="283"/>
    </row>
    <row r="11" spans="1:5" x14ac:dyDescent="0.2">
      <c r="A11" s="318">
        <f>+'3.vol '!A9</f>
        <v>42064</v>
      </c>
      <c r="B11" s="487"/>
      <c r="C11" s="488"/>
      <c r="D11" s="487"/>
      <c r="E11" s="283"/>
    </row>
    <row r="12" spans="1:5" x14ac:dyDescent="0.2">
      <c r="A12" s="318">
        <f>+'3.vol '!A10</f>
        <v>42095</v>
      </c>
      <c r="B12" s="487"/>
      <c r="C12" s="488"/>
      <c r="D12" s="487"/>
      <c r="E12" s="283"/>
    </row>
    <row r="13" spans="1:5" x14ac:dyDescent="0.2">
      <c r="A13" s="318">
        <f>+'3.vol '!A11</f>
        <v>42125</v>
      </c>
      <c r="B13" s="490"/>
      <c r="C13" s="488"/>
      <c r="D13" s="487"/>
      <c r="E13" s="283"/>
    </row>
    <row r="14" spans="1:5" x14ac:dyDescent="0.2">
      <c r="A14" s="318">
        <f>+'3.vol '!A12</f>
        <v>42156</v>
      </c>
      <c r="B14" s="487"/>
      <c r="C14" s="488"/>
      <c r="D14" s="487"/>
      <c r="E14" s="283"/>
    </row>
    <row r="15" spans="1:5" x14ac:dyDescent="0.2">
      <c r="A15" s="318">
        <f>+'3.vol '!A13</f>
        <v>42186</v>
      </c>
      <c r="B15" s="490"/>
      <c r="C15" s="488"/>
      <c r="D15" s="487"/>
      <c r="E15" s="283"/>
    </row>
    <row r="16" spans="1:5" x14ac:dyDescent="0.2">
      <c r="A16" s="318">
        <f>+'3.vol '!A14</f>
        <v>42217</v>
      </c>
      <c r="B16" s="490"/>
      <c r="C16" s="488"/>
      <c r="D16" s="487"/>
      <c r="E16" s="283"/>
    </row>
    <row r="17" spans="1:5" x14ac:dyDescent="0.2">
      <c r="A17" s="318">
        <f>+'3.vol '!A15</f>
        <v>42248</v>
      </c>
      <c r="B17" s="490"/>
      <c r="C17" s="488"/>
      <c r="D17" s="487"/>
      <c r="E17" s="283"/>
    </row>
    <row r="18" spans="1:5" x14ac:dyDescent="0.2">
      <c r="A18" s="318">
        <f>+'3.vol '!A16</f>
        <v>42278</v>
      </c>
      <c r="B18" s="490"/>
      <c r="C18" s="488"/>
      <c r="D18" s="487"/>
      <c r="E18" s="283"/>
    </row>
    <row r="19" spans="1:5" x14ac:dyDescent="0.2">
      <c r="A19" s="318">
        <f>+'3.vol '!A17</f>
        <v>42309</v>
      </c>
      <c r="B19" s="490"/>
      <c r="C19" s="488"/>
      <c r="D19" s="487"/>
      <c r="E19" s="283"/>
    </row>
    <row r="20" spans="1:5" ht="13.5" thickBot="1" x14ac:dyDescent="0.25">
      <c r="A20" s="532">
        <f>+'3.vol '!A18</f>
        <v>42339</v>
      </c>
      <c r="B20" s="494"/>
      <c r="C20" s="495"/>
      <c r="D20" s="533"/>
      <c r="E20" s="283"/>
    </row>
    <row r="21" spans="1:5" x14ac:dyDescent="0.2">
      <c r="A21" s="534">
        <f>+'3.vol '!A19</f>
        <v>42370</v>
      </c>
      <c r="B21" s="498"/>
      <c r="C21" s="482"/>
      <c r="D21" s="481"/>
      <c r="E21" s="283"/>
    </row>
    <row r="22" spans="1:5" x14ac:dyDescent="0.2">
      <c r="A22" s="318">
        <f>+'3.vol '!A20</f>
        <v>42401</v>
      </c>
      <c r="B22" s="490"/>
      <c r="C22" s="488"/>
      <c r="D22" s="487"/>
      <c r="E22" s="283"/>
    </row>
    <row r="23" spans="1:5" x14ac:dyDescent="0.2">
      <c r="A23" s="318">
        <f>+'3.vol '!A21</f>
        <v>42430</v>
      </c>
      <c r="B23" s="490"/>
      <c r="C23" s="488"/>
      <c r="D23" s="487"/>
      <c r="E23" s="283"/>
    </row>
    <row r="24" spans="1:5" x14ac:dyDescent="0.2">
      <c r="A24" s="318">
        <f>+'3.vol '!A22</f>
        <v>42461</v>
      </c>
      <c r="B24" s="490"/>
      <c r="C24" s="488"/>
      <c r="D24" s="487"/>
      <c r="E24" s="283"/>
    </row>
    <row r="25" spans="1:5" x14ac:dyDescent="0.2">
      <c r="A25" s="318">
        <f>+'3.vol '!A23</f>
        <v>42491</v>
      </c>
      <c r="B25" s="490"/>
      <c r="C25" s="488"/>
      <c r="D25" s="487"/>
      <c r="E25" s="283"/>
    </row>
    <row r="26" spans="1:5" x14ac:dyDescent="0.2">
      <c r="A26" s="318">
        <f>+'3.vol '!A24</f>
        <v>42522</v>
      </c>
      <c r="B26" s="490"/>
      <c r="C26" s="488"/>
      <c r="D26" s="487"/>
      <c r="E26" s="283"/>
    </row>
    <row r="27" spans="1:5" x14ac:dyDescent="0.2">
      <c r="A27" s="318">
        <f>+'3.vol '!A25</f>
        <v>42552</v>
      </c>
      <c r="B27" s="490"/>
      <c r="C27" s="488"/>
      <c r="D27" s="487"/>
      <c r="E27" s="283"/>
    </row>
    <row r="28" spans="1:5" x14ac:dyDescent="0.2">
      <c r="A28" s="318">
        <f>+'3.vol '!A26</f>
        <v>42583</v>
      </c>
      <c r="B28" s="490"/>
      <c r="C28" s="488"/>
      <c r="D28" s="487"/>
      <c r="E28" s="283"/>
    </row>
    <row r="29" spans="1:5" x14ac:dyDescent="0.2">
      <c r="A29" s="318">
        <f>+'3.vol '!A27</f>
        <v>42614</v>
      </c>
      <c r="B29" s="490"/>
      <c r="C29" s="488"/>
      <c r="D29" s="487"/>
      <c r="E29" s="283"/>
    </row>
    <row r="30" spans="1:5" x14ac:dyDescent="0.2">
      <c r="A30" s="318">
        <f>+'3.vol '!A28</f>
        <v>42644</v>
      </c>
      <c r="B30" s="490"/>
      <c r="C30" s="488"/>
      <c r="D30" s="487"/>
      <c r="E30" s="283"/>
    </row>
    <row r="31" spans="1:5" x14ac:dyDescent="0.2">
      <c r="A31" s="318">
        <f>+'3.vol '!A29</f>
        <v>42675</v>
      </c>
      <c r="B31" s="490"/>
      <c r="C31" s="488"/>
      <c r="D31" s="487"/>
      <c r="E31" s="283"/>
    </row>
    <row r="32" spans="1:5" ht="13.5" thickBot="1" x14ac:dyDescent="0.25">
      <c r="A32" s="535">
        <f>+'3.vol '!A30</f>
        <v>42705</v>
      </c>
      <c r="B32" s="494"/>
      <c r="C32" s="495"/>
      <c r="D32" s="533"/>
      <c r="E32" s="283"/>
    </row>
    <row r="33" spans="1:5" x14ac:dyDescent="0.2">
      <c r="A33" s="312">
        <f>+'3.vol '!A31</f>
        <v>42736</v>
      </c>
      <c r="B33" s="498"/>
      <c r="C33" s="482"/>
      <c r="D33" s="481"/>
      <c r="E33" s="283"/>
    </row>
    <row r="34" spans="1:5" x14ac:dyDescent="0.2">
      <c r="A34" s="318">
        <f>+'3.vol '!A32</f>
        <v>42767</v>
      </c>
      <c r="B34" s="490"/>
      <c r="C34" s="488"/>
      <c r="D34" s="487"/>
      <c r="E34" s="283"/>
    </row>
    <row r="35" spans="1:5" x14ac:dyDescent="0.2">
      <c r="A35" s="318">
        <f>+'3.vol '!A33</f>
        <v>42795</v>
      </c>
      <c r="B35" s="490"/>
      <c r="C35" s="488"/>
      <c r="D35" s="487"/>
      <c r="E35" s="283"/>
    </row>
    <row r="36" spans="1:5" x14ac:dyDescent="0.2">
      <c r="A36" s="318">
        <f>+'3.vol '!A34</f>
        <v>42826</v>
      </c>
      <c r="B36" s="490"/>
      <c r="C36" s="488"/>
      <c r="D36" s="487"/>
      <c r="E36" s="283"/>
    </row>
    <row r="37" spans="1:5" x14ac:dyDescent="0.2">
      <c r="A37" s="318">
        <f>+'3.vol '!A35</f>
        <v>42856</v>
      </c>
      <c r="B37" s="490"/>
      <c r="C37" s="488"/>
      <c r="D37" s="487"/>
      <c r="E37" s="283"/>
    </row>
    <row r="38" spans="1:5" x14ac:dyDescent="0.2">
      <c r="A38" s="318">
        <f>+'3.vol '!A36</f>
        <v>42887</v>
      </c>
      <c r="B38" s="490"/>
      <c r="C38" s="488"/>
      <c r="D38" s="487"/>
      <c r="E38" s="283"/>
    </row>
    <row r="39" spans="1:5" x14ac:dyDescent="0.2">
      <c r="A39" s="318">
        <f>+'3.vol '!A37</f>
        <v>42917</v>
      </c>
      <c r="B39" s="490"/>
      <c r="C39" s="488"/>
      <c r="D39" s="487"/>
      <c r="E39" s="283"/>
    </row>
    <row r="40" spans="1:5" x14ac:dyDescent="0.2">
      <c r="A40" s="318">
        <f>+'3.vol '!A38</f>
        <v>42948</v>
      </c>
      <c r="B40" s="490"/>
      <c r="C40" s="488"/>
      <c r="D40" s="487"/>
      <c r="E40" s="283"/>
    </row>
    <row r="41" spans="1:5" x14ac:dyDescent="0.2">
      <c r="A41" s="318">
        <f>+'3.vol '!A39</f>
        <v>42979</v>
      </c>
      <c r="B41" s="490"/>
      <c r="C41" s="488"/>
      <c r="D41" s="487"/>
      <c r="E41" s="283"/>
    </row>
    <row r="42" spans="1:5" x14ac:dyDescent="0.2">
      <c r="A42" s="318">
        <f>+'3.vol '!A40</f>
        <v>43009</v>
      </c>
      <c r="B42" s="490"/>
      <c r="C42" s="488"/>
      <c r="D42" s="487"/>
      <c r="E42" s="283"/>
    </row>
    <row r="43" spans="1:5" x14ac:dyDescent="0.2">
      <c r="A43" s="318">
        <f>+'3.vol '!A41</f>
        <v>43040</v>
      </c>
      <c r="B43" s="490"/>
      <c r="C43" s="488"/>
      <c r="D43" s="487"/>
      <c r="E43" s="283"/>
    </row>
    <row r="44" spans="1:5" ht="13.5" thickBot="1" x14ac:dyDescent="0.25">
      <c r="A44" s="532">
        <f>+'3.vol '!A42</f>
        <v>43070</v>
      </c>
      <c r="B44" s="494"/>
      <c r="C44" s="495"/>
      <c r="D44" s="533"/>
      <c r="E44" s="283"/>
    </row>
    <row r="45" spans="1:5" x14ac:dyDescent="0.2">
      <c r="A45" s="534">
        <f>+'3.vol '!A43</f>
        <v>43101</v>
      </c>
      <c r="B45" s="481"/>
      <c r="C45" s="482"/>
      <c r="D45" s="481"/>
      <c r="E45" s="283"/>
    </row>
    <row r="46" spans="1:5" x14ac:dyDescent="0.2">
      <c r="A46" s="318">
        <f>+'3.vol '!A44</f>
        <v>43132</v>
      </c>
      <c r="B46" s="487"/>
      <c r="C46" s="488"/>
      <c r="D46" s="487"/>
      <c r="E46" s="283"/>
    </row>
    <row r="47" spans="1:5" x14ac:dyDescent="0.2">
      <c r="A47" s="318">
        <f>+'3.vol '!A45</f>
        <v>43160</v>
      </c>
      <c r="B47" s="487"/>
      <c r="C47" s="488"/>
      <c r="D47" s="487"/>
      <c r="E47" s="283"/>
    </row>
    <row r="48" spans="1:5" x14ac:dyDescent="0.2">
      <c r="A48" s="318">
        <f>+'3.vol '!A46</f>
        <v>43191</v>
      </c>
      <c r="B48" s="487"/>
      <c r="C48" s="488"/>
      <c r="D48" s="487"/>
      <c r="E48" s="283"/>
    </row>
    <row r="49" spans="1:5" x14ac:dyDescent="0.2">
      <c r="A49" s="318">
        <f>+'3.vol '!A47</f>
        <v>43221</v>
      </c>
      <c r="B49" s="490"/>
      <c r="C49" s="488"/>
      <c r="D49" s="487"/>
      <c r="E49" s="283"/>
    </row>
    <row r="50" spans="1:5" hidden="1" x14ac:dyDescent="0.2">
      <c r="A50" s="318"/>
      <c r="B50" s="487"/>
      <c r="C50" s="488"/>
      <c r="D50" s="487"/>
      <c r="E50" s="283"/>
    </row>
    <row r="51" spans="1:5" hidden="1" x14ac:dyDescent="0.2">
      <c r="A51" s="318"/>
      <c r="B51" s="490"/>
      <c r="C51" s="488"/>
      <c r="D51" s="487"/>
      <c r="E51" s="283"/>
    </row>
    <row r="52" spans="1:5" hidden="1" x14ac:dyDescent="0.2">
      <c r="A52" s="318"/>
      <c r="B52" s="490"/>
      <c r="C52" s="488"/>
      <c r="D52" s="487"/>
      <c r="E52" s="283"/>
    </row>
    <row r="53" spans="1:5" hidden="1" x14ac:dyDescent="0.2">
      <c r="A53" s="318"/>
      <c r="B53" s="490"/>
      <c r="C53" s="488"/>
      <c r="D53" s="487"/>
      <c r="E53" s="283"/>
    </row>
    <row r="54" spans="1:5" hidden="1" x14ac:dyDescent="0.2">
      <c r="A54" s="318"/>
      <c r="B54" s="490"/>
      <c r="C54" s="488"/>
      <c r="D54" s="487"/>
      <c r="E54" s="283"/>
    </row>
    <row r="55" spans="1:5" hidden="1" x14ac:dyDescent="0.2">
      <c r="A55" s="318"/>
      <c r="B55" s="490"/>
      <c r="C55" s="488"/>
      <c r="D55" s="487"/>
      <c r="E55" s="283"/>
    </row>
    <row r="56" spans="1:5" ht="13.5" hidden="1" thickBot="1" x14ac:dyDescent="0.25">
      <c r="A56" s="532"/>
      <c r="B56" s="494"/>
      <c r="C56" s="495"/>
      <c r="D56" s="533"/>
      <c r="E56" s="283"/>
    </row>
    <row r="57" spans="1:5" ht="13.5" thickBot="1" x14ac:dyDescent="0.25">
      <c r="A57" s="283"/>
      <c r="B57" s="536"/>
      <c r="C57" s="536"/>
      <c r="D57" s="536"/>
      <c r="E57" s="283"/>
    </row>
    <row r="58" spans="1:5" x14ac:dyDescent="0.2">
      <c r="A58" s="538" t="str">
        <f>+'3.vol '!A58</f>
        <v>2015</v>
      </c>
      <c r="B58" s="481"/>
      <c r="C58" s="482"/>
      <c r="D58" s="481"/>
      <c r="E58" s="283"/>
    </row>
    <row r="59" spans="1:5" x14ac:dyDescent="0.2">
      <c r="A59" s="537">
        <f>+'3.vol '!A59</f>
        <v>2016</v>
      </c>
      <c r="B59" s="487"/>
      <c r="C59" s="488"/>
      <c r="D59" s="487"/>
      <c r="E59" s="283"/>
    </row>
    <row r="60" spans="1:5" x14ac:dyDescent="0.2">
      <c r="A60" s="537">
        <f>+'3.vol '!A60</f>
        <v>2017</v>
      </c>
      <c r="B60" s="487"/>
      <c r="C60" s="488"/>
      <c r="D60" s="487"/>
      <c r="E60" s="283"/>
    </row>
    <row r="61" spans="1:5" x14ac:dyDescent="0.2">
      <c r="A61" s="318" t="str">
        <f>+'3.vol '!A61</f>
        <v>ene-may 2017</v>
      </c>
      <c r="B61" s="487"/>
      <c r="C61" s="488"/>
      <c r="D61" s="487"/>
      <c r="E61" s="283"/>
    </row>
    <row r="62" spans="1:5" x14ac:dyDescent="0.2">
      <c r="A62" s="318" t="str">
        <f>+'3.vol '!A62</f>
        <v>ene-may 2018</v>
      </c>
      <c r="B62" s="490"/>
      <c r="C62" s="488"/>
      <c r="D62" s="487"/>
      <c r="E62" s="283"/>
    </row>
    <row r="63" spans="1:5" x14ac:dyDescent="0.2">
      <c r="A63" s="283"/>
      <c r="B63" s="536"/>
      <c r="C63" s="536"/>
      <c r="D63" s="536"/>
      <c r="E63" s="283"/>
    </row>
  </sheetData>
  <sheetProtection formatCells="0" formatColumns="0" formatRows="0"/>
  <protectedRanges>
    <protectedRange sqref="B58:D62" name="Rango2_1"/>
    <protectedRange sqref="B58:D62" name="Rango1_1"/>
  </protectedRanges>
  <mergeCells count="4">
    <mergeCell ref="A4:D4"/>
    <mergeCell ref="A1:E1"/>
    <mergeCell ref="A2:E2"/>
    <mergeCell ref="A3:E3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zoomScale="75" workbookViewId="0">
      <selection sqref="A1:E62"/>
    </sheetView>
  </sheetViews>
  <sheetFormatPr baseColWidth="10" defaultRowHeight="12.75" x14ac:dyDescent="0.2"/>
  <cols>
    <col min="1" max="1" width="17.5703125" style="25" customWidth="1"/>
    <col min="2" max="3" width="18.5703125" style="50" customWidth="1"/>
    <col min="4" max="4" width="30" style="50" customWidth="1"/>
    <col min="5" max="5" width="7.5703125" style="25" customWidth="1"/>
    <col min="6" max="6" width="17.5703125" style="25" customWidth="1"/>
    <col min="7" max="255" width="11.42578125" style="25"/>
    <col min="256" max="256" width="4.140625" style="25" customWidth="1"/>
    <col min="257" max="257" width="17.5703125" style="25" customWidth="1"/>
    <col min="258" max="259" width="18.5703125" style="25" customWidth="1"/>
    <col min="260" max="260" width="20.42578125" style="25" customWidth="1"/>
    <col min="261" max="261" width="7.5703125" style="25" customWidth="1"/>
    <col min="262" max="262" width="17.5703125" style="25" customWidth="1"/>
    <col min="263" max="511" width="11.42578125" style="25"/>
    <col min="512" max="512" width="4.140625" style="25" customWidth="1"/>
    <col min="513" max="513" width="17.5703125" style="25" customWidth="1"/>
    <col min="514" max="515" width="18.5703125" style="25" customWidth="1"/>
    <col min="516" max="516" width="20.42578125" style="25" customWidth="1"/>
    <col min="517" max="517" width="7.5703125" style="25" customWidth="1"/>
    <col min="518" max="518" width="17.5703125" style="25" customWidth="1"/>
    <col min="519" max="767" width="11.42578125" style="25"/>
    <col min="768" max="768" width="4.140625" style="25" customWidth="1"/>
    <col min="769" max="769" width="17.5703125" style="25" customWidth="1"/>
    <col min="770" max="771" width="18.5703125" style="25" customWidth="1"/>
    <col min="772" max="772" width="20.42578125" style="25" customWidth="1"/>
    <col min="773" max="773" width="7.5703125" style="25" customWidth="1"/>
    <col min="774" max="774" width="17.5703125" style="25" customWidth="1"/>
    <col min="775" max="1023" width="11.42578125" style="25"/>
    <col min="1024" max="1024" width="4.140625" style="25" customWidth="1"/>
    <col min="1025" max="1025" width="17.5703125" style="25" customWidth="1"/>
    <col min="1026" max="1027" width="18.5703125" style="25" customWidth="1"/>
    <col min="1028" max="1028" width="20.42578125" style="25" customWidth="1"/>
    <col min="1029" max="1029" width="7.5703125" style="25" customWidth="1"/>
    <col min="1030" max="1030" width="17.5703125" style="25" customWidth="1"/>
    <col min="1031" max="1279" width="11.42578125" style="25"/>
    <col min="1280" max="1280" width="4.140625" style="25" customWidth="1"/>
    <col min="1281" max="1281" width="17.5703125" style="25" customWidth="1"/>
    <col min="1282" max="1283" width="18.5703125" style="25" customWidth="1"/>
    <col min="1284" max="1284" width="20.42578125" style="25" customWidth="1"/>
    <col min="1285" max="1285" width="7.5703125" style="25" customWidth="1"/>
    <col min="1286" max="1286" width="17.5703125" style="25" customWidth="1"/>
    <col min="1287" max="1535" width="11.42578125" style="25"/>
    <col min="1536" max="1536" width="4.140625" style="25" customWidth="1"/>
    <col min="1537" max="1537" width="17.5703125" style="25" customWidth="1"/>
    <col min="1538" max="1539" width="18.5703125" style="25" customWidth="1"/>
    <col min="1540" max="1540" width="20.42578125" style="25" customWidth="1"/>
    <col min="1541" max="1541" width="7.5703125" style="25" customWidth="1"/>
    <col min="1542" max="1542" width="17.5703125" style="25" customWidth="1"/>
    <col min="1543" max="1791" width="11.42578125" style="25"/>
    <col min="1792" max="1792" width="4.140625" style="25" customWidth="1"/>
    <col min="1793" max="1793" width="17.5703125" style="25" customWidth="1"/>
    <col min="1794" max="1795" width="18.5703125" style="25" customWidth="1"/>
    <col min="1796" max="1796" width="20.42578125" style="25" customWidth="1"/>
    <col min="1797" max="1797" width="7.5703125" style="25" customWidth="1"/>
    <col min="1798" max="1798" width="17.5703125" style="25" customWidth="1"/>
    <col min="1799" max="2047" width="11.42578125" style="25"/>
    <col min="2048" max="2048" width="4.140625" style="25" customWidth="1"/>
    <col min="2049" max="2049" width="17.5703125" style="25" customWidth="1"/>
    <col min="2050" max="2051" width="18.5703125" style="25" customWidth="1"/>
    <col min="2052" max="2052" width="20.42578125" style="25" customWidth="1"/>
    <col min="2053" max="2053" width="7.5703125" style="25" customWidth="1"/>
    <col min="2054" max="2054" width="17.5703125" style="25" customWidth="1"/>
    <col min="2055" max="2303" width="11.42578125" style="25"/>
    <col min="2304" max="2304" width="4.140625" style="25" customWidth="1"/>
    <col min="2305" max="2305" width="17.5703125" style="25" customWidth="1"/>
    <col min="2306" max="2307" width="18.5703125" style="25" customWidth="1"/>
    <col min="2308" max="2308" width="20.42578125" style="25" customWidth="1"/>
    <col min="2309" max="2309" width="7.5703125" style="25" customWidth="1"/>
    <col min="2310" max="2310" width="17.5703125" style="25" customWidth="1"/>
    <col min="2311" max="2559" width="11.42578125" style="25"/>
    <col min="2560" max="2560" width="4.140625" style="25" customWidth="1"/>
    <col min="2561" max="2561" width="17.5703125" style="25" customWidth="1"/>
    <col min="2562" max="2563" width="18.5703125" style="25" customWidth="1"/>
    <col min="2564" max="2564" width="20.42578125" style="25" customWidth="1"/>
    <col min="2565" max="2565" width="7.5703125" style="25" customWidth="1"/>
    <col min="2566" max="2566" width="17.5703125" style="25" customWidth="1"/>
    <col min="2567" max="2815" width="11.42578125" style="25"/>
    <col min="2816" max="2816" width="4.140625" style="25" customWidth="1"/>
    <col min="2817" max="2817" width="17.5703125" style="25" customWidth="1"/>
    <col min="2818" max="2819" width="18.5703125" style="25" customWidth="1"/>
    <col min="2820" max="2820" width="20.42578125" style="25" customWidth="1"/>
    <col min="2821" max="2821" width="7.5703125" style="25" customWidth="1"/>
    <col min="2822" max="2822" width="17.5703125" style="25" customWidth="1"/>
    <col min="2823" max="3071" width="11.42578125" style="25"/>
    <col min="3072" max="3072" width="4.140625" style="25" customWidth="1"/>
    <col min="3073" max="3073" width="17.5703125" style="25" customWidth="1"/>
    <col min="3074" max="3075" width="18.5703125" style="25" customWidth="1"/>
    <col min="3076" max="3076" width="20.42578125" style="25" customWidth="1"/>
    <col min="3077" max="3077" width="7.5703125" style="25" customWidth="1"/>
    <col min="3078" max="3078" width="17.5703125" style="25" customWidth="1"/>
    <col min="3079" max="3327" width="11.42578125" style="25"/>
    <col min="3328" max="3328" width="4.140625" style="25" customWidth="1"/>
    <col min="3329" max="3329" width="17.5703125" style="25" customWidth="1"/>
    <col min="3330" max="3331" width="18.5703125" style="25" customWidth="1"/>
    <col min="3332" max="3332" width="20.42578125" style="25" customWidth="1"/>
    <col min="3333" max="3333" width="7.5703125" style="25" customWidth="1"/>
    <col min="3334" max="3334" width="17.5703125" style="25" customWidth="1"/>
    <col min="3335" max="3583" width="11.42578125" style="25"/>
    <col min="3584" max="3584" width="4.140625" style="25" customWidth="1"/>
    <col min="3585" max="3585" width="17.5703125" style="25" customWidth="1"/>
    <col min="3586" max="3587" width="18.5703125" style="25" customWidth="1"/>
    <col min="3588" max="3588" width="20.42578125" style="25" customWidth="1"/>
    <col min="3589" max="3589" width="7.5703125" style="25" customWidth="1"/>
    <col min="3590" max="3590" width="17.5703125" style="25" customWidth="1"/>
    <col min="3591" max="3839" width="11.42578125" style="25"/>
    <col min="3840" max="3840" width="4.140625" style="25" customWidth="1"/>
    <col min="3841" max="3841" width="17.5703125" style="25" customWidth="1"/>
    <col min="3842" max="3843" width="18.5703125" style="25" customWidth="1"/>
    <col min="3844" max="3844" width="20.42578125" style="25" customWidth="1"/>
    <col min="3845" max="3845" width="7.5703125" style="25" customWidth="1"/>
    <col min="3846" max="3846" width="17.5703125" style="25" customWidth="1"/>
    <col min="3847" max="4095" width="11.42578125" style="25"/>
    <col min="4096" max="4096" width="4.140625" style="25" customWidth="1"/>
    <col min="4097" max="4097" width="17.5703125" style="25" customWidth="1"/>
    <col min="4098" max="4099" width="18.5703125" style="25" customWidth="1"/>
    <col min="4100" max="4100" width="20.42578125" style="25" customWidth="1"/>
    <col min="4101" max="4101" width="7.5703125" style="25" customWidth="1"/>
    <col min="4102" max="4102" width="17.5703125" style="25" customWidth="1"/>
    <col min="4103" max="4351" width="11.42578125" style="25"/>
    <col min="4352" max="4352" width="4.140625" style="25" customWidth="1"/>
    <col min="4353" max="4353" width="17.5703125" style="25" customWidth="1"/>
    <col min="4354" max="4355" width="18.5703125" style="25" customWidth="1"/>
    <col min="4356" max="4356" width="20.42578125" style="25" customWidth="1"/>
    <col min="4357" max="4357" width="7.5703125" style="25" customWidth="1"/>
    <col min="4358" max="4358" width="17.5703125" style="25" customWidth="1"/>
    <col min="4359" max="4607" width="11.42578125" style="25"/>
    <col min="4608" max="4608" width="4.140625" style="25" customWidth="1"/>
    <col min="4609" max="4609" width="17.5703125" style="25" customWidth="1"/>
    <col min="4610" max="4611" width="18.5703125" style="25" customWidth="1"/>
    <col min="4612" max="4612" width="20.42578125" style="25" customWidth="1"/>
    <col min="4613" max="4613" width="7.5703125" style="25" customWidth="1"/>
    <col min="4614" max="4614" width="17.5703125" style="25" customWidth="1"/>
    <col min="4615" max="4863" width="11.42578125" style="25"/>
    <col min="4864" max="4864" width="4.140625" style="25" customWidth="1"/>
    <col min="4865" max="4865" width="17.5703125" style="25" customWidth="1"/>
    <col min="4866" max="4867" width="18.5703125" style="25" customWidth="1"/>
    <col min="4868" max="4868" width="20.42578125" style="25" customWidth="1"/>
    <col min="4869" max="4869" width="7.5703125" style="25" customWidth="1"/>
    <col min="4870" max="4870" width="17.5703125" style="25" customWidth="1"/>
    <col min="4871" max="5119" width="11.42578125" style="25"/>
    <col min="5120" max="5120" width="4.140625" style="25" customWidth="1"/>
    <col min="5121" max="5121" width="17.5703125" style="25" customWidth="1"/>
    <col min="5122" max="5123" width="18.5703125" style="25" customWidth="1"/>
    <col min="5124" max="5124" width="20.42578125" style="25" customWidth="1"/>
    <col min="5125" max="5125" width="7.5703125" style="25" customWidth="1"/>
    <col min="5126" max="5126" width="17.5703125" style="25" customWidth="1"/>
    <col min="5127" max="5375" width="11.42578125" style="25"/>
    <col min="5376" max="5376" width="4.140625" style="25" customWidth="1"/>
    <col min="5377" max="5377" width="17.5703125" style="25" customWidth="1"/>
    <col min="5378" max="5379" width="18.5703125" style="25" customWidth="1"/>
    <col min="5380" max="5380" width="20.42578125" style="25" customWidth="1"/>
    <col min="5381" max="5381" width="7.5703125" style="25" customWidth="1"/>
    <col min="5382" max="5382" width="17.5703125" style="25" customWidth="1"/>
    <col min="5383" max="5631" width="11.42578125" style="25"/>
    <col min="5632" max="5632" width="4.140625" style="25" customWidth="1"/>
    <col min="5633" max="5633" width="17.5703125" style="25" customWidth="1"/>
    <col min="5634" max="5635" width="18.5703125" style="25" customWidth="1"/>
    <col min="5636" max="5636" width="20.42578125" style="25" customWidth="1"/>
    <col min="5637" max="5637" width="7.5703125" style="25" customWidth="1"/>
    <col min="5638" max="5638" width="17.5703125" style="25" customWidth="1"/>
    <col min="5639" max="5887" width="11.42578125" style="25"/>
    <col min="5888" max="5888" width="4.140625" style="25" customWidth="1"/>
    <col min="5889" max="5889" width="17.5703125" style="25" customWidth="1"/>
    <col min="5890" max="5891" width="18.5703125" style="25" customWidth="1"/>
    <col min="5892" max="5892" width="20.42578125" style="25" customWidth="1"/>
    <col min="5893" max="5893" width="7.5703125" style="25" customWidth="1"/>
    <col min="5894" max="5894" width="17.5703125" style="25" customWidth="1"/>
    <col min="5895" max="6143" width="11.42578125" style="25"/>
    <col min="6144" max="6144" width="4.140625" style="25" customWidth="1"/>
    <col min="6145" max="6145" width="17.5703125" style="25" customWidth="1"/>
    <col min="6146" max="6147" width="18.5703125" style="25" customWidth="1"/>
    <col min="6148" max="6148" width="20.42578125" style="25" customWidth="1"/>
    <col min="6149" max="6149" width="7.5703125" style="25" customWidth="1"/>
    <col min="6150" max="6150" width="17.5703125" style="25" customWidth="1"/>
    <col min="6151" max="6399" width="11.42578125" style="25"/>
    <col min="6400" max="6400" width="4.140625" style="25" customWidth="1"/>
    <col min="6401" max="6401" width="17.5703125" style="25" customWidth="1"/>
    <col min="6402" max="6403" width="18.5703125" style="25" customWidth="1"/>
    <col min="6404" max="6404" width="20.42578125" style="25" customWidth="1"/>
    <col min="6405" max="6405" width="7.5703125" style="25" customWidth="1"/>
    <col min="6406" max="6406" width="17.5703125" style="25" customWidth="1"/>
    <col min="6407" max="6655" width="11.42578125" style="25"/>
    <col min="6656" max="6656" width="4.140625" style="25" customWidth="1"/>
    <col min="6657" max="6657" width="17.5703125" style="25" customWidth="1"/>
    <col min="6658" max="6659" width="18.5703125" style="25" customWidth="1"/>
    <col min="6660" max="6660" width="20.42578125" style="25" customWidth="1"/>
    <col min="6661" max="6661" width="7.5703125" style="25" customWidth="1"/>
    <col min="6662" max="6662" width="17.5703125" style="25" customWidth="1"/>
    <col min="6663" max="6911" width="11.42578125" style="25"/>
    <col min="6912" max="6912" width="4.140625" style="25" customWidth="1"/>
    <col min="6913" max="6913" width="17.5703125" style="25" customWidth="1"/>
    <col min="6914" max="6915" width="18.5703125" style="25" customWidth="1"/>
    <col min="6916" max="6916" width="20.42578125" style="25" customWidth="1"/>
    <col min="6917" max="6917" width="7.5703125" style="25" customWidth="1"/>
    <col min="6918" max="6918" width="17.5703125" style="25" customWidth="1"/>
    <col min="6919" max="7167" width="11.42578125" style="25"/>
    <col min="7168" max="7168" width="4.140625" style="25" customWidth="1"/>
    <col min="7169" max="7169" width="17.5703125" style="25" customWidth="1"/>
    <col min="7170" max="7171" width="18.5703125" style="25" customWidth="1"/>
    <col min="7172" max="7172" width="20.42578125" style="25" customWidth="1"/>
    <col min="7173" max="7173" width="7.5703125" style="25" customWidth="1"/>
    <col min="7174" max="7174" width="17.5703125" style="25" customWidth="1"/>
    <col min="7175" max="7423" width="11.42578125" style="25"/>
    <col min="7424" max="7424" width="4.140625" style="25" customWidth="1"/>
    <col min="7425" max="7425" width="17.5703125" style="25" customWidth="1"/>
    <col min="7426" max="7427" width="18.5703125" style="25" customWidth="1"/>
    <col min="7428" max="7428" width="20.42578125" style="25" customWidth="1"/>
    <col min="7429" max="7429" width="7.5703125" style="25" customWidth="1"/>
    <col min="7430" max="7430" width="17.5703125" style="25" customWidth="1"/>
    <col min="7431" max="7679" width="11.42578125" style="25"/>
    <col min="7680" max="7680" width="4.140625" style="25" customWidth="1"/>
    <col min="7681" max="7681" width="17.5703125" style="25" customWidth="1"/>
    <col min="7682" max="7683" width="18.5703125" style="25" customWidth="1"/>
    <col min="7684" max="7684" width="20.42578125" style="25" customWidth="1"/>
    <col min="7685" max="7685" width="7.5703125" style="25" customWidth="1"/>
    <col min="7686" max="7686" width="17.5703125" style="25" customWidth="1"/>
    <col min="7687" max="7935" width="11.42578125" style="25"/>
    <col min="7936" max="7936" width="4.140625" style="25" customWidth="1"/>
    <col min="7937" max="7937" width="17.5703125" style="25" customWidth="1"/>
    <col min="7938" max="7939" width="18.5703125" style="25" customWidth="1"/>
    <col min="7940" max="7940" width="20.42578125" style="25" customWidth="1"/>
    <col min="7941" max="7941" width="7.5703125" style="25" customWidth="1"/>
    <col min="7942" max="7942" width="17.5703125" style="25" customWidth="1"/>
    <col min="7943" max="8191" width="11.42578125" style="25"/>
    <col min="8192" max="8192" width="4.140625" style="25" customWidth="1"/>
    <col min="8193" max="8193" width="17.5703125" style="25" customWidth="1"/>
    <col min="8194" max="8195" width="18.5703125" style="25" customWidth="1"/>
    <col min="8196" max="8196" width="20.42578125" style="25" customWidth="1"/>
    <col min="8197" max="8197" width="7.5703125" style="25" customWidth="1"/>
    <col min="8198" max="8198" width="17.5703125" style="25" customWidth="1"/>
    <col min="8199" max="8447" width="11.42578125" style="25"/>
    <col min="8448" max="8448" width="4.140625" style="25" customWidth="1"/>
    <col min="8449" max="8449" width="17.5703125" style="25" customWidth="1"/>
    <col min="8450" max="8451" width="18.5703125" style="25" customWidth="1"/>
    <col min="8452" max="8452" width="20.42578125" style="25" customWidth="1"/>
    <col min="8453" max="8453" width="7.5703125" style="25" customWidth="1"/>
    <col min="8454" max="8454" width="17.5703125" style="25" customWidth="1"/>
    <col min="8455" max="8703" width="11.42578125" style="25"/>
    <col min="8704" max="8704" width="4.140625" style="25" customWidth="1"/>
    <col min="8705" max="8705" width="17.5703125" style="25" customWidth="1"/>
    <col min="8706" max="8707" width="18.5703125" style="25" customWidth="1"/>
    <col min="8708" max="8708" width="20.42578125" style="25" customWidth="1"/>
    <col min="8709" max="8709" width="7.5703125" style="25" customWidth="1"/>
    <col min="8710" max="8710" width="17.5703125" style="25" customWidth="1"/>
    <col min="8711" max="8959" width="11.42578125" style="25"/>
    <col min="8960" max="8960" width="4.140625" style="25" customWidth="1"/>
    <col min="8961" max="8961" width="17.5703125" style="25" customWidth="1"/>
    <col min="8962" max="8963" width="18.5703125" style="25" customWidth="1"/>
    <col min="8964" max="8964" width="20.42578125" style="25" customWidth="1"/>
    <col min="8965" max="8965" width="7.5703125" style="25" customWidth="1"/>
    <col min="8966" max="8966" width="17.5703125" style="25" customWidth="1"/>
    <col min="8967" max="9215" width="11.42578125" style="25"/>
    <col min="9216" max="9216" width="4.140625" style="25" customWidth="1"/>
    <col min="9217" max="9217" width="17.5703125" style="25" customWidth="1"/>
    <col min="9218" max="9219" width="18.5703125" style="25" customWidth="1"/>
    <col min="9220" max="9220" width="20.42578125" style="25" customWidth="1"/>
    <col min="9221" max="9221" width="7.5703125" style="25" customWidth="1"/>
    <col min="9222" max="9222" width="17.5703125" style="25" customWidth="1"/>
    <col min="9223" max="9471" width="11.42578125" style="25"/>
    <col min="9472" max="9472" width="4.140625" style="25" customWidth="1"/>
    <col min="9473" max="9473" width="17.5703125" style="25" customWidth="1"/>
    <col min="9474" max="9475" width="18.5703125" style="25" customWidth="1"/>
    <col min="9476" max="9476" width="20.42578125" style="25" customWidth="1"/>
    <col min="9477" max="9477" width="7.5703125" style="25" customWidth="1"/>
    <col min="9478" max="9478" width="17.5703125" style="25" customWidth="1"/>
    <col min="9479" max="9727" width="11.42578125" style="25"/>
    <col min="9728" max="9728" width="4.140625" style="25" customWidth="1"/>
    <col min="9729" max="9729" width="17.5703125" style="25" customWidth="1"/>
    <col min="9730" max="9731" width="18.5703125" style="25" customWidth="1"/>
    <col min="9732" max="9732" width="20.42578125" style="25" customWidth="1"/>
    <col min="9733" max="9733" width="7.5703125" style="25" customWidth="1"/>
    <col min="9734" max="9734" width="17.5703125" style="25" customWidth="1"/>
    <col min="9735" max="9983" width="11.42578125" style="25"/>
    <col min="9984" max="9984" width="4.140625" style="25" customWidth="1"/>
    <col min="9985" max="9985" width="17.5703125" style="25" customWidth="1"/>
    <col min="9986" max="9987" width="18.5703125" style="25" customWidth="1"/>
    <col min="9988" max="9988" width="20.42578125" style="25" customWidth="1"/>
    <col min="9989" max="9989" width="7.5703125" style="25" customWidth="1"/>
    <col min="9990" max="9990" width="17.5703125" style="25" customWidth="1"/>
    <col min="9991" max="10239" width="11.42578125" style="25"/>
    <col min="10240" max="10240" width="4.140625" style="25" customWidth="1"/>
    <col min="10241" max="10241" width="17.5703125" style="25" customWidth="1"/>
    <col min="10242" max="10243" width="18.5703125" style="25" customWidth="1"/>
    <col min="10244" max="10244" width="20.42578125" style="25" customWidth="1"/>
    <col min="10245" max="10245" width="7.5703125" style="25" customWidth="1"/>
    <col min="10246" max="10246" width="17.5703125" style="25" customWidth="1"/>
    <col min="10247" max="10495" width="11.42578125" style="25"/>
    <col min="10496" max="10496" width="4.140625" style="25" customWidth="1"/>
    <col min="10497" max="10497" width="17.5703125" style="25" customWidth="1"/>
    <col min="10498" max="10499" width="18.5703125" style="25" customWidth="1"/>
    <col min="10500" max="10500" width="20.42578125" style="25" customWidth="1"/>
    <col min="10501" max="10501" width="7.5703125" style="25" customWidth="1"/>
    <col min="10502" max="10502" width="17.5703125" style="25" customWidth="1"/>
    <col min="10503" max="10751" width="11.42578125" style="25"/>
    <col min="10752" max="10752" width="4.140625" style="25" customWidth="1"/>
    <col min="10753" max="10753" width="17.5703125" style="25" customWidth="1"/>
    <col min="10754" max="10755" width="18.5703125" style="25" customWidth="1"/>
    <col min="10756" max="10756" width="20.42578125" style="25" customWidth="1"/>
    <col min="10757" max="10757" width="7.5703125" style="25" customWidth="1"/>
    <col min="10758" max="10758" width="17.5703125" style="25" customWidth="1"/>
    <col min="10759" max="11007" width="11.42578125" style="25"/>
    <col min="11008" max="11008" width="4.140625" style="25" customWidth="1"/>
    <col min="11009" max="11009" width="17.5703125" style="25" customWidth="1"/>
    <col min="11010" max="11011" width="18.5703125" style="25" customWidth="1"/>
    <col min="11012" max="11012" width="20.42578125" style="25" customWidth="1"/>
    <col min="11013" max="11013" width="7.5703125" style="25" customWidth="1"/>
    <col min="11014" max="11014" width="17.5703125" style="25" customWidth="1"/>
    <col min="11015" max="11263" width="11.42578125" style="25"/>
    <col min="11264" max="11264" width="4.140625" style="25" customWidth="1"/>
    <col min="11265" max="11265" width="17.5703125" style="25" customWidth="1"/>
    <col min="11266" max="11267" width="18.5703125" style="25" customWidth="1"/>
    <col min="11268" max="11268" width="20.42578125" style="25" customWidth="1"/>
    <col min="11269" max="11269" width="7.5703125" style="25" customWidth="1"/>
    <col min="11270" max="11270" width="17.5703125" style="25" customWidth="1"/>
    <col min="11271" max="11519" width="11.42578125" style="25"/>
    <col min="11520" max="11520" width="4.140625" style="25" customWidth="1"/>
    <col min="11521" max="11521" width="17.5703125" style="25" customWidth="1"/>
    <col min="11522" max="11523" width="18.5703125" style="25" customWidth="1"/>
    <col min="11524" max="11524" width="20.42578125" style="25" customWidth="1"/>
    <col min="11525" max="11525" width="7.5703125" style="25" customWidth="1"/>
    <col min="11526" max="11526" width="17.5703125" style="25" customWidth="1"/>
    <col min="11527" max="11775" width="11.42578125" style="25"/>
    <col min="11776" max="11776" width="4.140625" style="25" customWidth="1"/>
    <col min="11777" max="11777" width="17.5703125" style="25" customWidth="1"/>
    <col min="11778" max="11779" width="18.5703125" style="25" customWidth="1"/>
    <col min="11780" max="11780" width="20.42578125" style="25" customWidth="1"/>
    <col min="11781" max="11781" width="7.5703125" style="25" customWidth="1"/>
    <col min="11782" max="11782" width="17.5703125" style="25" customWidth="1"/>
    <col min="11783" max="12031" width="11.42578125" style="25"/>
    <col min="12032" max="12032" width="4.140625" style="25" customWidth="1"/>
    <col min="12033" max="12033" width="17.5703125" style="25" customWidth="1"/>
    <col min="12034" max="12035" width="18.5703125" style="25" customWidth="1"/>
    <col min="12036" max="12036" width="20.42578125" style="25" customWidth="1"/>
    <col min="12037" max="12037" width="7.5703125" style="25" customWidth="1"/>
    <col min="12038" max="12038" width="17.5703125" style="25" customWidth="1"/>
    <col min="12039" max="12287" width="11.42578125" style="25"/>
    <col min="12288" max="12288" width="4.140625" style="25" customWidth="1"/>
    <col min="12289" max="12289" width="17.5703125" style="25" customWidth="1"/>
    <col min="12290" max="12291" width="18.5703125" style="25" customWidth="1"/>
    <col min="12292" max="12292" width="20.42578125" style="25" customWidth="1"/>
    <col min="12293" max="12293" width="7.5703125" style="25" customWidth="1"/>
    <col min="12294" max="12294" width="17.5703125" style="25" customWidth="1"/>
    <col min="12295" max="12543" width="11.42578125" style="25"/>
    <col min="12544" max="12544" width="4.140625" style="25" customWidth="1"/>
    <col min="12545" max="12545" width="17.5703125" style="25" customWidth="1"/>
    <col min="12546" max="12547" width="18.5703125" style="25" customWidth="1"/>
    <col min="12548" max="12548" width="20.42578125" style="25" customWidth="1"/>
    <col min="12549" max="12549" width="7.5703125" style="25" customWidth="1"/>
    <col min="12550" max="12550" width="17.5703125" style="25" customWidth="1"/>
    <col min="12551" max="12799" width="11.42578125" style="25"/>
    <col min="12800" max="12800" width="4.140625" style="25" customWidth="1"/>
    <col min="12801" max="12801" width="17.5703125" style="25" customWidth="1"/>
    <col min="12802" max="12803" width="18.5703125" style="25" customWidth="1"/>
    <col min="12804" max="12804" width="20.42578125" style="25" customWidth="1"/>
    <col min="12805" max="12805" width="7.5703125" style="25" customWidth="1"/>
    <col min="12806" max="12806" width="17.5703125" style="25" customWidth="1"/>
    <col min="12807" max="13055" width="11.42578125" style="25"/>
    <col min="13056" max="13056" width="4.140625" style="25" customWidth="1"/>
    <col min="13057" max="13057" width="17.5703125" style="25" customWidth="1"/>
    <col min="13058" max="13059" width="18.5703125" style="25" customWidth="1"/>
    <col min="13060" max="13060" width="20.42578125" style="25" customWidth="1"/>
    <col min="13061" max="13061" width="7.5703125" style="25" customWidth="1"/>
    <col min="13062" max="13062" width="17.5703125" style="25" customWidth="1"/>
    <col min="13063" max="13311" width="11.42578125" style="25"/>
    <col min="13312" max="13312" width="4.140625" style="25" customWidth="1"/>
    <col min="13313" max="13313" width="17.5703125" style="25" customWidth="1"/>
    <col min="13314" max="13315" width="18.5703125" style="25" customWidth="1"/>
    <col min="13316" max="13316" width="20.42578125" style="25" customWidth="1"/>
    <col min="13317" max="13317" width="7.5703125" style="25" customWidth="1"/>
    <col min="13318" max="13318" width="17.5703125" style="25" customWidth="1"/>
    <col min="13319" max="13567" width="11.42578125" style="25"/>
    <col min="13568" max="13568" width="4.140625" style="25" customWidth="1"/>
    <col min="13569" max="13569" width="17.5703125" style="25" customWidth="1"/>
    <col min="13570" max="13571" width="18.5703125" style="25" customWidth="1"/>
    <col min="13572" max="13572" width="20.42578125" style="25" customWidth="1"/>
    <col min="13573" max="13573" width="7.5703125" style="25" customWidth="1"/>
    <col min="13574" max="13574" width="17.5703125" style="25" customWidth="1"/>
    <col min="13575" max="13823" width="11.42578125" style="25"/>
    <col min="13824" max="13824" width="4.140625" style="25" customWidth="1"/>
    <col min="13825" max="13825" width="17.5703125" style="25" customWidth="1"/>
    <col min="13826" max="13827" width="18.5703125" style="25" customWidth="1"/>
    <col min="13828" max="13828" width="20.42578125" style="25" customWidth="1"/>
    <col min="13829" max="13829" width="7.5703125" style="25" customWidth="1"/>
    <col min="13830" max="13830" width="17.5703125" style="25" customWidth="1"/>
    <col min="13831" max="14079" width="11.42578125" style="25"/>
    <col min="14080" max="14080" width="4.140625" style="25" customWidth="1"/>
    <col min="14081" max="14081" width="17.5703125" style="25" customWidth="1"/>
    <col min="14082" max="14083" width="18.5703125" style="25" customWidth="1"/>
    <col min="14084" max="14084" width="20.42578125" style="25" customWidth="1"/>
    <col min="14085" max="14085" width="7.5703125" style="25" customWidth="1"/>
    <col min="14086" max="14086" width="17.5703125" style="25" customWidth="1"/>
    <col min="14087" max="14335" width="11.42578125" style="25"/>
    <col min="14336" max="14336" width="4.140625" style="25" customWidth="1"/>
    <col min="14337" max="14337" width="17.5703125" style="25" customWidth="1"/>
    <col min="14338" max="14339" width="18.5703125" style="25" customWidth="1"/>
    <col min="14340" max="14340" width="20.42578125" style="25" customWidth="1"/>
    <col min="14341" max="14341" width="7.5703125" style="25" customWidth="1"/>
    <col min="14342" max="14342" width="17.5703125" style="25" customWidth="1"/>
    <col min="14343" max="14591" width="11.42578125" style="25"/>
    <col min="14592" max="14592" width="4.140625" style="25" customWidth="1"/>
    <col min="14593" max="14593" width="17.5703125" style="25" customWidth="1"/>
    <col min="14594" max="14595" width="18.5703125" style="25" customWidth="1"/>
    <col min="14596" max="14596" width="20.42578125" style="25" customWidth="1"/>
    <col min="14597" max="14597" width="7.5703125" style="25" customWidth="1"/>
    <col min="14598" max="14598" width="17.5703125" style="25" customWidth="1"/>
    <col min="14599" max="14847" width="11.42578125" style="25"/>
    <col min="14848" max="14848" width="4.140625" style="25" customWidth="1"/>
    <col min="14849" max="14849" width="17.5703125" style="25" customWidth="1"/>
    <col min="14850" max="14851" width="18.5703125" style="25" customWidth="1"/>
    <col min="14852" max="14852" width="20.42578125" style="25" customWidth="1"/>
    <col min="14853" max="14853" width="7.5703125" style="25" customWidth="1"/>
    <col min="14854" max="14854" width="17.5703125" style="25" customWidth="1"/>
    <col min="14855" max="15103" width="11.42578125" style="25"/>
    <col min="15104" max="15104" width="4.140625" style="25" customWidth="1"/>
    <col min="15105" max="15105" width="17.5703125" style="25" customWidth="1"/>
    <col min="15106" max="15107" width="18.5703125" style="25" customWidth="1"/>
    <col min="15108" max="15108" width="20.42578125" style="25" customWidth="1"/>
    <col min="15109" max="15109" width="7.5703125" style="25" customWidth="1"/>
    <col min="15110" max="15110" width="17.5703125" style="25" customWidth="1"/>
    <col min="15111" max="15359" width="11.42578125" style="25"/>
    <col min="15360" max="15360" width="4.140625" style="25" customWidth="1"/>
    <col min="15361" max="15361" width="17.5703125" style="25" customWidth="1"/>
    <col min="15362" max="15363" width="18.5703125" style="25" customWidth="1"/>
    <col min="15364" max="15364" width="20.42578125" style="25" customWidth="1"/>
    <col min="15365" max="15365" width="7.5703125" style="25" customWidth="1"/>
    <col min="15366" max="15366" width="17.5703125" style="25" customWidth="1"/>
    <col min="15367" max="15615" width="11.42578125" style="25"/>
    <col min="15616" max="15616" width="4.140625" style="25" customWidth="1"/>
    <col min="15617" max="15617" width="17.5703125" style="25" customWidth="1"/>
    <col min="15618" max="15619" width="18.5703125" style="25" customWidth="1"/>
    <col min="15620" max="15620" width="20.42578125" style="25" customWidth="1"/>
    <col min="15621" max="15621" width="7.5703125" style="25" customWidth="1"/>
    <col min="15622" max="15622" width="17.5703125" style="25" customWidth="1"/>
    <col min="15623" max="15871" width="11.42578125" style="25"/>
    <col min="15872" max="15872" width="4.140625" style="25" customWidth="1"/>
    <col min="15873" max="15873" width="17.5703125" style="25" customWidth="1"/>
    <col min="15874" max="15875" width="18.5703125" style="25" customWidth="1"/>
    <col min="15876" max="15876" width="20.42578125" style="25" customWidth="1"/>
    <col min="15877" max="15877" width="7.5703125" style="25" customWidth="1"/>
    <col min="15878" max="15878" width="17.5703125" style="25" customWidth="1"/>
    <col min="15879" max="16127" width="11.42578125" style="25"/>
    <col min="16128" max="16128" width="4.140625" style="25" customWidth="1"/>
    <col min="16129" max="16129" width="17.5703125" style="25" customWidth="1"/>
    <col min="16130" max="16131" width="18.5703125" style="25" customWidth="1"/>
    <col min="16132" max="16132" width="20.42578125" style="25" customWidth="1"/>
    <col min="16133" max="16133" width="7.5703125" style="25" customWidth="1"/>
    <col min="16134" max="16134" width="17.5703125" style="25" customWidth="1"/>
    <col min="16135" max="16384" width="11.42578125" style="25"/>
  </cols>
  <sheetData>
    <row r="1" spans="1:5" ht="15.75" x14ac:dyDescent="0.25">
      <c r="A1" s="576" t="s">
        <v>235</v>
      </c>
      <c r="B1" s="576"/>
      <c r="C1" s="576"/>
      <c r="D1" s="576"/>
      <c r="E1" s="576"/>
    </row>
    <row r="2" spans="1:5" ht="15.75" x14ac:dyDescent="0.25">
      <c r="A2" s="576" t="s">
        <v>194</v>
      </c>
      <c r="B2" s="576"/>
      <c r="C2" s="576"/>
      <c r="D2" s="576"/>
      <c r="E2" s="576"/>
    </row>
    <row r="3" spans="1:5" ht="15.75" x14ac:dyDescent="0.25">
      <c r="A3" s="673" t="str">
        <f>+'parámetros e instrucciones'!$E$6</f>
        <v>Radiadores de aluminio</v>
      </c>
      <c r="B3" s="674"/>
      <c r="C3" s="674"/>
      <c r="D3" s="674"/>
      <c r="E3" s="674"/>
    </row>
    <row r="4" spans="1:5" s="132" customFormat="1" ht="17.25" customHeight="1" x14ac:dyDescent="0.25">
      <c r="A4" s="576" t="s">
        <v>224</v>
      </c>
      <c r="B4" s="576"/>
      <c r="C4" s="576" t="str">
        <f>+'parámetros e instrucciones'!$E$6</f>
        <v>Radiadores de aluminio</v>
      </c>
      <c r="D4" s="576"/>
    </row>
    <row r="5" spans="1:5" s="132" customFormat="1" ht="17.25" customHeight="1" x14ac:dyDescent="0.2">
      <c r="A5" s="264" t="s">
        <v>195</v>
      </c>
      <c r="B5" s="198"/>
      <c r="D5" s="198"/>
    </row>
    <row r="6" spans="1:5" s="132" customFormat="1" ht="13.5" customHeight="1" thickBot="1" x14ac:dyDescent="0.25">
      <c r="A6" s="198"/>
      <c r="B6" s="198"/>
      <c r="C6" s="198"/>
      <c r="D6" s="198"/>
    </row>
    <row r="7" spans="1:5" x14ac:dyDescent="0.2">
      <c r="A7" s="133" t="s">
        <v>148</v>
      </c>
      <c r="B7" s="65" t="s">
        <v>149</v>
      </c>
      <c r="C7" s="124" t="s">
        <v>10</v>
      </c>
      <c r="D7" s="123" t="s">
        <v>150</v>
      </c>
      <c r="E7" s="45"/>
    </row>
    <row r="8" spans="1:5" ht="13.5" thickBot="1" x14ac:dyDescent="0.25">
      <c r="A8" s="134" t="s">
        <v>7</v>
      </c>
      <c r="B8" s="131" t="s">
        <v>164</v>
      </c>
      <c r="C8" s="262" t="s">
        <v>225</v>
      </c>
      <c r="D8" s="135" t="s">
        <v>151</v>
      </c>
      <c r="E8" s="45"/>
    </row>
    <row r="9" spans="1:5" x14ac:dyDescent="0.2">
      <c r="A9" s="202">
        <f>+'3.vol '!A7</f>
        <v>42005</v>
      </c>
      <c r="B9" s="129"/>
      <c r="C9" s="136"/>
      <c r="D9" s="129"/>
    </row>
    <row r="10" spans="1:5" x14ac:dyDescent="0.2">
      <c r="A10" s="203">
        <f>+'3.vol '!A8</f>
        <v>42036</v>
      </c>
      <c r="B10" s="130"/>
      <c r="C10" s="137"/>
      <c r="D10" s="130"/>
    </row>
    <row r="11" spans="1:5" x14ac:dyDescent="0.2">
      <c r="A11" s="203">
        <f>+'3.vol '!A9</f>
        <v>42064</v>
      </c>
      <c r="B11" s="130"/>
      <c r="C11" s="137"/>
      <c r="D11" s="130"/>
    </row>
    <row r="12" spans="1:5" x14ac:dyDescent="0.2">
      <c r="A12" s="203">
        <f>+'3.vol '!A10</f>
        <v>42095</v>
      </c>
      <c r="B12" s="130"/>
      <c r="C12" s="137"/>
      <c r="D12" s="130"/>
    </row>
    <row r="13" spans="1:5" x14ac:dyDescent="0.2">
      <c r="A13" s="203">
        <f>+'3.vol '!A11</f>
        <v>42125</v>
      </c>
      <c r="B13" s="127"/>
      <c r="C13" s="137"/>
      <c r="D13" s="130"/>
    </row>
    <row r="14" spans="1:5" x14ac:dyDescent="0.2">
      <c r="A14" s="203">
        <f>+'3.vol '!A12</f>
        <v>42156</v>
      </c>
      <c r="B14" s="130"/>
      <c r="C14" s="137"/>
      <c r="D14" s="130"/>
    </row>
    <row r="15" spans="1:5" x14ac:dyDescent="0.2">
      <c r="A15" s="203">
        <f>+'3.vol '!A13</f>
        <v>42186</v>
      </c>
      <c r="B15" s="127"/>
      <c r="C15" s="137"/>
      <c r="D15" s="130"/>
    </row>
    <row r="16" spans="1:5" x14ac:dyDescent="0.2">
      <c r="A16" s="203">
        <f>+'3.vol '!A14</f>
        <v>42217</v>
      </c>
      <c r="B16" s="127"/>
      <c r="C16" s="137"/>
      <c r="D16" s="130"/>
    </row>
    <row r="17" spans="1:4" x14ac:dyDescent="0.2">
      <c r="A17" s="203">
        <f>+'3.vol '!A15</f>
        <v>42248</v>
      </c>
      <c r="B17" s="127"/>
      <c r="C17" s="137"/>
      <c r="D17" s="130"/>
    </row>
    <row r="18" spans="1:4" x14ac:dyDescent="0.2">
      <c r="A18" s="203">
        <f>+'3.vol '!A16</f>
        <v>42278</v>
      </c>
      <c r="B18" s="127"/>
      <c r="C18" s="137"/>
      <c r="D18" s="130"/>
    </row>
    <row r="19" spans="1:4" x14ac:dyDescent="0.2">
      <c r="A19" s="203">
        <f>+'3.vol '!A17</f>
        <v>42309</v>
      </c>
      <c r="B19" s="127"/>
      <c r="C19" s="137"/>
      <c r="D19" s="130"/>
    </row>
    <row r="20" spans="1:4" ht="13.5" thickBot="1" x14ac:dyDescent="0.25">
      <c r="A20" s="204">
        <f>+'3.vol '!A18</f>
        <v>42339</v>
      </c>
      <c r="B20" s="128"/>
      <c r="C20" s="138"/>
      <c r="D20" s="139"/>
    </row>
    <row r="21" spans="1:4" x14ac:dyDescent="0.2">
      <c r="A21" s="205">
        <f>+'3.vol '!A19</f>
        <v>42370</v>
      </c>
      <c r="B21" s="126"/>
      <c r="C21" s="136"/>
      <c r="D21" s="129"/>
    </row>
    <row r="22" spans="1:4" x14ac:dyDescent="0.2">
      <c r="A22" s="203">
        <f>+'3.vol '!A20</f>
        <v>42401</v>
      </c>
      <c r="B22" s="127"/>
      <c r="C22" s="137"/>
      <c r="D22" s="130"/>
    </row>
    <row r="23" spans="1:4" x14ac:dyDescent="0.2">
      <c r="A23" s="203">
        <f>+'3.vol '!A21</f>
        <v>42430</v>
      </c>
      <c r="B23" s="127"/>
      <c r="C23" s="137"/>
      <c r="D23" s="130"/>
    </row>
    <row r="24" spans="1:4" x14ac:dyDescent="0.2">
      <c r="A24" s="203">
        <f>+'3.vol '!A22</f>
        <v>42461</v>
      </c>
      <c r="B24" s="127"/>
      <c r="C24" s="137"/>
      <c r="D24" s="130"/>
    </row>
    <row r="25" spans="1:4" x14ac:dyDescent="0.2">
      <c r="A25" s="203">
        <f>+'3.vol '!A23</f>
        <v>42491</v>
      </c>
      <c r="B25" s="127"/>
      <c r="C25" s="137"/>
      <c r="D25" s="130"/>
    </row>
    <row r="26" spans="1:4" x14ac:dyDescent="0.2">
      <c r="A26" s="203">
        <f>+'3.vol '!A24</f>
        <v>42522</v>
      </c>
      <c r="B26" s="127"/>
      <c r="C26" s="137"/>
      <c r="D26" s="130"/>
    </row>
    <row r="27" spans="1:4" x14ac:dyDescent="0.2">
      <c r="A27" s="203">
        <f>+'3.vol '!A25</f>
        <v>42552</v>
      </c>
      <c r="B27" s="127"/>
      <c r="C27" s="137"/>
      <c r="D27" s="130"/>
    </row>
    <row r="28" spans="1:4" x14ac:dyDescent="0.2">
      <c r="A28" s="203">
        <f>+'3.vol '!A26</f>
        <v>42583</v>
      </c>
      <c r="B28" s="127"/>
      <c r="C28" s="137"/>
      <c r="D28" s="130"/>
    </row>
    <row r="29" spans="1:4" x14ac:dyDescent="0.2">
      <c r="A29" s="203">
        <f>+'3.vol '!A27</f>
        <v>42614</v>
      </c>
      <c r="B29" s="127"/>
      <c r="C29" s="137"/>
      <c r="D29" s="130"/>
    </row>
    <row r="30" spans="1:4" x14ac:dyDescent="0.2">
      <c r="A30" s="203">
        <f>+'3.vol '!A28</f>
        <v>42644</v>
      </c>
      <c r="B30" s="127"/>
      <c r="C30" s="137"/>
      <c r="D30" s="130"/>
    </row>
    <row r="31" spans="1:4" x14ac:dyDescent="0.2">
      <c r="A31" s="203">
        <f>+'3.vol '!A29</f>
        <v>42675</v>
      </c>
      <c r="B31" s="127"/>
      <c r="C31" s="137"/>
      <c r="D31" s="130"/>
    </row>
    <row r="32" spans="1:4" ht="13.5" thickBot="1" x14ac:dyDescent="0.25">
      <c r="A32" s="206">
        <f>+'3.vol '!A30</f>
        <v>42705</v>
      </c>
      <c r="B32" s="128"/>
      <c r="C32" s="138"/>
      <c r="D32" s="139"/>
    </row>
    <row r="33" spans="1:4" x14ac:dyDescent="0.2">
      <c r="A33" s="202">
        <f>+'3.vol '!A31</f>
        <v>42736</v>
      </c>
      <c r="B33" s="126"/>
      <c r="C33" s="136"/>
      <c r="D33" s="129"/>
    </row>
    <row r="34" spans="1:4" x14ac:dyDescent="0.2">
      <c r="A34" s="203">
        <f>+'3.vol '!A32</f>
        <v>42767</v>
      </c>
      <c r="B34" s="127"/>
      <c r="C34" s="137"/>
      <c r="D34" s="130"/>
    </row>
    <row r="35" spans="1:4" x14ac:dyDescent="0.2">
      <c r="A35" s="203">
        <f>+'3.vol '!A33</f>
        <v>42795</v>
      </c>
      <c r="B35" s="127"/>
      <c r="C35" s="137"/>
      <c r="D35" s="130"/>
    </row>
    <row r="36" spans="1:4" x14ac:dyDescent="0.2">
      <c r="A36" s="203">
        <f>+'3.vol '!A34</f>
        <v>42826</v>
      </c>
      <c r="B36" s="127"/>
      <c r="C36" s="137"/>
      <c r="D36" s="130"/>
    </row>
    <row r="37" spans="1:4" x14ac:dyDescent="0.2">
      <c r="A37" s="203">
        <f>+'3.vol '!A35</f>
        <v>42856</v>
      </c>
      <c r="B37" s="127"/>
      <c r="C37" s="137"/>
      <c r="D37" s="130"/>
    </row>
    <row r="38" spans="1:4" x14ac:dyDescent="0.2">
      <c r="A38" s="203">
        <f>+'3.vol '!A36</f>
        <v>42887</v>
      </c>
      <c r="B38" s="127"/>
      <c r="C38" s="137"/>
      <c r="D38" s="130"/>
    </row>
    <row r="39" spans="1:4" x14ac:dyDescent="0.2">
      <c r="A39" s="203">
        <f>+'3.vol '!A37</f>
        <v>42917</v>
      </c>
      <c r="B39" s="127"/>
      <c r="C39" s="137"/>
      <c r="D39" s="130"/>
    </row>
    <row r="40" spans="1:4" x14ac:dyDescent="0.2">
      <c r="A40" s="203">
        <f>+'3.vol '!A38</f>
        <v>42948</v>
      </c>
      <c r="B40" s="127"/>
      <c r="C40" s="137"/>
      <c r="D40" s="130"/>
    </row>
    <row r="41" spans="1:4" x14ac:dyDescent="0.2">
      <c r="A41" s="203">
        <f>+'3.vol '!A39</f>
        <v>42979</v>
      </c>
      <c r="B41" s="127"/>
      <c r="C41" s="137"/>
      <c r="D41" s="130"/>
    </row>
    <row r="42" spans="1:4" x14ac:dyDescent="0.2">
      <c r="A42" s="203">
        <f>+'3.vol '!A40</f>
        <v>43009</v>
      </c>
      <c r="B42" s="127"/>
      <c r="C42" s="137"/>
      <c r="D42" s="130"/>
    </row>
    <row r="43" spans="1:4" x14ac:dyDescent="0.2">
      <c r="A43" s="203">
        <f>+'3.vol '!A41</f>
        <v>43040</v>
      </c>
      <c r="B43" s="127"/>
      <c r="C43" s="137"/>
      <c r="D43" s="130"/>
    </row>
    <row r="44" spans="1:4" ht="13.5" thickBot="1" x14ac:dyDescent="0.25">
      <c r="A44" s="204">
        <f>+'3.vol '!A42</f>
        <v>43070</v>
      </c>
      <c r="B44" s="128"/>
      <c r="C44" s="138"/>
      <c r="D44" s="139"/>
    </row>
    <row r="45" spans="1:4" x14ac:dyDescent="0.2">
      <c r="A45" s="205">
        <f>+'3.vol '!A43</f>
        <v>43101</v>
      </c>
      <c r="B45" s="129"/>
      <c r="C45" s="136"/>
      <c r="D45" s="129"/>
    </row>
    <row r="46" spans="1:4" x14ac:dyDescent="0.2">
      <c r="A46" s="203">
        <f>+'3.vol '!A44</f>
        <v>43132</v>
      </c>
      <c r="B46" s="130"/>
      <c r="C46" s="137"/>
      <c r="D46" s="130"/>
    </row>
    <row r="47" spans="1:4" x14ac:dyDescent="0.2">
      <c r="A47" s="203">
        <f>+'3.vol '!A45</f>
        <v>43160</v>
      </c>
      <c r="B47" s="130"/>
      <c r="C47" s="137"/>
      <c r="D47" s="130"/>
    </row>
    <row r="48" spans="1:4" x14ac:dyDescent="0.2">
      <c r="A48" s="203">
        <f>+'3.vol '!A46</f>
        <v>43191</v>
      </c>
      <c r="B48" s="130"/>
      <c r="C48" s="137"/>
      <c r="D48" s="130"/>
    </row>
    <row r="49" spans="1:4" x14ac:dyDescent="0.2">
      <c r="A49" s="203">
        <f>+'3.vol '!A47</f>
        <v>43221</v>
      </c>
      <c r="B49" s="127"/>
      <c r="C49" s="137"/>
      <c r="D49" s="130"/>
    </row>
    <row r="50" spans="1:4" hidden="1" x14ac:dyDescent="0.2">
      <c r="A50" s="203"/>
      <c r="B50" s="130"/>
      <c r="C50" s="137"/>
      <c r="D50" s="130"/>
    </row>
    <row r="51" spans="1:4" hidden="1" x14ac:dyDescent="0.2">
      <c r="A51" s="203"/>
      <c r="B51" s="127"/>
      <c r="C51" s="137"/>
      <c r="D51" s="130"/>
    </row>
    <row r="52" spans="1:4" hidden="1" x14ac:dyDescent="0.2">
      <c r="A52" s="203"/>
      <c r="B52" s="127"/>
      <c r="C52" s="137"/>
      <c r="D52" s="130"/>
    </row>
    <row r="53" spans="1:4" hidden="1" x14ac:dyDescent="0.2">
      <c r="A53" s="203"/>
      <c r="B53" s="127"/>
      <c r="C53" s="137"/>
      <c r="D53" s="130"/>
    </row>
    <row r="54" spans="1:4" hidden="1" x14ac:dyDescent="0.2">
      <c r="A54" s="203"/>
      <c r="B54" s="127"/>
      <c r="C54" s="137"/>
      <c r="D54" s="130"/>
    </row>
    <row r="55" spans="1:4" hidden="1" x14ac:dyDescent="0.2">
      <c r="A55" s="203"/>
      <c r="B55" s="127"/>
      <c r="C55" s="137"/>
      <c r="D55" s="130"/>
    </row>
    <row r="56" spans="1:4" ht="13.5" hidden="1" thickBot="1" x14ac:dyDescent="0.25">
      <c r="A56" s="204"/>
      <c r="B56" s="128"/>
      <c r="C56" s="138"/>
      <c r="D56" s="139"/>
    </row>
    <row r="57" spans="1:4" ht="13.5" thickBot="1" x14ac:dyDescent="0.25"/>
    <row r="58" spans="1:4" x14ac:dyDescent="0.2">
      <c r="A58" s="281" t="str">
        <f>+'3.vol '!A58</f>
        <v>2015</v>
      </c>
      <c r="B58" s="129"/>
      <c r="C58" s="136"/>
      <c r="D58" s="129"/>
    </row>
    <row r="59" spans="1:4" x14ac:dyDescent="0.2">
      <c r="A59" s="282">
        <f>+'3.vol '!A59</f>
        <v>2016</v>
      </c>
      <c r="B59" s="130"/>
      <c r="C59" s="137"/>
      <c r="D59" s="130"/>
    </row>
    <row r="60" spans="1:4" x14ac:dyDescent="0.2">
      <c r="A60" s="282">
        <f>+'3.vol '!A60</f>
        <v>2017</v>
      </c>
      <c r="B60" s="130"/>
      <c r="C60" s="137"/>
      <c r="D60" s="130"/>
    </row>
    <row r="61" spans="1:4" x14ac:dyDescent="0.2">
      <c r="A61" s="203" t="str">
        <f>+'3.vol '!A61</f>
        <v>ene-may 2017</v>
      </c>
      <c r="B61" s="130"/>
      <c r="C61" s="137"/>
      <c r="D61" s="130"/>
    </row>
    <row r="62" spans="1:4" x14ac:dyDescent="0.2">
      <c r="A62" s="203" t="str">
        <f>+'3.vol '!A62</f>
        <v>ene-may 2018</v>
      </c>
      <c r="B62" s="127"/>
      <c r="C62" s="137"/>
      <c r="D62" s="130"/>
    </row>
  </sheetData>
  <sheetProtection formatCells="0" formatColumns="0" formatRows="0"/>
  <protectedRanges>
    <protectedRange sqref="B58:D62" name="Rango2_1"/>
    <protectedRange sqref="B58:D62" name="Rango1_1"/>
  </protectedRanges>
  <mergeCells count="4">
    <mergeCell ref="A1:E1"/>
    <mergeCell ref="A2:E2"/>
    <mergeCell ref="A3:E3"/>
    <mergeCell ref="A4:D4"/>
  </mergeCell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6:F10"/>
  <sheetViews>
    <sheetView showGridLines="0" workbookViewId="0">
      <selection activeCell="J39" sqref="J39"/>
    </sheetView>
  </sheetViews>
  <sheetFormatPr baseColWidth="10" defaultRowHeight="12.75" x14ac:dyDescent="0.2"/>
  <cols>
    <col min="1" max="2" width="11.42578125" style="25"/>
    <col min="3" max="3" width="58.42578125" style="25" customWidth="1"/>
    <col min="4" max="16384" width="11.42578125" style="25"/>
  </cols>
  <sheetData>
    <row r="6" spans="3:6" x14ac:dyDescent="0.2">
      <c r="F6" s="54"/>
    </row>
    <row r="7" spans="3:6" x14ac:dyDescent="0.2">
      <c r="F7" s="54"/>
    </row>
    <row r="8" spans="3:6" x14ac:dyDescent="0.2">
      <c r="F8" s="54"/>
    </row>
    <row r="9" spans="3:6" ht="13.5" thickBot="1" x14ac:dyDescent="0.25">
      <c r="F9" s="54"/>
    </row>
    <row r="10" spans="3:6" ht="36" thickBot="1" x14ac:dyDescent="0.55000000000000004">
      <c r="C10" s="298" t="s">
        <v>0</v>
      </c>
    </row>
  </sheetData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zoomScale="90" zoomScaleNormal="90" workbookViewId="0">
      <selection activeCell="A2" sqref="A2:G2"/>
    </sheetView>
  </sheetViews>
  <sheetFormatPr baseColWidth="10" defaultRowHeight="12.75" x14ac:dyDescent="0.2"/>
  <cols>
    <col min="1" max="1" width="14.5703125" style="25" customWidth="1"/>
    <col min="2" max="2" width="24.85546875" style="25" customWidth="1"/>
    <col min="3" max="3" width="16.140625" style="25" customWidth="1"/>
    <col min="4" max="5" width="11.42578125" style="25"/>
    <col min="6" max="6" width="14.140625" style="25" customWidth="1"/>
    <col min="7" max="9" width="2.85546875" style="25" customWidth="1"/>
    <col min="10" max="256" width="11.42578125" style="25"/>
    <col min="257" max="257" width="14.5703125" style="25" customWidth="1"/>
    <col min="258" max="258" width="24.85546875" style="25" customWidth="1"/>
    <col min="259" max="259" width="16.140625" style="25" customWidth="1"/>
    <col min="260" max="261" width="11.42578125" style="25"/>
    <col min="262" max="262" width="14.140625" style="25" customWidth="1"/>
    <col min="263" max="265" width="2.85546875" style="25" customWidth="1"/>
    <col min="266" max="512" width="11.42578125" style="25"/>
    <col min="513" max="513" width="14.5703125" style="25" customWidth="1"/>
    <col min="514" max="514" width="24.85546875" style="25" customWidth="1"/>
    <col min="515" max="515" width="16.140625" style="25" customWidth="1"/>
    <col min="516" max="517" width="11.42578125" style="25"/>
    <col min="518" max="518" width="14.140625" style="25" customWidth="1"/>
    <col min="519" max="521" width="2.85546875" style="25" customWidth="1"/>
    <col min="522" max="768" width="11.42578125" style="25"/>
    <col min="769" max="769" width="14.5703125" style="25" customWidth="1"/>
    <col min="770" max="770" width="24.85546875" style="25" customWidth="1"/>
    <col min="771" max="771" width="16.140625" style="25" customWidth="1"/>
    <col min="772" max="773" width="11.42578125" style="25"/>
    <col min="774" max="774" width="14.140625" style="25" customWidth="1"/>
    <col min="775" max="777" width="2.85546875" style="25" customWidth="1"/>
    <col min="778" max="1024" width="11.42578125" style="25"/>
    <col min="1025" max="1025" width="14.5703125" style="25" customWidth="1"/>
    <col min="1026" max="1026" width="24.85546875" style="25" customWidth="1"/>
    <col min="1027" max="1027" width="16.140625" style="25" customWidth="1"/>
    <col min="1028" max="1029" width="11.42578125" style="25"/>
    <col min="1030" max="1030" width="14.140625" style="25" customWidth="1"/>
    <col min="1031" max="1033" width="2.85546875" style="25" customWidth="1"/>
    <col min="1034" max="1280" width="11.42578125" style="25"/>
    <col min="1281" max="1281" width="14.5703125" style="25" customWidth="1"/>
    <col min="1282" max="1282" width="24.85546875" style="25" customWidth="1"/>
    <col min="1283" max="1283" width="16.140625" style="25" customWidth="1"/>
    <col min="1284" max="1285" width="11.42578125" style="25"/>
    <col min="1286" max="1286" width="14.140625" style="25" customWidth="1"/>
    <col min="1287" max="1289" width="2.85546875" style="25" customWidth="1"/>
    <col min="1290" max="1536" width="11.42578125" style="25"/>
    <col min="1537" max="1537" width="14.5703125" style="25" customWidth="1"/>
    <col min="1538" max="1538" width="24.85546875" style="25" customWidth="1"/>
    <col min="1539" max="1539" width="16.140625" style="25" customWidth="1"/>
    <col min="1540" max="1541" width="11.42578125" style="25"/>
    <col min="1542" max="1542" width="14.140625" style="25" customWidth="1"/>
    <col min="1543" max="1545" width="2.85546875" style="25" customWidth="1"/>
    <col min="1546" max="1792" width="11.42578125" style="25"/>
    <col min="1793" max="1793" width="14.5703125" style="25" customWidth="1"/>
    <col min="1794" max="1794" width="24.85546875" style="25" customWidth="1"/>
    <col min="1795" max="1795" width="16.140625" style="25" customWidth="1"/>
    <col min="1796" max="1797" width="11.42578125" style="25"/>
    <col min="1798" max="1798" width="14.140625" style="25" customWidth="1"/>
    <col min="1799" max="1801" width="2.85546875" style="25" customWidth="1"/>
    <col min="1802" max="2048" width="11.42578125" style="25"/>
    <col min="2049" max="2049" width="14.5703125" style="25" customWidth="1"/>
    <col min="2050" max="2050" width="24.85546875" style="25" customWidth="1"/>
    <col min="2051" max="2051" width="16.140625" style="25" customWidth="1"/>
    <col min="2052" max="2053" width="11.42578125" style="25"/>
    <col min="2054" max="2054" width="14.140625" style="25" customWidth="1"/>
    <col min="2055" max="2057" width="2.85546875" style="25" customWidth="1"/>
    <col min="2058" max="2304" width="11.42578125" style="25"/>
    <col min="2305" max="2305" width="14.5703125" style="25" customWidth="1"/>
    <col min="2306" max="2306" width="24.85546875" style="25" customWidth="1"/>
    <col min="2307" max="2307" width="16.140625" style="25" customWidth="1"/>
    <col min="2308" max="2309" width="11.42578125" style="25"/>
    <col min="2310" max="2310" width="14.140625" style="25" customWidth="1"/>
    <col min="2311" max="2313" width="2.85546875" style="25" customWidth="1"/>
    <col min="2314" max="2560" width="11.42578125" style="25"/>
    <col min="2561" max="2561" width="14.5703125" style="25" customWidth="1"/>
    <col min="2562" max="2562" width="24.85546875" style="25" customWidth="1"/>
    <col min="2563" max="2563" width="16.140625" style="25" customWidth="1"/>
    <col min="2564" max="2565" width="11.42578125" style="25"/>
    <col min="2566" max="2566" width="14.140625" style="25" customWidth="1"/>
    <col min="2567" max="2569" width="2.85546875" style="25" customWidth="1"/>
    <col min="2570" max="2816" width="11.42578125" style="25"/>
    <col min="2817" max="2817" width="14.5703125" style="25" customWidth="1"/>
    <col min="2818" max="2818" width="24.85546875" style="25" customWidth="1"/>
    <col min="2819" max="2819" width="16.140625" style="25" customWidth="1"/>
    <col min="2820" max="2821" width="11.42578125" style="25"/>
    <col min="2822" max="2822" width="14.140625" style="25" customWidth="1"/>
    <col min="2823" max="2825" width="2.85546875" style="25" customWidth="1"/>
    <col min="2826" max="3072" width="11.42578125" style="25"/>
    <col min="3073" max="3073" width="14.5703125" style="25" customWidth="1"/>
    <col min="3074" max="3074" width="24.85546875" style="25" customWidth="1"/>
    <col min="3075" max="3075" width="16.140625" style="25" customWidth="1"/>
    <col min="3076" max="3077" width="11.42578125" style="25"/>
    <col min="3078" max="3078" width="14.140625" style="25" customWidth="1"/>
    <col min="3079" max="3081" width="2.85546875" style="25" customWidth="1"/>
    <col min="3082" max="3328" width="11.42578125" style="25"/>
    <col min="3329" max="3329" width="14.5703125" style="25" customWidth="1"/>
    <col min="3330" max="3330" width="24.85546875" style="25" customWidth="1"/>
    <col min="3331" max="3331" width="16.140625" style="25" customWidth="1"/>
    <col min="3332" max="3333" width="11.42578125" style="25"/>
    <col min="3334" max="3334" width="14.140625" style="25" customWidth="1"/>
    <col min="3335" max="3337" width="2.85546875" style="25" customWidth="1"/>
    <col min="3338" max="3584" width="11.42578125" style="25"/>
    <col min="3585" max="3585" width="14.5703125" style="25" customWidth="1"/>
    <col min="3586" max="3586" width="24.85546875" style="25" customWidth="1"/>
    <col min="3587" max="3587" width="16.140625" style="25" customWidth="1"/>
    <col min="3588" max="3589" width="11.42578125" style="25"/>
    <col min="3590" max="3590" width="14.140625" style="25" customWidth="1"/>
    <col min="3591" max="3593" width="2.85546875" style="25" customWidth="1"/>
    <col min="3594" max="3840" width="11.42578125" style="25"/>
    <col min="3841" max="3841" width="14.5703125" style="25" customWidth="1"/>
    <col min="3842" max="3842" width="24.85546875" style="25" customWidth="1"/>
    <col min="3843" max="3843" width="16.140625" style="25" customWidth="1"/>
    <col min="3844" max="3845" width="11.42578125" style="25"/>
    <col min="3846" max="3846" width="14.140625" style="25" customWidth="1"/>
    <col min="3847" max="3849" width="2.85546875" style="25" customWidth="1"/>
    <col min="3850" max="4096" width="11.42578125" style="25"/>
    <col min="4097" max="4097" width="14.5703125" style="25" customWidth="1"/>
    <col min="4098" max="4098" width="24.85546875" style="25" customWidth="1"/>
    <col min="4099" max="4099" width="16.140625" style="25" customWidth="1"/>
    <col min="4100" max="4101" width="11.42578125" style="25"/>
    <col min="4102" max="4102" width="14.140625" style="25" customWidth="1"/>
    <col min="4103" max="4105" width="2.85546875" style="25" customWidth="1"/>
    <col min="4106" max="4352" width="11.42578125" style="25"/>
    <col min="4353" max="4353" width="14.5703125" style="25" customWidth="1"/>
    <col min="4354" max="4354" width="24.85546875" style="25" customWidth="1"/>
    <col min="4355" max="4355" width="16.140625" style="25" customWidth="1"/>
    <col min="4356" max="4357" width="11.42578125" style="25"/>
    <col min="4358" max="4358" width="14.140625" style="25" customWidth="1"/>
    <col min="4359" max="4361" width="2.85546875" style="25" customWidth="1"/>
    <col min="4362" max="4608" width="11.42578125" style="25"/>
    <col min="4609" max="4609" width="14.5703125" style="25" customWidth="1"/>
    <col min="4610" max="4610" width="24.85546875" style="25" customWidth="1"/>
    <col min="4611" max="4611" width="16.140625" style="25" customWidth="1"/>
    <col min="4612" max="4613" width="11.42578125" style="25"/>
    <col min="4614" max="4614" width="14.140625" style="25" customWidth="1"/>
    <col min="4615" max="4617" width="2.85546875" style="25" customWidth="1"/>
    <col min="4618" max="4864" width="11.42578125" style="25"/>
    <col min="4865" max="4865" width="14.5703125" style="25" customWidth="1"/>
    <col min="4866" max="4866" width="24.85546875" style="25" customWidth="1"/>
    <col min="4867" max="4867" width="16.140625" style="25" customWidth="1"/>
    <col min="4868" max="4869" width="11.42578125" style="25"/>
    <col min="4870" max="4870" width="14.140625" style="25" customWidth="1"/>
    <col min="4871" max="4873" width="2.85546875" style="25" customWidth="1"/>
    <col min="4874" max="5120" width="11.42578125" style="25"/>
    <col min="5121" max="5121" width="14.5703125" style="25" customWidth="1"/>
    <col min="5122" max="5122" width="24.85546875" style="25" customWidth="1"/>
    <col min="5123" max="5123" width="16.140625" style="25" customWidth="1"/>
    <col min="5124" max="5125" width="11.42578125" style="25"/>
    <col min="5126" max="5126" width="14.140625" style="25" customWidth="1"/>
    <col min="5127" max="5129" width="2.85546875" style="25" customWidth="1"/>
    <col min="5130" max="5376" width="11.42578125" style="25"/>
    <col min="5377" max="5377" width="14.5703125" style="25" customWidth="1"/>
    <col min="5378" max="5378" width="24.85546875" style="25" customWidth="1"/>
    <col min="5379" max="5379" width="16.140625" style="25" customWidth="1"/>
    <col min="5380" max="5381" width="11.42578125" style="25"/>
    <col min="5382" max="5382" width="14.140625" style="25" customWidth="1"/>
    <col min="5383" max="5385" width="2.85546875" style="25" customWidth="1"/>
    <col min="5386" max="5632" width="11.42578125" style="25"/>
    <col min="5633" max="5633" width="14.5703125" style="25" customWidth="1"/>
    <col min="5634" max="5634" width="24.85546875" style="25" customWidth="1"/>
    <col min="5635" max="5635" width="16.140625" style="25" customWidth="1"/>
    <col min="5636" max="5637" width="11.42578125" style="25"/>
    <col min="5638" max="5638" width="14.140625" style="25" customWidth="1"/>
    <col min="5639" max="5641" width="2.85546875" style="25" customWidth="1"/>
    <col min="5642" max="5888" width="11.42578125" style="25"/>
    <col min="5889" max="5889" width="14.5703125" style="25" customWidth="1"/>
    <col min="5890" max="5890" width="24.85546875" style="25" customWidth="1"/>
    <col min="5891" max="5891" width="16.140625" style="25" customWidth="1"/>
    <col min="5892" max="5893" width="11.42578125" style="25"/>
    <col min="5894" max="5894" width="14.140625" style="25" customWidth="1"/>
    <col min="5895" max="5897" width="2.85546875" style="25" customWidth="1"/>
    <col min="5898" max="6144" width="11.42578125" style="25"/>
    <col min="6145" max="6145" width="14.5703125" style="25" customWidth="1"/>
    <col min="6146" max="6146" width="24.85546875" style="25" customWidth="1"/>
    <col min="6147" max="6147" width="16.140625" style="25" customWidth="1"/>
    <col min="6148" max="6149" width="11.42578125" style="25"/>
    <col min="6150" max="6150" width="14.140625" style="25" customWidth="1"/>
    <col min="6151" max="6153" width="2.85546875" style="25" customWidth="1"/>
    <col min="6154" max="6400" width="11.42578125" style="25"/>
    <col min="6401" max="6401" width="14.5703125" style="25" customWidth="1"/>
    <col min="6402" max="6402" width="24.85546875" style="25" customWidth="1"/>
    <col min="6403" max="6403" width="16.140625" style="25" customWidth="1"/>
    <col min="6404" max="6405" width="11.42578125" style="25"/>
    <col min="6406" max="6406" width="14.140625" style="25" customWidth="1"/>
    <col min="6407" max="6409" width="2.85546875" style="25" customWidth="1"/>
    <col min="6410" max="6656" width="11.42578125" style="25"/>
    <col min="6657" max="6657" width="14.5703125" style="25" customWidth="1"/>
    <col min="6658" max="6658" width="24.85546875" style="25" customWidth="1"/>
    <col min="6659" max="6659" width="16.140625" style="25" customWidth="1"/>
    <col min="6660" max="6661" width="11.42578125" style="25"/>
    <col min="6662" max="6662" width="14.140625" style="25" customWidth="1"/>
    <col min="6663" max="6665" width="2.85546875" style="25" customWidth="1"/>
    <col min="6666" max="6912" width="11.42578125" style="25"/>
    <col min="6913" max="6913" width="14.5703125" style="25" customWidth="1"/>
    <col min="6914" max="6914" width="24.85546875" style="25" customWidth="1"/>
    <col min="6915" max="6915" width="16.140625" style="25" customWidth="1"/>
    <col min="6916" max="6917" width="11.42578125" style="25"/>
    <col min="6918" max="6918" width="14.140625" style="25" customWidth="1"/>
    <col min="6919" max="6921" width="2.85546875" style="25" customWidth="1"/>
    <col min="6922" max="7168" width="11.42578125" style="25"/>
    <col min="7169" max="7169" width="14.5703125" style="25" customWidth="1"/>
    <col min="7170" max="7170" width="24.85546875" style="25" customWidth="1"/>
    <col min="7171" max="7171" width="16.140625" style="25" customWidth="1"/>
    <col min="7172" max="7173" width="11.42578125" style="25"/>
    <col min="7174" max="7174" width="14.140625" style="25" customWidth="1"/>
    <col min="7175" max="7177" width="2.85546875" style="25" customWidth="1"/>
    <col min="7178" max="7424" width="11.42578125" style="25"/>
    <col min="7425" max="7425" width="14.5703125" style="25" customWidth="1"/>
    <col min="7426" max="7426" width="24.85546875" style="25" customWidth="1"/>
    <col min="7427" max="7427" width="16.140625" style="25" customWidth="1"/>
    <col min="7428" max="7429" width="11.42578125" style="25"/>
    <col min="7430" max="7430" width="14.140625" style="25" customWidth="1"/>
    <col min="7431" max="7433" width="2.85546875" style="25" customWidth="1"/>
    <col min="7434" max="7680" width="11.42578125" style="25"/>
    <col min="7681" max="7681" width="14.5703125" style="25" customWidth="1"/>
    <col min="7682" max="7682" width="24.85546875" style="25" customWidth="1"/>
    <col min="7683" max="7683" width="16.140625" style="25" customWidth="1"/>
    <col min="7684" max="7685" width="11.42578125" style="25"/>
    <col min="7686" max="7686" width="14.140625" style="25" customWidth="1"/>
    <col min="7687" max="7689" width="2.85546875" style="25" customWidth="1"/>
    <col min="7690" max="7936" width="11.42578125" style="25"/>
    <col min="7937" max="7937" width="14.5703125" style="25" customWidth="1"/>
    <col min="7938" max="7938" width="24.85546875" style="25" customWidth="1"/>
    <col min="7939" max="7939" width="16.140625" style="25" customWidth="1"/>
    <col min="7940" max="7941" width="11.42578125" style="25"/>
    <col min="7942" max="7942" width="14.140625" style="25" customWidth="1"/>
    <col min="7943" max="7945" width="2.85546875" style="25" customWidth="1"/>
    <col min="7946" max="8192" width="11.42578125" style="25"/>
    <col min="8193" max="8193" width="14.5703125" style="25" customWidth="1"/>
    <col min="8194" max="8194" width="24.85546875" style="25" customWidth="1"/>
    <col min="8195" max="8195" width="16.140625" style="25" customWidth="1"/>
    <col min="8196" max="8197" width="11.42578125" style="25"/>
    <col min="8198" max="8198" width="14.140625" style="25" customWidth="1"/>
    <col min="8199" max="8201" width="2.85546875" style="25" customWidth="1"/>
    <col min="8202" max="8448" width="11.42578125" style="25"/>
    <col min="8449" max="8449" width="14.5703125" style="25" customWidth="1"/>
    <col min="8450" max="8450" width="24.85546875" style="25" customWidth="1"/>
    <col min="8451" max="8451" width="16.140625" style="25" customWidth="1"/>
    <col min="8452" max="8453" width="11.42578125" style="25"/>
    <col min="8454" max="8454" width="14.140625" style="25" customWidth="1"/>
    <col min="8455" max="8457" width="2.85546875" style="25" customWidth="1"/>
    <col min="8458" max="8704" width="11.42578125" style="25"/>
    <col min="8705" max="8705" width="14.5703125" style="25" customWidth="1"/>
    <col min="8706" max="8706" width="24.85546875" style="25" customWidth="1"/>
    <col min="8707" max="8707" width="16.140625" style="25" customWidth="1"/>
    <col min="8708" max="8709" width="11.42578125" style="25"/>
    <col min="8710" max="8710" width="14.140625" style="25" customWidth="1"/>
    <col min="8711" max="8713" width="2.85546875" style="25" customWidth="1"/>
    <col min="8714" max="8960" width="11.42578125" style="25"/>
    <col min="8961" max="8961" width="14.5703125" style="25" customWidth="1"/>
    <col min="8962" max="8962" width="24.85546875" style="25" customWidth="1"/>
    <col min="8963" max="8963" width="16.140625" style="25" customWidth="1"/>
    <col min="8964" max="8965" width="11.42578125" style="25"/>
    <col min="8966" max="8966" width="14.140625" style="25" customWidth="1"/>
    <col min="8967" max="8969" width="2.85546875" style="25" customWidth="1"/>
    <col min="8970" max="9216" width="11.42578125" style="25"/>
    <col min="9217" max="9217" width="14.5703125" style="25" customWidth="1"/>
    <col min="9218" max="9218" width="24.85546875" style="25" customWidth="1"/>
    <col min="9219" max="9219" width="16.140625" style="25" customWidth="1"/>
    <col min="9220" max="9221" width="11.42578125" style="25"/>
    <col min="9222" max="9222" width="14.140625" style="25" customWidth="1"/>
    <col min="9223" max="9225" width="2.85546875" style="25" customWidth="1"/>
    <col min="9226" max="9472" width="11.42578125" style="25"/>
    <col min="9473" max="9473" width="14.5703125" style="25" customWidth="1"/>
    <col min="9474" max="9474" width="24.85546875" style="25" customWidth="1"/>
    <col min="9475" max="9475" width="16.140625" style="25" customWidth="1"/>
    <col min="9476" max="9477" width="11.42578125" style="25"/>
    <col min="9478" max="9478" width="14.140625" style="25" customWidth="1"/>
    <col min="9479" max="9481" width="2.85546875" style="25" customWidth="1"/>
    <col min="9482" max="9728" width="11.42578125" style="25"/>
    <col min="9729" max="9729" width="14.5703125" style="25" customWidth="1"/>
    <col min="9730" max="9730" width="24.85546875" style="25" customWidth="1"/>
    <col min="9731" max="9731" width="16.140625" style="25" customWidth="1"/>
    <col min="9732" max="9733" width="11.42578125" style="25"/>
    <col min="9734" max="9734" width="14.140625" style="25" customWidth="1"/>
    <col min="9735" max="9737" width="2.85546875" style="25" customWidth="1"/>
    <col min="9738" max="9984" width="11.42578125" style="25"/>
    <col min="9985" max="9985" width="14.5703125" style="25" customWidth="1"/>
    <col min="9986" max="9986" width="24.85546875" style="25" customWidth="1"/>
    <col min="9987" max="9987" width="16.140625" style="25" customWidth="1"/>
    <col min="9988" max="9989" width="11.42578125" style="25"/>
    <col min="9990" max="9990" width="14.140625" style="25" customWidth="1"/>
    <col min="9991" max="9993" width="2.85546875" style="25" customWidth="1"/>
    <col min="9994" max="10240" width="11.42578125" style="25"/>
    <col min="10241" max="10241" width="14.5703125" style="25" customWidth="1"/>
    <col min="10242" max="10242" width="24.85546875" style="25" customWidth="1"/>
    <col min="10243" max="10243" width="16.140625" style="25" customWidth="1"/>
    <col min="10244" max="10245" width="11.42578125" style="25"/>
    <col min="10246" max="10246" width="14.140625" style="25" customWidth="1"/>
    <col min="10247" max="10249" width="2.85546875" style="25" customWidth="1"/>
    <col min="10250" max="10496" width="11.42578125" style="25"/>
    <col min="10497" max="10497" width="14.5703125" style="25" customWidth="1"/>
    <col min="10498" max="10498" width="24.85546875" style="25" customWidth="1"/>
    <col min="10499" max="10499" width="16.140625" style="25" customWidth="1"/>
    <col min="10500" max="10501" width="11.42578125" style="25"/>
    <col min="10502" max="10502" width="14.140625" style="25" customWidth="1"/>
    <col min="10503" max="10505" width="2.85546875" style="25" customWidth="1"/>
    <col min="10506" max="10752" width="11.42578125" style="25"/>
    <col min="10753" max="10753" width="14.5703125" style="25" customWidth="1"/>
    <col min="10754" max="10754" width="24.85546875" style="25" customWidth="1"/>
    <col min="10755" max="10755" width="16.140625" style="25" customWidth="1"/>
    <col min="10756" max="10757" width="11.42578125" style="25"/>
    <col min="10758" max="10758" width="14.140625" style="25" customWidth="1"/>
    <col min="10759" max="10761" width="2.85546875" style="25" customWidth="1"/>
    <col min="10762" max="11008" width="11.42578125" style="25"/>
    <col min="11009" max="11009" width="14.5703125" style="25" customWidth="1"/>
    <col min="11010" max="11010" width="24.85546875" style="25" customWidth="1"/>
    <col min="11011" max="11011" width="16.140625" style="25" customWidth="1"/>
    <col min="11012" max="11013" width="11.42578125" style="25"/>
    <col min="11014" max="11014" width="14.140625" style="25" customWidth="1"/>
    <col min="11015" max="11017" width="2.85546875" style="25" customWidth="1"/>
    <col min="11018" max="11264" width="11.42578125" style="25"/>
    <col min="11265" max="11265" width="14.5703125" style="25" customWidth="1"/>
    <col min="11266" max="11266" width="24.85546875" style="25" customWidth="1"/>
    <col min="11267" max="11267" width="16.140625" style="25" customWidth="1"/>
    <col min="11268" max="11269" width="11.42578125" style="25"/>
    <col min="11270" max="11270" width="14.140625" style="25" customWidth="1"/>
    <col min="11271" max="11273" width="2.85546875" style="25" customWidth="1"/>
    <col min="11274" max="11520" width="11.42578125" style="25"/>
    <col min="11521" max="11521" width="14.5703125" style="25" customWidth="1"/>
    <col min="11522" max="11522" width="24.85546875" style="25" customWidth="1"/>
    <col min="11523" max="11523" width="16.140625" style="25" customWidth="1"/>
    <col min="11524" max="11525" width="11.42578125" style="25"/>
    <col min="11526" max="11526" width="14.140625" style="25" customWidth="1"/>
    <col min="11527" max="11529" width="2.85546875" style="25" customWidth="1"/>
    <col min="11530" max="11776" width="11.42578125" style="25"/>
    <col min="11777" max="11777" width="14.5703125" style="25" customWidth="1"/>
    <col min="11778" max="11778" width="24.85546875" style="25" customWidth="1"/>
    <col min="11779" max="11779" width="16.140625" style="25" customWidth="1"/>
    <col min="11780" max="11781" width="11.42578125" style="25"/>
    <col min="11782" max="11782" width="14.140625" style="25" customWidth="1"/>
    <col min="11783" max="11785" width="2.85546875" style="25" customWidth="1"/>
    <col min="11786" max="12032" width="11.42578125" style="25"/>
    <col min="12033" max="12033" width="14.5703125" style="25" customWidth="1"/>
    <col min="12034" max="12034" width="24.85546875" style="25" customWidth="1"/>
    <col min="12035" max="12035" width="16.140625" style="25" customWidth="1"/>
    <col min="12036" max="12037" width="11.42578125" style="25"/>
    <col min="12038" max="12038" width="14.140625" style="25" customWidth="1"/>
    <col min="12039" max="12041" width="2.85546875" style="25" customWidth="1"/>
    <col min="12042" max="12288" width="11.42578125" style="25"/>
    <col min="12289" max="12289" width="14.5703125" style="25" customWidth="1"/>
    <col min="12290" max="12290" width="24.85546875" style="25" customWidth="1"/>
    <col min="12291" max="12291" width="16.140625" style="25" customWidth="1"/>
    <col min="12292" max="12293" width="11.42578125" style="25"/>
    <col min="12294" max="12294" width="14.140625" style="25" customWidth="1"/>
    <col min="12295" max="12297" width="2.85546875" style="25" customWidth="1"/>
    <col min="12298" max="12544" width="11.42578125" style="25"/>
    <col min="12545" max="12545" width="14.5703125" style="25" customWidth="1"/>
    <col min="12546" max="12546" width="24.85546875" style="25" customWidth="1"/>
    <col min="12547" max="12547" width="16.140625" style="25" customWidth="1"/>
    <col min="12548" max="12549" width="11.42578125" style="25"/>
    <col min="12550" max="12550" width="14.140625" style="25" customWidth="1"/>
    <col min="12551" max="12553" width="2.85546875" style="25" customWidth="1"/>
    <col min="12554" max="12800" width="11.42578125" style="25"/>
    <col min="12801" max="12801" width="14.5703125" style="25" customWidth="1"/>
    <col min="12802" max="12802" width="24.85546875" style="25" customWidth="1"/>
    <col min="12803" max="12803" width="16.140625" style="25" customWidth="1"/>
    <col min="12804" max="12805" width="11.42578125" style="25"/>
    <col min="12806" max="12806" width="14.140625" style="25" customWidth="1"/>
    <col min="12807" max="12809" width="2.85546875" style="25" customWidth="1"/>
    <col min="12810" max="13056" width="11.42578125" style="25"/>
    <col min="13057" max="13057" width="14.5703125" style="25" customWidth="1"/>
    <col min="13058" max="13058" width="24.85546875" style="25" customWidth="1"/>
    <col min="13059" max="13059" width="16.140625" style="25" customWidth="1"/>
    <col min="13060" max="13061" width="11.42578125" style="25"/>
    <col min="13062" max="13062" width="14.140625" style="25" customWidth="1"/>
    <col min="13063" max="13065" width="2.85546875" style="25" customWidth="1"/>
    <col min="13066" max="13312" width="11.42578125" style="25"/>
    <col min="13313" max="13313" width="14.5703125" style="25" customWidth="1"/>
    <col min="13314" max="13314" width="24.85546875" style="25" customWidth="1"/>
    <col min="13315" max="13315" width="16.140625" style="25" customWidth="1"/>
    <col min="13316" max="13317" width="11.42578125" style="25"/>
    <col min="13318" max="13318" width="14.140625" style="25" customWidth="1"/>
    <col min="13319" max="13321" width="2.85546875" style="25" customWidth="1"/>
    <col min="13322" max="13568" width="11.42578125" style="25"/>
    <col min="13569" max="13569" width="14.5703125" style="25" customWidth="1"/>
    <col min="13570" max="13570" width="24.85546875" style="25" customWidth="1"/>
    <col min="13571" max="13571" width="16.140625" style="25" customWidth="1"/>
    <col min="13572" max="13573" width="11.42578125" style="25"/>
    <col min="13574" max="13574" width="14.140625" style="25" customWidth="1"/>
    <col min="13575" max="13577" width="2.85546875" style="25" customWidth="1"/>
    <col min="13578" max="13824" width="11.42578125" style="25"/>
    <col min="13825" max="13825" width="14.5703125" style="25" customWidth="1"/>
    <col min="13826" max="13826" width="24.85546875" style="25" customWidth="1"/>
    <col min="13827" max="13827" width="16.140625" style="25" customWidth="1"/>
    <col min="13828" max="13829" width="11.42578125" style="25"/>
    <col min="13830" max="13830" width="14.140625" style="25" customWidth="1"/>
    <col min="13831" max="13833" width="2.85546875" style="25" customWidth="1"/>
    <col min="13834" max="14080" width="11.42578125" style="25"/>
    <col min="14081" max="14081" width="14.5703125" style="25" customWidth="1"/>
    <col min="14082" max="14082" width="24.85546875" style="25" customWidth="1"/>
    <col min="14083" max="14083" width="16.140625" style="25" customWidth="1"/>
    <col min="14084" max="14085" width="11.42578125" style="25"/>
    <col min="14086" max="14086" width="14.140625" style="25" customWidth="1"/>
    <col min="14087" max="14089" width="2.85546875" style="25" customWidth="1"/>
    <col min="14090" max="14336" width="11.42578125" style="25"/>
    <col min="14337" max="14337" width="14.5703125" style="25" customWidth="1"/>
    <col min="14338" max="14338" width="24.85546875" style="25" customWidth="1"/>
    <col min="14339" max="14339" width="16.140625" style="25" customWidth="1"/>
    <col min="14340" max="14341" width="11.42578125" style="25"/>
    <col min="14342" max="14342" width="14.140625" style="25" customWidth="1"/>
    <col min="14343" max="14345" width="2.85546875" style="25" customWidth="1"/>
    <col min="14346" max="14592" width="11.42578125" style="25"/>
    <col min="14593" max="14593" width="14.5703125" style="25" customWidth="1"/>
    <col min="14594" max="14594" width="24.85546875" style="25" customWidth="1"/>
    <col min="14595" max="14595" width="16.140625" style="25" customWidth="1"/>
    <col min="14596" max="14597" width="11.42578125" style="25"/>
    <col min="14598" max="14598" width="14.140625" style="25" customWidth="1"/>
    <col min="14599" max="14601" width="2.85546875" style="25" customWidth="1"/>
    <col min="14602" max="14848" width="11.42578125" style="25"/>
    <col min="14849" max="14849" width="14.5703125" style="25" customWidth="1"/>
    <col min="14850" max="14850" width="24.85546875" style="25" customWidth="1"/>
    <col min="14851" max="14851" width="16.140625" style="25" customWidth="1"/>
    <col min="14852" max="14853" width="11.42578125" style="25"/>
    <col min="14854" max="14854" width="14.140625" style="25" customWidth="1"/>
    <col min="14855" max="14857" width="2.85546875" style="25" customWidth="1"/>
    <col min="14858" max="15104" width="11.42578125" style="25"/>
    <col min="15105" max="15105" width="14.5703125" style="25" customWidth="1"/>
    <col min="15106" max="15106" width="24.85546875" style="25" customWidth="1"/>
    <col min="15107" max="15107" width="16.140625" style="25" customWidth="1"/>
    <col min="15108" max="15109" width="11.42578125" style="25"/>
    <col min="15110" max="15110" width="14.140625" style="25" customWidth="1"/>
    <col min="15111" max="15113" width="2.85546875" style="25" customWidth="1"/>
    <col min="15114" max="15360" width="11.42578125" style="25"/>
    <col min="15361" max="15361" width="14.5703125" style="25" customWidth="1"/>
    <col min="15362" max="15362" width="24.85546875" style="25" customWidth="1"/>
    <col min="15363" max="15363" width="16.140625" style="25" customWidth="1"/>
    <col min="15364" max="15365" width="11.42578125" style="25"/>
    <col min="15366" max="15366" width="14.140625" style="25" customWidth="1"/>
    <col min="15367" max="15369" width="2.85546875" style="25" customWidth="1"/>
    <col min="15370" max="15616" width="11.42578125" style="25"/>
    <col min="15617" max="15617" width="14.5703125" style="25" customWidth="1"/>
    <col min="15618" max="15618" width="24.85546875" style="25" customWidth="1"/>
    <col min="15619" max="15619" width="16.140625" style="25" customWidth="1"/>
    <col min="15620" max="15621" width="11.42578125" style="25"/>
    <col min="15622" max="15622" width="14.140625" style="25" customWidth="1"/>
    <col min="15623" max="15625" width="2.85546875" style="25" customWidth="1"/>
    <col min="15626" max="15872" width="11.42578125" style="25"/>
    <col min="15873" max="15873" width="14.5703125" style="25" customWidth="1"/>
    <col min="15874" max="15874" width="24.85546875" style="25" customWidth="1"/>
    <col min="15875" max="15875" width="16.140625" style="25" customWidth="1"/>
    <col min="15876" max="15877" width="11.42578125" style="25"/>
    <col min="15878" max="15878" width="14.140625" style="25" customWidth="1"/>
    <col min="15879" max="15881" width="2.85546875" style="25" customWidth="1"/>
    <col min="15882" max="16128" width="11.42578125" style="25"/>
    <col min="16129" max="16129" width="14.5703125" style="25" customWidth="1"/>
    <col min="16130" max="16130" width="24.85546875" style="25" customWidth="1"/>
    <col min="16131" max="16131" width="16.140625" style="25" customWidth="1"/>
    <col min="16132" max="16133" width="11.42578125" style="25"/>
    <col min="16134" max="16134" width="14.140625" style="25" customWidth="1"/>
    <col min="16135" max="16137" width="2.85546875" style="25" customWidth="1"/>
    <col min="16138" max="16384" width="11.42578125" style="25"/>
  </cols>
  <sheetData>
    <row r="1" spans="1:8" ht="15.75" x14ac:dyDescent="0.25">
      <c r="A1" s="576" t="s">
        <v>69</v>
      </c>
      <c r="B1" s="576"/>
      <c r="C1" s="576"/>
      <c r="D1" s="576"/>
      <c r="E1" s="576"/>
      <c r="F1" s="142"/>
      <c r="G1" s="142"/>
      <c r="H1" s="142"/>
    </row>
    <row r="2" spans="1:8" ht="15.75" x14ac:dyDescent="0.25">
      <c r="A2" s="576" t="s">
        <v>64</v>
      </c>
      <c r="B2" s="576"/>
      <c r="C2" s="576"/>
      <c r="D2" s="576"/>
      <c r="E2" s="576"/>
      <c r="F2" s="44"/>
    </row>
    <row r="3" spans="1:8" ht="15.75" x14ac:dyDescent="0.25">
      <c r="A3" s="673" t="str">
        <f>+'parámetros e instrucciones'!$E$6</f>
        <v>Radiadores de aluminio</v>
      </c>
      <c r="B3" s="675"/>
      <c r="C3" s="675"/>
      <c r="D3" s="675"/>
      <c r="E3" s="675"/>
      <c r="F3" s="143"/>
      <c r="G3" s="28"/>
    </row>
    <row r="4" spans="1:8" ht="15.75" x14ac:dyDescent="0.25">
      <c r="A4" s="576" t="s">
        <v>152</v>
      </c>
      <c r="B4" s="576"/>
      <c r="C4" s="576"/>
      <c r="D4" s="576"/>
      <c r="E4" s="576"/>
      <c r="F4" s="44"/>
    </row>
    <row r="5" spans="1:8" ht="27" customHeight="1" thickBot="1" x14ac:dyDescent="0.25">
      <c r="A5" s="676" t="s">
        <v>153</v>
      </c>
      <c r="B5" s="676"/>
      <c r="C5" s="676"/>
      <c r="D5" s="676"/>
      <c r="E5" s="676"/>
      <c r="F5" s="44"/>
    </row>
    <row r="6" spans="1:8" ht="12.75" customHeight="1" x14ac:dyDescent="0.2">
      <c r="A6" s="133" t="s">
        <v>148</v>
      </c>
      <c r="B6" s="123" t="s">
        <v>154</v>
      </c>
      <c r="C6" s="124" t="s">
        <v>155</v>
      </c>
      <c r="D6" s="123" t="s">
        <v>156</v>
      </c>
      <c r="E6" s="125" t="s">
        <v>157</v>
      </c>
      <c r="F6"/>
    </row>
    <row r="7" spans="1:8" ht="13.5" thickBot="1" x14ac:dyDescent="0.25">
      <c r="A7" s="134" t="s">
        <v>7</v>
      </c>
      <c r="B7" s="135" t="s">
        <v>158</v>
      </c>
      <c r="C7" s="262" t="str">
        <f>+'parámetros e instrucciones'!E8</f>
        <v>Kilogramos</v>
      </c>
      <c r="D7" s="135" t="s">
        <v>159</v>
      </c>
      <c r="E7" s="144" t="s">
        <v>159</v>
      </c>
      <c r="F7"/>
    </row>
    <row r="8" spans="1:8" x14ac:dyDescent="0.2">
      <c r="A8" s="202">
        <f>+'3.vol '!A7</f>
        <v>42005</v>
      </c>
      <c r="B8" s="129"/>
      <c r="C8" s="136"/>
      <c r="D8" s="129"/>
      <c r="E8" s="145"/>
      <c r="F8"/>
    </row>
    <row r="9" spans="1:8" x14ac:dyDescent="0.2">
      <c r="A9" s="203">
        <f>+'3.vol '!A8</f>
        <v>42036</v>
      </c>
      <c r="B9" s="130"/>
      <c r="C9" s="137"/>
      <c r="D9" s="130"/>
      <c r="E9" s="146"/>
      <c r="F9"/>
    </row>
    <row r="10" spans="1:8" x14ac:dyDescent="0.2">
      <c r="A10" s="203">
        <f>+'3.vol '!A9</f>
        <v>42064</v>
      </c>
      <c r="B10" s="130"/>
      <c r="C10" s="137"/>
      <c r="D10" s="130"/>
      <c r="E10" s="146"/>
      <c r="F10"/>
    </row>
    <row r="11" spans="1:8" x14ac:dyDescent="0.2">
      <c r="A11" s="203">
        <f>+'3.vol '!A10</f>
        <v>42095</v>
      </c>
      <c r="B11" s="130"/>
      <c r="C11" s="137"/>
      <c r="D11" s="130"/>
      <c r="E11" s="146"/>
      <c r="F11"/>
    </row>
    <row r="12" spans="1:8" x14ac:dyDescent="0.2">
      <c r="A12" s="203">
        <f>+'3.vol '!A11</f>
        <v>42125</v>
      </c>
      <c r="B12" s="127"/>
      <c r="C12" s="137"/>
      <c r="D12" s="130"/>
      <c r="E12" s="146"/>
      <c r="F12"/>
    </row>
    <row r="13" spans="1:8" x14ac:dyDescent="0.2">
      <c r="A13" s="203">
        <f>+'3.vol '!A12</f>
        <v>42156</v>
      </c>
      <c r="B13" s="130"/>
      <c r="C13" s="137"/>
      <c r="D13" s="130"/>
      <c r="E13" s="146"/>
      <c r="F13"/>
    </row>
    <row r="14" spans="1:8" x14ac:dyDescent="0.2">
      <c r="A14" s="203">
        <f>+'3.vol '!A13</f>
        <v>42186</v>
      </c>
      <c r="B14" s="127"/>
      <c r="C14" s="137"/>
      <c r="D14" s="130"/>
      <c r="E14" s="146"/>
      <c r="F14"/>
    </row>
    <row r="15" spans="1:8" x14ac:dyDescent="0.2">
      <c r="A15" s="203">
        <f>+'3.vol '!A14</f>
        <v>42217</v>
      </c>
      <c r="B15" s="127"/>
      <c r="C15" s="137"/>
      <c r="D15" s="130"/>
      <c r="E15" s="146"/>
      <c r="F15"/>
    </row>
    <row r="16" spans="1:8" x14ac:dyDescent="0.2">
      <c r="A16" s="203">
        <f>+'3.vol '!A15</f>
        <v>42248</v>
      </c>
      <c r="B16" s="127"/>
      <c r="C16" s="137"/>
      <c r="D16" s="130"/>
      <c r="E16" s="146"/>
      <c r="F16"/>
    </row>
    <row r="17" spans="1:6" x14ac:dyDescent="0.2">
      <c r="A17" s="203">
        <f>+'3.vol '!A16</f>
        <v>42278</v>
      </c>
      <c r="B17" s="127"/>
      <c r="C17" s="137"/>
      <c r="D17" s="130"/>
      <c r="E17" s="146"/>
      <c r="F17"/>
    </row>
    <row r="18" spans="1:6" x14ac:dyDescent="0.2">
      <c r="A18" s="203">
        <f>+'3.vol '!A17</f>
        <v>42309</v>
      </c>
      <c r="B18" s="127"/>
      <c r="C18" s="137"/>
      <c r="D18" s="130"/>
      <c r="E18" s="146"/>
      <c r="F18"/>
    </row>
    <row r="19" spans="1:6" ht="13.5" thickBot="1" x14ac:dyDescent="0.25">
      <c r="A19" s="204">
        <f>+'3.vol '!A18</f>
        <v>42339</v>
      </c>
      <c r="B19" s="128"/>
      <c r="C19" s="138"/>
      <c r="D19" s="139"/>
      <c r="E19" s="147"/>
      <c r="F19"/>
    </row>
    <row r="20" spans="1:6" x14ac:dyDescent="0.2">
      <c r="A20" s="205">
        <f>+'3.vol '!A19</f>
        <v>42370</v>
      </c>
      <c r="B20" s="126"/>
      <c r="C20" s="136"/>
      <c r="D20" s="129"/>
      <c r="E20" s="145"/>
      <c r="F20"/>
    </row>
    <row r="21" spans="1:6" x14ac:dyDescent="0.2">
      <c r="A21" s="203">
        <f>+'3.vol '!A20</f>
        <v>42401</v>
      </c>
      <c r="B21" s="127"/>
      <c r="C21" s="137"/>
      <c r="D21" s="130"/>
      <c r="E21" s="146"/>
      <c r="F21"/>
    </row>
    <row r="22" spans="1:6" x14ac:dyDescent="0.2">
      <c r="A22" s="203">
        <f>+'3.vol '!A21</f>
        <v>42430</v>
      </c>
      <c r="B22" s="127"/>
      <c r="C22" s="137"/>
      <c r="D22" s="130"/>
      <c r="E22" s="146"/>
      <c r="F22"/>
    </row>
    <row r="23" spans="1:6" x14ac:dyDescent="0.2">
      <c r="A23" s="203">
        <f>+'3.vol '!A22</f>
        <v>42461</v>
      </c>
      <c r="B23" s="127"/>
      <c r="C23" s="137"/>
      <c r="D23" s="130"/>
      <c r="E23" s="146"/>
      <c r="F23"/>
    </row>
    <row r="24" spans="1:6" x14ac:dyDescent="0.2">
      <c r="A24" s="203">
        <f>+'3.vol '!A23</f>
        <v>42491</v>
      </c>
      <c r="B24" s="127"/>
      <c r="C24" s="137"/>
      <c r="D24" s="130"/>
      <c r="E24" s="146"/>
      <c r="F24"/>
    </row>
    <row r="25" spans="1:6" x14ac:dyDescent="0.2">
      <c r="A25" s="203">
        <f>+'3.vol '!A24</f>
        <v>42522</v>
      </c>
      <c r="B25" s="127"/>
      <c r="C25" s="137"/>
      <c r="D25" s="130"/>
      <c r="E25" s="146"/>
      <c r="F25"/>
    </row>
    <row r="26" spans="1:6" x14ac:dyDescent="0.2">
      <c r="A26" s="203">
        <f>+'3.vol '!A25</f>
        <v>42552</v>
      </c>
      <c r="B26" s="127"/>
      <c r="C26" s="137"/>
      <c r="D26" s="130"/>
      <c r="E26" s="146"/>
      <c r="F26"/>
    </row>
    <row r="27" spans="1:6" x14ac:dyDescent="0.2">
      <c r="A27" s="203">
        <f>+'3.vol '!A26</f>
        <v>42583</v>
      </c>
      <c r="B27" s="127"/>
      <c r="C27" s="137"/>
      <c r="D27" s="130"/>
      <c r="E27" s="146"/>
      <c r="F27"/>
    </row>
    <row r="28" spans="1:6" x14ac:dyDescent="0.2">
      <c r="A28" s="203">
        <f>+'3.vol '!A27</f>
        <v>42614</v>
      </c>
      <c r="B28" s="127"/>
      <c r="C28" s="137"/>
      <c r="D28" s="130"/>
      <c r="E28" s="146"/>
      <c r="F28"/>
    </row>
    <row r="29" spans="1:6" x14ac:dyDescent="0.2">
      <c r="A29" s="203">
        <f>+'3.vol '!A28</f>
        <v>42644</v>
      </c>
      <c r="B29" s="127"/>
      <c r="C29" s="137"/>
      <c r="D29" s="130"/>
      <c r="E29" s="146"/>
      <c r="F29"/>
    </row>
    <row r="30" spans="1:6" x14ac:dyDescent="0.2">
      <c r="A30" s="203">
        <f>+'3.vol '!A29</f>
        <v>42675</v>
      </c>
      <c r="B30" s="127"/>
      <c r="C30" s="137"/>
      <c r="D30" s="130"/>
      <c r="E30" s="146"/>
      <c r="F30"/>
    </row>
    <row r="31" spans="1:6" ht="13.5" thickBot="1" x14ac:dyDescent="0.25">
      <c r="A31" s="206">
        <f>+'3.vol '!A30</f>
        <v>42705</v>
      </c>
      <c r="B31" s="128"/>
      <c r="C31" s="138"/>
      <c r="D31" s="139"/>
      <c r="E31" s="147"/>
      <c r="F31"/>
    </row>
    <row r="32" spans="1:6" x14ac:dyDescent="0.2">
      <c r="A32" s="202">
        <f>+'3.vol '!A31</f>
        <v>42736</v>
      </c>
      <c r="B32" s="126"/>
      <c r="C32" s="136"/>
      <c r="D32" s="129"/>
      <c r="E32" s="145"/>
      <c r="F32"/>
    </row>
    <row r="33" spans="1:6" x14ac:dyDescent="0.2">
      <c r="A33" s="203">
        <f>+'3.vol '!A32</f>
        <v>42767</v>
      </c>
      <c r="B33" s="127"/>
      <c r="C33" s="137"/>
      <c r="D33" s="130"/>
      <c r="E33" s="146"/>
      <c r="F33"/>
    </row>
    <row r="34" spans="1:6" x14ac:dyDescent="0.2">
      <c r="A34" s="203">
        <f>+'3.vol '!A33</f>
        <v>42795</v>
      </c>
      <c r="B34" s="127"/>
      <c r="C34" s="137"/>
      <c r="D34" s="130"/>
      <c r="E34" s="146"/>
      <c r="F34"/>
    </row>
    <row r="35" spans="1:6" x14ac:dyDescent="0.2">
      <c r="A35" s="203">
        <f>+'3.vol '!A34</f>
        <v>42826</v>
      </c>
      <c r="B35" s="127"/>
      <c r="C35" s="137"/>
      <c r="D35" s="130"/>
      <c r="E35" s="146"/>
      <c r="F35"/>
    </row>
    <row r="36" spans="1:6" x14ac:dyDescent="0.2">
      <c r="A36" s="203">
        <f>+'3.vol '!A35</f>
        <v>42856</v>
      </c>
      <c r="B36" s="127"/>
      <c r="C36" s="137"/>
      <c r="D36" s="130"/>
      <c r="E36" s="146"/>
      <c r="F36"/>
    </row>
    <row r="37" spans="1:6" x14ac:dyDescent="0.2">
      <c r="A37" s="203">
        <f>+'3.vol '!A36</f>
        <v>42887</v>
      </c>
      <c r="B37" s="127"/>
      <c r="C37" s="137"/>
      <c r="D37" s="130"/>
      <c r="E37" s="146"/>
      <c r="F37"/>
    </row>
    <row r="38" spans="1:6" x14ac:dyDescent="0.2">
      <c r="A38" s="203">
        <f>+'3.vol '!A37</f>
        <v>42917</v>
      </c>
      <c r="B38" s="127"/>
      <c r="C38" s="137"/>
      <c r="D38" s="130"/>
      <c r="E38" s="146"/>
      <c r="F38"/>
    </row>
    <row r="39" spans="1:6" x14ac:dyDescent="0.2">
      <c r="A39" s="203">
        <f>+'3.vol '!A38</f>
        <v>42948</v>
      </c>
      <c r="B39" s="127"/>
      <c r="C39" s="137"/>
      <c r="D39" s="130"/>
      <c r="E39" s="146"/>
      <c r="F39"/>
    </row>
    <row r="40" spans="1:6" x14ac:dyDescent="0.2">
      <c r="A40" s="203">
        <f>+'3.vol '!A39</f>
        <v>42979</v>
      </c>
      <c r="B40" s="127"/>
      <c r="C40" s="137"/>
      <c r="D40" s="130"/>
      <c r="E40" s="146"/>
      <c r="F40"/>
    </row>
    <row r="41" spans="1:6" x14ac:dyDescent="0.2">
      <c r="A41" s="203">
        <f>+'3.vol '!A40</f>
        <v>43009</v>
      </c>
      <c r="B41" s="127"/>
      <c r="C41" s="137"/>
      <c r="D41" s="130"/>
      <c r="E41" s="146"/>
      <c r="F41"/>
    </row>
    <row r="42" spans="1:6" x14ac:dyDescent="0.2">
      <c r="A42" s="203">
        <f>+'3.vol '!A41</f>
        <v>43040</v>
      </c>
      <c r="B42" s="127"/>
      <c r="C42" s="137"/>
      <c r="D42" s="130"/>
      <c r="E42" s="146"/>
      <c r="F42"/>
    </row>
    <row r="43" spans="1:6" ht="13.5" thickBot="1" x14ac:dyDescent="0.25">
      <c r="A43" s="204">
        <f>+'3.vol '!A42</f>
        <v>43070</v>
      </c>
      <c r="B43" s="128"/>
      <c r="C43" s="138"/>
      <c r="D43" s="139"/>
      <c r="E43" s="147"/>
      <c r="F43"/>
    </row>
    <row r="44" spans="1:6" x14ac:dyDescent="0.2">
      <c r="A44" s="205">
        <f>+'3.vol '!A43</f>
        <v>43101</v>
      </c>
      <c r="B44" s="126"/>
      <c r="C44" s="136"/>
      <c r="D44" s="129"/>
      <c r="E44" s="145"/>
      <c r="F44"/>
    </row>
    <row r="45" spans="1:6" x14ac:dyDescent="0.2">
      <c r="A45" s="203">
        <f>+'3.vol '!A44</f>
        <v>43132</v>
      </c>
      <c r="B45" s="127"/>
      <c r="C45" s="137"/>
      <c r="D45" s="130"/>
      <c r="E45" s="146"/>
      <c r="F45"/>
    </row>
    <row r="46" spans="1:6" x14ac:dyDescent="0.2">
      <c r="A46" s="203">
        <f>+'3.vol '!A45</f>
        <v>43160</v>
      </c>
      <c r="B46" s="127"/>
      <c r="C46" s="137"/>
      <c r="D46" s="130"/>
      <c r="E46" s="146"/>
      <c r="F46"/>
    </row>
    <row r="47" spans="1:6" x14ac:dyDescent="0.2">
      <c r="A47" s="203">
        <f>+'3.vol '!A46</f>
        <v>43191</v>
      </c>
      <c r="B47" s="127"/>
      <c r="C47" s="137"/>
      <c r="D47" s="130"/>
      <c r="E47" s="146"/>
      <c r="F47"/>
    </row>
    <row r="48" spans="1:6" x14ac:dyDescent="0.2">
      <c r="A48" s="203">
        <f>+'3.vol '!A47</f>
        <v>43221</v>
      </c>
      <c r="B48" s="127"/>
      <c r="C48" s="137"/>
      <c r="D48" s="130"/>
      <c r="E48" s="146"/>
      <c r="F48"/>
    </row>
    <row r="49" spans="1:6" hidden="1" x14ac:dyDescent="0.2">
      <c r="A49" s="203"/>
      <c r="B49" s="127"/>
      <c r="C49" s="137"/>
      <c r="D49" s="130"/>
      <c r="E49" s="146"/>
      <c r="F49"/>
    </row>
    <row r="50" spans="1:6" hidden="1" x14ac:dyDescent="0.2">
      <c r="A50" s="203"/>
      <c r="B50" s="127"/>
      <c r="C50" s="137"/>
      <c r="D50" s="130"/>
      <c r="E50" s="146"/>
      <c r="F50"/>
    </row>
    <row r="51" spans="1:6" hidden="1" x14ac:dyDescent="0.2">
      <c r="A51" s="203"/>
      <c r="B51" s="127"/>
      <c r="C51" s="137"/>
      <c r="D51" s="130"/>
      <c r="E51" s="146"/>
      <c r="F51"/>
    </row>
    <row r="52" spans="1:6" hidden="1" x14ac:dyDescent="0.2">
      <c r="A52" s="203"/>
      <c r="B52" s="127"/>
      <c r="C52" s="137"/>
      <c r="D52" s="130"/>
      <c r="E52" s="146"/>
      <c r="F52"/>
    </row>
    <row r="53" spans="1:6" hidden="1" x14ac:dyDescent="0.2">
      <c r="A53" s="203"/>
      <c r="B53" s="127"/>
      <c r="C53" s="137"/>
      <c r="D53" s="130"/>
      <c r="E53" s="146"/>
      <c r="F53"/>
    </row>
    <row r="54" spans="1:6" hidden="1" x14ac:dyDescent="0.2">
      <c r="A54" s="203"/>
      <c r="B54" s="127"/>
      <c r="C54" s="137"/>
      <c r="D54" s="130"/>
      <c r="E54" s="146"/>
      <c r="F54"/>
    </row>
    <row r="55" spans="1:6" ht="13.5" hidden="1" thickBot="1" x14ac:dyDescent="0.25">
      <c r="A55" s="204"/>
      <c r="B55" s="128"/>
      <c r="C55" s="138"/>
      <c r="D55" s="139"/>
      <c r="E55" s="147"/>
      <c r="F55"/>
    </row>
    <row r="56" spans="1:6" ht="13.5" thickBot="1" x14ac:dyDescent="0.25">
      <c r="A56" s="140"/>
      <c r="B56" s="48"/>
      <c r="C56" s="48"/>
      <c r="D56" s="185"/>
      <c r="E56" s="48"/>
      <c r="F56"/>
    </row>
    <row r="57" spans="1:6" x14ac:dyDescent="0.2">
      <c r="A57" s="208" t="str">
        <f>+'3.vol '!A58</f>
        <v>2015</v>
      </c>
      <c r="B57" s="126"/>
      <c r="C57" s="136"/>
      <c r="D57" s="129"/>
      <c r="E57" s="145"/>
      <c r="F57"/>
    </row>
    <row r="58" spans="1:6" x14ac:dyDescent="0.2">
      <c r="A58" s="208">
        <f>+'3.vol '!A59</f>
        <v>2016</v>
      </c>
      <c r="B58" s="127"/>
      <c r="C58" s="137"/>
      <c r="D58" s="130"/>
      <c r="E58" s="146"/>
      <c r="F58"/>
    </row>
    <row r="59" spans="1:6" ht="13.5" thickBot="1" x14ac:dyDescent="0.25">
      <c r="A59" s="209">
        <f>+'3.vol '!A60</f>
        <v>2017</v>
      </c>
      <c r="B59" s="127"/>
      <c r="C59" s="137"/>
      <c r="D59" s="130"/>
      <c r="E59" s="146"/>
      <c r="F59"/>
    </row>
    <row r="60" spans="1:6" x14ac:dyDescent="0.2">
      <c r="A60" s="269" t="str">
        <f>+'3.vol '!A61</f>
        <v>ene-may 2017</v>
      </c>
      <c r="B60" s="127"/>
      <c r="C60" s="137"/>
      <c r="D60" s="130"/>
      <c r="E60" s="146"/>
      <c r="F60"/>
    </row>
    <row r="61" spans="1:6" ht="13.5" thickBot="1" x14ac:dyDescent="0.25">
      <c r="A61" s="270" t="str">
        <f>+'3.vol '!A62</f>
        <v>ene-may 2018</v>
      </c>
      <c r="B61" s="127"/>
      <c r="C61" s="137"/>
      <c r="D61" s="130"/>
      <c r="E61" s="146"/>
      <c r="F61"/>
    </row>
    <row r="62" spans="1:6" x14ac:dyDescent="0.2">
      <c r="A62" s="140"/>
      <c r="B62" s="48"/>
      <c r="C62" s="48"/>
      <c r="D62" s="185"/>
      <c r="E62" s="48"/>
      <c r="F62"/>
    </row>
    <row r="63" spans="1:6" x14ac:dyDescent="0.2">
      <c r="A63" s="140"/>
      <c r="B63" s="48"/>
      <c r="C63" s="48"/>
      <c r="D63" s="185"/>
      <c r="E63" s="48"/>
      <c r="F63"/>
    </row>
    <row r="64" spans="1:6" x14ac:dyDescent="0.2">
      <c r="A64" s="263" t="s">
        <v>65</v>
      </c>
      <c r="B64" s="48"/>
      <c r="C64" s="48"/>
      <c r="D64" s="64"/>
      <c r="E64" s="48"/>
      <c r="F64"/>
    </row>
    <row r="65" spans="1:6" s="48" customFormat="1" x14ac:dyDescent="0.2">
      <c r="A65" s="175"/>
      <c r="F65" s="151"/>
    </row>
    <row r="66" spans="1:6" s="48" customFormat="1" x14ac:dyDescent="0.2">
      <c r="A66" s="175"/>
      <c r="F66" s="151"/>
    </row>
    <row r="67" spans="1:6" s="48" customFormat="1" x14ac:dyDescent="0.2">
      <c r="A67" s="175"/>
      <c r="F67" s="151"/>
    </row>
    <row r="68" spans="1:6" s="48" customFormat="1" x14ac:dyDescent="0.2">
      <c r="A68" s="175"/>
      <c r="F68" s="151"/>
    </row>
    <row r="69" spans="1:6" s="48" customFormat="1" x14ac:dyDescent="0.2">
      <c r="A69" s="175"/>
      <c r="F69" s="151"/>
    </row>
    <row r="70" spans="1:6" s="48" customFormat="1" x14ac:dyDescent="0.2">
      <c r="A70" s="175"/>
      <c r="F70" s="151"/>
    </row>
    <row r="71" spans="1:6" s="48" customFormat="1" x14ac:dyDescent="0.2">
      <c r="A71" s="140"/>
      <c r="F71" s="151"/>
    </row>
    <row r="72" spans="1:6" s="48" customFormat="1" x14ac:dyDescent="0.2">
      <c r="A72" s="176"/>
      <c r="F72" s="151"/>
    </row>
    <row r="73" spans="1:6" s="48" customFormat="1" x14ac:dyDescent="0.2">
      <c r="A73" s="176"/>
      <c r="F73" s="151"/>
    </row>
    <row r="74" spans="1:6" s="48" customFormat="1" x14ac:dyDescent="0.2"/>
    <row r="75" spans="1:6" s="48" customFormat="1" x14ac:dyDescent="0.2">
      <c r="A75" s="141"/>
    </row>
    <row r="76" spans="1:6" s="48" customFormat="1" x14ac:dyDescent="0.2">
      <c r="A76" s="177"/>
    </row>
    <row r="77" spans="1:6" s="48" customFormat="1" x14ac:dyDescent="0.2">
      <c r="A77" s="66"/>
    </row>
    <row r="78" spans="1:6" s="48" customFormat="1" x14ac:dyDescent="0.2">
      <c r="B78" s="178"/>
      <c r="C78" s="66"/>
    </row>
    <row r="79" spans="1:6" s="48" customFormat="1" x14ac:dyDescent="0.2">
      <c r="B79" s="66"/>
      <c r="C79" s="66"/>
    </row>
    <row r="80" spans="1:6" s="48" customFormat="1" x14ac:dyDescent="0.2">
      <c r="A80" s="179"/>
      <c r="C80" s="180"/>
      <c r="D80" s="180"/>
    </row>
    <row r="81" spans="1:4" s="48" customFormat="1" x14ac:dyDescent="0.2">
      <c r="A81" s="181"/>
      <c r="C81" s="107"/>
      <c r="D81" s="107"/>
    </row>
    <row r="82" spans="1:4" s="48" customFormat="1" x14ac:dyDescent="0.2">
      <c r="A82" s="181"/>
      <c r="C82" s="107"/>
      <c r="D82" s="107"/>
    </row>
    <row r="83" spans="1:4" s="48" customFormat="1" x14ac:dyDescent="0.2">
      <c r="A83" s="181"/>
      <c r="C83" s="107"/>
      <c r="D83" s="107"/>
    </row>
    <row r="84" spans="1:4" s="48" customFormat="1" x14ac:dyDescent="0.2">
      <c r="A84" s="181"/>
      <c r="C84" s="107"/>
      <c r="D84" s="107"/>
    </row>
    <row r="85" spans="1:4" s="48" customFormat="1" x14ac:dyDescent="0.2">
      <c r="A85" s="181"/>
      <c r="C85" s="108"/>
      <c r="D85" s="108"/>
    </row>
    <row r="86" spans="1:4" s="48" customFormat="1" x14ac:dyDescent="0.2"/>
    <row r="87" spans="1:4" s="48" customFormat="1" x14ac:dyDescent="0.2"/>
    <row r="88" spans="1:4" s="48" customFormat="1" x14ac:dyDescent="0.2"/>
    <row r="89" spans="1:4" s="48" customFormat="1" x14ac:dyDescent="0.2"/>
    <row r="90" spans="1:4" s="48" customFormat="1" x14ac:dyDescent="0.2"/>
    <row r="91" spans="1:4" s="48" customFormat="1" x14ac:dyDescent="0.2"/>
    <row r="92" spans="1:4" s="48" customFormat="1" x14ac:dyDescent="0.2"/>
    <row r="93" spans="1:4" s="48" customFormat="1" x14ac:dyDescent="0.2"/>
    <row r="94" spans="1:4" s="48" customFormat="1" x14ac:dyDescent="0.2"/>
    <row r="95" spans="1:4" s="48" customFormat="1" x14ac:dyDescent="0.2"/>
    <row r="96" spans="1:4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4" orientation="portrait" r:id="rId1"/>
  <headerFooter alignWithMargins="0">
    <oddHeader>&amp;R2018 - Año del Centenario de la Reforma Unversitaria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58"/>
  <sheetViews>
    <sheetView showGridLines="0" zoomScale="75" zoomScaleNormal="75" workbookViewId="0">
      <selection sqref="A1:J58"/>
    </sheetView>
  </sheetViews>
  <sheetFormatPr baseColWidth="10" defaultRowHeight="12.75" x14ac:dyDescent="0.2"/>
  <cols>
    <col min="1" max="1" width="19.140625" style="25" customWidth="1"/>
    <col min="2" max="3" width="14.5703125" style="25" customWidth="1"/>
    <col min="4" max="8" width="13.85546875" style="25" customWidth="1"/>
    <col min="9" max="9" width="15.140625" style="25" customWidth="1"/>
    <col min="10" max="256" width="11.42578125" style="25"/>
    <col min="257" max="259" width="14.5703125" style="25" customWidth="1"/>
    <col min="260" max="265" width="13.85546875" style="25" customWidth="1"/>
    <col min="266" max="512" width="11.42578125" style="25"/>
    <col min="513" max="515" width="14.5703125" style="25" customWidth="1"/>
    <col min="516" max="521" width="13.85546875" style="25" customWidth="1"/>
    <col min="522" max="768" width="11.42578125" style="25"/>
    <col min="769" max="771" width="14.5703125" style="25" customWidth="1"/>
    <col min="772" max="777" width="13.85546875" style="25" customWidth="1"/>
    <col min="778" max="1024" width="11.42578125" style="25"/>
    <col min="1025" max="1027" width="14.5703125" style="25" customWidth="1"/>
    <col min="1028" max="1033" width="13.85546875" style="25" customWidth="1"/>
    <col min="1034" max="1280" width="11.42578125" style="25"/>
    <col min="1281" max="1283" width="14.5703125" style="25" customWidth="1"/>
    <col min="1284" max="1289" width="13.85546875" style="25" customWidth="1"/>
    <col min="1290" max="1536" width="11.42578125" style="25"/>
    <col min="1537" max="1539" width="14.5703125" style="25" customWidth="1"/>
    <col min="1540" max="1545" width="13.85546875" style="25" customWidth="1"/>
    <col min="1546" max="1792" width="11.42578125" style="25"/>
    <col min="1793" max="1795" width="14.5703125" style="25" customWidth="1"/>
    <col min="1796" max="1801" width="13.85546875" style="25" customWidth="1"/>
    <col min="1802" max="2048" width="11.42578125" style="25"/>
    <col min="2049" max="2051" width="14.5703125" style="25" customWidth="1"/>
    <col min="2052" max="2057" width="13.85546875" style="25" customWidth="1"/>
    <col min="2058" max="2304" width="11.42578125" style="25"/>
    <col min="2305" max="2307" width="14.5703125" style="25" customWidth="1"/>
    <col min="2308" max="2313" width="13.85546875" style="25" customWidth="1"/>
    <col min="2314" max="2560" width="11.42578125" style="25"/>
    <col min="2561" max="2563" width="14.5703125" style="25" customWidth="1"/>
    <col min="2564" max="2569" width="13.85546875" style="25" customWidth="1"/>
    <col min="2570" max="2816" width="11.42578125" style="25"/>
    <col min="2817" max="2819" width="14.5703125" style="25" customWidth="1"/>
    <col min="2820" max="2825" width="13.85546875" style="25" customWidth="1"/>
    <col min="2826" max="3072" width="11.42578125" style="25"/>
    <col min="3073" max="3075" width="14.5703125" style="25" customWidth="1"/>
    <col min="3076" max="3081" width="13.85546875" style="25" customWidth="1"/>
    <col min="3082" max="3328" width="11.42578125" style="25"/>
    <col min="3329" max="3331" width="14.5703125" style="25" customWidth="1"/>
    <col min="3332" max="3337" width="13.85546875" style="25" customWidth="1"/>
    <col min="3338" max="3584" width="11.42578125" style="25"/>
    <col min="3585" max="3587" width="14.5703125" style="25" customWidth="1"/>
    <col min="3588" max="3593" width="13.85546875" style="25" customWidth="1"/>
    <col min="3594" max="3840" width="11.42578125" style="25"/>
    <col min="3841" max="3843" width="14.5703125" style="25" customWidth="1"/>
    <col min="3844" max="3849" width="13.85546875" style="25" customWidth="1"/>
    <col min="3850" max="4096" width="11.42578125" style="25"/>
    <col min="4097" max="4099" width="14.5703125" style="25" customWidth="1"/>
    <col min="4100" max="4105" width="13.85546875" style="25" customWidth="1"/>
    <col min="4106" max="4352" width="11.42578125" style="25"/>
    <col min="4353" max="4355" width="14.5703125" style="25" customWidth="1"/>
    <col min="4356" max="4361" width="13.85546875" style="25" customWidth="1"/>
    <col min="4362" max="4608" width="11.42578125" style="25"/>
    <col min="4609" max="4611" width="14.5703125" style="25" customWidth="1"/>
    <col min="4612" max="4617" width="13.85546875" style="25" customWidth="1"/>
    <col min="4618" max="4864" width="11.42578125" style="25"/>
    <col min="4865" max="4867" width="14.5703125" style="25" customWidth="1"/>
    <col min="4868" max="4873" width="13.85546875" style="25" customWidth="1"/>
    <col min="4874" max="5120" width="11.42578125" style="25"/>
    <col min="5121" max="5123" width="14.5703125" style="25" customWidth="1"/>
    <col min="5124" max="5129" width="13.85546875" style="25" customWidth="1"/>
    <col min="5130" max="5376" width="11.42578125" style="25"/>
    <col min="5377" max="5379" width="14.5703125" style="25" customWidth="1"/>
    <col min="5380" max="5385" width="13.85546875" style="25" customWidth="1"/>
    <col min="5386" max="5632" width="11.42578125" style="25"/>
    <col min="5633" max="5635" width="14.5703125" style="25" customWidth="1"/>
    <col min="5636" max="5641" width="13.85546875" style="25" customWidth="1"/>
    <col min="5642" max="5888" width="11.42578125" style="25"/>
    <col min="5889" max="5891" width="14.5703125" style="25" customWidth="1"/>
    <col min="5892" max="5897" width="13.85546875" style="25" customWidth="1"/>
    <col min="5898" max="6144" width="11.42578125" style="25"/>
    <col min="6145" max="6147" width="14.5703125" style="25" customWidth="1"/>
    <col min="6148" max="6153" width="13.85546875" style="25" customWidth="1"/>
    <col min="6154" max="6400" width="11.42578125" style="25"/>
    <col min="6401" max="6403" width="14.5703125" style="25" customWidth="1"/>
    <col min="6404" max="6409" width="13.85546875" style="25" customWidth="1"/>
    <col min="6410" max="6656" width="11.42578125" style="25"/>
    <col min="6657" max="6659" width="14.5703125" style="25" customWidth="1"/>
    <col min="6660" max="6665" width="13.85546875" style="25" customWidth="1"/>
    <col min="6666" max="6912" width="11.42578125" style="25"/>
    <col min="6913" max="6915" width="14.5703125" style="25" customWidth="1"/>
    <col min="6916" max="6921" width="13.85546875" style="25" customWidth="1"/>
    <col min="6922" max="7168" width="11.42578125" style="25"/>
    <col min="7169" max="7171" width="14.5703125" style="25" customWidth="1"/>
    <col min="7172" max="7177" width="13.85546875" style="25" customWidth="1"/>
    <col min="7178" max="7424" width="11.42578125" style="25"/>
    <col min="7425" max="7427" width="14.5703125" style="25" customWidth="1"/>
    <col min="7428" max="7433" width="13.85546875" style="25" customWidth="1"/>
    <col min="7434" max="7680" width="11.42578125" style="25"/>
    <col min="7681" max="7683" width="14.5703125" style="25" customWidth="1"/>
    <col min="7684" max="7689" width="13.85546875" style="25" customWidth="1"/>
    <col min="7690" max="7936" width="11.42578125" style="25"/>
    <col min="7937" max="7939" width="14.5703125" style="25" customWidth="1"/>
    <col min="7940" max="7945" width="13.85546875" style="25" customWidth="1"/>
    <col min="7946" max="8192" width="11.42578125" style="25"/>
    <col min="8193" max="8195" width="14.5703125" style="25" customWidth="1"/>
    <col min="8196" max="8201" width="13.85546875" style="25" customWidth="1"/>
    <col min="8202" max="8448" width="11.42578125" style="25"/>
    <col min="8449" max="8451" width="14.5703125" style="25" customWidth="1"/>
    <col min="8452" max="8457" width="13.85546875" style="25" customWidth="1"/>
    <col min="8458" max="8704" width="11.42578125" style="25"/>
    <col min="8705" max="8707" width="14.5703125" style="25" customWidth="1"/>
    <col min="8708" max="8713" width="13.85546875" style="25" customWidth="1"/>
    <col min="8714" max="8960" width="11.42578125" style="25"/>
    <col min="8961" max="8963" width="14.5703125" style="25" customWidth="1"/>
    <col min="8964" max="8969" width="13.85546875" style="25" customWidth="1"/>
    <col min="8970" max="9216" width="11.42578125" style="25"/>
    <col min="9217" max="9219" width="14.5703125" style="25" customWidth="1"/>
    <col min="9220" max="9225" width="13.85546875" style="25" customWidth="1"/>
    <col min="9226" max="9472" width="11.42578125" style="25"/>
    <col min="9473" max="9475" width="14.5703125" style="25" customWidth="1"/>
    <col min="9476" max="9481" width="13.85546875" style="25" customWidth="1"/>
    <col min="9482" max="9728" width="11.42578125" style="25"/>
    <col min="9729" max="9731" width="14.5703125" style="25" customWidth="1"/>
    <col min="9732" max="9737" width="13.85546875" style="25" customWidth="1"/>
    <col min="9738" max="9984" width="11.42578125" style="25"/>
    <col min="9985" max="9987" width="14.5703125" style="25" customWidth="1"/>
    <col min="9988" max="9993" width="13.85546875" style="25" customWidth="1"/>
    <col min="9994" max="10240" width="11.42578125" style="25"/>
    <col min="10241" max="10243" width="14.5703125" style="25" customWidth="1"/>
    <col min="10244" max="10249" width="13.85546875" style="25" customWidth="1"/>
    <col min="10250" max="10496" width="11.42578125" style="25"/>
    <col min="10497" max="10499" width="14.5703125" style="25" customWidth="1"/>
    <col min="10500" max="10505" width="13.85546875" style="25" customWidth="1"/>
    <col min="10506" max="10752" width="11.42578125" style="25"/>
    <col min="10753" max="10755" width="14.5703125" style="25" customWidth="1"/>
    <col min="10756" max="10761" width="13.85546875" style="25" customWidth="1"/>
    <col min="10762" max="11008" width="11.42578125" style="25"/>
    <col min="11009" max="11011" width="14.5703125" style="25" customWidth="1"/>
    <col min="11012" max="11017" width="13.85546875" style="25" customWidth="1"/>
    <col min="11018" max="11264" width="11.42578125" style="25"/>
    <col min="11265" max="11267" width="14.5703125" style="25" customWidth="1"/>
    <col min="11268" max="11273" width="13.85546875" style="25" customWidth="1"/>
    <col min="11274" max="11520" width="11.42578125" style="25"/>
    <col min="11521" max="11523" width="14.5703125" style="25" customWidth="1"/>
    <col min="11524" max="11529" width="13.85546875" style="25" customWidth="1"/>
    <col min="11530" max="11776" width="11.42578125" style="25"/>
    <col min="11777" max="11779" width="14.5703125" style="25" customWidth="1"/>
    <col min="11780" max="11785" width="13.85546875" style="25" customWidth="1"/>
    <col min="11786" max="12032" width="11.42578125" style="25"/>
    <col min="12033" max="12035" width="14.5703125" style="25" customWidth="1"/>
    <col min="12036" max="12041" width="13.85546875" style="25" customWidth="1"/>
    <col min="12042" max="12288" width="11.42578125" style="25"/>
    <col min="12289" max="12291" width="14.5703125" style="25" customWidth="1"/>
    <col min="12292" max="12297" width="13.85546875" style="25" customWidth="1"/>
    <col min="12298" max="12544" width="11.42578125" style="25"/>
    <col min="12545" max="12547" width="14.5703125" style="25" customWidth="1"/>
    <col min="12548" max="12553" width="13.85546875" style="25" customWidth="1"/>
    <col min="12554" max="12800" width="11.42578125" style="25"/>
    <col min="12801" max="12803" width="14.5703125" style="25" customWidth="1"/>
    <col min="12804" max="12809" width="13.85546875" style="25" customWidth="1"/>
    <col min="12810" max="13056" width="11.42578125" style="25"/>
    <col min="13057" max="13059" width="14.5703125" style="25" customWidth="1"/>
    <col min="13060" max="13065" width="13.85546875" style="25" customWidth="1"/>
    <col min="13066" max="13312" width="11.42578125" style="25"/>
    <col min="13313" max="13315" width="14.5703125" style="25" customWidth="1"/>
    <col min="13316" max="13321" width="13.85546875" style="25" customWidth="1"/>
    <col min="13322" max="13568" width="11.42578125" style="25"/>
    <col min="13569" max="13571" width="14.5703125" style="25" customWidth="1"/>
    <col min="13572" max="13577" width="13.85546875" style="25" customWidth="1"/>
    <col min="13578" max="13824" width="11.42578125" style="25"/>
    <col min="13825" max="13827" width="14.5703125" style="25" customWidth="1"/>
    <col min="13828" max="13833" width="13.85546875" style="25" customWidth="1"/>
    <col min="13834" max="14080" width="11.42578125" style="25"/>
    <col min="14081" max="14083" width="14.5703125" style="25" customWidth="1"/>
    <col min="14084" max="14089" width="13.85546875" style="25" customWidth="1"/>
    <col min="14090" max="14336" width="11.42578125" style="25"/>
    <col min="14337" max="14339" width="14.5703125" style="25" customWidth="1"/>
    <col min="14340" max="14345" width="13.85546875" style="25" customWidth="1"/>
    <col min="14346" max="14592" width="11.42578125" style="25"/>
    <col min="14593" max="14595" width="14.5703125" style="25" customWidth="1"/>
    <col min="14596" max="14601" width="13.85546875" style="25" customWidth="1"/>
    <col min="14602" max="14848" width="11.42578125" style="25"/>
    <col min="14849" max="14851" width="14.5703125" style="25" customWidth="1"/>
    <col min="14852" max="14857" width="13.85546875" style="25" customWidth="1"/>
    <col min="14858" max="15104" width="11.42578125" style="25"/>
    <col min="15105" max="15107" width="14.5703125" style="25" customWidth="1"/>
    <col min="15108" max="15113" width="13.85546875" style="25" customWidth="1"/>
    <col min="15114" max="15360" width="11.42578125" style="25"/>
    <col min="15361" max="15363" width="14.5703125" style="25" customWidth="1"/>
    <col min="15364" max="15369" width="13.85546875" style="25" customWidth="1"/>
    <col min="15370" max="15616" width="11.42578125" style="25"/>
    <col min="15617" max="15619" width="14.5703125" style="25" customWidth="1"/>
    <col min="15620" max="15625" width="13.85546875" style="25" customWidth="1"/>
    <col min="15626" max="15872" width="11.42578125" style="25"/>
    <col min="15873" max="15875" width="14.5703125" style="25" customWidth="1"/>
    <col min="15876" max="15881" width="13.85546875" style="25" customWidth="1"/>
    <col min="15882" max="16128" width="11.42578125" style="25"/>
    <col min="16129" max="16131" width="14.5703125" style="25" customWidth="1"/>
    <col min="16132" max="16137" width="13.85546875" style="25" customWidth="1"/>
    <col min="16138" max="16384" width="11.42578125" style="25"/>
  </cols>
  <sheetData>
    <row r="1" spans="1:10" ht="15.75" x14ac:dyDescent="0.25">
      <c r="A1" s="463" t="s">
        <v>160</v>
      </c>
      <c r="B1" s="463"/>
      <c r="C1" s="463"/>
      <c r="D1" s="464"/>
      <c r="E1" s="464"/>
      <c r="F1" s="464"/>
      <c r="G1" s="464"/>
      <c r="H1" s="464"/>
      <c r="I1" s="464"/>
      <c r="J1" s="283"/>
    </row>
    <row r="2" spans="1:10" ht="15.75" x14ac:dyDescent="0.25">
      <c r="A2" s="463" t="s">
        <v>11</v>
      </c>
      <c r="B2" s="463"/>
      <c r="C2" s="463"/>
      <c r="D2" s="464"/>
      <c r="E2" s="464"/>
      <c r="F2" s="464"/>
      <c r="G2" s="464"/>
      <c r="H2" s="464"/>
      <c r="I2" s="464"/>
      <c r="J2" s="283"/>
    </row>
    <row r="3" spans="1:10" ht="15.75" x14ac:dyDescent="0.25">
      <c r="A3" s="465" t="str">
        <f>+'parámetros e instrucciones'!$E$6</f>
        <v>Radiadores de aluminio</v>
      </c>
      <c r="B3" s="466"/>
      <c r="C3" s="466"/>
      <c r="D3" s="467"/>
      <c r="E3" s="467"/>
      <c r="F3" s="467"/>
      <c r="G3" s="467"/>
      <c r="H3" s="467"/>
      <c r="I3" s="467"/>
      <c r="J3" s="283"/>
    </row>
    <row r="4" spans="1:10" ht="15.75" x14ac:dyDescent="0.25">
      <c r="A4" s="463" t="s">
        <v>161</v>
      </c>
      <c r="B4" s="463"/>
      <c r="C4" s="463"/>
      <c r="D4" s="464"/>
      <c r="E4" s="464"/>
      <c r="F4" s="464"/>
      <c r="G4" s="464"/>
      <c r="H4" s="464"/>
      <c r="I4" s="464"/>
      <c r="J4" s="283"/>
    </row>
    <row r="5" spans="1:10" x14ac:dyDescent="0.2">
      <c r="A5" s="468" t="str">
        <f>"(en "&amp;'parámetros e instrucciones'!E8&amp;" y valores de primera venta)"</f>
        <v>(en Kilogramos y valores de primera venta)</v>
      </c>
      <c r="B5" s="468"/>
      <c r="C5" s="468"/>
      <c r="D5" s="469"/>
      <c r="E5" s="469"/>
      <c r="F5" s="469"/>
      <c r="G5" s="469"/>
      <c r="H5" s="469"/>
      <c r="I5" s="469"/>
      <c r="J5" s="283"/>
    </row>
    <row r="6" spans="1:10" ht="56.25" customHeight="1" thickBot="1" x14ac:dyDescent="0.25">
      <c r="A6" s="283"/>
      <c r="B6" s="283"/>
      <c r="C6" s="283"/>
      <c r="D6" s="369"/>
      <c r="E6" s="470"/>
      <c r="F6" s="470"/>
      <c r="G6" s="470"/>
      <c r="H6" s="470"/>
      <c r="I6" s="470"/>
      <c r="J6" s="283"/>
    </row>
    <row r="7" spans="1:10" x14ac:dyDescent="0.2">
      <c r="A7" s="471" t="s">
        <v>148</v>
      </c>
      <c r="B7" s="472" t="s">
        <v>139</v>
      </c>
      <c r="C7" s="473"/>
      <c r="D7" s="472" t="s">
        <v>162</v>
      </c>
      <c r="E7" s="473"/>
      <c r="F7" s="472" t="s">
        <v>162</v>
      </c>
      <c r="G7" s="473"/>
      <c r="H7" s="472" t="s">
        <v>163</v>
      </c>
      <c r="I7" s="474"/>
      <c r="J7" s="283"/>
    </row>
    <row r="8" spans="1:10" ht="13.5" thickBot="1" x14ac:dyDescent="0.25">
      <c r="A8" s="475" t="s">
        <v>7</v>
      </c>
      <c r="B8" s="476" t="s">
        <v>143</v>
      </c>
      <c r="C8" s="477" t="s">
        <v>12</v>
      </c>
      <c r="D8" s="476" t="s">
        <v>143</v>
      </c>
      <c r="E8" s="477" t="s">
        <v>12</v>
      </c>
      <c r="F8" s="476" t="s">
        <v>143</v>
      </c>
      <c r="G8" s="477" t="s">
        <v>12</v>
      </c>
      <c r="H8" s="476" t="s">
        <v>143</v>
      </c>
      <c r="I8" s="477" t="s">
        <v>12</v>
      </c>
      <c r="J8" s="283"/>
    </row>
    <row r="9" spans="1:10" x14ac:dyDescent="0.2">
      <c r="A9" s="478">
        <f>+'3.vol '!A7</f>
        <v>42005</v>
      </c>
      <c r="B9" s="479"/>
      <c r="C9" s="480"/>
      <c r="D9" s="481"/>
      <c r="E9" s="482"/>
      <c r="F9" s="481"/>
      <c r="G9" s="482"/>
      <c r="H9" s="481"/>
      <c r="I9" s="483"/>
      <c r="J9" s="283"/>
    </row>
    <row r="10" spans="1:10" x14ac:dyDescent="0.2">
      <c r="A10" s="484">
        <f>+'3.vol '!A8</f>
        <v>42036</v>
      </c>
      <c r="B10" s="485"/>
      <c r="C10" s="486"/>
      <c r="D10" s="487"/>
      <c r="E10" s="488"/>
      <c r="F10" s="487"/>
      <c r="G10" s="488"/>
      <c r="H10" s="487"/>
      <c r="I10" s="489"/>
      <c r="J10" s="283"/>
    </row>
    <row r="11" spans="1:10" x14ac:dyDescent="0.2">
      <c r="A11" s="484">
        <f>+'3.vol '!A9</f>
        <v>42064</v>
      </c>
      <c r="B11" s="485"/>
      <c r="C11" s="486"/>
      <c r="D11" s="487"/>
      <c r="E11" s="488"/>
      <c r="F11" s="487"/>
      <c r="G11" s="488"/>
      <c r="H11" s="487"/>
      <c r="I11" s="489"/>
      <c r="J11" s="283"/>
    </row>
    <row r="12" spans="1:10" x14ac:dyDescent="0.2">
      <c r="A12" s="484">
        <f>+'3.vol '!A10</f>
        <v>42095</v>
      </c>
      <c r="B12" s="485"/>
      <c r="C12" s="486"/>
      <c r="D12" s="487"/>
      <c r="E12" s="488"/>
      <c r="F12" s="487"/>
      <c r="G12" s="488"/>
      <c r="H12" s="487"/>
      <c r="I12" s="489"/>
      <c r="J12" s="283"/>
    </row>
    <row r="13" spans="1:10" x14ac:dyDescent="0.2">
      <c r="A13" s="484">
        <f>+'3.vol '!A11</f>
        <v>42125</v>
      </c>
      <c r="B13" s="485"/>
      <c r="C13" s="486"/>
      <c r="D13" s="490"/>
      <c r="E13" s="488"/>
      <c r="F13" s="490"/>
      <c r="G13" s="488"/>
      <c r="H13" s="490"/>
      <c r="I13" s="489"/>
      <c r="J13" s="283"/>
    </row>
    <row r="14" spans="1:10" x14ac:dyDescent="0.2">
      <c r="A14" s="484">
        <f>+'3.vol '!A12</f>
        <v>42156</v>
      </c>
      <c r="B14" s="485"/>
      <c r="C14" s="486"/>
      <c r="D14" s="487"/>
      <c r="E14" s="488"/>
      <c r="F14" s="487"/>
      <c r="G14" s="488"/>
      <c r="H14" s="487"/>
      <c r="I14" s="489"/>
      <c r="J14" s="283"/>
    </row>
    <row r="15" spans="1:10" x14ac:dyDescent="0.2">
      <c r="A15" s="484">
        <f>+'3.vol '!A13</f>
        <v>42186</v>
      </c>
      <c r="B15" s="485"/>
      <c r="C15" s="486"/>
      <c r="D15" s="490"/>
      <c r="E15" s="488"/>
      <c r="F15" s="490"/>
      <c r="G15" s="488"/>
      <c r="H15" s="490"/>
      <c r="I15" s="489"/>
      <c r="J15" s="283"/>
    </row>
    <row r="16" spans="1:10" x14ac:dyDescent="0.2">
      <c r="A16" s="484">
        <f>+'3.vol '!A14</f>
        <v>42217</v>
      </c>
      <c r="B16" s="485"/>
      <c r="C16" s="486"/>
      <c r="D16" s="490"/>
      <c r="E16" s="488"/>
      <c r="F16" s="490"/>
      <c r="G16" s="488"/>
      <c r="H16" s="490"/>
      <c r="I16" s="489"/>
      <c r="J16" s="283"/>
    </row>
    <row r="17" spans="1:10" x14ac:dyDescent="0.2">
      <c r="A17" s="484">
        <f>+'3.vol '!A15</f>
        <v>42248</v>
      </c>
      <c r="B17" s="485"/>
      <c r="C17" s="486"/>
      <c r="D17" s="490"/>
      <c r="E17" s="488"/>
      <c r="F17" s="490"/>
      <c r="G17" s="488"/>
      <c r="H17" s="490"/>
      <c r="I17" s="489"/>
      <c r="J17" s="283"/>
    </row>
    <row r="18" spans="1:10" x14ac:dyDescent="0.2">
      <c r="A18" s="484">
        <f>+'3.vol '!A16</f>
        <v>42278</v>
      </c>
      <c r="B18" s="485"/>
      <c r="C18" s="486"/>
      <c r="D18" s="490"/>
      <c r="E18" s="488"/>
      <c r="F18" s="490"/>
      <c r="G18" s="488"/>
      <c r="H18" s="490"/>
      <c r="I18" s="489"/>
      <c r="J18" s="283"/>
    </row>
    <row r="19" spans="1:10" x14ac:dyDescent="0.2">
      <c r="A19" s="484">
        <f>+'3.vol '!A17</f>
        <v>42309</v>
      </c>
      <c r="B19" s="485"/>
      <c r="C19" s="486"/>
      <c r="D19" s="490"/>
      <c r="E19" s="488"/>
      <c r="F19" s="490"/>
      <c r="G19" s="488"/>
      <c r="H19" s="490"/>
      <c r="I19" s="489"/>
      <c r="J19" s="283"/>
    </row>
    <row r="20" spans="1:10" ht="13.5" thickBot="1" x14ac:dyDescent="0.25">
      <c r="A20" s="491">
        <f>+'3.vol '!A18</f>
        <v>42339</v>
      </c>
      <c r="B20" s="492"/>
      <c r="C20" s="493"/>
      <c r="D20" s="494"/>
      <c r="E20" s="495"/>
      <c r="F20" s="494"/>
      <c r="G20" s="495"/>
      <c r="H20" s="494"/>
      <c r="I20" s="496"/>
      <c r="J20" s="283"/>
    </row>
    <row r="21" spans="1:10" x14ac:dyDescent="0.2">
      <c r="A21" s="497">
        <f>+'3.vol '!A19</f>
        <v>42370</v>
      </c>
      <c r="B21" s="479"/>
      <c r="C21" s="480"/>
      <c r="D21" s="498"/>
      <c r="E21" s="482"/>
      <c r="F21" s="498"/>
      <c r="G21" s="482"/>
      <c r="H21" s="498"/>
      <c r="I21" s="483"/>
      <c r="J21" s="283"/>
    </row>
    <row r="22" spans="1:10" x14ac:dyDescent="0.2">
      <c r="A22" s="484">
        <f>+'3.vol '!A20</f>
        <v>42401</v>
      </c>
      <c r="B22" s="485"/>
      <c r="C22" s="486"/>
      <c r="D22" s="490"/>
      <c r="E22" s="488"/>
      <c r="F22" s="490"/>
      <c r="G22" s="488"/>
      <c r="H22" s="490"/>
      <c r="I22" s="489"/>
      <c r="J22" s="283"/>
    </row>
    <row r="23" spans="1:10" x14ac:dyDescent="0.2">
      <c r="A23" s="484">
        <f>+'3.vol '!A21</f>
        <v>42430</v>
      </c>
      <c r="B23" s="485"/>
      <c r="C23" s="486"/>
      <c r="D23" s="490"/>
      <c r="E23" s="488"/>
      <c r="F23" s="490"/>
      <c r="G23" s="488"/>
      <c r="H23" s="490"/>
      <c r="I23" s="489"/>
      <c r="J23" s="283"/>
    </row>
    <row r="24" spans="1:10" x14ac:dyDescent="0.2">
      <c r="A24" s="484">
        <f>+'3.vol '!A22</f>
        <v>42461</v>
      </c>
      <c r="B24" s="485"/>
      <c r="C24" s="486"/>
      <c r="D24" s="490"/>
      <c r="E24" s="488"/>
      <c r="F24" s="490"/>
      <c r="G24" s="488"/>
      <c r="H24" s="490"/>
      <c r="I24" s="489"/>
      <c r="J24" s="283"/>
    </row>
    <row r="25" spans="1:10" x14ac:dyDescent="0.2">
      <c r="A25" s="484">
        <f>+'3.vol '!A23</f>
        <v>42491</v>
      </c>
      <c r="B25" s="485"/>
      <c r="C25" s="486"/>
      <c r="D25" s="490"/>
      <c r="E25" s="488"/>
      <c r="F25" s="490"/>
      <c r="G25" s="488"/>
      <c r="H25" s="490"/>
      <c r="I25" s="489"/>
      <c r="J25" s="283"/>
    </row>
    <row r="26" spans="1:10" x14ac:dyDescent="0.2">
      <c r="A26" s="484">
        <f>+'3.vol '!A24</f>
        <v>42522</v>
      </c>
      <c r="B26" s="485"/>
      <c r="C26" s="486"/>
      <c r="D26" s="490"/>
      <c r="E26" s="488"/>
      <c r="F26" s="490"/>
      <c r="G26" s="488"/>
      <c r="H26" s="490"/>
      <c r="I26" s="489"/>
      <c r="J26" s="283"/>
    </row>
    <row r="27" spans="1:10" x14ac:dyDescent="0.2">
      <c r="A27" s="484">
        <f>+'3.vol '!A25</f>
        <v>42552</v>
      </c>
      <c r="B27" s="485"/>
      <c r="C27" s="486"/>
      <c r="D27" s="490"/>
      <c r="E27" s="488"/>
      <c r="F27" s="490"/>
      <c r="G27" s="488"/>
      <c r="H27" s="490"/>
      <c r="I27" s="489"/>
      <c r="J27" s="283"/>
    </row>
    <row r="28" spans="1:10" x14ac:dyDescent="0.2">
      <c r="A28" s="484">
        <f>+'3.vol '!A26</f>
        <v>42583</v>
      </c>
      <c r="B28" s="485"/>
      <c r="C28" s="486"/>
      <c r="D28" s="490"/>
      <c r="E28" s="488"/>
      <c r="F28" s="490"/>
      <c r="G28" s="488"/>
      <c r="H28" s="490"/>
      <c r="I28" s="489"/>
      <c r="J28" s="283"/>
    </row>
    <row r="29" spans="1:10" x14ac:dyDescent="0.2">
      <c r="A29" s="484">
        <f>+'3.vol '!A27</f>
        <v>42614</v>
      </c>
      <c r="B29" s="485"/>
      <c r="C29" s="486"/>
      <c r="D29" s="490"/>
      <c r="E29" s="488"/>
      <c r="F29" s="490"/>
      <c r="G29" s="488"/>
      <c r="H29" s="490"/>
      <c r="I29" s="489"/>
      <c r="J29" s="283"/>
    </row>
    <row r="30" spans="1:10" x14ac:dyDescent="0.2">
      <c r="A30" s="484">
        <f>+'3.vol '!A28</f>
        <v>42644</v>
      </c>
      <c r="B30" s="485"/>
      <c r="C30" s="486"/>
      <c r="D30" s="490"/>
      <c r="E30" s="488"/>
      <c r="F30" s="490"/>
      <c r="G30" s="488"/>
      <c r="H30" s="490"/>
      <c r="I30" s="489"/>
      <c r="J30" s="283"/>
    </row>
    <row r="31" spans="1:10" x14ac:dyDescent="0.2">
      <c r="A31" s="484">
        <f>+'3.vol '!A29</f>
        <v>42675</v>
      </c>
      <c r="B31" s="485"/>
      <c r="C31" s="486"/>
      <c r="D31" s="490"/>
      <c r="E31" s="488"/>
      <c r="F31" s="490"/>
      <c r="G31" s="488"/>
      <c r="H31" s="490"/>
      <c r="I31" s="489"/>
      <c r="J31" s="283"/>
    </row>
    <row r="32" spans="1:10" ht="13.5" thickBot="1" x14ac:dyDescent="0.25">
      <c r="A32" s="499">
        <f>+'3.vol '!A30</f>
        <v>42705</v>
      </c>
      <c r="B32" s="492"/>
      <c r="C32" s="493"/>
      <c r="D32" s="494"/>
      <c r="E32" s="495"/>
      <c r="F32" s="494"/>
      <c r="G32" s="495"/>
      <c r="H32" s="494"/>
      <c r="I32" s="496"/>
      <c r="J32" s="283"/>
    </row>
    <row r="33" spans="1:10" x14ac:dyDescent="0.2">
      <c r="A33" s="478">
        <f>+'3.vol '!A31</f>
        <v>42736</v>
      </c>
      <c r="B33" s="479"/>
      <c r="C33" s="480"/>
      <c r="D33" s="498"/>
      <c r="E33" s="482"/>
      <c r="F33" s="498"/>
      <c r="G33" s="482"/>
      <c r="H33" s="498"/>
      <c r="I33" s="483"/>
      <c r="J33" s="283"/>
    </row>
    <row r="34" spans="1:10" x14ac:dyDescent="0.2">
      <c r="A34" s="484">
        <f>+'3.vol '!A32</f>
        <v>42767</v>
      </c>
      <c r="B34" s="485"/>
      <c r="C34" s="486"/>
      <c r="D34" s="490"/>
      <c r="E34" s="488"/>
      <c r="F34" s="490"/>
      <c r="G34" s="488"/>
      <c r="H34" s="490"/>
      <c r="I34" s="489"/>
      <c r="J34" s="283"/>
    </row>
    <row r="35" spans="1:10" x14ac:dyDescent="0.2">
      <c r="A35" s="484">
        <f>+'3.vol '!A33</f>
        <v>42795</v>
      </c>
      <c r="B35" s="485"/>
      <c r="C35" s="486"/>
      <c r="D35" s="490"/>
      <c r="E35" s="488"/>
      <c r="F35" s="490"/>
      <c r="G35" s="488"/>
      <c r="H35" s="490"/>
      <c r="I35" s="489"/>
      <c r="J35" s="283"/>
    </row>
    <row r="36" spans="1:10" x14ac:dyDescent="0.2">
      <c r="A36" s="484">
        <f>+'3.vol '!A34</f>
        <v>42826</v>
      </c>
      <c r="B36" s="485"/>
      <c r="C36" s="486"/>
      <c r="D36" s="490"/>
      <c r="E36" s="488"/>
      <c r="F36" s="490"/>
      <c r="G36" s="488"/>
      <c r="H36" s="490"/>
      <c r="I36" s="489"/>
      <c r="J36" s="283"/>
    </row>
    <row r="37" spans="1:10" x14ac:dyDescent="0.2">
      <c r="A37" s="484">
        <f>+'3.vol '!A35</f>
        <v>42856</v>
      </c>
      <c r="B37" s="485"/>
      <c r="C37" s="486"/>
      <c r="D37" s="490"/>
      <c r="E37" s="488"/>
      <c r="F37" s="490"/>
      <c r="G37" s="488"/>
      <c r="H37" s="490"/>
      <c r="I37" s="489"/>
      <c r="J37" s="283"/>
    </row>
    <row r="38" spans="1:10" x14ac:dyDescent="0.2">
      <c r="A38" s="484">
        <f>+'3.vol '!A36</f>
        <v>42887</v>
      </c>
      <c r="B38" s="485"/>
      <c r="C38" s="486"/>
      <c r="D38" s="490"/>
      <c r="E38" s="488"/>
      <c r="F38" s="490"/>
      <c r="G38" s="488"/>
      <c r="H38" s="490"/>
      <c r="I38" s="489"/>
      <c r="J38" s="283"/>
    </row>
    <row r="39" spans="1:10" x14ac:dyDescent="0.2">
      <c r="A39" s="484">
        <f>+'3.vol '!A37</f>
        <v>42917</v>
      </c>
      <c r="B39" s="485"/>
      <c r="C39" s="486"/>
      <c r="D39" s="490"/>
      <c r="E39" s="488"/>
      <c r="F39" s="490"/>
      <c r="G39" s="488"/>
      <c r="H39" s="490"/>
      <c r="I39" s="489"/>
      <c r="J39" s="283"/>
    </row>
    <row r="40" spans="1:10" x14ac:dyDescent="0.2">
      <c r="A40" s="484">
        <f>+'3.vol '!A38</f>
        <v>42948</v>
      </c>
      <c r="B40" s="485"/>
      <c r="C40" s="486"/>
      <c r="D40" s="490"/>
      <c r="E40" s="488"/>
      <c r="F40" s="490"/>
      <c r="G40" s="488"/>
      <c r="H40" s="490"/>
      <c r="I40" s="489"/>
      <c r="J40" s="283"/>
    </row>
    <row r="41" spans="1:10" x14ac:dyDescent="0.2">
      <c r="A41" s="484">
        <f>+'3.vol '!A39</f>
        <v>42979</v>
      </c>
      <c r="B41" s="485"/>
      <c r="C41" s="486"/>
      <c r="D41" s="490"/>
      <c r="E41" s="488"/>
      <c r="F41" s="490"/>
      <c r="G41" s="488"/>
      <c r="H41" s="490"/>
      <c r="I41" s="489"/>
      <c r="J41" s="283"/>
    </row>
    <row r="42" spans="1:10" x14ac:dyDescent="0.2">
      <c r="A42" s="484">
        <f>+'3.vol '!A40</f>
        <v>43009</v>
      </c>
      <c r="B42" s="485"/>
      <c r="C42" s="486"/>
      <c r="D42" s="490"/>
      <c r="E42" s="488"/>
      <c r="F42" s="490"/>
      <c r="G42" s="488"/>
      <c r="H42" s="490"/>
      <c r="I42" s="489"/>
      <c r="J42" s="283"/>
    </row>
    <row r="43" spans="1:10" x14ac:dyDescent="0.2">
      <c r="A43" s="484">
        <f>+'3.vol '!A41</f>
        <v>43040</v>
      </c>
      <c r="B43" s="485"/>
      <c r="C43" s="486"/>
      <c r="D43" s="490"/>
      <c r="E43" s="488"/>
      <c r="F43" s="490"/>
      <c r="G43" s="488"/>
      <c r="H43" s="490"/>
      <c r="I43" s="489"/>
      <c r="J43" s="283"/>
    </row>
    <row r="44" spans="1:10" ht="13.5" thickBot="1" x14ac:dyDescent="0.25">
      <c r="A44" s="491">
        <f>+'3.vol '!A42</f>
        <v>43070</v>
      </c>
      <c r="B44" s="492"/>
      <c r="C44" s="493"/>
      <c r="D44" s="494"/>
      <c r="E44" s="495"/>
      <c r="F44" s="494"/>
      <c r="G44" s="495"/>
      <c r="H44" s="494"/>
      <c r="I44" s="496"/>
      <c r="J44" s="283"/>
    </row>
    <row r="45" spans="1:10" x14ac:dyDescent="0.2">
      <c r="A45" s="497">
        <f>+'3.vol '!A43</f>
        <v>43101</v>
      </c>
      <c r="B45" s="479"/>
      <c r="C45" s="480"/>
      <c r="D45" s="498"/>
      <c r="E45" s="482"/>
      <c r="F45" s="498"/>
      <c r="G45" s="482"/>
      <c r="H45" s="498"/>
      <c r="I45" s="483"/>
      <c r="J45" s="283"/>
    </row>
    <row r="46" spans="1:10" x14ac:dyDescent="0.2">
      <c r="A46" s="484">
        <f>+'3.vol '!A44</f>
        <v>43132</v>
      </c>
      <c r="B46" s="485"/>
      <c r="C46" s="486"/>
      <c r="D46" s="490"/>
      <c r="E46" s="488"/>
      <c r="F46" s="490"/>
      <c r="G46" s="488"/>
      <c r="H46" s="490"/>
      <c r="I46" s="489"/>
      <c r="J46" s="283"/>
    </row>
    <row r="47" spans="1:10" x14ac:dyDescent="0.2">
      <c r="A47" s="484">
        <f>+'3.vol '!A45</f>
        <v>43160</v>
      </c>
      <c r="B47" s="485"/>
      <c r="C47" s="486"/>
      <c r="D47" s="490"/>
      <c r="E47" s="488"/>
      <c r="F47" s="490"/>
      <c r="G47" s="488"/>
      <c r="H47" s="490"/>
      <c r="I47" s="489"/>
      <c r="J47" s="283"/>
    </row>
    <row r="48" spans="1:10" x14ac:dyDescent="0.2">
      <c r="A48" s="484">
        <f>+'3.vol '!A46</f>
        <v>43191</v>
      </c>
      <c r="B48" s="485"/>
      <c r="C48" s="486"/>
      <c r="D48" s="490"/>
      <c r="E48" s="488"/>
      <c r="F48" s="490"/>
      <c r="G48" s="488"/>
      <c r="H48" s="490"/>
      <c r="I48" s="489"/>
      <c r="J48" s="283"/>
    </row>
    <row r="49" spans="1:10" x14ac:dyDescent="0.2">
      <c r="A49" s="484">
        <f>+'3.vol '!A47</f>
        <v>43221</v>
      </c>
      <c r="B49" s="485"/>
      <c r="C49" s="486"/>
      <c r="D49" s="490"/>
      <c r="E49" s="488"/>
      <c r="F49" s="490"/>
      <c r="G49" s="488"/>
      <c r="H49" s="490"/>
      <c r="I49" s="489"/>
      <c r="J49" s="283"/>
    </row>
    <row r="50" spans="1:10" hidden="1" x14ac:dyDescent="0.2">
      <c r="A50" s="484"/>
      <c r="B50" s="485"/>
      <c r="C50" s="486"/>
      <c r="D50" s="490"/>
      <c r="E50" s="488"/>
      <c r="F50" s="490"/>
      <c r="G50" s="488"/>
      <c r="H50" s="490"/>
      <c r="I50" s="489"/>
      <c r="J50" s="283"/>
    </row>
    <row r="51" spans="1:10" hidden="1" x14ac:dyDescent="0.2">
      <c r="A51" s="484"/>
      <c r="B51" s="485"/>
      <c r="C51" s="486"/>
      <c r="D51" s="490"/>
      <c r="E51" s="488"/>
      <c r="F51" s="490"/>
      <c r="G51" s="488"/>
      <c r="H51" s="490"/>
      <c r="I51" s="489"/>
      <c r="J51" s="283"/>
    </row>
    <row r="52" spans="1:10" hidden="1" x14ac:dyDescent="0.2">
      <c r="A52" s="484"/>
      <c r="B52" s="485"/>
      <c r="C52" s="486"/>
      <c r="D52" s="490"/>
      <c r="E52" s="488"/>
      <c r="F52" s="490"/>
      <c r="G52" s="488"/>
      <c r="H52" s="490"/>
      <c r="I52" s="489"/>
      <c r="J52" s="283"/>
    </row>
    <row r="53" spans="1:10" hidden="1" x14ac:dyDescent="0.2">
      <c r="A53" s="484"/>
      <c r="B53" s="485"/>
      <c r="C53" s="486"/>
      <c r="D53" s="490"/>
      <c r="E53" s="488"/>
      <c r="F53" s="490"/>
      <c r="G53" s="488"/>
      <c r="H53" s="490"/>
      <c r="I53" s="489"/>
      <c r="J53" s="283"/>
    </row>
    <row r="54" spans="1:10" hidden="1" x14ac:dyDescent="0.2">
      <c r="A54" s="484"/>
      <c r="B54" s="485"/>
      <c r="C54" s="486"/>
      <c r="D54" s="490"/>
      <c r="E54" s="488"/>
      <c r="F54" s="490"/>
      <c r="G54" s="488"/>
      <c r="H54" s="490"/>
      <c r="I54" s="489"/>
      <c r="J54" s="283"/>
    </row>
    <row r="55" spans="1:10" hidden="1" x14ac:dyDescent="0.2">
      <c r="A55" s="484"/>
      <c r="B55" s="485"/>
      <c r="C55" s="486"/>
      <c r="D55" s="490"/>
      <c r="E55" s="488"/>
      <c r="F55" s="490"/>
      <c r="G55" s="488"/>
      <c r="H55" s="490"/>
      <c r="I55" s="489"/>
      <c r="J55" s="283"/>
    </row>
    <row r="56" spans="1:10" hidden="1" x14ac:dyDescent="0.2">
      <c r="A56" s="484"/>
      <c r="B56" s="492"/>
      <c r="C56" s="493"/>
      <c r="D56" s="494"/>
      <c r="E56" s="495"/>
      <c r="F56" s="494"/>
      <c r="G56" s="495"/>
      <c r="H56" s="494"/>
      <c r="I56" s="496"/>
      <c r="J56" s="283"/>
    </row>
    <row r="57" spans="1:10" x14ac:dyDescent="0.2">
      <c r="A57" s="283"/>
      <c r="B57" s="283"/>
      <c r="C57" s="283"/>
      <c r="D57" s="283"/>
      <c r="E57" s="283"/>
      <c r="F57" s="283"/>
      <c r="G57" s="283"/>
      <c r="H57" s="283"/>
      <c r="I57" s="283"/>
      <c r="J57" s="283"/>
    </row>
    <row r="58" spans="1:10" x14ac:dyDescent="0.2">
      <c r="A58" s="283"/>
      <c r="B58" s="283"/>
      <c r="C58" s="283"/>
      <c r="D58" s="283"/>
      <c r="E58" s="283"/>
      <c r="F58" s="283"/>
      <c r="G58" s="283"/>
      <c r="H58" s="283"/>
      <c r="I58" s="283"/>
      <c r="J58" s="283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74" orientation="landscape" horizontalDpi="4294967292" verticalDpi="300" r:id="rId1"/>
  <headerFooter alignWithMargins="0">
    <oddHeader>&amp;R2018 - Año del Centenario de la Reforma Unversitaria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19"/>
  <sheetViews>
    <sheetView showGridLines="0" zoomScale="75" zoomScaleNormal="75" workbookViewId="0">
      <selection sqref="A1:G17"/>
    </sheetView>
  </sheetViews>
  <sheetFormatPr baseColWidth="10" defaultRowHeight="12.75" x14ac:dyDescent="0.2"/>
  <cols>
    <col min="1" max="1" width="13.42578125" style="25" customWidth="1"/>
    <col min="2" max="4" width="22.7109375" style="25" customWidth="1"/>
    <col min="5" max="5" width="23.42578125" style="25" customWidth="1"/>
    <col min="6" max="6" width="26.42578125" style="25" customWidth="1"/>
    <col min="7" max="256" width="11.42578125" style="25"/>
    <col min="257" max="257" width="13.42578125" style="25" customWidth="1"/>
    <col min="258" max="260" width="22.7109375" style="25" customWidth="1"/>
    <col min="261" max="261" width="23.42578125" style="25" customWidth="1"/>
    <col min="262" max="512" width="11.42578125" style="25"/>
    <col min="513" max="513" width="13.42578125" style="25" customWidth="1"/>
    <col min="514" max="516" width="22.7109375" style="25" customWidth="1"/>
    <col min="517" max="517" width="23.42578125" style="25" customWidth="1"/>
    <col min="518" max="768" width="11.42578125" style="25"/>
    <col min="769" max="769" width="13.42578125" style="25" customWidth="1"/>
    <col min="770" max="772" width="22.7109375" style="25" customWidth="1"/>
    <col min="773" max="773" width="23.42578125" style="25" customWidth="1"/>
    <col min="774" max="1024" width="11.42578125" style="25"/>
    <col min="1025" max="1025" width="13.42578125" style="25" customWidth="1"/>
    <col min="1026" max="1028" width="22.7109375" style="25" customWidth="1"/>
    <col min="1029" max="1029" width="23.42578125" style="25" customWidth="1"/>
    <col min="1030" max="1280" width="11.42578125" style="25"/>
    <col min="1281" max="1281" width="13.42578125" style="25" customWidth="1"/>
    <col min="1282" max="1284" width="22.7109375" style="25" customWidth="1"/>
    <col min="1285" max="1285" width="23.42578125" style="25" customWidth="1"/>
    <col min="1286" max="1536" width="11.42578125" style="25"/>
    <col min="1537" max="1537" width="13.42578125" style="25" customWidth="1"/>
    <col min="1538" max="1540" width="22.7109375" style="25" customWidth="1"/>
    <col min="1541" max="1541" width="23.42578125" style="25" customWidth="1"/>
    <col min="1542" max="1792" width="11.42578125" style="25"/>
    <col min="1793" max="1793" width="13.42578125" style="25" customWidth="1"/>
    <col min="1794" max="1796" width="22.7109375" style="25" customWidth="1"/>
    <col min="1797" max="1797" width="23.42578125" style="25" customWidth="1"/>
    <col min="1798" max="2048" width="11.42578125" style="25"/>
    <col min="2049" max="2049" width="13.42578125" style="25" customWidth="1"/>
    <col min="2050" max="2052" width="22.7109375" style="25" customWidth="1"/>
    <col min="2053" max="2053" width="23.42578125" style="25" customWidth="1"/>
    <col min="2054" max="2304" width="11.42578125" style="25"/>
    <col min="2305" max="2305" width="13.42578125" style="25" customWidth="1"/>
    <col min="2306" max="2308" width="22.7109375" style="25" customWidth="1"/>
    <col min="2309" max="2309" width="23.42578125" style="25" customWidth="1"/>
    <col min="2310" max="2560" width="11.42578125" style="25"/>
    <col min="2561" max="2561" width="13.42578125" style="25" customWidth="1"/>
    <col min="2562" max="2564" width="22.7109375" style="25" customWidth="1"/>
    <col min="2565" max="2565" width="23.42578125" style="25" customWidth="1"/>
    <col min="2566" max="2816" width="11.42578125" style="25"/>
    <col min="2817" max="2817" width="13.42578125" style="25" customWidth="1"/>
    <col min="2818" max="2820" width="22.7109375" style="25" customWidth="1"/>
    <col min="2821" max="2821" width="23.42578125" style="25" customWidth="1"/>
    <col min="2822" max="3072" width="11.42578125" style="25"/>
    <col min="3073" max="3073" width="13.42578125" style="25" customWidth="1"/>
    <col min="3074" max="3076" width="22.7109375" style="25" customWidth="1"/>
    <col min="3077" max="3077" width="23.42578125" style="25" customWidth="1"/>
    <col min="3078" max="3328" width="11.42578125" style="25"/>
    <col min="3329" max="3329" width="13.42578125" style="25" customWidth="1"/>
    <col min="3330" max="3332" width="22.7109375" style="25" customWidth="1"/>
    <col min="3333" max="3333" width="23.42578125" style="25" customWidth="1"/>
    <col min="3334" max="3584" width="11.42578125" style="25"/>
    <col min="3585" max="3585" width="13.42578125" style="25" customWidth="1"/>
    <col min="3586" max="3588" width="22.7109375" style="25" customWidth="1"/>
    <col min="3589" max="3589" width="23.42578125" style="25" customWidth="1"/>
    <col min="3590" max="3840" width="11.42578125" style="25"/>
    <col min="3841" max="3841" width="13.42578125" style="25" customWidth="1"/>
    <col min="3842" max="3844" width="22.7109375" style="25" customWidth="1"/>
    <col min="3845" max="3845" width="23.42578125" style="25" customWidth="1"/>
    <col min="3846" max="4096" width="11.42578125" style="25"/>
    <col min="4097" max="4097" width="13.42578125" style="25" customWidth="1"/>
    <col min="4098" max="4100" width="22.7109375" style="25" customWidth="1"/>
    <col min="4101" max="4101" width="23.42578125" style="25" customWidth="1"/>
    <col min="4102" max="4352" width="11.42578125" style="25"/>
    <col min="4353" max="4353" width="13.42578125" style="25" customWidth="1"/>
    <col min="4354" max="4356" width="22.7109375" style="25" customWidth="1"/>
    <col min="4357" max="4357" width="23.42578125" style="25" customWidth="1"/>
    <col min="4358" max="4608" width="11.42578125" style="25"/>
    <col min="4609" max="4609" width="13.42578125" style="25" customWidth="1"/>
    <col min="4610" max="4612" width="22.7109375" style="25" customWidth="1"/>
    <col min="4613" max="4613" width="23.42578125" style="25" customWidth="1"/>
    <col min="4614" max="4864" width="11.42578125" style="25"/>
    <col min="4865" max="4865" width="13.42578125" style="25" customWidth="1"/>
    <col min="4866" max="4868" width="22.7109375" style="25" customWidth="1"/>
    <col min="4869" max="4869" width="23.42578125" style="25" customWidth="1"/>
    <col min="4870" max="5120" width="11.42578125" style="25"/>
    <col min="5121" max="5121" width="13.42578125" style="25" customWidth="1"/>
    <col min="5122" max="5124" width="22.7109375" style="25" customWidth="1"/>
    <col min="5125" max="5125" width="23.42578125" style="25" customWidth="1"/>
    <col min="5126" max="5376" width="11.42578125" style="25"/>
    <col min="5377" max="5377" width="13.42578125" style="25" customWidth="1"/>
    <col min="5378" max="5380" width="22.7109375" style="25" customWidth="1"/>
    <col min="5381" max="5381" width="23.42578125" style="25" customWidth="1"/>
    <col min="5382" max="5632" width="11.42578125" style="25"/>
    <col min="5633" max="5633" width="13.42578125" style="25" customWidth="1"/>
    <col min="5634" max="5636" width="22.7109375" style="25" customWidth="1"/>
    <col min="5637" max="5637" width="23.42578125" style="25" customWidth="1"/>
    <col min="5638" max="5888" width="11.42578125" style="25"/>
    <col min="5889" max="5889" width="13.42578125" style="25" customWidth="1"/>
    <col min="5890" max="5892" width="22.7109375" style="25" customWidth="1"/>
    <col min="5893" max="5893" width="23.42578125" style="25" customWidth="1"/>
    <col min="5894" max="6144" width="11.42578125" style="25"/>
    <col min="6145" max="6145" width="13.42578125" style="25" customWidth="1"/>
    <col min="6146" max="6148" width="22.7109375" style="25" customWidth="1"/>
    <col min="6149" max="6149" width="23.42578125" style="25" customWidth="1"/>
    <col min="6150" max="6400" width="11.42578125" style="25"/>
    <col min="6401" max="6401" width="13.42578125" style="25" customWidth="1"/>
    <col min="6402" max="6404" width="22.7109375" style="25" customWidth="1"/>
    <col min="6405" max="6405" width="23.42578125" style="25" customWidth="1"/>
    <col min="6406" max="6656" width="11.42578125" style="25"/>
    <col min="6657" max="6657" width="13.42578125" style="25" customWidth="1"/>
    <col min="6658" max="6660" width="22.7109375" style="25" customWidth="1"/>
    <col min="6661" max="6661" width="23.42578125" style="25" customWidth="1"/>
    <col min="6662" max="6912" width="11.42578125" style="25"/>
    <col min="6913" max="6913" width="13.42578125" style="25" customWidth="1"/>
    <col min="6914" max="6916" width="22.7109375" style="25" customWidth="1"/>
    <col min="6917" max="6917" width="23.42578125" style="25" customWidth="1"/>
    <col min="6918" max="7168" width="11.42578125" style="25"/>
    <col min="7169" max="7169" width="13.42578125" style="25" customWidth="1"/>
    <col min="7170" max="7172" width="22.7109375" style="25" customWidth="1"/>
    <col min="7173" max="7173" width="23.42578125" style="25" customWidth="1"/>
    <col min="7174" max="7424" width="11.42578125" style="25"/>
    <col min="7425" max="7425" width="13.42578125" style="25" customWidth="1"/>
    <col min="7426" max="7428" width="22.7109375" style="25" customWidth="1"/>
    <col min="7429" max="7429" width="23.42578125" style="25" customWidth="1"/>
    <col min="7430" max="7680" width="11.42578125" style="25"/>
    <col min="7681" max="7681" width="13.42578125" style="25" customWidth="1"/>
    <col min="7682" max="7684" width="22.7109375" style="25" customWidth="1"/>
    <col min="7685" max="7685" width="23.42578125" style="25" customWidth="1"/>
    <col min="7686" max="7936" width="11.42578125" style="25"/>
    <col min="7937" max="7937" width="13.42578125" style="25" customWidth="1"/>
    <col min="7938" max="7940" width="22.7109375" style="25" customWidth="1"/>
    <col min="7941" max="7941" width="23.42578125" style="25" customWidth="1"/>
    <col min="7942" max="8192" width="11.42578125" style="25"/>
    <col min="8193" max="8193" width="13.42578125" style="25" customWidth="1"/>
    <col min="8194" max="8196" width="22.7109375" style="25" customWidth="1"/>
    <col min="8197" max="8197" width="23.42578125" style="25" customWidth="1"/>
    <col min="8198" max="8448" width="11.42578125" style="25"/>
    <col min="8449" max="8449" width="13.42578125" style="25" customWidth="1"/>
    <col min="8450" max="8452" width="22.7109375" style="25" customWidth="1"/>
    <col min="8453" max="8453" width="23.42578125" style="25" customWidth="1"/>
    <col min="8454" max="8704" width="11.42578125" style="25"/>
    <col min="8705" max="8705" width="13.42578125" style="25" customWidth="1"/>
    <col min="8706" max="8708" width="22.7109375" style="25" customWidth="1"/>
    <col min="8709" max="8709" width="23.42578125" style="25" customWidth="1"/>
    <col min="8710" max="8960" width="11.42578125" style="25"/>
    <col min="8961" max="8961" width="13.42578125" style="25" customWidth="1"/>
    <col min="8962" max="8964" width="22.7109375" style="25" customWidth="1"/>
    <col min="8965" max="8965" width="23.42578125" style="25" customWidth="1"/>
    <col min="8966" max="9216" width="11.42578125" style="25"/>
    <col min="9217" max="9217" width="13.42578125" style="25" customWidth="1"/>
    <col min="9218" max="9220" width="22.7109375" style="25" customWidth="1"/>
    <col min="9221" max="9221" width="23.42578125" style="25" customWidth="1"/>
    <col min="9222" max="9472" width="11.42578125" style="25"/>
    <col min="9473" max="9473" width="13.42578125" style="25" customWidth="1"/>
    <col min="9474" max="9476" width="22.7109375" style="25" customWidth="1"/>
    <col min="9477" max="9477" width="23.42578125" style="25" customWidth="1"/>
    <col min="9478" max="9728" width="11.42578125" style="25"/>
    <col min="9729" max="9729" width="13.42578125" style="25" customWidth="1"/>
    <col min="9730" max="9732" width="22.7109375" style="25" customWidth="1"/>
    <col min="9733" max="9733" width="23.42578125" style="25" customWidth="1"/>
    <col min="9734" max="9984" width="11.42578125" style="25"/>
    <col min="9985" max="9985" width="13.42578125" style="25" customWidth="1"/>
    <col min="9986" max="9988" width="22.7109375" style="25" customWidth="1"/>
    <col min="9989" max="9989" width="23.42578125" style="25" customWidth="1"/>
    <col min="9990" max="10240" width="11.42578125" style="25"/>
    <col min="10241" max="10241" width="13.42578125" style="25" customWidth="1"/>
    <col min="10242" max="10244" width="22.7109375" style="25" customWidth="1"/>
    <col min="10245" max="10245" width="23.42578125" style="25" customWidth="1"/>
    <col min="10246" max="10496" width="11.42578125" style="25"/>
    <col min="10497" max="10497" width="13.42578125" style="25" customWidth="1"/>
    <col min="10498" max="10500" width="22.7109375" style="25" customWidth="1"/>
    <col min="10501" max="10501" width="23.42578125" style="25" customWidth="1"/>
    <col min="10502" max="10752" width="11.42578125" style="25"/>
    <col min="10753" max="10753" width="13.42578125" style="25" customWidth="1"/>
    <col min="10754" max="10756" width="22.7109375" style="25" customWidth="1"/>
    <col min="10757" max="10757" width="23.42578125" style="25" customWidth="1"/>
    <col min="10758" max="11008" width="11.42578125" style="25"/>
    <col min="11009" max="11009" width="13.42578125" style="25" customWidth="1"/>
    <col min="11010" max="11012" width="22.7109375" style="25" customWidth="1"/>
    <col min="11013" max="11013" width="23.42578125" style="25" customWidth="1"/>
    <col min="11014" max="11264" width="11.42578125" style="25"/>
    <col min="11265" max="11265" width="13.42578125" style="25" customWidth="1"/>
    <col min="11266" max="11268" width="22.7109375" style="25" customWidth="1"/>
    <col min="11269" max="11269" width="23.42578125" style="25" customWidth="1"/>
    <col min="11270" max="11520" width="11.42578125" style="25"/>
    <col min="11521" max="11521" width="13.42578125" style="25" customWidth="1"/>
    <col min="11522" max="11524" width="22.7109375" style="25" customWidth="1"/>
    <col min="11525" max="11525" width="23.42578125" style="25" customWidth="1"/>
    <col min="11526" max="11776" width="11.42578125" style="25"/>
    <col min="11777" max="11777" width="13.42578125" style="25" customWidth="1"/>
    <col min="11778" max="11780" width="22.7109375" style="25" customWidth="1"/>
    <col min="11781" max="11781" width="23.42578125" style="25" customWidth="1"/>
    <col min="11782" max="12032" width="11.42578125" style="25"/>
    <col min="12033" max="12033" width="13.42578125" style="25" customWidth="1"/>
    <col min="12034" max="12036" width="22.7109375" style="25" customWidth="1"/>
    <col min="12037" max="12037" width="23.42578125" style="25" customWidth="1"/>
    <col min="12038" max="12288" width="11.42578125" style="25"/>
    <col min="12289" max="12289" width="13.42578125" style="25" customWidth="1"/>
    <col min="12290" max="12292" width="22.7109375" style="25" customWidth="1"/>
    <col min="12293" max="12293" width="23.42578125" style="25" customWidth="1"/>
    <col min="12294" max="12544" width="11.42578125" style="25"/>
    <col min="12545" max="12545" width="13.42578125" style="25" customWidth="1"/>
    <col min="12546" max="12548" width="22.7109375" style="25" customWidth="1"/>
    <col min="12549" max="12549" width="23.42578125" style="25" customWidth="1"/>
    <col min="12550" max="12800" width="11.42578125" style="25"/>
    <col min="12801" max="12801" width="13.42578125" style="25" customWidth="1"/>
    <col min="12802" max="12804" width="22.7109375" style="25" customWidth="1"/>
    <col min="12805" max="12805" width="23.42578125" style="25" customWidth="1"/>
    <col min="12806" max="13056" width="11.42578125" style="25"/>
    <col min="13057" max="13057" width="13.42578125" style="25" customWidth="1"/>
    <col min="13058" max="13060" width="22.7109375" style="25" customWidth="1"/>
    <col min="13061" max="13061" width="23.42578125" style="25" customWidth="1"/>
    <col min="13062" max="13312" width="11.42578125" style="25"/>
    <col min="13313" max="13313" width="13.42578125" style="25" customWidth="1"/>
    <col min="13314" max="13316" width="22.7109375" style="25" customWidth="1"/>
    <col min="13317" max="13317" width="23.42578125" style="25" customWidth="1"/>
    <col min="13318" max="13568" width="11.42578125" style="25"/>
    <col min="13569" max="13569" width="13.42578125" style="25" customWidth="1"/>
    <col min="13570" max="13572" width="22.7109375" style="25" customWidth="1"/>
    <col min="13573" max="13573" width="23.42578125" style="25" customWidth="1"/>
    <col min="13574" max="13824" width="11.42578125" style="25"/>
    <col min="13825" max="13825" width="13.42578125" style="25" customWidth="1"/>
    <col min="13826" max="13828" width="22.7109375" style="25" customWidth="1"/>
    <col min="13829" max="13829" width="23.42578125" style="25" customWidth="1"/>
    <col min="13830" max="14080" width="11.42578125" style="25"/>
    <col min="14081" max="14081" width="13.42578125" style="25" customWidth="1"/>
    <col min="14082" max="14084" width="22.7109375" style="25" customWidth="1"/>
    <col min="14085" max="14085" width="23.42578125" style="25" customWidth="1"/>
    <col min="14086" max="14336" width="11.42578125" style="25"/>
    <col min="14337" max="14337" width="13.42578125" style="25" customWidth="1"/>
    <col min="14338" max="14340" width="22.7109375" style="25" customWidth="1"/>
    <col min="14341" max="14341" width="23.42578125" style="25" customWidth="1"/>
    <col min="14342" max="14592" width="11.42578125" style="25"/>
    <col min="14593" max="14593" width="13.42578125" style="25" customWidth="1"/>
    <col min="14594" max="14596" width="22.7109375" style="25" customWidth="1"/>
    <col min="14597" max="14597" width="23.42578125" style="25" customWidth="1"/>
    <col min="14598" max="14848" width="11.42578125" style="25"/>
    <col min="14849" max="14849" width="13.42578125" style="25" customWidth="1"/>
    <col min="14850" max="14852" width="22.7109375" style="25" customWidth="1"/>
    <col min="14853" max="14853" width="23.42578125" style="25" customWidth="1"/>
    <col min="14854" max="15104" width="11.42578125" style="25"/>
    <col min="15105" max="15105" width="13.42578125" style="25" customWidth="1"/>
    <col min="15106" max="15108" width="22.7109375" style="25" customWidth="1"/>
    <col min="15109" max="15109" width="23.42578125" style="25" customWidth="1"/>
    <col min="15110" max="15360" width="11.42578125" style="25"/>
    <col min="15361" max="15361" width="13.42578125" style="25" customWidth="1"/>
    <col min="15362" max="15364" width="22.7109375" style="25" customWidth="1"/>
    <col min="15365" max="15365" width="23.42578125" style="25" customWidth="1"/>
    <col min="15366" max="15616" width="11.42578125" style="25"/>
    <col min="15617" max="15617" width="13.42578125" style="25" customWidth="1"/>
    <col min="15618" max="15620" width="22.7109375" style="25" customWidth="1"/>
    <col min="15621" max="15621" width="23.42578125" style="25" customWidth="1"/>
    <col min="15622" max="15872" width="11.42578125" style="25"/>
    <col min="15873" max="15873" width="13.42578125" style="25" customWidth="1"/>
    <col min="15874" max="15876" width="22.7109375" style="25" customWidth="1"/>
    <col min="15877" max="15877" width="23.42578125" style="25" customWidth="1"/>
    <col min="15878" max="16128" width="11.42578125" style="25"/>
    <col min="16129" max="16129" width="13.42578125" style="25" customWidth="1"/>
    <col min="16130" max="16132" width="22.7109375" style="25" customWidth="1"/>
    <col min="16133" max="16133" width="23.42578125" style="25" customWidth="1"/>
    <col min="16134" max="16384" width="11.42578125" style="25"/>
  </cols>
  <sheetData>
    <row r="1" spans="1:7" x14ac:dyDescent="0.2">
      <c r="A1" s="500" t="s">
        <v>192</v>
      </c>
      <c r="B1" s="500"/>
      <c r="C1" s="500"/>
      <c r="D1" s="500"/>
      <c r="E1" s="500"/>
      <c r="F1" s="500"/>
      <c r="G1" s="283"/>
    </row>
    <row r="2" spans="1:7" x14ac:dyDescent="0.2">
      <c r="A2" s="500" t="s">
        <v>13</v>
      </c>
      <c r="B2" s="501"/>
      <c r="C2" s="501"/>
      <c r="D2" s="501"/>
      <c r="E2" s="501"/>
      <c r="F2" s="501"/>
      <c r="G2" s="283"/>
    </row>
    <row r="3" spans="1:7" x14ac:dyDescent="0.2">
      <c r="A3" s="502" t="str">
        <f>+'parámetros e instrucciones'!E6</f>
        <v>Radiadores de aluminio</v>
      </c>
      <c r="B3" s="322"/>
      <c r="C3" s="322"/>
      <c r="D3" s="322"/>
      <c r="E3" s="322"/>
      <c r="F3" s="322"/>
      <c r="G3" s="283"/>
    </row>
    <row r="4" spans="1:7" x14ac:dyDescent="0.2">
      <c r="A4" s="500" t="s">
        <v>232</v>
      </c>
      <c r="B4" s="501"/>
      <c r="C4" s="501"/>
      <c r="D4" s="501"/>
      <c r="E4" s="501"/>
      <c r="F4" s="501"/>
      <c r="G4" s="283"/>
    </row>
    <row r="5" spans="1:7" x14ac:dyDescent="0.2">
      <c r="A5" s="502" t="str">
        <f>+'3.vol '!A4</f>
        <v>En Kilogramo</v>
      </c>
      <c r="B5" s="502"/>
      <c r="C5" s="502"/>
      <c r="D5" s="502"/>
      <c r="E5" s="502"/>
      <c r="F5" s="502"/>
      <c r="G5" s="283"/>
    </row>
    <row r="6" spans="1:7" ht="13.5" thickBot="1" x14ac:dyDescent="0.25">
      <c r="A6" s="374"/>
      <c r="B6" s="374"/>
      <c r="C6" s="503"/>
      <c r="D6" s="503"/>
      <c r="E6" s="503"/>
      <c r="F6" s="503"/>
      <c r="G6" s="283"/>
    </row>
    <row r="7" spans="1:7" ht="30" customHeight="1" thickBot="1" x14ac:dyDescent="0.25">
      <c r="A7" s="321"/>
      <c r="B7" s="678" t="s">
        <v>144</v>
      </c>
      <c r="C7" s="680" t="s">
        <v>226</v>
      </c>
      <c r="D7" s="680"/>
      <c r="E7" s="681"/>
      <c r="F7" s="504" t="s">
        <v>140</v>
      </c>
      <c r="G7" s="283"/>
    </row>
    <row r="8" spans="1:7" ht="13.5" thickBot="1" x14ac:dyDescent="0.25">
      <c r="A8" s="505" t="s">
        <v>7</v>
      </c>
      <c r="B8" s="679"/>
      <c r="C8" s="506" t="s">
        <v>141</v>
      </c>
      <c r="D8" s="506" t="s">
        <v>141</v>
      </c>
      <c r="E8" s="506" t="s">
        <v>141</v>
      </c>
      <c r="F8" s="506" t="s">
        <v>141</v>
      </c>
      <c r="G8" s="283"/>
    </row>
    <row r="9" spans="1:7" x14ac:dyDescent="0.2">
      <c r="A9" s="507">
        <v>42004</v>
      </c>
      <c r="B9" s="508"/>
      <c r="C9" s="509"/>
      <c r="D9" s="509"/>
      <c r="E9" s="509"/>
      <c r="F9" s="510"/>
      <c r="G9" s="283"/>
    </row>
    <row r="10" spans="1:7" x14ac:dyDescent="0.2">
      <c r="A10" s="507">
        <v>42369</v>
      </c>
      <c r="B10" s="511"/>
      <c r="C10" s="512"/>
      <c r="D10" s="512"/>
      <c r="E10" s="512"/>
      <c r="F10" s="513"/>
      <c r="G10" s="283"/>
    </row>
    <row r="11" spans="1:7" ht="13.5" thickBot="1" x14ac:dyDescent="0.25">
      <c r="A11" s="514">
        <v>42735</v>
      </c>
      <c r="B11" s="515"/>
      <c r="C11" s="516"/>
      <c r="D11" s="516"/>
      <c r="E11" s="516"/>
      <c r="F11" s="517"/>
      <c r="G11" s="283"/>
    </row>
    <row r="12" spans="1:7" ht="13.5" thickBot="1" x14ac:dyDescent="0.25">
      <c r="A12" s="514">
        <v>43100</v>
      </c>
      <c r="B12" s="515"/>
      <c r="C12" s="516"/>
      <c r="D12" s="516"/>
      <c r="E12" s="516"/>
      <c r="F12" s="517"/>
      <c r="G12" s="283"/>
    </row>
    <row r="13" spans="1:7" x14ac:dyDescent="0.2">
      <c r="A13" s="518">
        <v>42886</v>
      </c>
      <c r="B13" s="519"/>
      <c r="C13" s="520"/>
      <c r="D13" s="520"/>
      <c r="E13" s="520"/>
      <c r="F13" s="513"/>
      <c r="G13" s="283"/>
    </row>
    <row r="14" spans="1:7" ht="13.5" thickBot="1" x14ac:dyDescent="0.25">
      <c r="A14" s="514">
        <v>43251</v>
      </c>
      <c r="B14" s="521"/>
      <c r="C14" s="522"/>
      <c r="D14" s="522"/>
      <c r="E14" s="522"/>
      <c r="F14" s="523"/>
      <c r="G14" s="283"/>
    </row>
    <row r="15" spans="1:7" ht="12.75" customHeight="1" x14ac:dyDescent="0.2">
      <c r="A15" s="283"/>
      <c r="B15" s="283"/>
      <c r="C15" s="283"/>
      <c r="D15" s="283"/>
      <c r="E15" s="283"/>
      <c r="F15" s="283"/>
      <c r="G15" s="283"/>
    </row>
    <row r="16" spans="1:7" x14ac:dyDescent="0.2">
      <c r="A16" s="677" t="s">
        <v>233</v>
      </c>
      <c r="B16" s="677"/>
      <c r="C16" s="677"/>
      <c r="D16" s="677"/>
      <c r="E16" s="677"/>
      <c r="F16" s="677"/>
      <c r="G16" s="283"/>
    </row>
    <row r="17" spans="1:7" x14ac:dyDescent="0.2">
      <c r="A17" s="283"/>
      <c r="B17" s="283"/>
      <c r="C17" s="283"/>
      <c r="D17" s="283"/>
      <c r="E17" s="283"/>
      <c r="F17" s="283"/>
      <c r="G17" s="283"/>
    </row>
    <row r="18" spans="1:7" x14ac:dyDescent="0.2">
      <c r="A18" s="48"/>
      <c r="B18" s="48"/>
    </row>
    <row r="19" spans="1:7" x14ac:dyDescent="0.2">
      <c r="A19" s="48"/>
      <c r="B19" s="48"/>
    </row>
  </sheetData>
  <sheetProtection formatCells="0" formatColumns="0" formatRows="0"/>
  <mergeCells count="3">
    <mergeCell ref="A16:F16"/>
    <mergeCell ref="B7:B8"/>
    <mergeCell ref="C7:E7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landscape" horizontalDpi="4294967292" verticalDpi="300" r:id="rId1"/>
  <headerFooter alignWithMargins="0">
    <oddHeader>&amp;R2018 - Año del Centenario de la Reforma Unversitaria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4" zoomScale="85" zoomScaleNormal="85" workbookViewId="0">
      <selection activeCell="J39" sqref="J39"/>
    </sheetView>
  </sheetViews>
  <sheetFormatPr baseColWidth="10" defaultRowHeight="12.75" x14ac:dyDescent="0.2"/>
  <cols>
    <col min="1" max="1" width="14.5703125" style="25" customWidth="1"/>
    <col min="2" max="2" width="25.42578125" style="25" customWidth="1"/>
    <col min="3" max="3" width="16.140625" style="25" customWidth="1"/>
    <col min="4" max="5" width="11.42578125" style="25"/>
  </cols>
  <sheetData>
    <row r="1" spans="1:5" x14ac:dyDescent="0.2">
      <c r="A1" s="236" t="s">
        <v>70</v>
      </c>
      <c r="B1" s="236"/>
      <c r="C1" s="236"/>
      <c r="D1" s="236"/>
      <c r="E1" s="236"/>
    </row>
    <row r="2" spans="1:5" x14ac:dyDescent="0.2">
      <c r="A2" s="236" t="s">
        <v>64</v>
      </c>
      <c r="B2" s="237"/>
      <c r="C2" s="237"/>
      <c r="D2" s="237"/>
      <c r="E2" s="237"/>
    </row>
    <row r="3" spans="1:5" x14ac:dyDescent="0.2">
      <c r="A3" s="239" t="str">
        <f>+'parámetros e instrucciones'!E6</f>
        <v>Radiadores de aluminio</v>
      </c>
      <c r="B3" s="238"/>
      <c r="C3" s="238"/>
      <c r="D3" s="238"/>
      <c r="E3" s="238"/>
    </row>
    <row r="4" spans="1:5" x14ac:dyDescent="0.2">
      <c r="A4" s="236" t="s">
        <v>66</v>
      </c>
      <c r="B4" s="237"/>
      <c r="C4" s="237"/>
      <c r="D4" s="237"/>
      <c r="E4" s="237"/>
    </row>
    <row r="5" spans="1:5" x14ac:dyDescent="0.2">
      <c r="A5" s="236" t="s">
        <v>142</v>
      </c>
      <c r="B5" s="237"/>
      <c r="C5" s="237"/>
      <c r="D5" s="237"/>
      <c r="E5" s="237"/>
    </row>
    <row r="6" spans="1:5" ht="13.5" thickBot="1" x14ac:dyDescent="0.25">
      <c r="A6" s="236"/>
      <c r="B6" s="236"/>
      <c r="C6" s="236"/>
      <c r="D6" s="236"/>
      <c r="E6" s="236"/>
    </row>
    <row r="7" spans="1:5" x14ac:dyDescent="0.2">
      <c r="A7" s="228" t="s">
        <v>148</v>
      </c>
      <c r="B7" s="229" t="s">
        <v>154</v>
      </c>
      <c r="C7" s="230" t="s">
        <v>155</v>
      </c>
      <c r="D7" s="229" t="s">
        <v>156</v>
      </c>
      <c r="E7" s="231" t="s">
        <v>157</v>
      </c>
    </row>
    <row r="8" spans="1:5" ht="13.5" thickBot="1" x14ac:dyDescent="0.25">
      <c r="A8" s="232" t="s">
        <v>7</v>
      </c>
      <c r="B8" s="233" t="s">
        <v>158</v>
      </c>
      <c r="C8" s="235" t="str">
        <f>+'parámetros e instrucciones'!E8</f>
        <v>Kilogramos</v>
      </c>
      <c r="D8" s="233" t="s">
        <v>159</v>
      </c>
      <c r="E8" s="234" t="s">
        <v>159</v>
      </c>
    </row>
    <row r="9" spans="1:5" ht="13.5" thickBot="1" x14ac:dyDescent="0.25">
      <c r="A9" s="240">
        <f>+'3.vol '!A7</f>
        <v>42005</v>
      </c>
      <c r="B9" s="242"/>
      <c r="C9" s="243"/>
      <c r="D9" s="242"/>
      <c r="E9" s="244"/>
    </row>
    <row r="10" spans="1:5" ht="13.5" thickBot="1" x14ac:dyDescent="0.25">
      <c r="A10" s="240">
        <f>+'3.vol '!A8</f>
        <v>42036</v>
      </c>
      <c r="B10" s="245"/>
      <c r="C10" s="246"/>
      <c r="D10" s="245"/>
      <c r="E10" s="247"/>
    </row>
    <row r="11" spans="1:5" ht="13.5" thickBot="1" x14ac:dyDescent="0.25">
      <c r="A11" s="240">
        <f>+'3.vol '!A9</f>
        <v>42064</v>
      </c>
      <c r="B11" s="245"/>
      <c r="C11" s="246"/>
      <c r="D11" s="245"/>
      <c r="E11" s="247"/>
    </row>
    <row r="12" spans="1:5" ht="13.5" thickBot="1" x14ac:dyDescent="0.25">
      <c r="A12" s="240">
        <f>+'3.vol '!A10</f>
        <v>42095</v>
      </c>
      <c r="B12" s="245"/>
      <c r="C12" s="246"/>
      <c r="D12" s="245"/>
      <c r="E12" s="247"/>
    </row>
    <row r="13" spans="1:5" ht="13.5" thickBot="1" x14ac:dyDescent="0.25">
      <c r="A13" s="240">
        <f>+'3.vol '!A11</f>
        <v>42125</v>
      </c>
      <c r="B13" s="248"/>
      <c r="C13" s="246"/>
      <c r="D13" s="245"/>
      <c r="E13" s="247"/>
    </row>
    <row r="14" spans="1:5" ht="13.5" thickBot="1" x14ac:dyDescent="0.25">
      <c r="A14" s="240">
        <f>+'3.vol '!A12</f>
        <v>42156</v>
      </c>
      <c r="B14" s="245"/>
      <c r="C14" s="246"/>
      <c r="D14" s="245"/>
      <c r="E14" s="247"/>
    </row>
    <row r="15" spans="1:5" ht="13.5" thickBot="1" x14ac:dyDescent="0.25">
      <c r="A15" s="240">
        <f>+'3.vol '!A13</f>
        <v>42186</v>
      </c>
      <c r="B15" s="248"/>
      <c r="C15" s="246"/>
      <c r="D15" s="245"/>
      <c r="E15" s="247"/>
    </row>
    <row r="16" spans="1:5" ht="13.5" thickBot="1" x14ac:dyDescent="0.25">
      <c r="A16" s="240">
        <f>+'3.vol '!A14</f>
        <v>42217</v>
      </c>
      <c r="B16" s="248"/>
      <c r="C16" s="246"/>
      <c r="D16" s="245"/>
      <c r="E16" s="247"/>
    </row>
    <row r="17" spans="1:5" ht="13.5" thickBot="1" x14ac:dyDescent="0.25">
      <c r="A17" s="240">
        <f>+'3.vol '!A15</f>
        <v>42248</v>
      </c>
      <c r="B17" s="248"/>
      <c r="C17" s="246"/>
      <c r="D17" s="245"/>
      <c r="E17" s="247"/>
    </row>
    <row r="18" spans="1:5" ht="13.5" thickBot="1" x14ac:dyDescent="0.25">
      <c r="A18" s="240">
        <f>+'3.vol '!A16</f>
        <v>42278</v>
      </c>
      <c r="B18" s="248"/>
      <c r="C18" s="246"/>
      <c r="D18" s="245"/>
      <c r="E18" s="247"/>
    </row>
    <row r="19" spans="1:5" ht="13.5" thickBot="1" x14ac:dyDescent="0.25">
      <c r="A19" s="240">
        <f>+'3.vol '!A17</f>
        <v>42309</v>
      </c>
      <c r="B19" s="248"/>
      <c r="C19" s="246"/>
      <c r="D19" s="245"/>
      <c r="E19" s="247"/>
    </row>
    <row r="20" spans="1:5" ht="13.5" thickBot="1" x14ac:dyDescent="0.25">
      <c r="A20" s="240">
        <f>+'3.vol '!A18</f>
        <v>42339</v>
      </c>
      <c r="B20" s="249"/>
      <c r="C20" s="250"/>
      <c r="D20" s="251"/>
      <c r="E20" s="252"/>
    </row>
    <row r="21" spans="1:5" ht="13.5" thickBot="1" x14ac:dyDescent="0.25">
      <c r="A21" s="240">
        <f>+'3.vol '!A19</f>
        <v>42370</v>
      </c>
      <c r="B21" s="253"/>
      <c r="C21" s="254"/>
      <c r="D21" s="255"/>
      <c r="E21" s="256"/>
    </row>
    <row r="22" spans="1:5" ht="13.5" thickBot="1" x14ac:dyDescent="0.25">
      <c r="A22" s="240">
        <f>+'3.vol '!A20</f>
        <v>42401</v>
      </c>
      <c r="B22" s="248"/>
      <c r="C22" s="246"/>
      <c r="D22" s="242"/>
      <c r="E22" s="247"/>
    </row>
    <row r="23" spans="1:5" ht="13.5" thickBot="1" x14ac:dyDescent="0.25">
      <c r="A23" s="240">
        <f>+'3.vol '!A21</f>
        <v>42430</v>
      </c>
      <c r="B23" s="248"/>
      <c r="C23" s="246"/>
      <c r="D23" s="245"/>
      <c r="E23" s="247"/>
    </row>
    <row r="24" spans="1:5" ht="13.5" thickBot="1" x14ac:dyDescent="0.25">
      <c r="A24" s="240">
        <f>+'3.vol '!A22</f>
        <v>42461</v>
      </c>
      <c r="B24" s="248"/>
      <c r="C24" s="246"/>
      <c r="D24" s="245"/>
      <c r="E24" s="247"/>
    </row>
    <row r="25" spans="1:5" ht="13.5" thickBot="1" x14ac:dyDescent="0.25">
      <c r="A25" s="240">
        <f>+'3.vol '!A23</f>
        <v>42491</v>
      </c>
      <c r="B25" s="248"/>
      <c r="C25" s="246"/>
      <c r="D25" s="245"/>
      <c r="E25" s="247"/>
    </row>
    <row r="26" spans="1:5" ht="13.5" thickBot="1" x14ac:dyDescent="0.25">
      <c r="A26" s="240">
        <f>+'3.vol '!A24</f>
        <v>42522</v>
      </c>
      <c r="B26" s="248"/>
      <c r="C26" s="246"/>
      <c r="D26" s="245"/>
      <c r="E26" s="247"/>
    </row>
    <row r="27" spans="1:5" ht="13.5" thickBot="1" x14ac:dyDescent="0.25">
      <c r="A27" s="240">
        <f>+'3.vol '!A25</f>
        <v>42552</v>
      </c>
      <c r="B27" s="248"/>
      <c r="C27" s="246"/>
      <c r="D27" s="245"/>
      <c r="E27" s="247"/>
    </row>
    <row r="28" spans="1:5" ht="13.5" thickBot="1" x14ac:dyDescent="0.25">
      <c r="A28" s="240">
        <f>+'3.vol '!A26</f>
        <v>42583</v>
      </c>
      <c r="B28" s="248"/>
      <c r="C28" s="246"/>
      <c r="D28" s="245"/>
      <c r="E28" s="247"/>
    </row>
    <row r="29" spans="1:5" ht="13.5" thickBot="1" x14ac:dyDescent="0.25">
      <c r="A29" s="240">
        <f>+'3.vol '!A27</f>
        <v>42614</v>
      </c>
      <c r="B29" s="248"/>
      <c r="C29" s="246"/>
      <c r="D29" s="245"/>
      <c r="E29" s="247"/>
    </row>
    <row r="30" spans="1:5" ht="13.5" thickBot="1" x14ac:dyDescent="0.25">
      <c r="A30" s="240">
        <f>+'3.vol '!A28</f>
        <v>42644</v>
      </c>
      <c r="B30" s="248"/>
      <c r="C30" s="246"/>
      <c r="D30" s="245"/>
      <c r="E30" s="247"/>
    </row>
    <row r="31" spans="1:5" ht="13.5" thickBot="1" x14ac:dyDescent="0.25">
      <c r="A31" s="240">
        <f>+'3.vol '!A29</f>
        <v>42675</v>
      </c>
      <c r="B31" s="248"/>
      <c r="C31" s="246"/>
      <c r="D31" s="245"/>
      <c r="E31" s="247"/>
    </row>
    <row r="32" spans="1:5" ht="13.5" thickBot="1" x14ac:dyDescent="0.25">
      <c r="A32" s="240">
        <f>+'3.vol '!A30</f>
        <v>42705</v>
      </c>
      <c r="B32" s="257"/>
      <c r="C32" s="258"/>
      <c r="D32" s="259"/>
      <c r="E32" s="260"/>
    </row>
    <row r="33" spans="1:5" ht="13.5" thickBot="1" x14ac:dyDescent="0.25">
      <c r="A33" s="240">
        <f>+'3.vol '!A31</f>
        <v>42736</v>
      </c>
      <c r="B33" s="261"/>
      <c r="C33" s="243"/>
      <c r="D33" s="242"/>
      <c r="E33" s="244"/>
    </row>
    <row r="34" spans="1:5" ht="13.5" thickBot="1" x14ac:dyDescent="0.25">
      <c r="A34" s="240">
        <f>+'3.vol '!A32</f>
        <v>42767</v>
      </c>
      <c r="B34" s="248"/>
      <c r="C34" s="246"/>
      <c r="D34" s="245"/>
      <c r="E34" s="247"/>
    </row>
    <row r="35" spans="1:5" ht="13.5" thickBot="1" x14ac:dyDescent="0.25">
      <c r="A35" s="240">
        <f>+'3.vol '!A33</f>
        <v>42795</v>
      </c>
      <c r="B35" s="248"/>
      <c r="C35" s="246"/>
      <c r="D35" s="245"/>
      <c r="E35" s="247"/>
    </row>
    <row r="36" spans="1:5" ht="13.5" thickBot="1" x14ac:dyDescent="0.25">
      <c r="A36" s="240">
        <f>+'3.vol '!A34</f>
        <v>42826</v>
      </c>
      <c r="B36" s="248"/>
      <c r="C36" s="246"/>
      <c r="D36" s="245"/>
      <c r="E36" s="247"/>
    </row>
    <row r="37" spans="1:5" ht="13.5" thickBot="1" x14ac:dyDescent="0.25">
      <c r="A37" s="240">
        <f>+'3.vol '!A35</f>
        <v>42856</v>
      </c>
      <c r="B37" s="248"/>
      <c r="C37" s="246"/>
      <c r="D37" s="245"/>
      <c r="E37" s="247"/>
    </row>
    <row r="38" spans="1:5" ht="13.5" thickBot="1" x14ac:dyDescent="0.25">
      <c r="A38" s="240">
        <f>+'3.vol '!A36</f>
        <v>42887</v>
      </c>
      <c r="B38" s="248"/>
      <c r="C38" s="246"/>
      <c r="D38" s="245"/>
      <c r="E38" s="247"/>
    </row>
    <row r="39" spans="1:5" ht="13.5" thickBot="1" x14ac:dyDescent="0.25">
      <c r="A39" s="240">
        <f>+'3.vol '!A37</f>
        <v>42917</v>
      </c>
      <c r="B39" s="248"/>
      <c r="C39" s="246"/>
      <c r="D39" s="245"/>
      <c r="E39" s="247"/>
    </row>
    <row r="40" spans="1:5" ht="13.5" thickBot="1" x14ac:dyDescent="0.25">
      <c r="A40" s="240">
        <f>+'3.vol '!A38</f>
        <v>42948</v>
      </c>
      <c r="B40" s="248"/>
      <c r="C40" s="246"/>
      <c r="D40" s="245"/>
      <c r="E40" s="247"/>
    </row>
    <row r="41" spans="1:5" ht="13.5" thickBot="1" x14ac:dyDescent="0.25">
      <c r="A41" s="240">
        <f>+'3.vol '!A39</f>
        <v>42979</v>
      </c>
      <c r="B41" s="248"/>
      <c r="C41" s="246"/>
      <c r="D41" s="245"/>
      <c r="E41" s="247"/>
    </row>
    <row r="42" spans="1:5" ht="13.5" thickBot="1" x14ac:dyDescent="0.25">
      <c r="A42" s="240">
        <f>+'3.vol '!A40</f>
        <v>43009</v>
      </c>
      <c r="B42" s="248"/>
      <c r="C42" s="246"/>
      <c r="D42" s="245"/>
      <c r="E42" s="247"/>
    </row>
    <row r="43" spans="1:5" ht="13.5" thickBot="1" x14ac:dyDescent="0.25">
      <c r="A43" s="240">
        <f>+'3.vol '!A41</f>
        <v>43040</v>
      </c>
      <c r="B43" s="248"/>
      <c r="C43" s="246"/>
      <c r="D43" s="245"/>
      <c r="E43" s="247"/>
    </row>
    <row r="44" spans="1:5" ht="13.5" thickBot="1" x14ac:dyDescent="0.25">
      <c r="A44" s="240">
        <f>+'3.vol '!A42</f>
        <v>43070</v>
      </c>
      <c r="B44" s="249"/>
      <c r="C44" s="250"/>
      <c r="D44" s="251"/>
      <c r="E44" s="252"/>
    </row>
    <row r="45" spans="1:5" ht="13.5" thickBot="1" x14ac:dyDescent="0.25">
      <c r="A45" s="240">
        <f>+'3.vol '!A43</f>
        <v>43101</v>
      </c>
      <c r="B45" s="253"/>
      <c r="C45" s="254"/>
      <c r="D45" s="255"/>
      <c r="E45" s="256"/>
    </row>
    <row r="46" spans="1:5" ht="13.5" thickBot="1" x14ac:dyDescent="0.25">
      <c r="A46" s="240">
        <f>+'3.vol '!A44</f>
        <v>43132</v>
      </c>
      <c r="B46" s="248"/>
      <c r="C46" s="246"/>
      <c r="D46" s="245"/>
      <c r="E46" s="247"/>
    </row>
    <row r="47" spans="1:5" ht="13.5" thickBot="1" x14ac:dyDescent="0.25">
      <c r="A47" s="240">
        <f>+'3.vol '!A45</f>
        <v>43160</v>
      </c>
      <c r="B47" s="248"/>
      <c r="C47" s="246"/>
      <c r="D47" s="245"/>
      <c r="E47" s="247"/>
    </row>
    <row r="48" spans="1:5" ht="13.5" thickBot="1" x14ac:dyDescent="0.25">
      <c r="A48" s="240">
        <f>+'3.vol '!A46</f>
        <v>43191</v>
      </c>
      <c r="B48" s="248"/>
      <c r="C48" s="246"/>
      <c r="D48" s="245"/>
      <c r="E48" s="247"/>
    </row>
    <row r="49" spans="1:5" ht="13.5" thickBot="1" x14ac:dyDescent="0.25">
      <c r="A49" s="240">
        <f>+'3.vol '!A47</f>
        <v>43221</v>
      </c>
      <c r="B49" s="248"/>
      <c r="C49" s="246"/>
      <c r="D49" s="245"/>
      <c r="E49" s="247"/>
    </row>
    <row r="50" spans="1:5" ht="13.5" hidden="1" thickBot="1" x14ac:dyDescent="0.25">
      <c r="A50" s="240"/>
      <c r="B50" s="248"/>
      <c r="C50" s="246"/>
      <c r="D50" s="245"/>
      <c r="E50" s="247"/>
    </row>
    <row r="51" spans="1:5" ht="13.5" hidden="1" thickBot="1" x14ac:dyDescent="0.25">
      <c r="A51" s="240"/>
      <c r="B51" s="248"/>
      <c r="C51" s="246"/>
      <c r="D51" s="245"/>
      <c r="E51" s="247"/>
    </row>
    <row r="52" spans="1:5" ht="13.5" hidden="1" thickBot="1" x14ac:dyDescent="0.25">
      <c r="A52" s="240"/>
      <c r="B52" s="248"/>
      <c r="C52" s="246"/>
      <c r="D52" s="245"/>
      <c r="E52" s="247"/>
    </row>
    <row r="53" spans="1:5" ht="13.5" hidden="1" thickBot="1" x14ac:dyDescent="0.25">
      <c r="A53" s="240"/>
      <c r="B53" s="248"/>
      <c r="C53" s="246"/>
      <c r="D53" s="245"/>
      <c r="E53" s="247"/>
    </row>
    <row r="54" spans="1:5" ht="13.5" hidden="1" thickBot="1" x14ac:dyDescent="0.25">
      <c r="A54" s="240"/>
      <c r="B54" s="248"/>
      <c r="C54" s="246"/>
      <c r="D54" s="245"/>
      <c r="E54" s="247"/>
    </row>
    <row r="55" spans="1:5" ht="13.5" hidden="1" thickBot="1" x14ac:dyDescent="0.25">
      <c r="A55" s="240"/>
      <c r="B55" s="248"/>
      <c r="C55" s="246"/>
      <c r="D55" s="245"/>
      <c r="E55" s="247"/>
    </row>
    <row r="56" spans="1:5" ht="13.5" hidden="1" thickBot="1" x14ac:dyDescent="0.25">
      <c r="A56" s="240"/>
      <c r="B56" s="257"/>
      <c r="C56" s="258"/>
      <c r="D56" s="259"/>
      <c r="E56" s="260"/>
    </row>
    <row r="57" spans="1:5" x14ac:dyDescent="0.2">
      <c r="A57" s="241"/>
    </row>
    <row r="58" spans="1:5" x14ac:dyDescent="0.2">
      <c r="A58" s="208" t="str">
        <f>+'parámetros e instrucciones'!E7</f>
        <v>2015</v>
      </c>
      <c r="B58" s="90"/>
      <c r="C58" s="91"/>
      <c r="D58" s="92"/>
      <c r="E58" s="91"/>
    </row>
    <row r="59" spans="1:5" x14ac:dyDescent="0.2">
      <c r="A59" s="208">
        <f>+A58+1</f>
        <v>2016</v>
      </c>
      <c r="B59" s="90"/>
      <c r="C59" s="91"/>
      <c r="D59" s="92"/>
      <c r="E59" s="91"/>
    </row>
    <row r="60" spans="1:5" ht="13.5" thickBot="1" x14ac:dyDescent="0.25">
      <c r="A60" s="209">
        <f>+A59+1</f>
        <v>2017</v>
      </c>
      <c r="B60" s="90"/>
      <c r="C60" s="91"/>
      <c r="D60" s="92"/>
      <c r="E60" s="91"/>
    </row>
    <row r="61" spans="1:5" ht="13.5" thickBot="1" x14ac:dyDescent="0.25">
      <c r="A61" s="269" t="str">
        <f>+'3.vol '!A61</f>
        <v>ene-may 2017</v>
      </c>
      <c r="B61" s="90"/>
      <c r="C61" s="91"/>
      <c r="D61" s="92"/>
      <c r="E61" s="91"/>
    </row>
    <row r="62" spans="1:5" ht="13.5" thickBot="1" x14ac:dyDescent="0.25">
      <c r="A62" s="269" t="str">
        <f>+'3.vol '!A62</f>
        <v>ene-may 2018</v>
      </c>
      <c r="B62" s="95"/>
      <c r="C62" s="96"/>
      <c r="D62" s="97"/>
      <c r="E62" s="98"/>
    </row>
  </sheetData>
  <protectedRanges>
    <protectedRange sqref="B58:E62" name="Rango2_1"/>
    <protectedRange sqref="B58:E62" name="Rango1_1"/>
  </protectedRange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verticalDpi="1200" r:id="rId1"/>
  <headerFooter alignWithMargins="0">
    <oddHeader>&amp;R2018 - Año del Centenario de la Reforma Unversitaria</oddHeader>
  </headerFooter>
  <ignoredErrors>
    <ignoredError sqref="F54:G54 F8:G8 F9:G5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69</v>
      </c>
      <c r="B1" s="3"/>
    </row>
    <row r="2" spans="1:2" ht="13.5" thickBot="1" x14ac:dyDescent="0.25">
      <c r="A2" s="2" t="s">
        <v>43</v>
      </c>
      <c r="B2" s="3"/>
    </row>
    <row r="3" spans="1:2" x14ac:dyDescent="0.2">
      <c r="A3" s="4" t="s">
        <v>7</v>
      </c>
      <c r="B3" s="14" t="s">
        <v>44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82" t="s">
        <v>70</v>
      </c>
      <c r="B2" s="682"/>
      <c r="C2" s="682"/>
      <c r="D2" s="682"/>
    </row>
    <row r="3" spans="1:4" x14ac:dyDescent="0.2">
      <c r="A3" s="682" t="s">
        <v>71</v>
      </c>
      <c r="B3" s="682"/>
      <c r="C3" s="682"/>
      <c r="D3" s="682"/>
    </row>
    <row r="4" spans="1:4" x14ac:dyDescent="0.2">
      <c r="A4" s="683" t="s">
        <v>1</v>
      </c>
      <c r="B4" s="683"/>
      <c r="C4" s="683"/>
      <c r="D4" s="683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24</v>
      </c>
      <c r="B6" s="21" t="s">
        <v>72</v>
      </c>
      <c r="C6" s="22" t="s">
        <v>73</v>
      </c>
      <c r="D6" s="23" t="s">
        <v>74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52"/>
  <sheetViews>
    <sheetView showGridLines="0" zoomScale="75" zoomScaleNormal="75" workbookViewId="0">
      <selection activeCell="J39" sqref="J39"/>
    </sheetView>
  </sheetViews>
  <sheetFormatPr baseColWidth="10" defaultRowHeight="12.75" x14ac:dyDescent="0.2"/>
  <cols>
    <col min="1" max="1" width="17.85546875" style="25" customWidth="1"/>
    <col min="2" max="2" width="77.5703125" style="25" customWidth="1"/>
    <col min="3" max="5" width="11.28515625" style="25" customWidth="1"/>
    <col min="6" max="7" width="16.28515625" style="25" bestFit="1" customWidth="1"/>
    <col min="8" max="16384" width="11.42578125" style="25"/>
  </cols>
  <sheetData>
    <row r="1" spans="1:10" ht="6" customHeight="1" x14ac:dyDescent="0.2">
      <c r="A1" s="551"/>
      <c r="B1" s="551"/>
      <c r="C1" s="551"/>
      <c r="D1" s="551"/>
      <c r="E1" s="551"/>
      <c r="F1" s="551"/>
      <c r="G1" s="551"/>
    </row>
    <row r="2" spans="1:10" hidden="1" x14ac:dyDescent="0.2">
      <c r="A2" s="552"/>
      <c r="B2" s="552"/>
      <c r="C2" s="552"/>
      <c r="D2" s="552"/>
      <c r="E2" s="552"/>
      <c r="F2" s="552"/>
      <c r="G2" s="552"/>
    </row>
    <row r="3" spans="1:10" hidden="1" x14ac:dyDescent="0.2">
      <c r="A3" s="553"/>
      <c r="B3" s="553"/>
      <c r="C3" s="553"/>
      <c r="D3" s="553"/>
      <c r="E3" s="553"/>
      <c r="F3" s="553"/>
      <c r="G3" s="553"/>
    </row>
    <row r="4" spans="1:10" hidden="1" x14ac:dyDescent="0.2">
      <c r="A4" s="43"/>
      <c r="B4" s="44"/>
      <c r="C4" s="44"/>
      <c r="D4" s="44"/>
      <c r="E4" s="44"/>
      <c r="F4" s="44"/>
      <c r="G4" s="44"/>
    </row>
    <row r="5" spans="1:10" ht="58.5" customHeight="1" x14ac:dyDescent="0.2">
      <c r="A5" s="148"/>
      <c r="B5" s="148"/>
      <c r="C5" s="148"/>
      <c r="D5" s="148"/>
      <c r="E5" s="148"/>
      <c r="F5" s="183"/>
      <c r="G5" s="148"/>
    </row>
    <row r="6" spans="1:10" ht="12.75" customHeight="1" x14ac:dyDescent="0.2">
      <c r="A6" s="283"/>
      <c r="B6" s="284" t="s">
        <v>173</v>
      </c>
      <c r="C6" s="284"/>
      <c r="D6" s="284"/>
      <c r="E6" s="284"/>
      <c r="F6" s="284"/>
      <c r="G6" s="284"/>
      <c r="H6" s="283"/>
    </row>
    <row r="7" spans="1:10" ht="12.75" customHeight="1" x14ac:dyDescent="0.2">
      <c r="A7" s="283"/>
      <c r="B7" s="285" t="s">
        <v>212</v>
      </c>
      <c r="C7" s="284"/>
      <c r="D7" s="284"/>
      <c r="E7" s="284"/>
      <c r="F7" s="284"/>
      <c r="G7" s="284"/>
      <c r="H7" s="283"/>
    </row>
    <row r="8" spans="1:10" ht="12.75" customHeight="1" x14ac:dyDescent="0.2">
      <c r="A8" s="283"/>
      <c r="B8" s="286" t="str">
        <f>+'3.vol '!$A$3</f>
        <v>Radiadores de aluminio</v>
      </c>
      <c r="C8" s="284"/>
      <c r="D8" s="284"/>
      <c r="E8" s="284"/>
      <c r="F8" s="284"/>
      <c r="G8" s="284"/>
      <c r="H8" s="283"/>
    </row>
    <row r="9" spans="1:10" ht="12.75" customHeight="1" x14ac:dyDescent="0.2">
      <c r="A9" s="284"/>
      <c r="B9" s="284"/>
      <c r="C9" s="284"/>
      <c r="D9" s="284"/>
      <c r="E9" s="284"/>
      <c r="F9" s="284"/>
      <c r="G9" s="284"/>
      <c r="H9" s="283"/>
    </row>
    <row r="10" spans="1:10" ht="12.75" customHeight="1" x14ac:dyDescent="0.2">
      <c r="A10" s="284"/>
      <c r="B10" s="284"/>
      <c r="C10" s="284"/>
      <c r="D10" s="284"/>
      <c r="E10" s="284"/>
      <c r="F10" s="284"/>
      <c r="G10" s="284"/>
      <c r="H10" s="283"/>
      <c r="I10" s="48"/>
      <c r="J10" s="48"/>
    </row>
    <row r="11" spans="1:10" ht="12.75" customHeight="1" x14ac:dyDescent="0.2">
      <c r="A11" s="284"/>
      <c r="B11" s="284"/>
      <c r="C11" s="284"/>
      <c r="D11" s="284"/>
      <c r="E11" s="284"/>
      <c r="F11" s="284"/>
      <c r="G11" s="284"/>
      <c r="H11" s="283"/>
      <c r="I11" s="48"/>
      <c r="J11" s="48"/>
    </row>
    <row r="12" spans="1:10" ht="13.5" customHeight="1" thickBot="1" x14ac:dyDescent="0.25">
      <c r="A12" s="287"/>
      <c r="B12" s="287"/>
      <c r="C12" s="287"/>
      <c r="D12" s="287"/>
      <c r="E12" s="287"/>
      <c r="F12" s="287"/>
      <c r="G12" s="287"/>
      <c r="H12" s="283"/>
      <c r="I12" s="48"/>
      <c r="J12" s="48"/>
    </row>
    <row r="13" spans="1:10" ht="32.25" thickBot="1" x14ac:dyDescent="0.25">
      <c r="A13" s="288" t="s">
        <v>2</v>
      </c>
      <c r="B13" s="289" t="s">
        <v>3</v>
      </c>
      <c r="C13" s="290" t="str">
        <f>+'3.vol '!$A$58</f>
        <v>2015</v>
      </c>
      <c r="D13" s="290">
        <f>+'3.vol '!$A$59</f>
        <v>2016</v>
      </c>
      <c r="E13" s="290">
        <f>+'3.vol '!$A$60</f>
        <v>2017</v>
      </c>
      <c r="F13" s="290" t="str">
        <f>+'3.vol '!$A$61</f>
        <v>ene-may 2017</v>
      </c>
      <c r="G13" s="290" t="str">
        <f>+'3.vol '!$A$62</f>
        <v>ene-may 2018</v>
      </c>
      <c r="H13" s="283"/>
      <c r="I13" s="274"/>
      <c r="J13" s="48"/>
    </row>
    <row r="14" spans="1:10" ht="12.75" customHeight="1" x14ac:dyDescent="0.2">
      <c r="A14" s="542" t="s">
        <v>4</v>
      </c>
      <c r="B14" s="291" t="s">
        <v>203</v>
      </c>
      <c r="C14" s="554" t="s">
        <v>171</v>
      </c>
      <c r="D14" s="545" t="s">
        <v>172</v>
      </c>
      <c r="E14" s="549" t="s">
        <v>172</v>
      </c>
      <c r="F14" s="545" t="s">
        <v>172</v>
      </c>
      <c r="G14" s="545" t="s">
        <v>171</v>
      </c>
      <c r="H14" s="283"/>
      <c r="I14" s="275"/>
      <c r="J14" s="48"/>
    </row>
    <row r="15" spans="1:10" ht="12.75" customHeight="1" x14ac:dyDescent="0.2">
      <c r="A15" s="543"/>
      <c r="B15" s="292" t="s">
        <v>204</v>
      </c>
      <c r="C15" s="555"/>
      <c r="D15" s="546"/>
      <c r="E15" s="548"/>
      <c r="F15" s="546"/>
      <c r="G15" s="546"/>
      <c r="H15" s="283"/>
      <c r="I15" s="275"/>
      <c r="J15" s="48"/>
    </row>
    <row r="16" spans="1:10" ht="12.75" customHeight="1" x14ac:dyDescent="0.2">
      <c r="A16" s="543"/>
      <c r="B16" s="292" t="s">
        <v>205</v>
      </c>
      <c r="C16" s="555"/>
      <c r="D16" s="546"/>
      <c r="E16" s="548"/>
      <c r="F16" s="546"/>
      <c r="G16" s="546"/>
      <c r="H16" s="283"/>
      <c r="I16" s="275"/>
      <c r="J16" s="48"/>
    </row>
    <row r="17" spans="1:10" ht="12.75" customHeight="1" x14ac:dyDescent="0.2">
      <c r="A17" s="543"/>
      <c r="B17" s="292" t="s">
        <v>206</v>
      </c>
      <c r="C17" s="555"/>
      <c r="D17" s="546"/>
      <c r="E17" s="548"/>
      <c r="F17" s="546"/>
      <c r="G17" s="546"/>
      <c r="H17" s="283"/>
      <c r="I17" s="274"/>
      <c r="J17" s="48"/>
    </row>
    <row r="18" spans="1:10" ht="12.75" customHeight="1" x14ac:dyDescent="0.2">
      <c r="A18" s="543"/>
      <c r="B18" s="292" t="s">
        <v>207</v>
      </c>
      <c r="C18" s="555"/>
      <c r="D18" s="546"/>
      <c r="E18" s="548"/>
      <c r="F18" s="546"/>
      <c r="G18" s="546"/>
      <c r="H18" s="283"/>
      <c r="I18" s="274"/>
      <c r="J18" s="48"/>
    </row>
    <row r="19" spans="1:10" ht="13.5" customHeight="1" thickBot="1" x14ac:dyDescent="0.25">
      <c r="A19" s="544"/>
      <c r="B19" s="293" t="s">
        <v>208</v>
      </c>
      <c r="C19" s="556"/>
      <c r="D19" s="547"/>
      <c r="E19" s="550"/>
      <c r="F19" s="547"/>
      <c r="G19" s="547"/>
      <c r="H19" s="283"/>
      <c r="I19" s="274"/>
      <c r="J19" s="48"/>
    </row>
    <row r="20" spans="1:10" ht="12.75" customHeight="1" x14ac:dyDescent="0.2">
      <c r="A20" s="542" t="s">
        <v>5</v>
      </c>
      <c r="B20" s="291" t="s">
        <v>203</v>
      </c>
      <c r="C20" s="554" t="s">
        <v>171</v>
      </c>
      <c r="D20" s="545" t="s">
        <v>171</v>
      </c>
      <c r="E20" s="549" t="s">
        <v>171</v>
      </c>
      <c r="F20" s="545" t="s">
        <v>171</v>
      </c>
      <c r="G20" s="545" t="s">
        <v>171</v>
      </c>
      <c r="H20" s="283"/>
      <c r="I20" s="274"/>
      <c r="J20" s="48"/>
    </row>
    <row r="21" spans="1:10" ht="12.75" customHeight="1" x14ac:dyDescent="0.2">
      <c r="A21" s="543"/>
      <c r="B21" s="292" t="s">
        <v>204</v>
      </c>
      <c r="C21" s="555"/>
      <c r="D21" s="546"/>
      <c r="E21" s="548"/>
      <c r="F21" s="546"/>
      <c r="G21" s="546"/>
      <c r="H21" s="283"/>
      <c r="I21" s="275"/>
      <c r="J21" s="48"/>
    </row>
    <row r="22" spans="1:10" ht="12.75" customHeight="1" x14ac:dyDescent="0.2">
      <c r="A22" s="543"/>
      <c r="B22" s="292" t="s">
        <v>205</v>
      </c>
      <c r="C22" s="555"/>
      <c r="D22" s="546"/>
      <c r="E22" s="548"/>
      <c r="F22" s="546"/>
      <c r="G22" s="546"/>
      <c r="H22" s="283"/>
      <c r="I22" s="275"/>
      <c r="J22" s="48"/>
    </row>
    <row r="23" spans="1:10" ht="12.75" customHeight="1" x14ac:dyDescent="0.2">
      <c r="A23" s="543"/>
      <c r="B23" s="292" t="s">
        <v>206</v>
      </c>
      <c r="C23" s="555"/>
      <c r="D23" s="546"/>
      <c r="E23" s="548"/>
      <c r="F23" s="546"/>
      <c r="G23" s="546"/>
      <c r="H23" s="283"/>
      <c r="I23" s="275"/>
      <c r="J23" s="48"/>
    </row>
    <row r="24" spans="1:10" ht="12.75" customHeight="1" x14ac:dyDescent="0.2">
      <c r="A24" s="543"/>
      <c r="B24" s="292" t="s">
        <v>207</v>
      </c>
      <c r="C24" s="555"/>
      <c r="D24" s="546"/>
      <c r="E24" s="548"/>
      <c r="F24" s="546"/>
      <c r="G24" s="546"/>
      <c r="H24" s="283"/>
      <c r="I24" s="275"/>
      <c r="J24" s="48"/>
    </row>
    <row r="25" spans="1:10" ht="13.5" customHeight="1" thickBot="1" x14ac:dyDescent="0.25">
      <c r="A25" s="544"/>
      <c r="B25" s="293" t="s">
        <v>208</v>
      </c>
      <c r="C25" s="556"/>
      <c r="D25" s="547"/>
      <c r="E25" s="550"/>
      <c r="F25" s="547"/>
      <c r="G25" s="547"/>
      <c r="H25" s="283"/>
      <c r="I25" s="275"/>
      <c r="J25" s="48"/>
    </row>
    <row r="26" spans="1:10" ht="12.75" customHeight="1" x14ac:dyDescent="0.2">
      <c r="A26" s="542" t="s">
        <v>6</v>
      </c>
      <c r="B26" s="291" t="s">
        <v>203</v>
      </c>
      <c r="C26" s="554" t="s">
        <v>171</v>
      </c>
      <c r="D26" s="545" t="s">
        <v>171</v>
      </c>
      <c r="E26" s="549" t="s">
        <v>171</v>
      </c>
      <c r="F26" s="545" t="s">
        <v>171</v>
      </c>
      <c r="G26" s="545" t="s">
        <v>171</v>
      </c>
      <c r="H26" s="283"/>
      <c r="I26" s="275"/>
      <c r="J26" s="48"/>
    </row>
    <row r="27" spans="1:10" ht="12.75" customHeight="1" x14ac:dyDescent="0.2">
      <c r="A27" s="543"/>
      <c r="B27" s="292" t="s">
        <v>204</v>
      </c>
      <c r="C27" s="555"/>
      <c r="D27" s="546"/>
      <c r="E27" s="548"/>
      <c r="F27" s="546"/>
      <c r="G27" s="546"/>
      <c r="H27" s="283"/>
      <c r="I27" s="274"/>
      <c r="J27" s="48"/>
    </row>
    <row r="28" spans="1:10" ht="12.75" customHeight="1" x14ac:dyDescent="0.2">
      <c r="A28" s="543"/>
      <c r="B28" s="292" t="s">
        <v>205</v>
      </c>
      <c r="C28" s="555"/>
      <c r="D28" s="546"/>
      <c r="E28" s="548"/>
      <c r="F28" s="546"/>
      <c r="G28" s="546"/>
      <c r="H28" s="283"/>
      <c r="I28"/>
    </row>
    <row r="29" spans="1:10" ht="12.75" customHeight="1" x14ac:dyDescent="0.2">
      <c r="A29" s="543"/>
      <c r="B29" s="292" t="s">
        <v>206</v>
      </c>
      <c r="C29" s="555"/>
      <c r="D29" s="546"/>
      <c r="E29" s="548"/>
      <c r="F29" s="546"/>
      <c r="G29" s="546"/>
      <c r="H29" s="283"/>
      <c r="I29"/>
    </row>
    <row r="30" spans="1:10" ht="12.75" customHeight="1" x14ac:dyDescent="0.2">
      <c r="A30" s="543"/>
      <c r="B30" s="292" t="s">
        <v>207</v>
      </c>
      <c r="C30" s="555"/>
      <c r="D30" s="546"/>
      <c r="E30" s="548"/>
      <c r="F30" s="546"/>
      <c r="G30" s="546"/>
      <c r="H30" s="283"/>
      <c r="I30" s="268"/>
    </row>
    <row r="31" spans="1:10" ht="13.5" customHeight="1" thickBot="1" x14ac:dyDescent="0.25">
      <c r="A31" s="544"/>
      <c r="B31" s="293" t="s">
        <v>208</v>
      </c>
      <c r="C31" s="556"/>
      <c r="D31" s="547"/>
      <c r="E31" s="550"/>
      <c r="F31" s="547"/>
      <c r="G31" s="547"/>
      <c r="H31" s="283"/>
      <c r="I31" s="268"/>
    </row>
    <row r="32" spans="1:10" ht="12.75" customHeight="1" x14ac:dyDescent="0.2">
      <c r="A32" s="542" t="s">
        <v>126</v>
      </c>
      <c r="B32" s="291" t="s">
        <v>203</v>
      </c>
      <c r="C32" s="555" t="s">
        <v>171</v>
      </c>
      <c r="D32" s="546" t="s">
        <v>171</v>
      </c>
      <c r="E32" s="548" t="s">
        <v>171</v>
      </c>
      <c r="F32" s="546" t="s">
        <v>171</v>
      </c>
      <c r="G32" s="546" t="s">
        <v>171</v>
      </c>
      <c r="H32" s="283"/>
      <c r="I32" s="268"/>
    </row>
    <row r="33" spans="1:9" ht="12.75" customHeight="1" x14ac:dyDescent="0.2">
      <c r="A33" s="543"/>
      <c r="B33" s="292" t="s">
        <v>204</v>
      </c>
      <c r="C33" s="555"/>
      <c r="D33" s="546"/>
      <c r="E33" s="548"/>
      <c r="F33" s="546"/>
      <c r="G33" s="546"/>
      <c r="H33" s="283"/>
      <c r="I33" s="268"/>
    </row>
    <row r="34" spans="1:9" ht="12.75" customHeight="1" x14ac:dyDescent="0.2">
      <c r="A34" s="543"/>
      <c r="B34" s="292" t="s">
        <v>205</v>
      </c>
      <c r="C34" s="555"/>
      <c r="D34" s="546"/>
      <c r="E34" s="548"/>
      <c r="F34" s="546"/>
      <c r="G34" s="546"/>
      <c r="H34" s="283"/>
      <c r="I34" s="268"/>
    </row>
    <row r="35" spans="1:9" ht="12.75" customHeight="1" x14ac:dyDescent="0.2">
      <c r="A35" s="543"/>
      <c r="B35" s="292" t="s">
        <v>206</v>
      </c>
      <c r="C35" s="555"/>
      <c r="D35" s="546"/>
      <c r="E35" s="548"/>
      <c r="F35" s="546"/>
      <c r="G35" s="546"/>
      <c r="H35" s="283"/>
      <c r="I35" s="268"/>
    </row>
    <row r="36" spans="1:9" ht="12.75" customHeight="1" x14ac:dyDescent="0.2">
      <c r="A36" s="543"/>
      <c r="B36" s="292" t="s">
        <v>207</v>
      </c>
      <c r="C36" s="555"/>
      <c r="D36" s="546"/>
      <c r="E36" s="548"/>
      <c r="F36" s="546"/>
      <c r="G36" s="546"/>
      <c r="H36" s="283"/>
    </row>
    <row r="37" spans="1:9" ht="13.5" customHeight="1" thickBot="1" x14ac:dyDescent="0.25">
      <c r="A37" s="544"/>
      <c r="B37" s="293" t="s">
        <v>208</v>
      </c>
      <c r="C37" s="555"/>
      <c r="D37" s="546"/>
      <c r="E37" s="548"/>
      <c r="F37" s="546"/>
      <c r="G37" s="546"/>
      <c r="H37" s="283"/>
    </row>
    <row r="38" spans="1:9" ht="12.75" customHeight="1" x14ac:dyDescent="0.2">
      <c r="A38" s="542" t="s">
        <v>127</v>
      </c>
      <c r="B38" s="291" t="s">
        <v>203</v>
      </c>
      <c r="C38" s="554" t="s">
        <v>171</v>
      </c>
      <c r="D38" s="545" t="s">
        <v>171</v>
      </c>
      <c r="E38" s="549" t="s">
        <v>171</v>
      </c>
      <c r="F38" s="545" t="s">
        <v>171</v>
      </c>
      <c r="G38" s="545" t="s">
        <v>171</v>
      </c>
      <c r="H38" s="283"/>
    </row>
    <row r="39" spans="1:9" ht="12.75" customHeight="1" x14ac:dyDescent="0.2">
      <c r="A39" s="543"/>
      <c r="B39" s="292" t="s">
        <v>204</v>
      </c>
      <c r="C39" s="555"/>
      <c r="D39" s="546"/>
      <c r="E39" s="548"/>
      <c r="F39" s="546"/>
      <c r="G39" s="546"/>
      <c r="H39" s="283"/>
    </row>
    <row r="40" spans="1:9" ht="12.75" customHeight="1" x14ac:dyDescent="0.2">
      <c r="A40" s="543"/>
      <c r="B40" s="292" t="s">
        <v>205</v>
      </c>
      <c r="C40" s="555"/>
      <c r="D40" s="546"/>
      <c r="E40" s="548"/>
      <c r="F40" s="546"/>
      <c r="G40" s="546"/>
      <c r="H40" s="283"/>
    </row>
    <row r="41" spans="1:9" ht="12.75" customHeight="1" x14ac:dyDescent="0.2">
      <c r="A41" s="543"/>
      <c r="B41" s="292" t="s">
        <v>206</v>
      </c>
      <c r="C41" s="555"/>
      <c r="D41" s="546"/>
      <c r="E41" s="548"/>
      <c r="F41" s="546"/>
      <c r="G41" s="546"/>
      <c r="H41" s="283"/>
    </row>
    <row r="42" spans="1:9" ht="12.75" customHeight="1" x14ac:dyDescent="0.2">
      <c r="A42" s="543"/>
      <c r="B42" s="292" t="s">
        <v>207</v>
      </c>
      <c r="C42" s="555"/>
      <c r="D42" s="546"/>
      <c r="E42" s="548"/>
      <c r="F42" s="546"/>
      <c r="G42" s="546"/>
      <c r="H42" s="283"/>
    </row>
    <row r="43" spans="1:9" ht="13.5" customHeight="1" thickBot="1" x14ac:dyDescent="0.25">
      <c r="A43" s="544"/>
      <c r="B43" s="293" t="s">
        <v>208</v>
      </c>
      <c r="C43" s="556"/>
      <c r="D43" s="547"/>
      <c r="E43" s="550"/>
      <c r="F43" s="547"/>
      <c r="G43" s="547"/>
      <c r="H43" s="283"/>
    </row>
    <row r="44" spans="1:9" ht="15.75" thickBot="1" x14ac:dyDescent="0.3">
      <c r="A44" s="294"/>
      <c r="B44" s="295" t="s">
        <v>85</v>
      </c>
      <c r="C44" s="296">
        <v>1</v>
      </c>
      <c r="D44" s="296">
        <v>1</v>
      </c>
      <c r="E44" s="297">
        <v>1</v>
      </c>
      <c r="F44" s="297"/>
      <c r="G44" s="296">
        <v>1</v>
      </c>
      <c r="H44" s="283"/>
    </row>
    <row r="45" spans="1:9" x14ac:dyDescent="0.2">
      <c r="A45" s="283"/>
      <c r="B45" s="283"/>
      <c r="C45" s="283"/>
      <c r="D45" s="283"/>
      <c r="E45" s="283"/>
      <c r="F45" s="283"/>
      <c r="G45" s="283"/>
      <c r="H45" s="283"/>
    </row>
    <row r="46" spans="1:9" x14ac:dyDescent="0.2">
      <c r="A46" s="283" t="s">
        <v>125</v>
      </c>
      <c r="B46" s="283"/>
      <c r="C46" s="283"/>
      <c r="D46" s="283"/>
      <c r="E46" s="283"/>
      <c r="F46" s="283"/>
      <c r="G46" s="283"/>
      <c r="H46" s="283"/>
    </row>
    <row r="47" spans="1:9" x14ac:dyDescent="0.2">
      <c r="A47" s="283"/>
      <c r="B47" s="283"/>
      <c r="C47" s="283"/>
      <c r="D47" s="283"/>
      <c r="E47" s="283"/>
      <c r="F47" s="283"/>
      <c r="G47" s="283"/>
      <c r="H47" s="283"/>
    </row>
    <row r="48" spans="1:9" x14ac:dyDescent="0.2">
      <c r="A48" s="283"/>
      <c r="B48" s="283"/>
      <c r="C48" s="283"/>
      <c r="D48" s="283"/>
      <c r="E48" s="283"/>
      <c r="F48" s="283"/>
      <c r="G48" s="283"/>
      <c r="H48" s="283"/>
    </row>
    <row r="49" spans="1:8" x14ac:dyDescent="0.2">
      <c r="A49" s="283"/>
      <c r="B49" s="283"/>
      <c r="C49" s="283"/>
      <c r="D49" s="283"/>
      <c r="E49" s="283"/>
      <c r="F49" s="283"/>
      <c r="G49" s="283"/>
      <c r="H49" s="283"/>
    </row>
    <row r="50" spans="1:8" x14ac:dyDescent="0.2">
      <c r="A50" s="283"/>
      <c r="B50" s="283"/>
      <c r="C50" s="283"/>
      <c r="D50" s="283"/>
      <c r="E50" s="283"/>
      <c r="F50" s="283"/>
      <c r="G50" s="283"/>
      <c r="H50" s="283"/>
    </row>
    <row r="51" spans="1:8" x14ac:dyDescent="0.2">
      <c r="A51" s="283"/>
      <c r="B51" s="283"/>
      <c r="C51" s="283"/>
      <c r="D51" s="283"/>
      <c r="E51" s="283"/>
      <c r="F51" s="283"/>
      <c r="G51" s="283"/>
      <c r="H51" s="283"/>
    </row>
    <row r="52" spans="1:8" x14ac:dyDescent="0.2">
      <c r="A52" s="283"/>
      <c r="B52" s="283"/>
      <c r="C52" s="283"/>
      <c r="D52" s="283"/>
      <c r="E52" s="283"/>
      <c r="F52" s="283"/>
      <c r="G52" s="283"/>
      <c r="H52" s="283"/>
    </row>
  </sheetData>
  <mergeCells count="33">
    <mergeCell ref="G20:G25"/>
    <mergeCell ref="C26:C31"/>
    <mergeCell ref="D26:D31"/>
    <mergeCell ref="E26:E31"/>
    <mergeCell ref="G26:G31"/>
    <mergeCell ref="C20:C25"/>
    <mergeCell ref="G32:G37"/>
    <mergeCell ref="C38:C43"/>
    <mergeCell ref="D38:D43"/>
    <mergeCell ref="E38:E43"/>
    <mergeCell ref="G38:G43"/>
    <mergeCell ref="C32:C37"/>
    <mergeCell ref="A1:G1"/>
    <mergeCell ref="A2:G2"/>
    <mergeCell ref="A3:G3"/>
    <mergeCell ref="C14:C19"/>
    <mergeCell ref="D14:D19"/>
    <mergeCell ref="E14:E19"/>
    <mergeCell ref="G14:G19"/>
    <mergeCell ref="A26:A31"/>
    <mergeCell ref="A32:A37"/>
    <mergeCell ref="A38:A43"/>
    <mergeCell ref="F14:F19"/>
    <mergeCell ref="F20:F25"/>
    <mergeCell ref="F26:F31"/>
    <mergeCell ref="F32:F37"/>
    <mergeCell ref="F38:F43"/>
    <mergeCell ref="A14:A19"/>
    <mergeCell ref="A20:A25"/>
    <mergeCell ref="D32:D37"/>
    <mergeCell ref="E32:E37"/>
    <mergeCell ref="D20:D25"/>
    <mergeCell ref="E20:E25"/>
  </mergeCells>
  <phoneticPr fontId="0" type="noConversion"/>
  <hyperlinks>
    <hyperlink ref="I30" location="_ftnref1" display="_ftnref1"/>
    <hyperlink ref="I31" location="_ftnref2" display="_ftnref2"/>
    <hyperlink ref="I32" location="_ftnref3" display="_ftnref3"/>
    <hyperlink ref="I33" location="_ftnref4" display="_ftnref4"/>
    <hyperlink ref="I34" location="_ftnref5" display="_ftnref5"/>
    <hyperlink ref="I35" location="_ftnref6" display="_ftnref6"/>
  </hyperlink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80" orientation="landscape" r:id="rId1"/>
  <headerFooter alignWithMargins="0">
    <oddHeader>&amp;R2018 - Año del Centenario de la Reforma Unversitaria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75" zoomScaleNormal="75" workbookViewId="0">
      <selection activeCell="J39" sqref="J39"/>
    </sheetView>
  </sheetViews>
  <sheetFormatPr baseColWidth="10" defaultRowHeight="12.75" x14ac:dyDescent="0.2"/>
  <cols>
    <col min="1" max="1" width="17.85546875" style="25" customWidth="1"/>
    <col min="2" max="2" width="77.5703125" style="25" customWidth="1"/>
    <col min="3" max="5" width="11.28515625" style="25" customWidth="1"/>
    <col min="6" max="7" width="16.28515625" style="25" bestFit="1" customWidth="1"/>
    <col min="8" max="16384" width="11.42578125" style="25"/>
  </cols>
  <sheetData>
    <row r="1" spans="1:10" ht="6" customHeight="1" x14ac:dyDescent="0.2">
      <c r="A1" s="551"/>
      <c r="B1" s="551"/>
      <c r="C1" s="551"/>
      <c r="D1" s="551"/>
      <c r="E1" s="551"/>
      <c r="F1" s="551"/>
      <c r="G1" s="551"/>
    </row>
    <row r="2" spans="1:10" hidden="1" x14ac:dyDescent="0.2">
      <c r="A2" s="552"/>
      <c r="B2" s="552"/>
      <c r="C2" s="552"/>
      <c r="D2" s="552"/>
      <c r="E2" s="552"/>
      <c r="F2" s="552"/>
      <c r="G2" s="552"/>
    </row>
    <row r="3" spans="1:10" hidden="1" x14ac:dyDescent="0.2">
      <c r="A3" s="553"/>
      <c r="B3" s="553"/>
      <c r="C3" s="553"/>
      <c r="D3" s="553"/>
      <c r="E3" s="553"/>
      <c r="F3" s="553"/>
      <c r="G3" s="553"/>
    </row>
    <row r="4" spans="1:10" hidden="1" x14ac:dyDescent="0.2">
      <c r="A4" s="43"/>
      <c r="B4" s="44"/>
      <c r="C4" s="44"/>
      <c r="D4" s="44"/>
      <c r="E4" s="44"/>
      <c r="F4" s="44"/>
      <c r="G4" s="44"/>
    </row>
    <row r="5" spans="1:10" ht="58.5" customHeight="1" x14ac:dyDescent="0.2">
      <c r="A5" s="183"/>
      <c r="B5" s="183"/>
      <c r="C5" s="183"/>
      <c r="D5" s="183"/>
      <c r="E5" s="183"/>
      <c r="F5" s="183"/>
      <c r="G5" s="183"/>
    </row>
    <row r="6" spans="1:10" ht="12.75" customHeight="1" x14ac:dyDescent="0.2">
      <c r="B6" s="183" t="s">
        <v>173</v>
      </c>
      <c r="C6" s="183"/>
      <c r="D6" s="183"/>
      <c r="E6" s="183"/>
      <c r="F6" s="183"/>
      <c r="G6" s="183"/>
    </row>
    <row r="7" spans="1:10" ht="12.75" customHeight="1" x14ac:dyDescent="0.2">
      <c r="B7" s="277" t="s">
        <v>212</v>
      </c>
      <c r="C7" s="183"/>
      <c r="D7" s="183"/>
      <c r="E7" s="183"/>
      <c r="F7" s="183"/>
      <c r="G7" s="183"/>
    </row>
    <row r="8" spans="1:10" ht="12.75" customHeight="1" x14ac:dyDescent="0.2">
      <c r="B8" s="191" t="str">
        <f>+'3.vol '!$A$3</f>
        <v>Radiadores de aluminio</v>
      </c>
      <c r="C8" s="183"/>
      <c r="D8" s="183"/>
      <c r="E8" s="183"/>
      <c r="F8" s="183"/>
      <c r="G8" s="183"/>
    </row>
    <row r="9" spans="1:10" ht="12.75" customHeight="1" x14ac:dyDescent="0.2">
      <c r="A9" s="183"/>
      <c r="B9" s="183"/>
      <c r="C9" s="183"/>
      <c r="D9" s="183"/>
      <c r="E9" s="183"/>
      <c r="F9" s="183"/>
      <c r="G9" s="183"/>
    </row>
    <row r="10" spans="1:10" ht="12.75" customHeight="1" x14ac:dyDescent="0.2">
      <c r="A10" s="183"/>
      <c r="B10" s="183"/>
      <c r="C10" s="183"/>
      <c r="D10" s="183"/>
      <c r="E10" s="183"/>
      <c r="F10" s="183"/>
      <c r="G10" s="183"/>
      <c r="I10" s="48"/>
      <c r="J10" s="48"/>
    </row>
    <row r="11" spans="1:10" ht="12.75" customHeight="1" x14ac:dyDescent="0.2">
      <c r="A11" s="183"/>
      <c r="B11" s="183"/>
      <c r="C11" s="183"/>
      <c r="D11" s="183"/>
      <c r="E11" s="183"/>
      <c r="F11" s="183"/>
      <c r="G11" s="183"/>
      <c r="I11" s="48"/>
      <c r="J11" s="48"/>
    </row>
    <row r="12" spans="1:10" ht="13.5" customHeight="1" thickBot="1" x14ac:dyDescent="0.25">
      <c r="A12" s="149"/>
      <c r="B12" s="149"/>
      <c r="C12" s="149"/>
      <c r="D12" s="149"/>
      <c r="E12" s="149"/>
      <c r="F12" s="149"/>
      <c r="G12" s="149"/>
      <c r="I12" s="48"/>
      <c r="J12" s="48"/>
    </row>
    <row r="13" spans="1:10" ht="32.25" thickBot="1" x14ac:dyDescent="0.25">
      <c r="A13" s="192" t="s">
        <v>2</v>
      </c>
      <c r="B13" s="193" t="s">
        <v>3</v>
      </c>
      <c r="C13" s="276" t="str">
        <f>+'3.vol '!$A$58</f>
        <v>2015</v>
      </c>
      <c r="D13" s="276">
        <f>+'3.vol '!$A$59</f>
        <v>2016</v>
      </c>
      <c r="E13" s="276">
        <f>+'3.vol '!$A$60</f>
        <v>2017</v>
      </c>
      <c r="F13" s="276" t="str">
        <f>+'3.vol '!$A$61</f>
        <v>ene-may 2017</v>
      </c>
      <c r="G13" s="276" t="str">
        <f>+'3.vol '!$A$62</f>
        <v>ene-may 2018</v>
      </c>
      <c r="I13" s="274"/>
      <c r="J13" s="48"/>
    </row>
    <row r="14" spans="1:10" ht="12.75" customHeight="1" x14ac:dyDescent="0.2">
      <c r="A14" s="557" t="s">
        <v>4</v>
      </c>
      <c r="B14" s="265" t="s">
        <v>203</v>
      </c>
      <c r="C14" s="560" t="s">
        <v>171</v>
      </c>
      <c r="D14" s="563" t="s">
        <v>172</v>
      </c>
      <c r="E14" s="566" t="s">
        <v>172</v>
      </c>
      <c r="F14" s="563" t="s">
        <v>172</v>
      </c>
      <c r="G14" s="563" t="s">
        <v>171</v>
      </c>
      <c r="I14" s="275"/>
      <c r="J14" s="48"/>
    </row>
    <row r="15" spans="1:10" ht="12.75" customHeight="1" x14ac:dyDescent="0.2">
      <c r="A15" s="558"/>
      <c r="B15" s="266" t="s">
        <v>204</v>
      </c>
      <c r="C15" s="561"/>
      <c r="D15" s="564"/>
      <c r="E15" s="567"/>
      <c r="F15" s="564"/>
      <c r="G15" s="564"/>
      <c r="I15" s="275"/>
      <c r="J15" s="48"/>
    </row>
    <row r="16" spans="1:10" ht="12.75" customHeight="1" x14ac:dyDescent="0.2">
      <c r="A16" s="558"/>
      <c r="B16" s="266" t="s">
        <v>205</v>
      </c>
      <c r="C16" s="561"/>
      <c r="D16" s="564"/>
      <c r="E16" s="567"/>
      <c r="F16" s="564"/>
      <c r="G16" s="564"/>
      <c r="I16" s="275"/>
      <c r="J16" s="48"/>
    </row>
    <row r="17" spans="1:10" ht="12.75" customHeight="1" x14ac:dyDescent="0.2">
      <c r="A17" s="558"/>
      <c r="B17" s="266" t="s">
        <v>206</v>
      </c>
      <c r="C17" s="561"/>
      <c r="D17" s="564"/>
      <c r="E17" s="567"/>
      <c r="F17" s="564"/>
      <c r="G17" s="564"/>
      <c r="I17" s="274"/>
      <c r="J17" s="48"/>
    </row>
    <row r="18" spans="1:10" ht="12.75" customHeight="1" x14ac:dyDescent="0.2">
      <c r="A18" s="558"/>
      <c r="B18" s="266" t="s">
        <v>207</v>
      </c>
      <c r="C18" s="561"/>
      <c r="D18" s="564"/>
      <c r="E18" s="567"/>
      <c r="F18" s="564"/>
      <c r="G18" s="564"/>
      <c r="I18" s="274"/>
      <c r="J18" s="48"/>
    </row>
    <row r="19" spans="1:10" ht="13.5" customHeight="1" thickBot="1" x14ac:dyDescent="0.25">
      <c r="A19" s="559"/>
      <c r="B19" s="267" t="s">
        <v>208</v>
      </c>
      <c r="C19" s="562"/>
      <c r="D19" s="565"/>
      <c r="E19" s="568"/>
      <c r="F19" s="565"/>
      <c r="G19" s="565"/>
      <c r="I19" s="274"/>
      <c r="J19" s="48"/>
    </row>
    <row r="20" spans="1:10" ht="12.75" customHeight="1" x14ac:dyDescent="0.2">
      <c r="A20" s="557" t="s">
        <v>5</v>
      </c>
      <c r="B20" s="265" t="s">
        <v>203</v>
      </c>
      <c r="C20" s="560" t="s">
        <v>171</v>
      </c>
      <c r="D20" s="563" t="s">
        <v>171</v>
      </c>
      <c r="E20" s="566" t="s">
        <v>171</v>
      </c>
      <c r="F20" s="563" t="s">
        <v>171</v>
      </c>
      <c r="G20" s="563" t="s">
        <v>171</v>
      </c>
      <c r="I20" s="274"/>
      <c r="J20" s="48"/>
    </row>
    <row r="21" spans="1:10" ht="12.75" customHeight="1" x14ac:dyDescent="0.2">
      <c r="A21" s="558"/>
      <c r="B21" s="266" t="s">
        <v>204</v>
      </c>
      <c r="C21" s="561"/>
      <c r="D21" s="564"/>
      <c r="E21" s="567"/>
      <c r="F21" s="564"/>
      <c r="G21" s="564"/>
      <c r="I21" s="275"/>
      <c r="J21" s="48"/>
    </row>
    <row r="22" spans="1:10" ht="12.75" customHeight="1" x14ac:dyDescent="0.2">
      <c r="A22" s="558"/>
      <c r="B22" s="266" t="s">
        <v>205</v>
      </c>
      <c r="C22" s="561"/>
      <c r="D22" s="564"/>
      <c r="E22" s="567"/>
      <c r="F22" s="564"/>
      <c r="G22" s="564"/>
      <c r="I22" s="275"/>
      <c r="J22" s="48"/>
    </row>
    <row r="23" spans="1:10" ht="12.75" customHeight="1" x14ac:dyDescent="0.2">
      <c r="A23" s="558"/>
      <c r="B23" s="266" t="s">
        <v>206</v>
      </c>
      <c r="C23" s="561"/>
      <c r="D23" s="564"/>
      <c r="E23" s="567"/>
      <c r="F23" s="564"/>
      <c r="G23" s="564"/>
      <c r="I23" s="275"/>
      <c r="J23" s="48"/>
    </row>
    <row r="24" spans="1:10" ht="12.75" customHeight="1" x14ac:dyDescent="0.2">
      <c r="A24" s="558"/>
      <c r="B24" s="266" t="s">
        <v>207</v>
      </c>
      <c r="C24" s="561"/>
      <c r="D24" s="564"/>
      <c r="E24" s="567"/>
      <c r="F24" s="564"/>
      <c r="G24" s="564"/>
      <c r="I24" s="275"/>
      <c r="J24" s="48"/>
    </row>
    <row r="25" spans="1:10" ht="13.5" customHeight="1" thickBot="1" x14ac:dyDescent="0.25">
      <c r="A25" s="559"/>
      <c r="B25" s="267" t="s">
        <v>208</v>
      </c>
      <c r="C25" s="562"/>
      <c r="D25" s="565"/>
      <c r="E25" s="568"/>
      <c r="F25" s="565"/>
      <c r="G25" s="565"/>
      <c r="I25" s="275"/>
      <c r="J25" s="48"/>
    </row>
    <row r="26" spans="1:10" ht="12.75" customHeight="1" x14ac:dyDescent="0.2">
      <c r="A26" s="557" t="s">
        <v>6</v>
      </c>
      <c r="B26" s="265" t="s">
        <v>203</v>
      </c>
      <c r="C26" s="560" t="s">
        <v>171</v>
      </c>
      <c r="D26" s="563" t="s">
        <v>171</v>
      </c>
      <c r="E26" s="566" t="s">
        <v>171</v>
      </c>
      <c r="F26" s="563" t="s">
        <v>171</v>
      </c>
      <c r="G26" s="563" t="s">
        <v>171</v>
      </c>
      <c r="I26" s="275"/>
      <c r="J26" s="48"/>
    </row>
    <row r="27" spans="1:10" ht="12.75" customHeight="1" x14ac:dyDescent="0.2">
      <c r="A27" s="558"/>
      <c r="B27" s="266" t="s">
        <v>204</v>
      </c>
      <c r="C27" s="561"/>
      <c r="D27" s="564"/>
      <c r="E27" s="567"/>
      <c r="F27" s="564"/>
      <c r="G27" s="564"/>
      <c r="I27" s="274"/>
      <c r="J27" s="48"/>
    </row>
    <row r="28" spans="1:10" ht="12.75" customHeight="1" x14ac:dyDescent="0.2">
      <c r="A28" s="558"/>
      <c r="B28" s="266" t="s">
        <v>205</v>
      </c>
      <c r="C28" s="561"/>
      <c r="D28" s="564"/>
      <c r="E28" s="567"/>
      <c r="F28" s="564"/>
      <c r="G28" s="564"/>
      <c r="I28"/>
    </row>
    <row r="29" spans="1:10" ht="12.75" customHeight="1" x14ac:dyDescent="0.2">
      <c r="A29" s="558"/>
      <c r="B29" s="266" t="s">
        <v>206</v>
      </c>
      <c r="C29" s="561"/>
      <c r="D29" s="564"/>
      <c r="E29" s="567"/>
      <c r="F29" s="564"/>
      <c r="G29" s="564"/>
      <c r="I29"/>
    </row>
    <row r="30" spans="1:10" ht="12.75" customHeight="1" x14ac:dyDescent="0.2">
      <c r="A30" s="558"/>
      <c r="B30" s="266" t="s">
        <v>207</v>
      </c>
      <c r="C30" s="561"/>
      <c r="D30" s="564"/>
      <c r="E30" s="567"/>
      <c r="F30" s="564"/>
      <c r="G30" s="564"/>
      <c r="I30" s="268"/>
    </row>
    <row r="31" spans="1:10" ht="13.5" customHeight="1" thickBot="1" x14ac:dyDescent="0.25">
      <c r="A31" s="559"/>
      <c r="B31" s="267" t="s">
        <v>208</v>
      </c>
      <c r="C31" s="562"/>
      <c r="D31" s="565"/>
      <c r="E31" s="568"/>
      <c r="F31" s="565"/>
      <c r="G31" s="565"/>
      <c r="I31" s="268"/>
    </row>
    <row r="32" spans="1:10" ht="12.75" customHeight="1" x14ac:dyDescent="0.2">
      <c r="A32" s="557" t="s">
        <v>126</v>
      </c>
      <c r="B32" s="265" t="s">
        <v>203</v>
      </c>
      <c r="C32" s="561" t="s">
        <v>171</v>
      </c>
      <c r="D32" s="564" t="s">
        <v>171</v>
      </c>
      <c r="E32" s="567" t="s">
        <v>171</v>
      </c>
      <c r="F32" s="564" t="s">
        <v>171</v>
      </c>
      <c r="G32" s="564" t="s">
        <v>171</v>
      </c>
      <c r="I32" s="268"/>
    </row>
    <row r="33" spans="1:9" ht="12.75" customHeight="1" x14ac:dyDescent="0.2">
      <c r="A33" s="558"/>
      <c r="B33" s="266" t="s">
        <v>204</v>
      </c>
      <c r="C33" s="561"/>
      <c r="D33" s="564"/>
      <c r="E33" s="567"/>
      <c r="F33" s="564"/>
      <c r="G33" s="564"/>
      <c r="I33" s="268"/>
    </row>
    <row r="34" spans="1:9" ht="12.75" customHeight="1" x14ac:dyDescent="0.2">
      <c r="A34" s="558"/>
      <c r="B34" s="266" t="s">
        <v>205</v>
      </c>
      <c r="C34" s="561"/>
      <c r="D34" s="564"/>
      <c r="E34" s="567"/>
      <c r="F34" s="564"/>
      <c r="G34" s="564"/>
      <c r="I34" s="268"/>
    </row>
    <row r="35" spans="1:9" ht="12.75" customHeight="1" x14ac:dyDescent="0.2">
      <c r="A35" s="558"/>
      <c r="B35" s="266" t="s">
        <v>206</v>
      </c>
      <c r="C35" s="561"/>
      <c r="D35" s="564"/>
      <c r="E35" s="567"/>
      <c r="F35" s="564"/>
      <c r="G35" s="564"/>
      <c r="I35" s="268"/>
    </row>
    <row r="36" spans="1:9" ht="12.75" customHeight="1" x14ac:dyDescent="0.2">
      <c r="A36" s="558"/>
      <c r="B36" s="266" t="s">
        <v>207</v>
      </c>
      <c r="C36" s="561"/>
      <c r="D36" s="564"/>
      <c r="E36" s="567"/>
      <c r="F36" s="564"/>
      <c r="G36" s="564"/>
    </row>
    <row r="37" spans="1:9" ht="13.5" customHeight="1" thickBot="1" x14ac:dyDescent="0.25">
      <c r="A37" s="559"/>
      <c r="B37" s="267" t="s">
        <v>208</v>
      </c>
      <c r="C37" s="561"/>
      <c r="D37" s="564"/>
      <c r="E37" s="567"/>
      <c r="F37" s="564"/>
      <c r="G37" s="564"/>
    </row>
    <row r="38" spans="1:9" ht="12.75" customHeight="1" x14ac:dyDescent="0.2">
      <c r="A38" s="557" t="s">
        <v>127</v>
      </c>
      <c r="B38" s="265" t="s">
        <v>203</v>
      </c>
      <c r="C38" s="560" t="s">
        <v>171</v>
      </c>
      <c r="D38" s="563" t="s">
        <v>171</v>
      </c>
      <c r="E38" s="566" t="s">
        <v>171</v>
      </c>
      <c r="F38" s="563" t="s">
        <v>171</v>
      </c>
      <c r="G38" s="563" t="s">
        <v>171</v>
      </c>
    </row>
    <row r="39" spans="1:9" ht="12.75" customHeight="1" x14ac:dyDescent="0.2">
      <c r="A39" s="558"/>
      <c r="B39" s="266" t="s">
        <v>204</v>
      </c>
      <c r="C39" s="561"/>
      <c r="D39" s="564"/>
      <c r="E39" s="567"/>
      <c r="F39" s="564"/>
      <c r="G39" s="564"/>
    </row>
    <row r="40" spans="1:9" ht="12.75" customHeight="1" x14ac:dyDescent="0.2">
      <c r="A40" s="558"/>
      <c r="B40" s="266" t="s">
        <v>205</v>
      </c>
      <c r="C40" s="561"/>
      <c r="D40" s="564"/>
      <c r="E40" s="567"/>
      <c r="F40" s="564"/>
      <c r="G40" s="564"/>
    </row>
    <row r="41" spans="1:9" ht="12.75" customHeight="1" x14ac:dyDescent="0.2">
      <c r="A41" s="558"/>
      <c r="B41" s="266" t="s">
        <v>206</v>
      </c>
      <c r="C41" s="561"/>
      <c r="D41" s="564"/>
      <c r="E41" s="567"/>
      <c r="F41" s="564"/>
      <c r="G41" s="564"/>
    </row>
    <row r="42" spans="1:9" ht="12.75" customHeight="1" x14ac:dyDescent="0.2">
      <c r="A42" s="558"/>
      <c r="B42" s="266" t="s">
        <v>207</v>
      </c>
      <c r="C42" s="561"/>
      <c r="D42" s="564"/>
      <c r="E42" s="567"/>
      <c r="F42" s="564"/>
      <c r="G42" s="564"/>
    </row>
    <row r="43" spans="1:9" ht="13.5" customHeight="1" thickBot="1" x14ac:dyDescent="0.25">
      <c r="A43" s="559"/>
      <c r="B43" s="267" t="s">
        <v>208</v>
      </c>
      <c r="C43" s="562"/>
      <c r="D43" s="565"/>
      <c r="E43" s="568"/>
      <c r="F43" s="565"/>
      <c r="G43" s="565"/>
    </row>
    <row r="44" spans="1:9" ht="15.75" thickBot="1" x14ac:dyDescent="0.3">
      <c r="A44" s="194"/>
      <c r="B44" s="195" t="s">
        <v>85</v>
      </c>
      <c r="C44" s="196">
        <v>1</v>
      </c>
      <c r="D44" s="196">
        <v>1</v>
      </c>
      <c r="E44" s="197">
        <v>1</v>
      </c>
      <c r="F44" s="197"/>
      <c r="G44" s="196">
        <v>1</v>
      </c>
    </row>
    <row r="46" spans="1:9" x14ac:dyDescent="0.2">
      <c r="A46" s="25" t="s">
        <v>125</v>
      </c>
    </row>
  </sheetData>
  <mergeCells count="33">
    <mergeCell ref="G38:G43"/>
    <mergeCell ref="A32:A37"/>
    <mergeCell ref="C32:C37"/>
    <mergeCell ref="D32:D37"/>
    <mergeCell ref="E32:E37"/>
    <mergeCell ref="F32:F37"/>
    <mergeCell ref="G32:G37"/>
    <mergeCell ref="A38:A43"/>
    <mergeCell ref="C38:C43"/>
    <mergeCell ref="D38:D43"/>
    <mergeCell ref="E38:E43"/>
    <mergeCell ref="F38:F43"/>
    <mergeCell ref="G26:G31"/>
    <mergeCell ref="A20:A25"/>
    <mergeCell ref="C20:C25"/>
    <mergeCell ref="D20:D25"/>
    <mergeCell ref="E20:E25"/>
    <mergeCell ref="F20:F25"/>
    <mergeCell ref="G20:G25"/>
    <mergeCell ref="A26:A31"/>
    <mergeCell ref="C26:C31"/>
    <mergeCell ref="D26:D31"/>
    <mergeCell ref="E26:E31"/>
    <mergeCell ref="F26:F31"/>
    <mergeCell ref="A1:G1"/>
    <mergeCell ref="A2:G2"/>
    <mergeCell ref="A3:G3"/>
    <mergeCell ref="A14:A19"/>
    <mergeCell ref="C14:C19"/>
    <mergeCell ref="D14:D19"/>
    <mergeCell ref="E14:E19"/>
    <mergeCell ref="F14:F19"/>
    <mergeCell ref="G14:G19"/>
  </mergeCells>
  <hyperlinks>
    <hyperlink ref="I30" location="_ftnref1" display="_ftnref1"/>
    <hyperlink ref="I31" location="_ftnref2" display="_ftnref2"/>
    <hyperlink ref="I32" location="_ftnref3" display="_ftnref3"/>
    <hyperlink ref="I33" location="_ftnref4" display="_ftnref4"/>
    <hyperlink ref="I34" location="_ftnref5" display="_ftnref5"/>
    <hyperlink ref="I35" location="_ftnref6" display="_ftnref6"/>
  </hyperlink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60" orientation="portrait" r:id="rId1"/>
  <headerFooter alignWithMargins="0">
    <oddHeader>&amp;R2018 - Año del Centenario de la Reforma Unversitaria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D15"/>
  <sheetViews>
    <sheetView workbookViewId="0">
      <selection sqref="A1:D15"/>
    </sheetView>
  </sheetViews>
  <sheetFormatPr baseColWidth="10" defaultRowHeight="12.75" x14ac:dyDescent="0.2"/>
  <cols>
    <col min="1" max="1" width="21.28515625" style="29" customWidth="1"/>
    <col min="2" max="2" width="27.140625" style="29" bestFit="1" customWidth="1"/>
    <col min="3" max="3" width="43" style="29" bestFit="1" customWidth="1"/>
    <col min="4" max="16384" width="11.42578125" style="29"/>
  </cols>
  <sheetData>
    <row r="1" spans="1:4" ht="15.75" x14ac:dyDescent="0.25">
      <c r="A1" s="572" t="s">
        <v>75</v>
      </c>
      <c r="B1" s="572"/>
      <c r="C1" s="572"/>
      <c r="D1" s="283"/>
    </row>
    <row r="2" spans="1:4" ht="15.75" x14ac:dyDescent="0.25">
      <c r="A2" s="572" t="s">
        <v>83</v>
      </c>
      <c r="B2" s="572"/>
      <c r="C2" s="572"/>
      <c r="D2" s="283"/>
    </row>
    <row r="3" spans="1:4" ht="27.75" customHeight="1" x14ac:dyDescent="0.25">
      <c r="A3" s="573" t="str">
        <f>+'parámetros e instrucciones'!$E$6</f>
        <v>Radiadores de aluminio</v>
      </c>
      <c r="B3" s="574"/>
      <c r="C3" s="574"/>
      <c r="D3" s="283"/>
    </row>
    <row r="4" spans="1:4" x14ac:dyDescent="0.2">
      <c r="A4" s="575" t="str">
        <f>"En "&amp;'parámetros e instrucciones'!$E$8</f>
        <v>En Kilogramos</v>
      </c>
      <c r="B4" s="575"/>
      <c r="C4" s="575"/>
      <c r="D4" s="283"/>
    </row>
    <row r="5" spans="1:4" ht="13.5" thickBot="1" x14ac:dyDescent="0.25">
      <c r="A5" s="283"/>
      <c r="B5" s="283"/>
      <c r="C5" s="283"/>
      <c r="D5" s="283"/>
    </row>
    <row r="6" spans="1:4" ht="12.75" customHeight="1" thickBot="1" x14ac:dyDescent="0.25">
      <c r="A6" s="299" t="s">
        <v>9</v>
      </c>
      <c r="B6" s="299" t="s">
        <v>84</v>
      </c>
      <c r="C6" s="299" t="s">
        <v>174</v>
      </c>
      <c r="D6" s="283"/>
    </row>
    <row r="7" spans="1:4" ht="15" x14ac:dyDescent="0.25">
      <c r="A7" s="300" t="str">
        <f>+'3.vol '!A58</f>
        <v>2015</v>
      </c>
      <c r="B7" s="301"/>
      <c r="C7" s="302"/>
      <c r="D7" s="283"/>
    </row>
    <row r="8" spans="1:4" ht="15" x14ac:dyDescent="0.25">
      <c r="A8" s="303">
        <f>+'3.vol '!A59</f>
        <v>2016</v>
      </c>
      <c r="B8" s="304"/>
      <c r="C8" s="305"/>
      <c r="D8" s="283"/>
    </row>
    <row r="9" spans="1:4" ht="15" x14ac:dyDescent="0.25">
      <c r="A9" s="303">
        <f>+'3.vol '!A60</f>
        <v>2017</v>
      </c>
      <c r="B9" s="304"/>
      <c r="C9" s="305"/>
      <c r="D9" s="283"/>
    </row>
    <row r="10" spans="1:4" ht="15" x14ac:dyDescent="0.25">
      <c r="A10" s="303" t="str">
        <f>+'3.vol '!A61</f>
        <v>ene-may 2017</v>
      </c>
      <c r="B10" s="304"/>
      <c r="C10" s="305"/>
      <c r="D10" s="283"/>
    </row>
    <row r="11" spans="1:4" ht="15.75" thickBot="1" x14ac:dyDescent="0.3">
      <c r="A11" s="306" t="str">
        <f>+'3.vol '!A62</f>
        <v>ene-may 2018</v>
      </c>
      <c r="B11" s="307"/>
      <c r="C11" s="308"/>
      <c r="D11" s="283"/>
    </row>
    <row r="12" spans="1:4" x14ac:dyDescent="0.2">
      <c r="A12" s="283"/>
      <c r="B12" s="283"/>
      <c r="C12" s="283"/>
      <c r="D12" s="283"/>
    </row>
    <row r="13" spans="1:4" ht="13.5" thickBot="1" x14ac:dyDescent="0.25">
      <c r="A13" s="309" t="s">
        <v>135</v>
      </c>
      <c r="B13" s="283"/>
      <c r="C13" s="283"/>
      <c r="D13" s="283"/>
    </row>
    <row r="14" spans="1:4" ht="13.5" thickBot="1" x14ac:dyDescent="0.25">
      <c r="A14" s="569"/>
      <c r="B14" s="570"/>
      <c r="C14" s="571"/>
      <c r="D14" s="283"/>
    </row>
    <row r="15" spans="1:4" x14ac:dyDescent="0.2">
      <c r="A15" s="283"/>
      <c r="B15" s="283"/>
      <c r="C15" s="283"/>
      <c r="D15" s="283"/>
    </row>
  </sheetData>
  <mergeCells count="5">
    <mergeCell ref="A14:C14"/>
    <mergeCell ref="A1:C1"/>
    <mergeCell ref="A2:C2"/>
    <mergeCell ref="A3:C3"/>
    <mergeCell ref="A4:C4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Centenario de la Reforma Unversitaria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76"/>
  <sheetViews>
    <sheetView zoomScaleNormal="100" workbookViewId="0">
      <selection activeCell="J39" sqref="J39"/>
    </sheetView>
  </sheetViews>
  <sheetFormatPr baseColWidth="10" defaultColWidth="13.7109375" defaultRowHeight="12.75" x14ac:dyDescent="0.2"/>
  <cols>
    <col min="1" max="1" width="16.28515625" style="29" customWidth="1"/>
    <col min="2" max="2" width="2.5703125" style="29" customWidth="1"/>
    <col min="3" max="8" width="13.7109375" style="29" customWidth="1"/>
    <col min="9" max="9" width="13.5703125" style="29" customWidth="1"/>
    <col min="10" max="10" width="13.7109375" style="29" customWidth="1"/>
    <col min="11" max="11" width="11.140625" style="31" customWidth="1"/>
    <col min="12" max="12" width="11.42578125" style="25" customWidth="1"/>
    <col min="13" max="16384" width="13.7109375" style="29"/>
  </cols>
  <sheetData>
    <row r="1" spans="1:12" ht="15.75" x14ac:dyDescent="0.25">
      <c r="A1" s="576" t="s">
        <v>166</v>
      </c>
      <c r="B1" s="576"/>
      <c r="C1" s="576"/>
      <c r="D1" s="576"/>
      <c r="E1" s="576"/>
      <c r="F1" s="576"/>
      <c r="G1" s="576"/>
      <c r="H1" s="576"/>
    </row>
    <row r="2" spans="1:12" ht="15.75" x14ac:dyDescent="0.25">
      <c r="A2" s="576" t="s">
        <v>165</v>
      </c>
      <c r="B2" s="576"/>
      <c r="C2" s="576"/>
      <c r="D2" s="576"/>
      <c r="E2" s="576"/>
      <c r="F2" s="576"/>
      <c r="G2" s="576"/>
      <c r="H2" s="576"/>
      <c r="I2" s="27"/>
      <c r="J2" s="27"/>
    </row>
    <row r="3" spans="1:12" ht="15.75" x14ac:dyDescent="0.25">
      <c r="A3" s="577" t="str">
        <f>+'parámetros e instrucciones'!E6</f>
        <v>Radiadores de aluminio</v>
      </c>
      <c r="B3" s="576"/>
      <c r="C3" s="576"/>
      <c r="D3" s="576"/>
      <c r="E3" s="576"/>
      <c r="F3" s="576"/>
      <c r="G3" s="576"/>
      <c r="H3" s="576"/>
      <c r="I3" s="56"/>
      <c r="J3" s="56"/>
      <c r="K3" s="56"/>
      <c r="L3" s="29"/>
    </row>
    <row r="4" spans="1:12" ht="15.75" x14ac:dyDescent="0.25">
      <c r="A4" s="576" t="str">
        <f>"En "&amp;'parámetros e instrucciones'!$E$9</f>
        <v>En Kilogramo</v>
      </c>
      <c r="B4" s="576"/>
      <c r="C4" s="576"/>
      <c r="D4" s="576"/>
      <c r="E4" s="576"/>
      <c r="F4" s="576"/>
      <c r="G4" s="576"/>
      <c r="H4" s="576"/>
      <c r="I4" s="56"/>
      <c r="J4" s="56"/>
      <c r="L4" s="29"/>
    </row>
    <row r="5" spans="1:12" ht="13.5" thickBot="1" x14ac:dyDescent="0.25">
      <c r="A5" s="26"/>
      <c r="B5" s="26"/>
      <c r="C5" s="26"/>
      <c r="D5" s="26"/>
      <c r="E5" s="26"/>
      <c r="F5" s="26"/>
      <c r="G5" s="26"/>
      <c r="H5" s="26"/>
      <c r="I5" s="56"/>
      <c r="J5" s="56"/>
      <c r="L5" s="29"/>
    </row>
    <row r="6" spans="1:12" ht="51.75" thickBot="1" x14ac:dyDescent="0.25">
      <c r="A6" s="69" t="s">
        <v>87</v>
      </c>
      <c r="B6" s="70"/>
      <c r="C6" s="71" t="s">
        <v>14</v>
      </c>
      <c r="D6" s="72" t="s">
        <v>92</v>
      </c>
      <c r="E6" s="71" t="s">
        <v>88</v>
      </c>
      <c r="F6" s="71" t="s">
        <v>89</v>
      </c>
      <c r="G6" s="72" t="s">
        <v>93</v>
      </c>
      <c r="H6" s="71" t="s">
        <v>90</v>
      </c>
      <c r="I6" s="67"/>
      <c r="J6" s="67"/>
      <c r="K6" s="70"/>
    </row>
    <row r="7" spans="1:12" x14ac:dyDescent="0.2">
      <c r="A7" s="205">
        <v>42005</v>
      </c>
      <c r="B7" s="73"/>
      <c r="C7" s="74"/>
      <c r="D7" s="75"/>
      <c r="E7" s="76"/>
      <c r="F7" s="75"/>
      <c r="G7" s="76"/>
      <c r="H7" s="75"/>
      <c r="I7" s="67"/>
      <c r="J7" s="67"/>
      <c r="K7" s="77"/>
    </row>
    <row r="8" spans="1:12" x14ac:dyDescent="0.2">
      <c r="A8" s="203">
        <v>42036</v>
      </c>
      <c r="B8" s="73"/>
      <c r="C8" s="78"/>
      <c r="D8" s="79"/>
      <c r="E8" s="80"/>
      <c r="F8" s="79"/>
      <c r="G8" s="80"/>
      <c r="H8" s="79"/>
      <c r="I8" s="67"/>
      <c r="J8" s="67"/>
      <c r="K8" s="77"/>
    </row>
    <row r="9" spans="1:12" x14ac:dyDescent="0.2">
      <c r="A9" s="203">
        <v>42064</v>
      </c>
      <c r="B9" s="73"/>
      <c r="C9" s="78"/>
      <c r="D9" s="79"/>
      <c r="E9" s="80"/>
      <c r="F9" s="79"/>
      <c r="G9" s="80"/>
      <c r="H9" s="79"/>
      <c r="I9" s="67"/>
      <c r="J9" s="67"/>
      <c r="K9" s="77"/>
    </row>
    <row r="10" spans="1:12" x14ac:dyDescent="0.2">
      <c r="A10" s="203">
        <v>42095</v>
      </c>
      <c r="B10" s="73"/>
      <c r="C10" s="78"/>
      <c r="D10" s="79"/>
      <c r="E10" s="80"/>
      <c r="F10" s="79"/>
      <c r="G10" s="80"/>
      <c r="H10" s="79"/>
      <c r="I10" s="67"/>
      <c r="J10" s="67"/>
      <c r="K10" s="77"/>
    </row>
    <row r="11" spans="1:12" x14ac:dyDescent="0.2">
      <c r="A11" s="203">
        <v>42125</v>
      </c>
      <c r="B11" s="73"/>
      <c r="C11" s="78"/>
      <c r="D11" s="79"/>
      <c r="E11" s="80"/>
      <c r="F11" s="79"/>
      <c r="G11" s="80"/>
      <c r="H11" s="79"/>
      <c r="I11" s="54"/>
      <c r="J11" s="54"/>
      <c r="K11" s="77"/>
    </row>
    <row r="12" spans="1:12" x14ac:dyDescent="0.2">
      <c r="A12" s="203">
        <v>42156</v>
      </c>
      <c r="B12" s="73"/>
      <c r="C12" s="78"/>
      <c r="D12" s="79"/>
      <c r="E12" s="80"/>
      <c r="F12" s="79"/>
      <c r="G12" s="80"/>
      <c r="H12" s="79"/>
      <c r="I12" s="54"/>
      <c r="J12" s="54"/>
      <c r="K12" s="77"/>
    </row>
    <row r="13" spans="1:12" x14ac:dyDescent="0.2">
      <c r="A13" s="203">
        <v>42186</v>
      </c>
      <c r="B13" s="73"/>
      <c r="C13" s="78"/>
      <c r="D13" s="79"/>
      <c r="E13" s="80"/>
      <c r="F13" s="79"/>
      <c r="G13" s="80"/>
      <c r="H13" s="79"/>
      <c r="I13" s="54"/>
      <c r="J13" s="54"/>
      <c r="K13" s="77"/>
    </row>
    <row r="14" spans="1:12" x14ac:dyDescent="0.2">
      <c r="A14" s="203">
        <v>42217</v>
      </c>
      <c r="B14" s="73"/>
      <c r="C14" s="78"/>
      <c r="D14" s="79"/>
      <c r="E14" s="80"/>
      <c r="F14" s="79"/>
      <c r="G14" s="80"/>
      <c r="H14" s="79"/>
      <c r="I14" s="54"/>
      <c r="J14" s="54"/>
      <c r="K14" s="77"/>
    </row>
    <row r="15" spans="1:12" x14ac:dyDescent="0.2">
      <c r="A15" s="203">
        <v>42248</v>
      </c>
      <c r="B15" s="73"/>
      <c r="C15" s="78"/>
      <c r="D15" s="79"/>
      <c r="E15" s="80"/>
      <c r="F15" s="79"/>
      <c r="G15" s="80"/>
      <c r="H15" s="79"/>
      <c r="I15" s="54"/>
      <c r="J15" s="54"/>
      <c r="K15" s="77"/>
    </row>
    <row r="16" spans="1:12" x14ac:dyDescent="0.2">
      <c r="A16" s="203">
        <v>42278</v>
      </c>
      <c r="B16" s="73"/>
      <c r="C16" s="78"/>
      <c r="D16" s="79"/>
      <c r="E16" s="80"/>
      <c r="F16" s="79"/>
      <c r="G16" s="80"/>
      <c r="H16" s="79"/>
      <c r="I16" s="54"/>
      <c r="J16" s="54"/>
      <c r="K16" s="77"/>
    </row>
    <row r="17" spans="1:11" x14ac:dyDescent="0.2">
      <c r="A17" s="203">
        <v>42309</v>
      </c>
      <c r="B17" s="73"/>
      <c r="C17" s="78"/>
      <c r="D17" s="79"/>
      <c r="E17" s="80"/>
      <c r="F17" s="79"/>
      <c r="G17" s="80"/>
      <c r="H17" s="79"/>
      <c r="I17" s="54"/>
      <c r="J17" s="54"/>
      <c r="K17" s="77"/>
    </row>
    <row r="18" spans="1:11" ht="13.5" thickBot="1" x14ac:dyDescent="0.25">
      <c r="A18" s="206">
        <v>42339</v>
      </c>
      <c r="B18" s="73"/>
      <c r="C18" s="81"/>
      <c r="D18" s="82"/>
      <c r="E18" s="83"/>
      <c r="F18" s="82"/>
      <c r="G18" s="83"/>
      <c r="H18" s="82"/>
      <c r="I18" s="54"/>
      <c r="J18" s="54"/>
      <c r="K18" s="77"/>
    </row>
    <row r="19" spans="1:11" x14ac:dyDescent="0.2">
      <c r="A19" s="202">
        <v>42370</v>
      </c>
      <c r="B19" s="73"/>
      <c r="C19" s="74"/>
      <c r="D19" s="75"/>
      <c r="E19" s="76"/>
      <c r="F19" s="75"/>
      <c r="G19" s="76"/>
      <c r="H19" s="75"/>
      <c r="I19" s="54"/>
      <c r="J19" s="54"/>
      <c r="K19" s="77"/>
    </row>
    <row r="20" spans="1:11" x14ac:dyDescent="0.2">
      <c r="A20" s="203">
        <v>42401</v>
      </c>
      <c r="B20" s="73"/>
      <c r="C20" s="78"/>
      <c r="D20" s="79"/>
      <c r="E20" s="80"/>
      <c r="F20" s="79"/>
      <c r="G20" s="80"/>
      <c r="H20" s="79"/>
      <c r="I20" s="54"/>
      <c r="J20" s="54"/>
      <c r="K20" s="77"/>
    </row>
    <row r="21" spans="1:11" x14ac:dyDescent="0.2">
      <c r="A21" s="203">
        <v>42430</v>
      </c>
      <c r="B21" s="73"/>
      <c r="C21" s="78"/>
      <c r="D21" s="79"/>
      <c r="E21" s="80"/>
      <c r="F21" s="79"/>
      <c r="G21" s="80"/>
      <c r="H21" s="79"/>
      <c r="I21" s="54"/>
      <c r="J21" s="54"/>
      <c r="K21" s="77"/>
    </row>
    <row r="22" spans="1:11" x14ac:dyDescent="0.2">
      <c r="A22" s="203">
        <v>42461</v>
      </c>
      <c r="B22" s="73"/>
      <c r="C22" s="78"/>
      <c r="D22" s="79"/>
      <c r="E22" s="80"/>
      <c r="F22" s="79"/>
      <c r="G22" s="80"/>
      <c r="H22" s="79"/>
      <c r="I22" s="54"/>
      <c r="J22" s="54"/>
      <c r="K22" s="77"/>
    </row>
    <row r="23" spans="1:11" x14ac:dyDescent="0.2">
      <c r="A23" s="203">
        <v>42491</v>
      </c>
      <c r="B23" s="73"/>
      <c r="C23" s="78"/>
      <c r="D23" s="79"/>
      <c r="E23" s="80"/>
      <c r="F23" s="79"/>
      <c r="G23" s="80"/>
      <c r="H23" s="79"/>
      <c r="I23" s="54"/>
      <c r="J23" s="54"/>
      <c r="K23" s="77"/>
    </row>
    <row r="24" spans="1:11" x14ac:dyDescent="0.2">
      <c r="A24" s="203">
        <v>42522</v>
      </c>
      <c r="B24" s="73"/>
      <c r="C24" s="78"/>
      <c r="D24" s="79"/>
      <c r="E24" s="80"/>
      <c r="F24" s="79"/>
      <c r="G24" s="80"/>
      <c r="H24" s="79"/>
      <c r="I24" s="54"/>
      <c r="J24" s="54"/>
      <c r="K24" s="77"/>
    </row>
    <row r="25" spans="1:11" x14ac:dyDescent="0.2">
      <c r="A25" s="203">
        <v>42552</v>
      </c>
      <c r="B25" s="73"/>
      <c r="C25" s="78"/>
      <c r="D25" s="79"/>
      <c r="E25" s="80"/>
      <c r="F25" s="79"/>
      <c r="G25" s="80"/>
      <c r="H25" s="79"/>
      <c r="I25" s="54"/>
      <c r="J25" s="54"/>
      <c r="K25" s="77"/>
    </row>
    <row r="26" spans="1:11" x14ac:dyDescent="0.2">
      <c r="A26" s="203">
        <v>42583</v>
      </c>
      <c r="B26" s="73"/>
      <c r="C26" s="78"/>
      <c r="D26" s="79"/>
      <c r="E26" s="80"/>
      <c r="F26" s="79"/>
      <c r="G26" s="80"/>
      <c r="H26" s="79"/>
      <c r="I26" s="54"/>
      <c r="J26" s="54"/>
      <c r="K26" s="77"/>
    </row>
    <row r="27" spans="1:11" x14ac:dyDescent="0.2">
      <c r="A27" s="203">
        <v>42614</v>
      </c>
      <c r="B27" s="73"/>
      <c r="C27" s="78"/>
      <c r="D27" s="79"/>
      <c r="E27" s="80"/>
      <c r="F27" s="79"/>
      <c r="G27" s="80"/>
      <c r="H27" s="79"/>
      <c r="I27" s="54"/>
      <c r="J27" s="54"/>
      <c r="K27" s="77"/>
    </row>
    <row r="28" spans="1:11" x14ac:dyDescent="0.2">
      <c r="A28" s="203">
        <v>42644</v>
      </c>
      <c r="B28" s="73"/>
      <c r="C28" s="78"/>
      <c r="D28" s="79"/>
      <c r="E28" s="80"/>
      <c r="F28" s="79"/>
      <c r="G28" s="80"/>
      <c r="H28" s="79"/>
      <c r="I28" s="54"/>
      <c r="J28" s="54"/>
      <c r="K28" s="77"/>
    </row>
    <row r="29" spans="1:11" x14ac:dyDescent="0.2">
      <c r="A29" s="203">
        <v>42675</v>
      </c>
      <c r="B29" s="73"/>
      <c r="C29" s="78"/>
      <c r="D29" s="79"/>
      <c r="E29" s="80"/>
      <c r="F29" s="79"/>
      <c r="G29" s="80"/>
      <c r="H29" s="79"/>
      <c r="I29" s="54"/>
      <c r="J29" s="54"/>
      <c r="K29" s="77"/>
    </row>
    <row r="30" spans="1:11" ht="13.5" thickBot="1" x14ac:dyDescent="0.25">
      <c r="A30" s="204">
        <v>42705</v>
      </c>
      <c r="B30" s="73"/>
      <c r="C30" s="81"/>
      <c r="D30" s="82"/>
      <c r="E30" s="83"/>
      <c r="F30" s="82"/>
      <c r="G30" s="83"/>
      <c r="H30" s="82"/>
      <c r="I30" s="54"/>
      <c r="J30" s="54"/>
      <c r="K30" s="77"/>
    </row>
    <row r="31" spans="1:11" x14ac:dyDescent="0.2">
      <c r="A31" s="205">
        <v>42736</v>
      </c>
      <c r="B31" s="73"/>
      <c r="C31" s="74"/>
      <c r="D31" s="75"/>
      <c r="E31" s="76"/>
      <c r="F31" s="75"/>
      <c r="G31" s="76"/>
      <c r="H31" s="75"/>
      <c r="I31" s="54"/>
      <c r="J31" s="54"/>
      <c r="K31" s="77"/>
    </row>
    <row r="32" spans="1:11" x14ac:dyDescent="0.2">
      <c r="A32" s="203">
        <v>42767</v>
      </c>
      <c r="B32" s="73"/>
      <c r="C32" s="78"/>
      <c r="D32" s="79"/>
      <c r="E32" s="80"/>
      <c r="F32" s="79"/>
      <c r="G32" s="80"/>
      <c r="H32" s="79"/>
      <c r="I32" s="54"/>
      <c r="J32" s="54"/>
      <c r="K32" s="77"/>
    </row>
    <row r="33" spans="1:11" x14ac:dyDescent="0.2">
      <c r="A33" s="203">
        <v>42795</v>
      </c>
      <c r="B33" s="73"/>
      <c r="C33" s="78"/>
      <c r="D33" s="79"/>
      <c r="E33" s="80"/>
      <c r="F33" s="79"/>
      <c r="G33" s="80"/>
      <c r="H33" s="79"/>
      <c r="I33" s="54"/>
      <c r="J33" s="54"/>
      <c r="K33" s="77"/>
    </row>
    <row r="34" spans="1:11" x14ac:dyDescent="0.2">
      <c r="A34" s="203">
        <v>42826</v>
      </c>
      <c r="B34" s="73"/>
      <c r="C34" s="78"/>
      <c r="D34" s="79"/>
      <c r="E34" s="80"/>
      <c r="F34" s="79"/>
      <c r="G34" s="80"/>
      <c r="H34" s="79"/>
      <c r="I34" s="54"/>
      <c r="J34" s="54"/>
      <c r="K34" s="77"/>
    </row>
    <row r="35" spans="1:11" x14ac:dyDescent="0.2">
      <c r="A35" s="203">
        <v>42856</v>
      </c>
      <c r="B35" s="73"/>
      <c r="C35" s="78"/>
      <c r="D35" s="79"/>
      <c r="E35" s="80"/>
      <c r="F35" s="79"/>
      <c r="G35" s="80"/>
      <c r="H35" s="79"/>
      <c r="I35" s="54"/>
      <c r="J35" s="54"/>
      <c r="K35" s="77"/>
    </row>
    <row r="36" spans="1:11" x14ac:dyDescent="0.2">
      <c r="A36" s="203">
        <v>42887</v>
      </c>
      <c r="B36" s="73"/>
      <c r="C36" s="78"/>
      <c r="D36" s="79"/>
      <c r="E36" s="80"/>
      <c r="F36" s="79"/>
      <c r="G36" s="80"/>
      <c r="H36" s="79"/>
      <c r="I36" s="54"/>
      <c r="J36" s="54"/>
      <c r="K36" s="77"/>
    </row>
    <row r="37" spans="1:11" x14ac:dyDescent="0.2">
      <c r="A37" s="203">
        <v>42917</v>
      </c>
      <c r="B37" s="73"/>
      <c r="C37" s="78"/>
      <c r="D37" s="79"/>
      <c r="E37" s="80"/>
      <c r="F37" s="79"/>
      <c r="G37" s="80"/>
      <c r="H37" s="79"/>
      <c r="I37" s="54"/>
      <c r="J37" s="54"/>
      <c r="K37" s="77"/>
    </row>
    <row r="38" spans="1:11" x14ac:dyDescent="0.2">
      <c r="A38" s="203">
        <v>42948</v>
      </c>
      <c r="B38" s="73"/>
      <c r="C38" s="78"/>
      <c r="D38" s="79"/>
      <c r="E38" s="80"/>
      <c r="F38" s="79"/>
      <c r="G38" s="80"/>
      <c r="H38" s="79"/>
      <c r="I38" s="54"/>
      <c r="J38" s="54"/>
      <c r="K38" s="77"/>
    </row>
    <row r="39" spans="1:11" x14ac:dyDescent="0.2">
      <c r="A39" s="203">
        <v>42979</v>
      </c>
      <c r="B39" s="73"/>
      <c r="C39" s="78"/>
      <c r="D39" s="79"/>
      <c r="E39" s="80"/>
      <c r="F39" s="79"/>
      <c r="G39" s="80"/>
      <c r="H39" s="79"/>
      <c r="I39" s="54"/>
      <c r="J39" s="54"/>
      <c r="K39" s="77"/>
    </row>
    <row r="40" spans="1:11" x14ac:dyDescent="0.2">
      <c r="A40" s="203">
        <v>43009</v>
      </c>
      <c r="B40" s="73"/>
      <c r="C40" s="78"/>
      <c r="D40" s="79"/>
      <c r="E40" s="80"/>
      <c r="F40" s="79"/>
      <c r="G40" s="80"/>
      <c r="H40" s="79"/>
      <c r="I40" s="54"/>
      <c r="J40" s="54"/>
      <c r="K40" s="77"/>
    </row>
    <row r="41" spans="1:11" x14ac:dyDescent="0.2">
      <c r="A41" s="203">
        <v>43040</v>
      </c>
      <c r="B41" s="73"/>
      <c r="C41" s="78"/>
      <c r="D41" s="79"/>
      <c r="E41" s="80"/>
      <c r="F41" s="79"/>
      <c r="G41" s="80"/>
      <c r="H41" s="79"/>
      <c r="I41" s="54"/>
      <c r="J41" s="54"/>
      <c r="K41" s="77"/>
    </row>
    <row r="42" spans="1:11" ht="13.5" thickBot="1" x14ac:dyDescent="0.25">
      <c r="A42" s="206">
        <v>43070</v>
      </c>
      <c r="B42" s="73"/>
      <c r="C42" s="81"/>
      <c r="D42" s="82"/>
      <c r="E42" s="83"/>
      <c r="F42" s="82"/>
      <c r="G42" s="83"/>
      <c r="H42" s="82"/>
      <c r="I42" s="54"/>
      <c r="J42" s="54"/>
      <c r="K42" s="77"/>
    </row>
    <row r="43" spans="1:11" x14ac:dyDescent="0.2">
      <c r="A43" s="271">
        <v>43101</v>
      </c>
      <c r="B43" s="73"/>
      <c r="C43" s="74"/>
      <c r="D43" s="75"/>
      <c r="E43" s="76"/>
      <c r="F43" s="75"/>
      <c r="G43" s="76"/>
      <c r="H43" s="75"/>
      <c r="I43" s="54"/>
      <c r="J43" s="54"/>
      <c r="K43" s="77"/>
    </row>
    <row r="44" spans="1:11" x14ac:dyDescent="0.2">
      <c r="A44" s="272">
        <v>43132</v>
      </c>
      <c r="B44" s="73"/>
      <c r="C44" s="78"/>
      <c r="D44" s="79"/>
      <c r="E44" s="80"/>
      <c r="F44" s="79"/>
      <c r="G44" s="80"/>
      <c r="H44" s="79"/>
      <c r="I44" s="54"/>
      <c r="J44" s="54"/>
      <c r="K44" s="77"/>
    </row>
    <row r="45" spans="1:11" x14ac:dyDescent="0.2">
      <c r="A45" s="272">
        <v>43160</v>
      </c>
      <c r="B45" s="73"/>
      <c r="C45" s="78"/>
      <c r="D45" s="79"/>
      <c r="E45" s="80"/>
      <c r="F45" s="79"/>
      <c r="G45" s="80"/>
      <c r="H45" s="79"/>
      <c r="I45" s="54"/>
      <c r="J45" s="54"/>
      <c r="K45" s="77"/>
    </row>
    <row r="46" spans="1:11" x14ac:dyDescent="0.2">
      <c r="A46" s="272">
        <v>43191</v>
      </c>
      <c r="B46" s="73"/>
      <c r="C46" s="78"/>
      <c r="D46" s="79"/>
      <c r="E46" s="80"/>
      <c r="F46" s="79"/>
      <c r="G46" s="80"/>
      <c r="H46" s="79"/>
      <c r="I46" s="54"/>
      <c r="J46" s="54"/>
      <c r="K46" s="77"/>
    </row>
    <row r="47" spans="1:11" ht="13.5" thickBot="1" x14ac:dyDescent="0.25">
      <c r="A47" s="273">
        <v>43221</v>
      </c>
      <c r="B47" s="73"/>
      <c r="C47" s="78"/>
      <c r="D47" s="79"/>
      <c r="E47" s="80"/>
      <c r="F47" s="79"/>
      <c r="G47" s="80"/>
      <c r="H47" s="79"/>
      <c r="I47" s="54"/>
      <c r="J47" s="54"/>
      <c r="K47" s="77"/>
    </row>
    <row r="48" spans="1:11" hidden="1" x14ac:dyDescent="0.2">
      <c r="A48" s="205"/>
      <c r="B48" s="73"/>
      <c r="C48" s="78"/>
      <c r="D48" s="79"/>
      <c r="E48" s="80"/>
      <c r="F48" s="79"/>
      <c r="G48" s="80"/>
      <c r="H48" s="79"/>
      <c r="I48" s="54"/>
      <c r="J48" s="54"/>
      <c r="K48" s="77"/>
    </row>
    <row r="49" spans="1:11" hidden="1" x14ac:dyDescent="0.2">
      <c r="A49" s="203"/>
      <c r="B49" s="73"/>
      <c r="C49" s="78"/>
      <c r="D49" s="79"/>
      <c r="E49" s="80"/>
      <c r="F49" s="79"/>
      <c r="G49" s="80"/>
      <c r="H49" s="79"/>
      <c r="I49" s="54"/>
      <c r="J49" s="54"/>
      <c r="K49" s="77"/>
    </row>
    <row r="50" spans="1:11" hidden="1" x14ac:dyDescent="0.2">
      <c r="A50" s="203"/>
      <c r="B50" s="73"/>
      <c r="C50" s="78"/>
      <c r="D50" s="79"/>
      <c r="E50" s="80"/>
      <c r="F50" s="79"/>
      <c r="G50" s="80"/>
      <c r="H50" s="79"/>
      <c r="I50" s="54"/>
      <c r="J50" s="54"/>
      <c r="K50" s="77"/>
    </row>
    <row r="51" spans="1:11" hidden="1" x14ac:dyDescent="0.2">
      <c r="A51" s="203"/>
      <c r="B51" s="73"/>
      <c r="C51" s="78"/>
      <c r="D51" s="79"/>
      <c r="E51" s="80"/>
      <c r="F51" s="79"/>
      <c r="G51" s="80"/>
      <c r="H51" s="79"/>
      <c r="I51" s="54"/>
      <c r="J51" s="54"/>
      <c r="K51" s="77"/>
    </row>
    <row r="52" spans="1:11" hidden="1" x14ac:dyDescent="0.2">
      <c r="A52" s="203"/>
      <c r="B52" s="73"/>
      <c r="C52" s="78"/>
      <c r="D52" s="79"/>
      <c r="E52" s="80"/>
      <c r="F52" s="79"/>
      <c r="G52" s="80"/>
      <c r="H52" s="79"/>
      <c r="I52" s="54"/>
      <c r="J52" s="54"/>
      <c r="K52" s="77"/>
    </row>
    <row r="53" spans="1:11" hidden="1" x14ac:dyDescent="0.2">
      <c r="A53" s="203"/>
      <c r="B53" s="73"/>
      <c r="C53" s="78"/>
      <c r="D53" s="79"/>
      <c r="E53" s="80"/>
      <c r="F53" s="79"/>
      <c r="G53" s="80"/>
      <c r="H53" s="79"/>
      <c r="I53" s="54"/>
      <c r="J53" s="54"/>
      <c r="K53" s="77"/>
    </row>
    <row r="54" spans="1:11" ht="13.5" hidden="1" thickBot="1" x14ac:dyDescent="0.25">
      <c r="A54" s="204"/>
      <c r="B54" s="73"/>
      <c r="C54" s="81"/>
      <c r="D54" s="82"/>
      <c r="E54" s="83"/>
      <c r="F54" s="82"/>
      <c r="G54" s="83"/>
      <c r="H54" s="82"/>
      <c r="I54" s="54"/>
      <c r="J54" s="54"/>
      <c r="K54" s="77"/>
    </row>
    <row r="55" spans="1:11" ht="13.5" thickBot="1" x14ac:dyDescent="0.25">
      <c r="A55" s="85"/>
      <c r="B55" s="73"/>
      <c r="C55" s="77"/>
      <c r="D55" s="77"/>
      <c r="E55" s="77"/>
      <c r="F55" s="77"/>
      <c r="G55" s="77"/>
      <c r="H55" s="77"/>
      <c r="I55" s="54"/>
      <c r="J55" s="54"/>
      <c r="K55" s="77"/>
    </row>
    <row r="56" spans="1:11" ht="51.75" thickBot="1" x14ac:dyDescent="0.25">
      <c r="A56" s="65" t="s">
        <v>7</v>
      </c>
      <c r="B56" s="86"/>
      <c r="C56" s="69" t="str">
        <f t="shared" ref="C56:H56" si="0">+C6</f>
        <v>Producción</v>
      </c>
      <c r="D56" s="69" t="str">
        <f t="shared" si="0"/>
        <v>Ventas de Producción Propia</v>
      </c>
      <c r="E56" s="69" t="str">
        <f t="shared" si="0"/>
        <v>Exportaciones</v>
      </c>
      <c r="F56" s="87" t="str">
        <f t="shared" si="0"/>
        <v>Producción Contratada a Terceros</v>
      </c>
      <c r="G56" s="88" t="str">
        <f t="shared" si="0"/>
        <v>Ventas de Producción Contratada a Terceros</v>
      </c>
      <c r="H56" s="69" t="str">
        <f t="shared" si="0"/>
        <v>Producción para Terceros</v>
      </c>
      <c r="I56" s="88" t="s">
        <v>124</v>
      </c>
      <c r="J56" s="69" t="s">
        <v>77</v>
      </c>
      <c r="K56" s="25"/>
    </row>
    <row r="57" spans="1:11" x14ac:dyDescent="0.2">
      <c r="A57" s="207">
        <f>+A58-1</f>
        <v>2014</v>
      </c>
      <c r="B57" s="86"/>
      <c r="C57" s="152"/>
      <c r="D57" s="153"/>
      <c r="E57" s="154"/>
      <c r="F57" s="155"/>
      <c r="G57" s="154"/>
      <c r="H57" s="153"/>
      <c r="I57" s="92"/>
      <c r="J57" s="153"/>
      <c r="K57" s="25"/>
    </row>
    <row r="58" spans="1:11" x14ac:dyDescent="0.2">
      <c r="A58" s="208" t="str">
        <f>+'parámetros e instrucciones'!E7</f>
        <v>2015</v>
      </c>
      <c r="B58" s="89"/>
      <c r="C58" s="90"/>
      <c r="D58" s="91"/>
      <c r="E58" s="92"/>
      <c r="F58" s="91"/>
      <c r="G58" s="92"/>
      <c r="H58" s="91"/>
      <c r="I58" s="92"/>
      <c r="J58" s="93"/>
      <c r="K58" s="25"/>
    </row>
    <row r="59" spans="1:11" x14ac:dyDescent="0.2">
      <c r="A59" s="208">
        <f>+A58+1</f>
        <v>2016</v>
      </c>
      <c r="B59" s="89"/>
      <c r="C59" s="90"/>
      <c r="D59" s="91"/>
      <c r="E59" s="92"/>
      <c r="F59" s="91"/>
      <c r="G59" s="92"/>
      <c r="H59" s="91"/>
      <c r="I59" s="92"/>
      <c r="J59" s="93"/>
      <c r="K59" s="25"/>
    </row>
    <row r="60" spans="1:11" ht="13.5" thickBot="1" x14ac:dyDescent="0.25">
      <c r="A60" s="209">
        <f>+A59+1</f>
        <v>2017</v>
      </c>
      <c r="B60" s="89"/>
      <c r="C60" s="90"/>
      <c r="D60" s="91"/>
      <c r="E60" s="92"/>
      <c r="F60" s="91"/>
      <c r="G60" s="92"/>
      <c r="H60" s="91"/>
      <c r="I60" s="92"/>
      <c r="J60" s="93"/>
      <c r="K60" s="25"/>
    </row>
    <row r="61" spans="1:11" x14ac:dyDescent="0.2">
      <c r="A61" s="269" t="s">
        <v>211</v>
      </c>
      <c r="B61" s="89"/>
      <c r="C61" s="90"/>
      <c r="D61" s="91"/>
      <c r="E61" s="92"/>
      <c r="F61" s="91"/>
      <c r="G61" s="92"/>
      <c r="H61" s="91"/>
      <c r="I61" s="92"/>
      <c r="J61" s="93"/>
      <c r="K61" s="25"/>
    </row>
    <row r="62" spans="1:11" ht="13.5" thickBot="1" x14ac:dyDescent="0.25">
      <c r="A62" s="270" t="s">
        <v>210</v>
      </c>
      <c r="B62" s="94"/>
      <c r="C62" s="95"/>
      <c r="D62" s="96"/>
      <c r="E62" s="97"/>
      <c r="F62" s="98"/>
      <c r="G62" s="97"/>
      <c r="H62" s="98"/>
      <c r="I62" s="97"/>
      <c r="J62" s="99"/>
      <c r="K62" s="25"/>
    </row>
    <row r="63" spans="1:1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68"/>
    </row>
    <row r="64" spans="1:11" x14ac:dyDescent="0.2">
      <c r="A64" s="100"/>
      <c r="B64" s="101"/>
      <c r="C64" s="102"/>
      <c r="D64" s="102"/>
      <c r="E64" s="102"/>
      <c r="F64" s="102"/>
      <c r="G64" s="102"/>
      <c r="H64" s="102"/>
      <c r="I64" s="102"/>
      <c r="J64" s="54"/>
      <c r="K64" s="68"/>
    </row>
    <row r="65" spans="11:11" x14ac:dyDescent="0.2">
      <c r="K65" s="24"/>
    </row>
    <row r="66" spans="11:11" x14ac:dyDescent="0.2">
      <c r="K66" s="24"/>
    </row>
    <row r="67" spans="11:11" x14ac:dyDescent="0.2">
      <c r="K67" s="24"/>
    </row>
    <row r="68" spans="11:11" x14ac:dyDescent="0.2">
      <c r="K68" s="24"/>
    </row>
    <row r="69" spans="11:11" x14ac:dyDescent="0.2">
      <c r="K69" s="24"/>
    </row>
    <row r="70" spans="11:11" x14ac:dyDescent="0.2">
      <c r="K70" s="24"/>
    </row>
    <row r="71" spans="11:11" x14ac:dyDescent="0.2">
      <c r="K71" s="24"/>
    </row>
    <row r="72" spans="11:11" x14ac:dyDescent="0.2">
      <c r="K72" s="24"/>
    </row>
    <row r="73" spans="11:11" x14ac:dyDescent="0.2">
      <c r="K73" s="24"/>
    </row>
    <row r="74" spans="11:11" x14ac:dyDescent="0.2">
      <c r="K74" s="24"/>
    </row>
    <row r="75" spans="11:11" x14ac:dyDescent="0.2">
      <c r="K75" s="24"/>
    </row>
    <row r="76" spans="11:11" x14ac:dyDescent="0.2">
      <c r="K76" s="24"/>
    </row>
  </sheetData>
  <sheetProtection formatCells="0" formatColumns="0" formatRows="0"/>
  <protectedRanges>
    <protectedRange sqref="K7:K42 C7:H42 C58:K62" name="Rango2_1"/>
    <protectedRange sqref="C58:K62" name="Rango1_1"/>
  </protectedRanges>
  <mergeCells count="4">
    <mergeCell ref="A4:H4"/>
    <mergeCell ref="A1:H1"/>
    <mergeCell ref="A2:H2"/>
    <mergeCell ref="A3:H3"/>
  </mergeCells>
  <phoneticPr fontId="1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75" orientation="portrait" r:id="rId1"/>
  <headerFooter alignWithMargins="0">
    <oddHeader>&amp;R2018 - Año del Centenario de la Reforma Unversitaria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zoomScaleNormal="100" workbookViewId="0">
      <selection activeCell="J39" sqref="J39"/>
    </sheetView>
  </sheetViews>
  <sheetFormatPr baseColWidth="10" defaultRowHeight="12.75" x14ac:dyDescent="0.2"/>
  <cols>
    <col min="1" max="1" width="38.28515625" style="29" customWidth="1"/>
    <col min="2" max="2" width="1.28515625" style="29" customWidth="1"/>
    <col min="3" max="3" width="37.85546875" style="29" customWidth="1"/>
    <col min="4" max="4" width="2.28515625" style="25" customWidth="1"/>
    <col min="5" max="5" width="25.28515625" style="25" customWidth="1"/>
    <col min="6" max="16384" width="11.42578125" style="25"/>
  </cols>
  <sheetData>
    <row r="1" spans="1:6" ht="15.75" x14ac:dyDescent="0.2">
      <c r="A1" s="25"/>
      <c r="B1" s="210"/>
      <c r="C1" s="183" t="s">
        <v>179</v>
      </c>
      <c r="D1" s="210"/>
      <c r="E1" s="210"/>
    </row>
    <row r="2" spans="1:6" ht="15.75" x14ac:dyDescent="0.2">
      <c r="A2" s="183"/>
      <c r="B2" s="183"/>
      <c r="C2" s="183" t="s">
        <v>180</v>
      </c>
      <c r="D2" s="183"/>
      <c r="E2" s="183"/>
    </row>
    <row r="3" spans="1:6" ht="15.75" x14ac:dyDescent="0.2">
      <c r="A3" s="183"/>
      <c r="B3" s="183"/>
      <c r="C3" s="191" t="str">
        <f>+'parámetros e instrucciones'!$E$6</f>
        <v>Radiadores de aluminio</v>
      </c>
      <c r="D3" s="183"/>
      <c r="E3" s="183"/>
    </row>
    <row r="4" spans="1:6" x14ac:dyDescent="0.2">
      <c r="A4" s="25"/>
      <c r="B4" s="211"/>
      <c r="C4" s="184" t="s">
        <v>176</v>
      </c>
      <c r="D4" s="211"/>
      <c r="E4" s="211"/>
    </row>
    <row r="5" spans="1:6" ht="13.5" thickBot="1" x14ac:dyDescent="0.25">
      <c r="A5" s="63"/>
      <c r="B5" s="25"/>
      <c r="C5" s="67"/>
      <c r="D5" s="67"/>
      <c r="E5" s="67"/>
      <c r="F5" s="54"/>
    </row>
    <row r="6" spans="1:6" ht="51.75" thickBot="1" x14ac:dyDescent="0.25">
      <c r="A6" s="71" t="s">
        <v>87</v>
      </c>
      <c r="B6" s="25"/>
      <c r="C6" s="71" t="s">
        <v>101</v>
      </c>
      <c r="D6" s="70"/>
      <c r="E6" s="71" t="s">
        <v>102</v>
      </c>
      <c r="F6" s="54"/>
    </row>
    <row r="7" spans="1:6" x14ac:dyDescent="0.2">
      <c r="A7" s="202">
        <f>+'3.vol '!A7</f>
        <v>42005</v>
      </c>
      <c r="B7" s="25"/>
      <c r="C7" s="75"/>
      <c r="D7" s="77"/>
      <c r="E7" s="75"/>
      <c r="F7" s="54"/>
    </row>
    <row r="8" spans="1:6" x14ac:dyDescent="0.2">
      <c r="A8" s="203">
        <f>+'3.vol '!A8</f>
        <v>42036</v>
      </c>
      <c r="B8" s="25"/>
      <c r="C8" s="79"/>
      <c r="D8" s="77"/>
      <c r="E8" s="79"/>
      <c r="F8" s="54"/>
    </row>
    <row r="9" spans="1:6" x14ac:dyDescent="0.2">
      <c r="A9" s="203">
        <f>+'3.vol '!A9</f>
        <v>42064</v>
      </c>
      <c r="B9" s="25"/>
      <c r="C9" s="79"/>
      <c r="D9" s="77"/>
      <c r="E9" s="79"/>
      <c r="F9" s="54"/>
    </row>
    <row r="10" spans="1:6" x14ac:dyDescent="0.2">
      <c r="A10" s="203">
        <f>+'3.vol '!A10</f>
        <v>42095</v>
      </c>
      <c r="B10" s="25"/>
      <c r="C10" s="79"/>
      <c r="D10" s="77"/>
      <c r="E10" s="79"/>
      <c r="F10" s="54"/>
    </row>
    <row r="11" spans="1:6" x14ac:dyDescent="0.2">
      <c r="A11" s="203">
        <f>+'3.vol '!A11</f>
        <v>42125</v>
      </c>
      <c r="B11" s="25"/>
      <c r="C11" s="79"/>
      <c r="D11" s="77"/>
      <c r="E11" s="79"/>
      <c r="F11" s="54"/>
    </row>
    <row r="12" spans="1:6" x14ac:dyDescent="0.2">
      <c r="A12" s="203">
        <f>+'3.vol '!A12</f>
        <v>42156</v>
      </c>
      <c r="B12" s="25"/>
      <c r="C12" s="79"/>
      <c r="D12" s="77"/>
      <c r="E12" s="79"/>
      <c r="F12" s="54"/>
    </row>
    <row r="13" spans="1:6" x14ac:dyDescent="0.2">
      <c r="A13" s="203">
        <f>+'3.vol '!A13</f>
        <v>42186</v>
      </c>
      <c r="B13" s="25"/>
      <c r="C13" s="79"/>
      <c r="D13" s="77"/>
      <c r="E13" s="79"/>
      <c r="F13" s="54"/>
    </row>
    <row r="14" spans="1:6" x14ac:dyDescent="0.2">
      <c r="A14" s="203">
        <f>+'3.vol '!A14</f>
        <v>42217</v>
      </c>
      <c r="B14" s="25"/>
      <c r="C14" s="79"/>
      <c r="D14" s="77"/>
      <c r="E14" s="79"/>
      <c r="F14" s="54"/>
    </row>
    <row r="15" spans="1:6" x14ac:dyDescent="0.2">
      <c r="A15" s="203">
        <f>+'3.vol '!A15</f>
        <v>42248</v>
      </c>
      <c r="B15" s="25"/>
      <c r="C15" s="79"/>
      <c r="D15" s="77"/>
      <c r="E15" s="79"/>
      <c r="F15" s="54"/>
    </row>
    <row r="16" spans="1:6" x14ac:dyDescent="0.2">
      <c r="A16" s="203">
        <f>+'3.vol '!A16</f>
        <v>42278</v>
      </c>
      <c r="B16" s="25"/>
      <c r="C16" s="79"/>
      <c r="D16" s="77"/>
      <c r="E16" s="79"/>
      <c r="F16" s="54"/>
    </row>
    <row r="17" spans="1:6" x14ac:dyDescent="0.2">
      <c r="A17" s="203">
        <f>+'3.vol '!A17</f>
        <v>42309</v>
      </c>
      <c r="B17" s="25"/>
      <c r="C17" s="79"/>
      <c r="D17" s="77"/>
      <c r="E17" s="79"/>
      <c r="F17" s="54"/>
    </row>
    <row r="18" spans="1:6" ht="13.5" thickBot="1" x14ac:dyDescent="0.25">
      <c r="A18" s="204">
        <f>+'3.vol '!A18</f>
        <v>42339</v>
      </c>
      <c r="B18" s="25"/>
      <c r="C18" s="82"/>
      <c r="D18" s="77"/>
      <c r="E18" s="82"/>
      <c r="F18" s="54"/>
    </row>
    <row r="19" spans="1:6" x14ac:dyDescent="0.2">
      <c r="A19" s="205">
        <f>+'3.vol '!A19</f>
        <v>42370</v>
      </c>
      <c r="B19" s="25"/>
      <c r="C19" s="75"/>
      <c r="D19" s="77"/>
      <c r="E19" s="75"/>
      <c r="F19" s="54"/>
    </row>
    <row r="20" spans="1:6" x14ac:dyDescent="0.2">
      <c r="A20" s="203">
        <f>+'3.vol '!A20</f>
        <v>42401</v>
      </c>
      <c r="B20" s="25"/>
      <c r="C20" s="79"/>
      <c r="D20" s="77"/>
      <c r="E20" s="79"/>
      <c r="F20" s="54"/>
    </row>
    <row r="21" spans="1:6" x14ac:dyDescent="0.2">
      <c r="A21" s="203">
        <f>+'3.vol '!A21</f>
        <v>42430</v>
      </c>
      <c r="B21" s="25"/>
      <c r="C21" s="79"/>
      <c r="D21" s="77"/>
      <c r="E21" s="79"/>
      <c r="F21" s="54"/>
    </row>
    <row r="22" spans="1:6" x14ac:dyDescent="0.2">
      <c r="A22" s="203">
        <f>+'3.vol '!A22</f>
        <v>42461</v>
      </c>
      <c r="B22" s="25"/>
      <c r="C22" s="79"/>
      <c r="D22" s="77"/>
      <c r="E22" s="79"/>
      <c r="F22" s="54"/>
    </row>
    <row r="23" spans="1:6" x14ac:dyDescent="0.2">
      <c r="A23" s="203">
        <f>+'3.vol '!A23</f>
        <v>42491</v>
      </c>
      <c r="B23" s="25"/>
      <c r="C23" s="79"/>
      <c r="D23" s="77"/>
      <c r="E23" s="79"/>
      <c r="F23" s="54"/>
    </row>
    <row r="24" spans="1:6" x14ac:dyDescent="0.2">
      <c r="A24" s="203">
        <f>+'3.vol '!A24</f>
        <v>42522</v>
      </c>
      <c r="B24" s="25"/>
      <c r="C24" s="79"/>
      <c r="D24" s="77"/>
      <c r="E24" s="79"/>
      <c r="F24" s="54"/>
    </row>
    <row r="25" spans="1:6" x14ac:dyDescent="0.2">
      <c r="A25" s="203">
        <f>+'3.vol '!A25</f>
        <v>42552</v>
      </c>
      <c r="B25" s="25"/>
      <c r="C25" s="79"/>
      <c r="D25" s="77"/>
      <c r="E25" s="79"/>
      <c r="F25" s="54"/>
    </row>
    <row r="26" spans="1:6" x14ac:dyDescent="0.2">
      <c r="A26" s="203">
        <f>+'3.vol '!A26</f>
        <v>42583</v>
      </c>
      <c r="B26" s="25"/>
      <c r="C26" s="79"/>
      <c r="D26" s="77"/>
      <c r="E26" s="79"/>
      <c r="F26" s="54"/>
    </row>
    <row r="27" spans="1:6" x14ac:dyDescent="0.2">
      <c r="A27" s="203">
        <f>+'3.vol '!A27</f>
        <v>42614</v>
      </c>
      <c r="B27" s="25"/>
      <c r="C27" s="103"/>
      <c r="D27" s="104"/>
      <c r="E27" s="103"/>
      <c r="F27" s="54"/>
    </row>
    <row r="28" spans="1:6" x14ac:dyDescent="0.2">
      <c r="A28" s="203">
        <f>+'3.vol '!A28</f>
        <v>42644</v>
      </c>
      <c r="B28" s="25"/>
      <c r="C28" s="79"/>
      <c r="D28" s="77"/>
      <c r="E28" s="79"/>
      <c r="F28" s="54"/>
    </row>
    <row r="29" spans="1:6" x14ac:dyDescent="0.2">
      <c r="A29" s="203">
        <f>+'3.vol '!A29</f>
        <v>42675</v>
      </c>
      <c r="B29" s="25"/>
      <c r="C29" s="79"/>
      <c r="D29" s="77"/>
      <c r="E29" s="79"/>
      <c r="F29" s="54"/>
    </row>
    <row r="30" spans="1:6" ht="13.5" thickBot="1" x14ac:dyDescent="0.25">
      <c r="A30" s="206">
        <f>+'3.vol '!A30</f>
        <v>42705</v>
      </c>
      <c r="B30" s="25"/>
      <c r="C30" s="82"/>
      <c r="D30" s="77"/>
      <c r="E30" s="82"/>
      <c r="F30" s="54"/>
    </row>
    <row r="31" spans="1:6" x14ac:dyDescent="0.2">
      <c r="A31" s="202">
        <f>+'3.vol '!A31</f>
        <v>42736</v>
      </c>
      <c r="B31" s="25"/>
      <c r="C31" s="75"/>
      <c r="D31" s="77"/>
      <c r="E31" s="75"/>
      <c r="F31" s="54"/>
    </row>
    <row r="32" spans="1:6" x14ac:dyDescent="0.2">
      <c r="A32" s="203">
        <f>+'3.vol '!A32</f>
        <v>42767</v>
      </c>
      <c r="B32" s="25"/>
      <c r="C32" s="79"/>
      <c r="D32" s="77"/>
      <c r="E32" s="79"/>
      <c r="F32" s="54"/>
    </row>
    <row r="33" spans="1:6" x14ac:dyDescent="0.2">
      <c r="A33" s="203">
        <f>+'3.vol '!A33</f>
        <v>42795</v>
      </c>
      <c r="B33" s="25"/>
      <c r="C33" s="79"/>
      <c r="D33" s="77"/>
      <c r="E33" s="79"/>
      <c r="F33" s="54"/>
    </row>
    <row r="34" spans="1:6" x14ac:dyDescent="0.2">
      <c r="A34" s="203">
        <f>+'3.vol '!A34</f>
        <v>42826</v>
      </c>
      <c r="B34" s="25"/>
      <c r="C34" s="79"/>
      <c r="D34" s="77"/>
      <c r="E34" s="79"/>
      <c r="F34" s="54"/>
    </row>
    <row r="35" spans="1:6" x14ac:dyDescent="0.2">
      <c r="A35" s="203">
        <f>+'3.vol '!A35</f>
        <v>42856</v>
      </c>
      <c r="B35" s="25"/>
      <c r="C35" s="79"/>
      <c r="D35" s="77"/>
      <c r="E35" s="79"/>
      <c r="F35" s="54"/>
    </row>
    <row r="36" spans="1:6" x14ac:dyDescent="0.2">
      <c r="A36" s="203">
        <f>+'3.vol '!A36</f>
        <v>42887</v>
      </c>
      <c r="B36" s="25"/>
      <c r="C36" s="79"/>
      <c r="D36" s="77"/>
      <c r="E36" s="79"/>
      <c r="F36" s="54"/>
    </row>
    <row r="37" spans="1:6" x14ac:dyDescent="0.2">
      <c r="A37" s="203">
        <f>+'3.vol '!A37</f>
        <v>42917</v>
      </c>
      <c r="B37" s="25"/>
      <c r="C37" s="79"/>
      <c r="D37" s="77"/>
      <c r="E37" s="79"/>
      <c r="F37" s="54"/>
    </row>
    <row r="38" spans="1:6" x14ac:dyDescent="0.2">
      <c r="A38" s="203">
        <f>+'3.vol '!A38</f>
        <v>42948</v>
      </c>
      <c r="B38" s="25"/>
      <c r="C38" s="79"/>
      <c r="D38" s="77"/>
      <c r="E38" s="79"/>
      <c r="F38" s="54"/>
    </row>
    <row r="39" spans="1:6" x14ac:dyDescent="0.2">
      <c r="A39" s="203">
        <f>+'3.vol '!A39</f>
        <v>42979</v>
      </c>
      <c r="B39" s="25"/>
      <c r="C39" s="79"/>
      <c r="D39" s="77"/>
      <c r="E39" s="79"/>
      <c r="F39" s="54"/>
    </row>
    <row r="40" spans="1:6" x14ac:dyDescent="0.2">
      <c r="A40" s="203">
        <f>+'3.vol '!A40</f>
        <v>43009</v>
      </c>
      <c r="B40" s="25"/>
      <c r="C40" s="79"/>
      <c r="D40" s="77"/>
      <c r="E40" s="79"/>
      <c r="F40" s="54"/>
    </row>
    <row r="41" spans="1:6" x14ac:dyDescent="0.2">
      <c r="A41" s="203">
        <f>+'3.vol '!A41</f>
        <v>43040</v>
      </c>
      <c r="B41" s="25"/>
      <c r="C41" s="79"/>
      <c r="D41" s="77"/>
      <c r="E41" s="79"/>
      <c r="F41" s="54"/>
    </row>
    <row r="42" spans="1:6" ht="13.5" thickBot="1" x14ac:dyDescent="0.25">
      <c r="A42" s="204">
        <f>+'3.vol '!A42</f>
        <v>43070</v>
      </c>
      <c r="B42" s="25"/>
      <c r="C42" s="82"/>
      <c r="D42" s="77"/>
      <c r="E42" s="82"/>
      <c r="F42" s="54"/>
    </row>
    <row r="43" spans="1:6" x14ac:dyDescent="0.2">
      <c r="A43" s="205">
        <f>+'3.vol '!A43</f>
        <v>43101</v>
      </c>
      <c r="B43" s="25"/>
      <c r="C43" s="75"/>
      <c r="D43" s="77"/>
      <c r="E43" s="75"/>
      <c r="F43" s="54"/>
    </row>
    <row r="44" spans="1:6" x14ac:dyDescent="0.2">
      <c r="A44" s="203">
        <f>+'3.vol '!A44</f>
        <v>43132</v>
      </c>
      <c r="B44" s="25"/>
      <c r="C44" s="79"/>
      <c r="D44" s="77"/>
      <c r="E44" s="79"/>
      <c r="F44" s="54"/>
    </row>
    <row r="45" spans="1:6" x14ac:dyDescent="0.2">
      <c r="A45" s="203">
        <f>+'3.vol '!A45</f>
        <v>43160</v>
      </c>
      <c r="B45" s="25"/>
      <c r="C45" s="79"/>
      <c r="D45" s="77"/>
      <c r="E45" s="79"/>
      <c r="F45" s="54"/>
    </row>
    <row r="46" spans="1:6" x14ac:dyDescent="0.2">
      <c r="A46" s="203">
        <f>+'3.vol '!A46</f>
        <v>43191</v>
      </c>
      <c r="B46" s="25"/>
      <c r="C46" s="79"/>
      <c r="D46" s="77"/>
      <c r="E46" s="79"/>
      <c r="F46" s="54"/>
    </row>
    <row r="47" spans="1:6" x14ac:dyDescent="0.2">
      <c r="A47" s="203">
        <f>+'3.vol '!A47</f>
        <v>43221</v>
      </c>
      <c r="B47" s="25"/>
      <c r="C47" s="79"/>
      <c r="D47" s="77"/>
      <c r="E47" s="79"/>
      <c r="F47" s="54"/>
    </row>
    <row r="48" spans="1:6" hidden="1" x14ac:dyDescent="0.2">
      <c r="A48" s="203"/>
      <c r="B48" s="25"/>
      <c r="C48" s="79"/>
      <c r="D48" s="77"/>
      <c r="E48" s="79"/>
      <c r="F48" s="54"/>
    </row>
    <row r="49" spans="1:6" hidden="1" x14ac:dyDescent="0.2">
      <c r="A49" s="203"/>
      <c r="B49" s="25"/>
      <c r="C49" s="79"/>
      <c r="D49" s="77"/>
      <c r="E49" s="79"/>
      <c r="F49" s="54"/>
    </row>
    <row r="50" spans="1:6" hidden="1" x14ac:dyDescent="0.2">
      <c r="A50" s="203"/>
      <c r="B50" s="25"/>
      <c r="C50" s="79"/>
      <c r="D50" s="77"/>
      <c r="E50" s="79"/>
      <c r="F50" s="54"/>
    </row>
    <row r="51" spans="1:6" hidden="1" x14ac:dyDescent="0.2">
      <c r="A51" s="203"/>
      <c r="B51" s="25"/>
      <c r="C51" s="79"/>
      <c r="D51" s="77"/>
      <c r="E51" s="79"/>
      <c r="F51" s="54"/>
    </row>
    <row r="52" spans="1:6" hidden="1" x14ac:dyDescent="0.2">
      <c r="A52" s="203"/>
      <c r="B52" s="25"/>
      <c r="C52" s="79"/>
      <c r="D52" s="77"/>
      <c r="E52" s="79"/>
      <c r="F52" s="54"/>
    </row>
    <row r="53" spans="1:6" hidden="1" x14ac:dyDescent="0.2">
      <c r="A53" s="203"/>
      <c r="B53" s="25"/>
      <c r="C53" s="79"/>
      <c r="D53" s="77"/>
      <c r="E53" s="79"/>
      <c r="F53" s="54"/>
    </row>
    <row r="54" spans="1:6" ht="13.5" hidden="1" thickBot="1" x14ac:dyDescent="0.25">
      <c r="A54" s="204"/>
      <c r="B54" s="25"/>
      <c r="C54" s="82"/>
      <c r="D54" s="77"/>
      <c r="E54" s="82"/>
      <c r="F54" s="54"/>
    </row>
    <row r="55" spans="1:6" ht="13.5" thickBot="1" x14ac:dyDescent="0.25">
      <c r="A55" s="85"/>
      <c r="B55" s="25"/>
      <c r="C55" s="77"/>
      <c r="D55" s="77"/>
      <c r="E55" s="77"/>
      <c r="F55" s="45"/>
    </row>
    <row r="56" spans="1:6" ht="51.75" thickBot="1" x14ac:dyDescent="0.25">
      <c r="A56" s="65" t="s">
        <v>7</v>
      </c>
      <c r="B56" s="25"/>
      <c r="C56" s="71" t="str">
        <f>+C6</f>
        <v>Ventas de Producción Propia
En pesos</v>
      </c>
      <c r="D56" s="105"/>
      <c r="E56" s="71" t="str">
        <f>+E6</f>
        <v>Ventas de Producción Encargada o Contratada a Terceros
En pesos</v>
      </c>
      <c r="F56" s="54"/>
    </row>
    <row r="57" spans="1:6" x14ac:dyDescent="0.2">
      <c r="A57" s="202" t="str">
        <f>+'3.vol '!A58</f>
        <v>2015</v>
      </c>
      <c r="B57" s="25"/>
      <c r="C57" s="75"/>
      <c r="D57" s="77"/>
      <c r="E57" s="75"/>
      <c r="F57" s="54"/>
    </row>
    <row r="58" spans="1:6" x14ac:dyDescent="0.2">
      <c r="A58" s="208">
        <f>+A57+1</f>
        <v>2016</v>
      </c>
      <c r="B58" s="25"/>
      <c r="C58" s="79"/>
      <c r="D58" s="77"/>
      <c r="E58" s="79"/>
      <c r="F58" s="54"/>
    </row>
    <row r="59" spans="1:6" x14ac:dyDescent="0.2">
      <c r="A59" s="209">
        <f>+A58+1</f>
        <v>2017</v>
      </c>
      <c r="B59" s="25"/>
      <c r="C59" s="79"/>
      <c r="D59" s="77"/>
      <c r="E59" s="79"/>
      <c r="F59" s="54"/>
    </row>
    <row r="60" spans="1:6" x14ac:dyDescent="0.2">
      <c r="A60" s="203" t="str">
        <f>+'3.vol '!A61</f>
        <v>ene-may 2017</v>
      </c>
      <c r="B60" s="25"/>
      <c r="C60" s="79"/>
      <c r="D60" s="77"/>
      <c r="E60" s="79"/>
      <c r="F60" s="54"/>
    </row>
    <row r="61" spans="1:6" x14ac:dyDescent="0.2">
      <c r="A61" s="203" t="str">
        <f>+'3.vol '!A62</f>
        <v>ene-may 2018</v>
      </c>
      <c r="B61" s="25"/>
      <c r="C61" s="79"/>
      <c r="D61" s="77"/>
      <c r="E61" s="79"/>
      <c r="F61" s="54"/>
    </row>
    <row r="62" spans="1:6" ht="13.5" thickBot="1" x14ac:dyDescent="0.25">
      <c r="A62" s="54"/>
      <c r="B62" s="25"/>
      <c r="C62" s="54"/>
      <c r="D62" s="54"/>
      <c r="E62" s="54"/>
      <c r="F62" s="54"/>
    </row>
    <row r="63" spans="1:6" ht="13.5" thickBot="1" x14ac:dyDescent="0.25">
      <c r="A63" s="45" t="s">
        <v>130</v>
      </c>
      <c r="B63" s="25"/>
      <c r="C63" s="54"/>
      <c r="D63" s="54"/>
      <c r="E63" s="106" t="s">
        <v>145</v>
      </c>
      <c r="F63" s="54"/>
    </row>
  </sheetData>
  <sheetProtection formatCells="0" formatColumns="0" formatRows="0"/>
  <protectedRanges>
    <protectedRange sqref="C7:D54 C57:D61" name="Rango2_1_1_2"/>
    <protectedRange sqref="C57:D61" name="Rango1_1_1_2"/>
    <protectedRange sqref="E7:E54 E57:E61" name="Rango2_1_1_1_2"/>
    <protectedRange sqref="E57:E61" name="Rango1_1_1_1_2"/>
  </protectedRanges>
  <phoneticPr fontId="1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2" orientation="portrait" horizontalDpi="300" verticalDpi="300" r:id="rId1"/>
  <headerFooter alignWithMargins="0">
    <oddHeader>&amp;R2018 - Año del Centenario de la Reforma Unversitaria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2"/>
  <sheetViews>
    <sheetView zoomScaleNormal="100" workbookViewId="0">
      <selection activeCell="J39" sqref="J39"/>
    </sheetView>
  </sheetViews>
  <sheetFormatPr baseColWidth="10" defaultRowHeight="12.75" x14ac:dyDescent="0.2"/>
  <cols>
    <col min="1" max="1" width="26.42578125" style="29" customWidth="1"/>
    <col min="2" max="2" width="2.140625" style="29" customWidth="1"/>
    <col min="3" max="3" width="30" style="25" customWidth="1"/>
    <col min="4" max="16384" width="11.42578125" style="25"/>
  </cols>
  <sheetData>
    <row r="1" spans="1:6" ht="15.75" x14ac:dyDescent="0.25">
      <c r="A1" s="576" t="s">
        <v>181</v>
      </c>
      <c r="B1" s="576"/>
      <c r="C1" s="576"/>
      <c r="F1" s="32"/>
    </row>
    <row r="2" spans="1:6" ht="15.75" x14ac:dyDescent="0.25">
      <c r="A2" s="182"/>
      <c r="B2" s="182" t="s">
        <v>182</v>
      </c>
      <c r="C2" s="182"/>
      <c r="F2" s="32"/>
    </row>
    <row r="3" spans="1:6" ht="15.75" x14ac:dyDescent="0.25">
      <c r="A3" s="578" t="str">
        <f>+'parámetros e instrucciones'!$E$6</f>
        <v>Radiadores de aluminio</v>
      </c>
      <c r="B3" s="579"/>
      <c r="C3" s="579"/>
    </row>
    <row r="4" spans="1:6" x14ac:dyDescent="0.2">
      <c r="A4" s="580" t="s">
        <v>86</v>
      </c>
      <c r="B4" s="580"/>
      <c r="C4" s="580"/>
    </row>
    <row r="5" spans="1:6" ht="13.5" thickBot="1" x14ac:dyDescent="0.25">
      <c r="A5" s="109"/>
      <c r="B5" s="110"/>
      <c r="C5" s="111"/>
    </row>
    <row r="6" spans="1:6" ht="13.5" thickBot="1" x14ac:dyDescent="0.25">
      <c r="A6" s="150" t="s">
        <v>87</v>
      </c>
      <c r="B6" s="25"/>
      <c r="C6" s="71" t="s">
        <v>91</v>
      </c>
      <c r="F6" s="32"/>
    </row>
    <row r="7" spans="1:6" ht="13.5" thickBot="1" x14ac:dyDescent="0.25">
      <c r="A7" s="202">
        <f>+'4.1 '!A7</f>
        <v>42005</v>
      </c>
      <c r="B7" s="25"/>
      <c r="C7" s="75"/>
      <c r="F7" s="46"/>
    </row>
    <row r="8" spans="1:6" x14ac:dyDescent="0.2">
      <c r="A8" s="203">
        <f>+'4.1 '!A8</f>
        <v>42036</v>
      </c>
      <c r="B8" s="25"/>
      <c r="C8" s="79"/>
      <c r="F8" s="32"/>
    </row>
    <row r="9" spans="1:6" ht="13.5" thickBot="1" x14ac:dyDescent="0.25">
      <c r="A9" s="203">
        <f>+'4.1 '!A9</f>
        <v>42064</v>
      </c>
      <c r="B9" s="25"/>
      <c r="C9" s="79"/>
      <c r="F9" s="32"/>
    </row>
    <row r="10" spans="1:6" ht="13.5" thickBot="1" x14ac:dyDescent="0.25">
      <c r="A10" s="203">
        <f>+'4.1 '!A10</f>
        <v>42095</v>
      </c>
      <c r="B10" s="25"/>
      <c r="C10" s="79"/>
      <c r="F10" s="47"/>
    </row>
    <row r="11" spans="1:6" x14ac:dyDescent="0.2">
      <c r="A11" s="203">
        <f>+'4.1 '!A11</f>
        <v>42125</v>
      </c>
      <c r="B11" s="25"/>
      <c r="C11" s="79"/>
    </row>
    <row r="12" spans="1:6" x14ac:dyDescent="0.2">
      <c r="A12" s="203">
        <f>+'4.1 '!A12</f>
        <v>42156</v>
      </c>
      <c r="B12" s="25"/>
      <c r="C12" s="79"/>
    </row>
    <row r="13" spans="1:6" x14ac:dyDescent="0.2">
      <c r="A13" s="203">
        <f>+'4.1 '!A13</f>
        <v>42186</v>
      </c>
      <c r="B13" s="25"/>
      <c r="C13" s="79"/>
    </row>
    <row r="14" spans="1:6" x14ac:dyDescent="0.2">
      <c r="A14" s="203">
        <f>+'4.1 '!A14</f>
        <v>42217</v>
      </c>
      <c r="B14" s="25"/>
      <c r="C14" s="79"/>
    </row>
    <row r="15" spans="1:6" x14ac:dyDescent="0.2">
      <c r="A15" s="203">
        <f>+'4.1 '!A15</f>
        <v>42248</v>
      </c>
      <c r="B15" s="25"/>
      <c r="C15" s="79"/>
    </row>
    <row r="16" spans="1:6" x14ac:dyDescent="0.2">
      <c r="A16" s="203">
        <f>+'4.1 '!A16</f>
        <v>42278</v>
      </c>
      <c r="B16" s="25"/>
      <c r="C16" s="79"/>
    </row>
    <row r="17" spans="1:3" x14ac:dyDescent="0.2">
      <c r="A17" s="203">
        <f>+'4.1 '!A17</f>
        <v>42309</v>
      </c>
      <c r="B17" s="25"/>
      <c r="C17" s="79"/>
    </row>
    <row r="18" spans="1:3" ht="13.5" thickBot="1" x14ac:dyDescent="0.25">
      <c r="A18" s="204">
        <f>+'4.1 '!A18</f>
        <v>42339</v>
      </c>
      <c r="B18" s="25"/>
      <c r="C18" s="82"/>
    </row>
    <row r="19" spans="1:3" x14ac:dyDescent="0.2">
      <c r="A19" s="205">
        <f>+'4.1 '!A19</f>
        <v>42370</v>
      </c>
      <c r="B19" s="25"/>
      <c r="C19" s="75"/>
    </row>
    <row r="20" spans="1:3" x14ac:dyDescent="0.2">
      <c r="A20" s="203">
        <f>+'4.1 '!A20</f>
        <v>42401</v>
      </c>
      <c r="B20" s="25"/>
      <c r="C20" s="79"/>
    </row>
    <row r="21" spans="1:3" x14ac:dyDescent="0.2">
      <c r="A21" s="203">
        <f>+'4.1 '!A21</f>
        <v>42430</v>
      </c>
      <c r="B21" s="25"/>
      <c r="C21" s="79"/>
    </row>
    <row r="22" spans="1:3" x14ac:dyDescent="0.2">
      <c r="A22" s="203">
        <f>+'4.1 '!A22</f>
        <v>42461</v>
      </c>
      <c r="B22" s="25"/>
      <c r="C22" s="79"/>
    </row>
    <row r="23" spans="1:3" x14ac:dyDescent="0.2">
      <c r="A23" s="203">
        <f>+'4.1 '!A23</f>
        <v>42491</v>
      </c>
      <c r="B23" s="25"/>
      <c r="C23" s="79"/>
    </row>
    <row r="24" spans="1:3" x14ac:dyDescent="0.2">
      <c r="A24" s="203">
        <f>+'4.1 '!A24</f>
        <v>42522</v>
      </c>
      <c r="B24" s="25"/>
      <c r="C24" s="79"/>
    </row>
    <row r="25" spans="1:3" x14ac:dyDescent="0.2">
      <c r="A25" s="203">
        <f>+'4.1 '!A25</f>
        <v>42552</v>
      </c>
      <c r="B25" s="25"/>
      <c r="C25" s="79"/>
    </row>
    <row r="26" spans="1:3" x14ac:dyDescent="0.2">
      <c r="A26" s="203">
        <f>+'4.1 '!A26</f>
        <v>42583</v>
      </c>
      <c r="B26" s="25"/>
      <c r="C26" s="79"/>
    </row>
    <row r="27" spans="1:3" x14ac:dyDescent="0.2">
      <c r="A27" s="203">
        <f>+'4.1 '!A27</f>
        <v>42614</v>
      </c>
      <c r="B27" s="25"/>
      <c r="C27" s="79"/>
    </row>
    <row r="28" spans="1:3" x14ac:dyDescent="0.2">
      <c r="A28" s="203">
        <f>+'4.1 '!A28</f>
        <v>42644</v>
      </c>
      <c r="B28" s="25"/>
      <c r="C28" s="79"/>
    </row>
    <row r="29" spans="1:3" x14ac:dyDescent="0.2">
      <c r="A29" s="203">
        <f>+'4.1 '!A29</f>
        <v>42675</v>
      </c>
      <c r="B29" s="25"/>
      <c r="C29" s="79"/>
    </row>
    <row r="30" spans="1:3" ht="13.5" thickBot="1" x14ac:dyDescent="0.25">
      <c r="A30" s="206">
        <f>+'4.1 '!A30</f>
        <v>42705</v>
      </c>
      <c r="B30" s="25"/>
      <c r="C30" s="82"/>
    </row>
    <row r="31" spans="1:3" x14ac:dyDescent="0.2">
      <c r="A31" s="202">
        <f>+'4.1 '!A31</f>
        <v>42736</v>
      </c>
      <c r="B31" s="25"/>
      <c r="C31" s="75"/>
    </row>
    <row r="32" spans="1:3" x14ac:dyDescent="0.2">
      <c r="A32" s="203">
        <f>+'4.1 '!A32</f>
        <v>42767</v>
      </c>
      <c r="B32" s="25"/>
      <c r="C32" s="79"/>
    </row>
    <row r="33" spans="1:3" x14ac:dyDescent="0.2">
      <c r="A33" s="203">
        <f>+'4.1 '!A33</f>
        <v>42795</v>
      </c>
      <c r="B33" s="25"/>
      <c r="C33" s="79"/>
    </row>
    <row r="34" spans="1:3" x14ac:dyDescent="0.2">
      <c r="A34" s="203">
        <f>+'4.1 '!A34</f>
        <v>42826</v>
      </c>
      <c r="B34" s="25"/>
      <c r="C34" s="79"/>
    </row>
    <row r="35" spans="1:3" x14ac:dyDescent="0.2">
      <c r="A35" s="203">
        <f>+'4.1 '!A35</f>
        <v>42856</v>
      </c>
      <c r="B35" s="25"/>
      <c r="C35" s="79"/>
    </row>
    <row r="36" spans="1:3" x14ac:dyDescent="0.2">
      <c r="A36" s="203">
        <f>+'4.1 '!A36</f>
        <v>42887</v>
      </c>
      <c r="B36" s="25"/>
      <c r="C36" s="79"/>
    </row>
    <row r="37" spans="1:3" x14ac:dyDescent="0.2">
      <c r="A37" s="203">
        <f>+'4.1 '!A37</f>
        <v>42917</v>
      </c>
      <c r="B37" s="25"/>
      <c r="C37" s="79"/>
    </row>
    <row r="38" spans="1:3" x14ac:dyDescent="0.2">
      <c r="A38" s="203">
        <f>+'4.1 '!A38</f>
        <v>42948</v>
      </c>
      <c r="B38" s="25"/>
      <c r="C38" s="79"/>
    </row>
    <row r="39" spans="1:3" x14ac:dyDescent="0.2">
      <c r="A39" s="203">
        <f>+'4.1 '!A39</f>
        <v>42979</v>
      </c>
      <c r="B39" s="25"/>
      <c r="C39" s="79"/>
    </row>
    <row r="40" spans="1:3" x14ac:dyDescent="0.2">
      <c r="A40" s="203">
        <f>+'4.1 '!A40</f>
        <v>43009</v>
      </c>
      <c r="B40" s="25"/>
      <c r="C40" s="79"/>
    </row>
    <row r="41" spans="1:3" x14ac:dyDescent="0.2">
      <c r="A41" s="203">
        <f>+'4.1 '!A41</f>
        <v>43040</v>
      </c>
      <c r="B41" s="25"/>
      <c r="C41" s="79"/>
    </row>
    <row r="42" spans="1:3" ht="13.5" thickBot="1" x14ac:dyDescent="0.25">
      <c r="A42" s="204">
        <f>+'4.1 '!A42</f>
        <v>43070</v>
      </c>
      <c r="B42" s="25"/>
      <c r="C42" s="82"/>
    </row>
    <row r="43" spans="1:3" x14ac:dyDescent="0.2">
      <c r="A43" s="205">
        <f>+'4.1 '!A43</f>
        <v>43101</v>
      </c>
      <c r="B43" s="25"/>
      <c r="C43" s="75"/>
    </row>
    <row r="44" spans="1:3" x14ac:dyDescent="0.2">
      <c r="A44" s="203">
        <f>+'4.1 '!A44</f>
        <v>43132</v>
      </c>
      <c r="B44" s="25"/>
      <c r="C44" s="79"/>
    </row>
    <row r="45" spans="1:3" x14ac:dyDescent="0.2">
      <c r="A45" s="203">
        <f>+'4.1 '!A45</f>
        <v>43160</v>
      </c>
      <c r="B45" s="25"/>
      <c r="C45" s="79"/>
    </row>
    <row r="46" spans="1:3" x14ac:dyDescent="0.2">
      <c r="A46" s="203">
        <f>+'4.1 '!A46</f>
        <v>43191</v>
      </c>
      <c r="B46" s="25"/>
      <c r="C46" s="79"/>
    </row>
    <row r="47" spans="1:3" x14ac:dyDescent="0.2">
      <c r="A47" s="203">
        <f>+'4.1 '!A47</f>
        <v>43221</v>
      </c>
      <c r="B47" s="25"/>
      <c r="C47" s="79"/>
    </row>
    <row r="48" spans="1:3" hidden="1" x14ac:dyDescent="0.2">
      <c r="A48" s="203"/>
      <c r="B48" s="25"/>
      <c r="C48" s="79"/>
    </row>
    <row r="49" spans="1:3" hidden="1" x14ac:dyDescent="0.2">
      <c r="A49" s="203"/>
      <c r="B49" s="25"/>
      <c r="C49" s="79"/>
    </row>
    <row r="50" spans="1:3" hidden="1" x14ac:dyDescent="0.2">
      <c r="A50" s="203"/>
      <c r="B50" s="25"/>
      <c r="C50" s="79"/>
    </row>
    <row r="51" spans="1:3" hidden="1" x14ac:dyDescent="0.2">
      <c r="A51" s="203"/>
      <c r="B51" s="25"/>
      <c r="C51" s="79"/>
    </row>
    <row r="52" spans="1:3" hidden="1" x14ac:dyDescent="0.2">
      <c r="A52" s="203"/>
      <c r="B52" s="25"/>
      <c r="C52" s="79"/>
    </row>
    <row r="53" spans="1:3" hidden="1" x14ac:dyDescent="0.2">
      <c r="A53" s="203"/>
      <c r="B53" s="25"/>
      <c r="C53" s="79"/>
    </row>
    <row r="54" spans="1:3" ht="13.5" hidden="1" thickBot="1" x14ac:dyDescent="0.25">
      <c r="A54" s="204"/>
      <c r="B54" s="25"/>
      <c r="C54" s="79"/>
    </row>
    <row r="55" spans="1:3" ht="13.5" thickBot="1" x14ac:dyDescent="0.25">
      <c r="A55" s="85"/>
      <c r="B55" s="25"/>
      <c r="C55" s="79"/>
    </row>
    <row r="56" spans="1:3" ht="13.5" thickBot="1" x14ac:dyDescent="0.25">
      <c r="A56" s="156" t="s">
        <v>7</v>
      </c>
      <c r="B56" s="25"/>
      <c r="C56" s="150" t="s">
        <v>91</v>
      </c>
    </row>
    <row r="57" spans="1:3" x14ac:dyDescent="0.2">
      <c r="A57" s="202" t="str">
        <f>+'3.vol '!A58</f>
        <v>2015</v>
      </c>
      <c r="B57" s="25"/>
      <c r="C57" s="79"/>
    </row>
    <row r="58" spans="1:3" x14ac:dyDescent="0.2">
      <c r="A58" s="208">
        <f>+A57+1</f>
        <v>2016</v>
      </c>
      <c r="B58" s="25"/>
      <c r="C58" s="79"/>
    </row>
    <row r="59" spans="1:3" x14ac:dyDescent="0.2">
      <c r="A59" s="209">
        <f>+A58+1</f>
        <v>2017</v>
      </c>
      <c r="B59" s="25"/>
      <c r="C59" s="79"/>
    </row>
    <row r="60" spans="1:3" x14ac:dyDescent="0.2">
      <c r="A60" s="203" t="str">
        <f>+'3.vol '!A61</f>
        <v>ene-may 2017</v>
      </c>
      <c r="B60" s="25"/>
      <c r="C60" s="79"/>
    </row>
    <row r="61" spans="1:3" ht="13.5" thickBot="1" x14ac:dyDescent="0.25">
      <c r="A61" s="203" t="str">
        <f>+'3.vol '!A62</f>
        <v>ene-may 2018</v>
      </c>
      <c r="B61" s="25"/>
      <c r="C61" s="84"/>
    </row>
    <row r="62" spans="1:3" x14ac:dyDescent="0.2">
      <c r="A62" s="85"/>
      <c r="B62" s="25"/>
      <c r="C62" s="77"/>
    </row>
  </sheetData>
  <sheetProtection formatCells="0" formatColumns="0" formatRows="0"/>
  <protectedRanges>
    <protectedRange sqref="C7:C55 C57:C58" name="Rango2_1_2"/>
  </protectedRanges>
  <mergeCells count="3">
    <mergeCell ref="A1:C1"/>
    <mergeCell ref="A3:C3"/>
    <mergeCell ref="A4:C4"/>
  </mergeCells>
  <phoneticPr fontId="1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horizontalDpi="300" verticalDpi="300" r:id="rId1"/>
  <headerFooter alignWithMargins="0">
    <oddHeader>&amp;R2018 - Año del Centenario de la Reforma Unversitaria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F55"/>
  <sheetViews>
    <sheetView zoomScaleNormal="100" workbookViewId="0">
      <selection activeCell="J39" sqref="J39"/>
    </sheetView>
  </sheetViews>
  <sheetFormatPr baseColWidth="10" defaultRowHeight="12.75" x14ac:dyDescent="0.2"/>
  <cols>
    <col min="1" max="1" width="38.28515625" style="29" customWidth="1"/>
    <col min="2" max="2" width="3.85546875" style="30" customWidth="1"/>
    <col min="3" max="3" width="30.7109375" style="25" customWidth="1"/>
    <col min="4" max="4" width="11.42578125" style="25"/>
    <col min="5" max="5" width="18" style="25" customWidth="1"/>
    <col min="6" max="6" width="11.85546875" style="25" customWidth="1"/>
    <col min="7" max="16384" width="11.42578125" style="25"/>
  </cols>
  <sheetData>
    <row r="1" spans="1:6" ht="15.75" x14ac:dyDescent="0.25">
      <c r="A1" s="576" t="s">
        <v>146</v>
      </c>
      <c r="B1" s="576"/>
      <c r="C1" s="576"/>
    </row>
    <row r="2" spans="1:6" ht="15.75" x14ac:dyDescent="0.25">
      <c r="A2" s="576" t="s">
        <v>129</v>
      </c>
      <c r="B2" s="576"/>
      <c r="C2" s="576"/>
    </row>
    <row r="3" spans="1:6" ht="16.5" thickBot="1" x14ac:dyDescent="0.3">
      <c r="A3" s="578" t="str">
        <f>+'parámetros e instrucciones'!$E$6</f>
        <v>Radiadores de aluminio</v>
      </c>
      <c r="B3" s="579"/>
      <c r="C3" s="579"/>
      <c r="E3" s="33"/>
      <c r="F3" s="33"/>
    </row>
    <row r="4" spans="1:6" ht="13.5" thickBot="1" x14ac:dyDescent="0.25">
      <c r="A4" s="581" t="s">
        <v>86</v>
      </c>
      <c r="B4" s="581"/>
      <c r="C4" s="581"/>
      <c r="E4" s="582"/>
      <c r="F4" s="583"/>
    </row>
    <row r="5" spans="1:6" ht="13.5" thickBot="1" x14ac:dyDescent="0.25">
      <c r="A5" s="63"/>
      <c r="B5" s="25"/>
      <c r="C5" s="112"/>
    </row>
    <row r="6" spans="1:6" ht="29.25" customHeight="1" thickBot="1" x14ac:dyDescent="0.25">
      <c r="A6" s="71" t="s">
        <v>87</v>
      </c>
      <c r="B6" s="25"/>
      <c r="C6" s="69" t="s">
        <v>147</v>
      </c>
      <c r="F6" s="32"/>
    </row>
    <row r="7" spans="1:6" x14ac:dyDescent="0.2">
      <c r="A7" s="202">
        <f>+'3.vol '!A7</f>
        <v>42005</v>
      </c>
      <c r="B7" s="25"/>
      <c r="C7" s="113"/>
      <c r="E7" s="32"/>
    </row>
    <row r="8" spans="1:6" ht="14.25" customHeight="1" x14ac:dyDescent="0.2">
      <c r="A8" s="203">
        <f>+'3.vol '!A8</f>
        <v>42036</v>
      </c>
      <c r="B8" s="25"/>
      <c r="C8" s="114"/>
      <c r="E8" s="32"/>
    </row>
    <row r="9" spans="1:6" ht="12.75" customHeight="1" x14ac:dyDescent="0.2">
      <c r="A9" s="203">
        <f>+'3.vol '!A9</f>
        <v>42064</v>
      </c>
      <c r="B9" s="25"/>
      <c r="C9" s="114"/>
      <c r="E9" s="32"/>
    </row>
    <row r="10" spans="1:6" x14ac:dyDescent="0.2">
      <c r="A10" s="203">
        <f>+'3.vol '!A10</f>
        <v>42095</v>
      </c>
      <c r="B10" s="25"/>
      <c r="C10" s="114"/>
      <c r="E10" s="32"/>
    </row>
    <row r="11" spans="1:6" x14ac:dyDescent="0.2">
      <c r="A11" s="203">
        <f>+'3.vol '!A11</f>
        <v>42125</v>
      </c>
      <c r="B11" s="25"/>
      <c r="C11" s="114"/>
    </row>
    <row r="12" spans="1:6" x14ac:dyDescent="0.2">
      <c r="A12" s="203">
        <f>+'3.vol '!A12</f>
        <v>42156</v>
      </c>
      <c r="B12" s="25"/>
      <c r="C12" s="114"/>
    </row>
    <row r="13" spans="1:6" x14ac:dyDescent="0.2">
      <c r="A13" s="203">
        <f>+'3.vol '!A13</f>
        <v>42186</v>
      </c>
      <c r="B13" s="25"/>
      <c r="C13" s="114"/>
    </row>
    <row r="14" spans="1:6" x14ac:dyDescent="0.2">
      <c r="A14" s="203">
        <f>+'3.vol '!A14</f>
        <v>42217</v>
      </c>
      <c r="B14" s="25"/>
      <c r="C14" s="114"/>
    </row>
    <row r="15" spans="1:6" x14ac:dyDescent="0.2">
      <c r="A15" s="203">
        <f>+'3.vol '!A15</f>
        <v>42248</v>
      </c>
      <c r="B15" s="25"/>
      <c r="C15" s="114"/>
    </row>
    <row r="16" spans="1:6" x14ac:dyDescent="0.2">
      <c r="A16" s="203">
        <f>+'3.vol '!A16</f>
        <v>42278</v>
      </c>
      <c r="B16" s="25"/>
      <c r="C16" s="114"/>
    </row>
    <row r="17" spans="1:3" x14ac:dyDescent="0.2">
      <c r="A17" s="203">
        <f>+'3.vol '!A17</f>
        <v>42309</v>
      </c>
      <c r="B17" s="25"/>
      <c r="C17" s="114"/>
    </row>
    <row r="18" spans="1:3" ht="13.5" thickBot="1" x14ac:dyDescent="0.25">
      <c r="A18" s="204">
        <f>+'3.vol '!A18</f>
        <v>42339</v>
      </c>
      <c r="B18" s="25"/>
      <c r="C18" s="115"/>
    </row>
    <row r="19" spans="1:3" x14ac:dyDescent="0.2">
      <c r="A19" s="205">
        <f>+'3.vol '!A19</f>
        <v>42370</v>
      </c>
      <c r="B19" s="25"/>
      <c r="C19" s="116"/>
    </row>
    <row r="20" spans="1:3" x14ac:dyDescent="0.2">
      <c r="A20" s="203">
        <f>+'3.vol '!A20</f>
        <v>42401</v>
      </c>
      <c r="B20" s="25"/>
      <c r="C20" s="114"/>
    </row>
    <row r="21" spans="1:3" x14ac:dyDescent="0.2">
      <c r="A21" s="203">
        <f>+'3.vol '!A21</f>
        <v>42430</v>
      </c>
      <c r="B21" s="25"/>
      <c r="C21" s="114"/>
    </row>
    <row r="22" spans="1:3" x14ac:dyDescent="0.2">
      <c r="A22" s="203">
        <f>+'3.vol '!A22</f>
        <v>42461</v>
      </c>
      <c r="B22" s="25"/>
      <c r="C22" s="114"/>
    </row>
    <row r="23" spans="1:3" x14ac:dyDescent="0.2">
      <c r="A23" s="203">
        <f>+'3.vol '!A23</f>
        <v>42491</v>
      </c>
      <c r="B23" s="25"/>
      <c r="C23" s="114"/>
    </row>
    <row r="24" spans="1:3" x14ac:dyDescent="0.2">
      <c r="A24" s="203">
        <f>+'3.vol '!A24</f>
        <v>42522</v>
      </c>
      <c r="B24" s="25"/>
      <c r="C24" s="114"/>
    </row>
    <row r="25" spans="1:3" x14ac:dyDescent="0.2">
      <c r="A25" s="203">
        <f>+'3.vol '!A25</f>
        <v>42552</v>
      </c>
      <c r="B25" s="25"/>
      <c r="C25" s="114"/>
    </row>
    <row r="26" spans="1:3" x14ac:dyDescent="0.2">
      <c r="A26" s="203">
        <f>+'3.vol '!A26</f>
        <v>42583</v>
      </c>
      <c r="B26" s="25"/>
      <c r="C26" s="114"/>
    </row>
    <row r="27" spans="1:3" x14ac:dyDescent="0.2">
      <c r="A27" s="203">
        <f>+'3.vol '!A27</f>
        <v>42614</v>
      </c>
      <c r="B27" s="25"/>
      <c r="C27" s="114"/>
    </row>
    <row r="28" spans="1:3" x14ac:dyDescent="0.2">
      <c r="A28" s="203">
        <f>+'3.vol '!A28</f>
        <v>42644</v>
      </c>
      <c r="B28" s="25"/>
      <c r="C28" s="114"/>
    </row>
    <row r="29" spans="1:3" x14ac:dyDescent="0.2">
      <c r="A29" s="203">
        <f>+'3.vol '!A29</f>
        <v>42675</v>
      </c>
      <c r="B29" s="25"/>
      <c r="C29" s="114"/>
    </row>
    <row r="30" spans="1:3" ht="13.5" thickBot="1" x14ac:dyDescent="0.25">
      <c r="A30" s="206">
        <f>+'3.vol '!A30</f>
        <v>42705</v>
      </c>
      <c r="B30" s="25"/>
      <c r="C30" s="115"/>
    </row>
    <row r="31" spans="1:3" x14ac:dyDescent="0.2">
      <c r="A31" s="202">
        <f>+'3.vol '!A31</f>
        <v>42736</v>
      </c>
      <c r="B31" s="25"/>
      <c r="C31" s="116"/>
    </row>
    <row r="32" spans="1:3" x14ac:dyDescent="0.2">
      <c r="A32" s="203">
        <f>+'3.vol '!A32</f>
        <v>42767</v>
      </c>
      <c r="B32" s="25"/>
      <c r="C32" s="114"/>
    </row>
    <row r="33" spans="1:3" x14ac:dyDescent="0.2">
      <c r="A33" s="203">
        <f>+'3.vol '!A33</f>
        <v>42795</v>
      </c>
      <c r="B33" s="25"/>
      <c r="C33" s="114"/>
    </row>
    <row r="34" spans="1:3" x14ac:dyDescent="0.2">
      <c r="A34" s="203">
        <f>+'3.vol '!A34</f>
        <v>42826</v>
      </c>
      <c r="B34" s="25"/>
      <c r="C34" s="114"/>
    </row>
    <row r="35" spans="1:3" x14ac:dyDescent="0.2">
      <c r="A35" s="203">
        <f>+'3.vol '!A35</f>
        <v>42856</v>
      </c>
      <c r="B35" s="25"/>
      <c r="C35" s="114"/>
    </row>
    <row r="36" spans="1:3" x14ac:dyDescent="0.2">
      <c r="A36" s="203">
        <f>+'3.vol '!A36</f>
        <v>42887</v>
      </c>
      <c r="B36" s="25"/>
      <c r="C36" s="114"/>
    </row>
    <row r="37" spans="1:3" x14ac:dyDescent="0.2">
      <c r="A37" s="203">
        <f>+'3.vol '!A37</f>
        <v>42917</v>
      </c>
      <c r="B37" s="25"/>
      <c r="C37" s="114"/>
    </row>
    <row r="38" spans="1:3" x14ac:dyDescent="0.2">
      <c r="A38" s="203">
        <f>+'3.vol '!A38</f>
        <v>42948</v>
      </c>
      <c r="B38" s="25"/>
      <c r="C38" s="114"/>
    </row>
    <row r="39" spans="1:3" x14ac:dyDescent="0.2">
      <c r="A39" s="203">
        <f>+'3.vol '!A39</f>
        <v>42979</v>
      </c>
      <c r="B39" s="25"/>
      <c r="C39" s="114"/>
    </row>
    <row r="40" spans="1:3" x14ac:dyDescent="0.2">
      <c r="A40" s="203">
        <f>+'3.vol '!A40</f>
        <v>43009</v>
      </c>
      <c r="B40" s="25"/>
      <c r="C40" s="114"/>
    </row>
    <row r="41" spans="1:3" x14ac:dyDescent="0.2">
      <c r="A41" s="203">
        <f>+'3.vol '!A41</f>
        <v>43040</v>
      </c>
      <c r="B41" s="25"/>
      <c r="C41" s="114"/>
    </row>
    <row r="42" spans="1:3" ht="13.5" thickBot="1" x14ac:dyDescent="0.25">
      <c r="A42" s="204">
        <f>+'3.vol '!A42</f>
        <v>43070</v>
      </c>
      <c r="B42" s="25"/>
      <c r="C42" s="115"/>
    </row>
    <row r="43" spans="1:3" x14ac:dyDescent="0.2">
      <c r="A43" s="205">
        <f>+'3.vol '!A43</f>
        <v>43101</v>
      </c>
      <c r="B43" s="25"/>
      <c r="C43" s="116"/>
    </row>
    <row r="44" spans="1:3" x14ac:dyDescent="0.2">
      <c r="A44" s="203">
        <f>+'3.vol '!A44</f>
        <v>43132</v>
      </c>
      <c r="B44" s="25"/>
      <c r="C44" s="114"/>
    </row>
    <row r="45" spans="1:3" x14ac:dyDescent="0.2">
      <c r="A45" s="203">
        <f>+'3.vol '!A45</f>
        <v>43160</v>
      </c>
      <c r="B45" s="25"/>
      <c r="C45" s="114"/>
    </row>
    <row r="46" spans="1:3" x14ac:dyDescent="0.2">
      <c r="A46" s="203">
        <f>+'3.vol '!A46</f>
        <v>43191</v>
      </c>
      <c r="B46" s="25"/>
      <c r="C46" s="114"/>
    </row>
    <row r="47" spans="1:3" x14ac:dyDescent="0.2">
      <c r="A47" s="203">
        <f>+'3.vol '!A47</f>
        <v>43221</v>
      </c>
      <c r="B47" s="25"/>
      <c r="C47" s="114"/>
    </row>
    <row r="48" spans="1:3" ht="13.5" thickBot="1" x14ac:dyDescent="0.25">
      <c r="A48" s="156"/>
      <c r="B48" s="25"/>
      <c r="C48" s="117"/>
    </row>
    <row r="49" spans="1:3" ht="26.25" thickBot="1" x14ac:dyDescent="0.25">
      <c r="A49" s="156" t="s">
        <v>7</v>
      </c>
      <c r="B49" s="25"/>
      <c r="C49" s="71" t="str">
        <f>+C6</f>
        <v>EXPORTACIONES US$ FOB   RESÚMEN PÚBLICO</v>
      </c>
    </row>
    <row r="50" spans="1:3" x14ac:dyDescent="0.2">
      <c r="A50" s="202" t="str">
        <f>+'3.vol '!A58</f>
        <v>2015</v>
      </c>
      <c r="B50" s="25"/>
      <c r="C50" s="118"/>
    </row>
    <row r="51" spans="1:3" x14ac:dyDescent="0.2">
      <c r="A51" s="208">
        <f>+A50+1</f>
        <v>2016</v>
      </c>
      <c r="B51" s="25"/>
      <c r="C51" s="119"/>
    </row>
    <row r="52" spans="1:3" ht="13.5" thickBot="1" x14ac:dyDescent="0.25">
      <c r="A52" s="209">
        <f>+A51+1</f>
        <v>2017</v>
      </c>
      <c r="B52" s="25"/>
      <c r="C52" s="120"/>
    </row>
    <row r="53" spans="1:3" x14ac:dyDescent="0.2">
      <c r="A53" s="203" t="str">
        <f>+'3.vol '!A61</f>
        <v>ene-may 2017</v>
      </c>
      <c r="B53" s="25"/>
      <c r="C53" s="118"/>
    </row>
    <row r="54" spans="1:3" ht="13.5" thickBot="1" x14ac:dyDescent="0.25">
      <c r="A54" s="203" t="str">
        <f>+'3.vol '!A62</f>
        <v>ene-may 2018</v>
      </c>
      <c r="B54" s="25"/>
      <c r="C54" s="121"/>
    </row>
    <row r="55" spans="1:3" x14ac:dyDescent="0.2">
      <c r="A55" s="54"/>
      <c r="B55" s="25"/>
      <c r="C55" s="122"/>
    </row>
  </sheetData>
  <sheetProtection formatCells="0" formatColumns="0" formatRows="0"/>
  <protectedRanges>
    <protectedRange sqref="C50:C54 C7:C47" name="Rango2_1_1"/>
    <protectedRange sqref="C50:C54" name="Rango1_1_1"/>
  </protectedRanges>
  <mergeCells count="5">
    <mergeCell ref="A1:C1"/>
    <mergeCell ref="A2:C2"/>
    <mergeCell ref="A3:C3"/>
    <mergeCell ref="A4:C4"/>
    <mergeCell ref="E4:F4"/>
  </mergeCells>
  <phoneticPr fontId="1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horizontalDpi="300" verticalDpi="300" r:id="rId1"/>
  <headerFooter alignWithMargins="0">
    <oddHeader>&amp;R2018 - Año del Centenario de la Reforma Unversitaria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47</vt:i4>
      </vt:variant>
    </vt:vector>
  </HeadingPairs>
  <TitlesOfParts>
    <vt:vector size="72" baseType="lpstr">
      <vt:lpstr>parámetros e instrucciones</vt:lpstr>
      <vt:lpstr>anexo</vt:lpstr>
      <vt:lpstr>1.Modelos</vt:lpstr>
      <vt:lpstr>Detalle modelos</vt:lpstr>
      <vt:lpstr>2. prod nac</vt:lpstr>
      <vt:lpstr>3.vol </vt:lpstr>
      <vt:lpstr>4.1 </vt:lpstr>
      <vt:lpstr>4.2.a </vt:lpstr>
      <vt:lpstr>4.2.b </vt:lpstr>
      <vt:lpstr>5. cap prod</vt:lpstr>
      <vt:lpstr>5.ejemplo</vt:lpstr>
      <vt:lpstr>6-empleo </vt:lpstr>
      <vt:lpstr>7.costos tot </vt:lpstr>
      <vt:lpstr>8.a </vt:lpstr>
      <vt:lpstr>8.a bis</vt:lpstr>
      <vt:lpstr>9.adicional costos  </vt:lpstr>
      <vt:lpstr>9.adicional costos  bis</vt:lpstr>
      <vt:lpstr>10.precios </vt:lpstr>
      <vt:lpstr>10.precios bis</vt:lpstr>
      <vt:lpstr>11.impo </vt:lpstr>
      <vt:lpstr>12.reventa </vt:lpstr>
      <vt:lpstr>13.exist </vt:lpstr>
      <vt:lpstr>14.semiterm</vt:lpstr>
      <vt:lpstr>11-Máx. Prod.</vt:lpstr>
      <vt:lpstr>14-horas trabajadas</vt:lpstr>
      <vt:lpstr>'1.Modelos'!_ftn1</vt:lpstr>
      <vt:lpstr>'Detalle modelos'!_ftn1</vt:lpstr>
      <vt:lpstr>'1.Modelos'!_ftn2</vt:lpstr>
      <vt:lpstr>'Detalle modelos'!_ftn2</vt:lpstr>
      <vt:lpstr>'1.Modelos'!_ftn3</vt:lpstr>
      <vt:lpstr>'Detalle modelos'!_ftn3</vt:lpstr>
      <vt:lpstr>'1.Modelos'!_ftn4</vt:lpstr>
      <vt:lpstr>'Detalle modelos'!_ftn4</vt:lpstr>
      <vt:lpstr>'1.Modelos'!_ftn5</vt:lpstr>
      <vt:lpstr>'Detalle modelos'!_ftn5</vt:lpstr>
      <vt:lpstr>'1.Modelos'!_ftn6</vt:lpstr>
      <vt:lpstr>'Detalle modelos'!_ftn6</vt:lpstr>
      <vt:lpstr>'1.Modelos'!_ftnref1</vt:lpstr>
      <vt:lpstr>'Detalle modelos'!_ftnref1</vt:lpstr>
      <vt:lpstr>'1.Modelos'!_ftnref2</vt:lpstr>
      <vt:lpstr>'Detalle modelos'!_ftnref2</vt:lpstr>
      <vt:lpstr>'1.Modelos'!_ftnref3</vt:lpstr>
      <vt:lpstr>'Detalle modelos'!_ftnref3</vt:lpstr>
      <vt:lpstr>'1.Modelos'!_ftnref4</vt:lpstr>
      <vt:lpstr>'Detalle modelos'!_ftnref4</vt:lpstr>
      <vt:lpstr>'1.Modelos'!_ftnref5</vt:lpstr>
      <vt:lpstr>'Detalle modelos'!_ftnref5</vt:lpstr>
      <vt:lpstr>'1.Modelos'!_ftnref6</vt:lpstr>
      <vt:lpstr>'Detalle modelos'!_ftnref6</vt:lpstr>
      <vt:lpstr>'1.Modelos'!Área_de_impresión</vt:lpstr>
      <vt:lpstr>'10.precios '!Área_de_impresión</vt:lpstr>
      <vt:lpstr>'10.precios bis'!Área_de_impresión</vt:lpstr>
      <vt:lpstr>'11.impo '!Área_de_impresión</vt:lpstr>
      <vt:lpstr>'11-Máx. Prod.'!Área_de_impresión</vt:lpstr>
      <vt:lpstr>'12.reventa '!Área_de_impresión</vt:lpstr>
      <vt:lpstr>'13.exist '!Área_de_impresión</vt:lpstr>
      <vt:lpstr>'14.semiterm'!Área_de_impresión</vt:lpstr>
      <vt:lpstr>'14-horas trabajadas'!Área_de_impresión</vt:lpstr>
      <vt:lpstr>'2. prod nac'!Área_de_impresión</vt:lpstr>
      <vt:lpstr>'3.vol '!Área_de_impresión</vt:lpstr>
      <vt:lpstr>'4.1 '!Área_de_impresión</vt:lpstr>
      <vt:lpstr>'4.2.a '!Área_de_impresión</vt:lpstr>
      <vt:lpstr>'4.2.b '!Área_de_impresión</vt:lpstr>
      <vt:lpstr>'5.ejemplo'!Área_de_impresión</vt:lpstr>
      <vt:lpstr>'6-empleo '!Área_de_impresión</vt:lpstr>
      <vt:lpstr>'7.costos tot '!Área_de_impresión</vt:lpstr>
      <vt:lpstr>'8.a '!Área_de_impresión</vt:lpstr>
      <vt:lpstr>'8.a bis'!Área_de_impresión</vt:lpstr>
      <vt:lpstr>'9.adicional costos  '!Área_de_impresión</vt:lpstr>
      <vt:lpstr>'9.adicional costos  bis'!Área_de_impresión</vt:lpstr>
      <vt:lpstr>anexo!Área_de_impresión</vt:lpstr>
      <vt:lpstr>'Detalle modelos'!Área_de_impresión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2018-07-12T20:20:42Z</cp:lastPrinted>
  <dcterms:created xsi:type="dcterms:W3CDTF">1996-10-10T17:31:07Z</dcterms:created>
  <dcterms:modified xsi:type="dcterms:W3CDTF">2018-07-12T20:39:53Z</dcterms:modified>
</cp:coreProperties>
</file>