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240" yWindow="45" windowWidth="9135" windowHeight="4965" tabRatio="969" firstSheet="10" activeTab="24"/>
  </bookViews>
  <sheets>
    <sheet name="parámetros e instrucciones" sheetId="48" r:id="rId1"/>
    <sheet name="anexo" sheetId="1" r:id="rId2"/>
    <sheet name="1.Modelos" sheetId="2" r:id="rId3"/>
    <sheet name="2. prod nac" sheetId="28" r:id="rId4"/>
    <sheet name="3.vol " sheetId="45" r:id="rId5"/>
    <sheet name="4.1 " sheetId="52" r:id="rId6"/>
    <sheet name="4.2.a " sheetId="47" r:id="rId7"/>
    <sheet name="4.2.b " sheetId="46" r:id="rId8"/>
    <sheet name="5. cap prod" sheetId="71" r:id="rId9"/>
    <sheet name="5.ejemplo" sheetId="33" r:id="rId10"/>
    <sheet name="6-empleo " sheetId="34" r:id="rId11"/>
    <sheet name="7.costos tot " sheetId="49" r:id="rId12"/>
    <sheet name="8.a " sheetId="36" r:id="rId13"/>
    <sheet name="8.b" sheetId="99" r:id="rId14"/>
    <sheet name="8.c" sheetId="100" r:id="rId15"/>
    <sheet name="9.adicional costos  " sheetId="98" r:id="rId16"/>
    <sheet name="9.adicional costos   (3)" sheetId="102" r:id="rId17"/>
    <sheet name="9.adicional costos   (2)" sheetId="101" r:id="rId18"/>
    <sheet name="10.precios " sheetId="38" r:id="rId19"/>
    <sheet name="10.precios  (3)" sheetId="104" r:id="rId20"/>
    <sheet name="10.precios  (2)" sheetId="103" r:id="rId21"/>
    <sheet name="11.impo " sheetId="84" r:id="rId22"/>
    <sheet name="12.reventa " sheetId="41" r:id="rId23"/>
    <sheet name="13.exist " sheetId="42" r:id="rId24"/>
    <sheet name="14.semiterm" sheetId="94" r:id="rId25"/>
    <sheet name="11-Máx. Prod." sheetId="14" state="hidden" r:id="rId26"/>
    <sheet name="14-horas trabajadas" sheetId="23" state="hidden" r:id="rId27"/>
  </sheets>
  <externalReferences>
    <externalReference r:id="rId28"/>
    <externalReference r:id="rId29"/>
    <externalReference r:id="rId30"/>
  </externalReferences>
  <definedNames>
    <definedName name="al" localSheetId="15">[1]PARAMETROS!$C$5</definedName>
    <definedName name="al" localSheetId="17">[1]PARAMETROS!$C$5</definedName>
    <definedName name="al" localSheetId="16">[1]PARAMETROS!$C$5</definedName>
    <definedName name="al">[2]PARAMETROS!$C$5</definedName>
    <definedName name="año1">'[3]0a_Parámetros'!$H$7</definedName>
    <definedName name="_xlnm.Print_Area" localSheetId="2">'1.Modelos'!$A$5:$G$63</definedName>
    <definedName name="_xlnm.Print_Area" localSheetId="18">'10.precios '!$A$1:$E$64</definedName>
    <definedName name="_xlnm.Print_Area" localSheetId="20">'10.precios  (2)'!$A$1:$E$64</definedName>
    <definedName name="_xlnm.Print_Area" localSheetId="19">'10.precios  (3)'!$A$1:$E$64</definedName>
    <definedName name="_xlnm.Print_Area" localSheetId="21">'11.impo '!$A$1:$E$68</definedName>
    <definedName name="_xlnm.Print_Area" localSheetId="25">'11-Máx. Prod.'!$A$1:$B$5</definedName>
    <definedName name="_xlnm.Print_Area" localSheetId="22">'12.reventa '!$A$1:$I$54</definedName>
    <definedName name="_xlnm.Print_Area" localSheetId="23">'13.exist '!$A$1:$E$15</definedName>
    <definedName name="_xlnm.Print_Area" localSheetId="24">'14.semiterm'!$A$1:$F$63</definedName>
    <definedName name="_xlnm.Print_Area" localSheetId="26">'14-horas trabajadas'!$A$1:$D$10</definedName>
    <definedName name="_xlnm.Print_Area" localSheetId="3">'2. prod nac'!$A$1:$D$14</definedName>
    <definedName name="_xlnm.Print_Area" localSheetId="4">'3.vol '!$A$1:$J$64</definedName>
    <definedName name="_xlnm.Print_Area" localSheetId="5">'4.1 '!$A$1:$E$64</definedName>
    <definedName name="_xlnm.Print_Area" localSheetId="6">'4.2.a '!$A$1:$D$62</definedName>
    <definedName name="_xlnm.Print_Area" localSheetId="7">'4.2.b '!$A$1:$C$63</definedName>
    <definedName name="_xlnm.Print_Area" localSheetId="9">'5.ejemplo'!$A$1:$G$43</definedName>
    <definedName name="_xlnm.Print_Area" localSheetId="10">'6-empleo '!$A$1:$H$16</definedName>
    <definedName name="_xlnm.Print_Area" localSheetId="11">'7.costos tot '!$A$1:$G$43</definedName>
    <definedName name="_xlnm.Print_Area" localSheetId="12">'8.a '!$A$1:$K$60</definedName>
    <definedName name="_xlnm.Print_Area" localSheetId="13">'8.b'!$A$1:$K$60</definedName>
    <definedName name="_xlnm.Print_Area" localSheetId="14">'8.c'!$A$1:$K$60</definedName>
    <definedName name="_xlnm.Print_Area" localSheetId="15">'9.adicional costos  '!$A$1:$I$42</definedName>
    <definedName name="_xlnm.Print_Area" localSheetId="17">'9.adicional costos   (2)'!$A$1:$I$42</definedName>
    <definedName name="_xlnm.Print_Area" localSheetId="16">'9.adicional costos   (3)'!$A$1:$I$42</definedName>
    <definedName name="_xlnm.Print_Area" localSheetId="1">anexo!$C$10</definedName>
  </definedNames>
  <calcPr calcId="152511" calcMode="manual"/>
</workbook>
</file>

<file path=xl/calcChain.xml><?xml version="1.0" encoding="utf-8"?>
<calcChain xmlns="http://schemas.openxmlformats.org/spreadsheetml/2006/main">
  <c r="A4" i="103" l="1"/>
  <c r="A4" i="104"/>
  <c r="A62" i="104"/>
  <c r="A61" i="104"/>
  <c r="A60" i="104"/>
  <c r="A59" i="104"/>
  <c r="A58" i="104"/>
  <c r="A56" i="104"/>
  <c r="A55" i="104"/>
  <c r="A54" i="104"/>
  <c r="A53" i="104"/>
  <c r="A52" i="104"/>
  <c r="A51" i="104"/>
  <c r="A50" i="104"/>
  <c r="A49" i="104"/>
  <c r="A48" i="104"/>
  <c r="A47" i="104"/>
  <c r="A46" i="104"/>
  <c r="A45" i="104"/>
  <c r="A44" i="104"/>
  <c r="A43" i="104"/>
  <c r="A42" i="104"/>
  <c r="A41" i="104"/>
  <c r="A40" i="104"/>
  <c r="A39" i="104"/>
  <c r="A38" i="104"/>
  <c r="A37" i="104"/>
  <c r="A36" i="104"/>
  <c r="A35" i="104"/>
  <c r="A34" i="104"/>
  <c r="A33" i="104"/>
  <c r="A32" i="104"/>
  <c r="A31" i="104"/>
  <c r="A30" i="104"/>
  <c r="A29" i="104"/>
  <c r="A28" i="104"/>
  <c r="A27" i="104"/>
  <c r="A26" i="104"/>
  <c r="A25" i="104"/>
  <c r="A24" i="104"/>
  <c r="A23" i="104"/>
  <c r="A22" i="104"/>
  <c r="A21" i="104"/>
  <c r="A20" i="104"/>
  <c r="A19" i="104"/>
  <c r="A18" i="104"/>
  <c r="A17" i="104"/>
  <c r="A16" i="104"/>
  <c r="A15" i="104"/>
  <c r="A14" i="104"/>
  <c r="A13" i="104"/>
  <c r="A12" i="104"/>
  <c r="A11" i="104"/>
  <c r="A10" i="104"/>
  <c r="A9" i="104"/>
  <c r="C8" i="104"/>
  <c r="C4" i="104"/>
  <c r="A3" i="104"/>
  <c r="A62" i="103"/>
  <c r="A61" i="103"/>
  <c r="A60" i="103"/>
  <c r="A59" i="103"/>
  <c r="A58" i="103"/>
  <c r="A56" i="103"/>
  <c r="A55" i="103"/>
  <c r="A54" i="103"/>
  <c r="A53" i="103"/>
  <c r="A52" i="103"/>
  <c r="A51" i="103"/>
  <c r="A50" i="103"/>
  <c r="A49" i="103"/>
  <c r="A48" i="103"/>
  <c r="A47" i="103"/>
  <c r="A46" i="103"/>
  <c r="A45" i="103"/>
  <c r="A44" i="103"/>
  <c r="A43" i="103"/>
  <c r="A42" i="103"/>
  <c r="A41" i="103"/>
  <c r="A40" i="103"/>
  <c r="A39" i="103"/>
  <c r="A38" i="103"/>
  <c r="A37" i="103"/>
  <c r="A36" i="103"/>
  <c r="A35" i="103"/>
  <c r="A34" i="103"/>
  <c r="A33" i="103"/>
  <c r="A32" i="103"/>
  <c r="A31" i="103"/>
  <c r="A30" i="103"/>
  <c r="A29" i="103"/>
  <c r="A28" i="103"/>
  <c r="A27" i="103"/>
  <c r="A26" i="103"/>
  <c r="A25" i="103"/>
  <c r="A24" i="103"/>
  <c r="A23" i="103"/>
  <c r="A22" i="103"/>
  <c r="A21" i="103"/>
  <c r="A20" i="103"/>
  <c r="A19" i="103"/>
  <c r="A18" i="103"/>
  <c r="A17" i="103"/>
  <c r="A16" i="103"/>
  <c r="A15" i="103"/>
  <c r="A14" i="103"/>
  <c r="A13" i="103"/>
  <c r="A12" i="103"/>
  <c r="A11" i="103"/>
  <c r="A10" i="103"/>
  <c r="A9" i="103"/>
  <c r="C8" i="103"/>
  <c r="C4" i="103"/>
  <c r="A3" i="103"/>
  <c r="A4" i="38"/>
  <c r="A4" i="101"/>
  <c r="A4" i="102"/>
  <c r="F24" i="102"/>
  <c r="E24" i="102"/>
  <c r="D24" i="102"/>
  <c r="A23" i="102"/>
  <c r="F7" i="102"/>
  <c r="E7" i="102"/>
  <c r="D7" i="102"/>
  <c r="C7" i="102"/>
  <c r="D6" i="102"/>
  <c r="C6" i="102"/>
  <c r="C24" i="102" s="1"/>
  <c r="A3" i="102"/>
  <c r="F24" i="101"/>
  <c r="E24" i="101"/>
  <c r="D24" i="101"/>
  <c r="A23" i="101"/>
  <c r="F7" i="101"/>
  <c r="E7" i="101"/>
  <c r="D7" i="101"/>
  <c r="C7" i="101"/>
  <c r="D6" i="101"/>
  <c r="C6" i="101"/>
  <c r="C24" i="101" s="1"/>
  <c r="A3" i="101"/>
  <c r="K49" i="100"/>
  <c r="I49" i="100"/>
  <c r="G49" i="100"/>
  <c r="E49" i="100"/>
  <c r="C49" i="100"/>
  <c r="K48" i="100"/>
  <c r="I48" i="100"/>
  <c r="G48" i="100"/>
  <c r="E48" i="100"/>
  <c r="C48" i="100"/>
  <c r="K47" i="100"/>
  <c r="I47" i="100"/>
  <c r="G47" i="100"/>
  <c r="E47" i="100"/>
  <c r="C47" i="100"/>
  <c r="K46" i="100"/>
  <c r="I46" i="100"/>
  <c r="G46" i="100"/>
  <c r="E46" i="100"/>
  <c r="C46" i="100"/>
  <c r="K45" i="100"/>
  <c r="I45" i="100"/>
  <c r="G45" i="100"/>
  <c r="E45" i="100"/>
  <c r="C45" i="100"/>
  <c r="K43" i="100"/>
  <c r="I43" i="100"/>
  <c r="G43" i="100"/>
  <c r="E43" i="100"/>
  <c r="C43" i="100"/>
  <c r="K42" i="100"/>
  <c r="I42" i="100"/>
  <c r="G42" i="100"/>
  <c r="E42" i="100"/>
  <c r="C42" i="100"/>
  <c r="K41" i="100"/>
  <c r="I41" i="100"/>
  <c r="G41" i="100"/>
  <c r="E41" i="100"/>
  <c r="C41" i="100"/>
  <c r="K40" i="100"/>
  <c r="I40" i="100"/>
  <c r="G40" i="100"/>
  <c r="E40" i="100"/>
  <c r="C40" i="100"/>
  <c r="K39" i="100"/>
  <c r="I39" i="100"/>
  <c r="G39" i="100"/>
  <c r="E39" i="100"/>
  <c r="C39" i="100"/>
  <c r="K38" i="100"/>
  <c r="I38" i="100"/>
  <c r="G38" i="100"/>
  <c r="E38" i="100"/>
  <c r="C38" i="100"/>
  <c r="K37" i="100"/>
  <c r="I37" i="100"/>
  <c r="G37" i="100"/>
  <c r="E37" i="100"/>
  <c r="C37" i="100"/>
  <c r="K35" i="100"/>
  <c r="I35" i="100"/>
  <c r="G35" i="100"/>
  <c r="E35" i="100"/>
  <c r="C35" i="100"/>
  <c r="K34" i="100"/>
  <c r="I34" i="100"/>
  <c r="G34" i="100"/>
  <c r="E34" i="100"/>
  <c r="C34" i="100"/>
  <c r="K33" i="100"/>
  <c r="I33" i="100"/>
  <c r="G33" i="100"/>
  <c r="E33" i="100"/>
  <c r="C33" i="100"/>
  <c r="K32" i="100"/>
  <c r="I32" i="100"/>
  <c r="G32" i="100"/>
  <c r="E32" i="100"/>
  <c r="C32" i="100"/>
  <c r="K30" i="100"/>
  <c r="I30" i="100"/>
  <c r="G30" i="100"/>
  <c r="E30" i="100"/>
  <c r="C30" i="100"/>
  <c r="K29" i="100"/>
  <c r="I29" i="100"/>
  <c r="G29" i="100"/>
  <c r="E29" i="100"/>
  <c r="C29" i="100"/>
  <c r="K28" i="100"/>
  <c r="I28" i="100"/>
  <c r="G28" i="100"/>
  <c r="E28" i="100"/>
  <c r="C28" i="100"/>
  <c r="K27" i="100"/>
  <c r="I27" i="100"/>
  <c r="G27" i="100"/>
  <c r="E27" i="100"/>
  <c r="C27" i="100"/>
  <c r="K26" i="100"/>
  <c r="I26" i="100"/>
  <c r="G26" i="100"/>
  <c r="E26" i="100"/>
  <c r="C26" i="100"/>
  <c r="K24" i="100"/>
  <c r="I24" i="100"/>
  <c r="G24" i="100"/>
  <c r="E24" i="100"/>
  <c r="C24" i="100"/>
  <c r="K22" i="100"/>
  <c r="I22" i="100"/>
  <c r="G22" i="100"/>
  <c r="E22" i="100"/>
  <c r="C22" i="100"/>
  <c r="K21" i="100"/>
  <c r="I21" i="100"/>
  <c r="G21" i="100"/>
  <c r="E21" i="100"/>
  <c r="C21" i="100"/>
  <c r="K20" i="100"/>
  <c r="I20" i="100"/>
  <c r="G20" i="100"/>
  <c r="E20" i="100"/>
  <c r="C20" i="100"/>
  <c r="K19" i="100"/>
  <c r="I19" i="100"/>
  <c r="G19" i="100"/>
  <c r="E19" i="100"/>
  <c r="C19" i="100"/>
  <c r="K18" i="100"/>
  <c r="I18" i="100"/>
  <c r="G18" i="100"/>
  <c r="E18" i="100"/>
  <c r="C18" i="100"/>
  <c r="K17" i="100"/>
  <c r="I17" i="100"/>
  <c r="G17" i="100"/>
  <c r="E17" i="100"/>
  <c r="C17" i="100"/>
  <c r="K15" i="100"/>
  <c r="I15" i="100"/>
  <c r="G15" i="100"/>
  <c r="E15" i="100"/>
  <c r="C15" i="100"/>
  <c r="K14" i="100"/>
  <c r="I14" i="100"/>
  <c r="G14" i="100"/>
  <c r="E14" i="100"/>
  <c r="C14" i="100"/>
  <c r="K13" i="100"/>
  <c r="I13" i="100"/>
  <c r="G13" i="100"/>
  <c r="E13" i="100"/>
  <c r="C13" i="100"/>
  <c r="K12" i="100"/>
  <c r="I12" i="100"/>
  <c r="G12" i="100"/>
  <c r="E12" i="100"/>
  <c r="C12" i="100"/>
  <c r="K11" i="100"/>
  <c r="I11" i="100"/>
  <c r="G11" i="100"/>
  <c r="E11" i="100"/>
  <c r="C11" i="100"/>
  <c r="K10" i="100"/>
  <c r="I10" i="100"/>
  <c r="G10" i="100"/>
  <c r="E10" i="100"/>
  <c r="C10" i="100"/>
  <c r="B8" i="100"/>
  <c r="H8" i="100" s="1"/>
  <c r="J7" i="100"/>
  <c r="H7" i="100"/>
  <c r="F7" i="100"/>
  <c r="D7" i="100"/>
  <c r="B7" i="100"/>
  <c r="A5" i="100"/>
  <c r="A3" i="100"/>
  <c r="K49" i="99"/>
  <c r="I49" i="99"/>
  <c r="G49" i="99"/>
  <c r="E49" i="99"/>
  <c r="C49" i="99"/>
  <c r="K48" i="99"/>
  <c r="I48" i="99"/>
  <c r="G48" i="99"/>
  <c r="E48" i="99"/>
  <c r="C48" i="99"/>
  <c r="K47" i="99"/>
  <c r="I47" i="99"/>
  <c r="G47" i="99"/>
  <c r="E47" i="99"/>
  <c r="C47" i="99"/>
  <c r="K46" i="99"/>
  <c r="I46" i="99"/>
  <c r="G46" i="99"/>
  <c r="E46" i="99"/>
  <c r="C46" i="99"/>
  <c r="K45" i="99"/>
  <c r="I45" i="99"/>
  <c r="G45" i="99"/>
  <c r="E45" i="99"/>
  <c r="C45" i="99"/>
  <c r="K43" i="99"/>
  <c r="I43" i="99"/>
  <c r="G43" i="99"/>
  <c r="E43" i="99"/>
  <c r="C43" i="99"/>
  <c r="K42" i="99"/>
  <c r="I42" i="99"/>
  <c r="G42" i="99"/>
  <c r="E42" i="99"/>
  <c r="C42" i="99"/>
  <c r="K41" i="99"/>
  <c r="I41" i="99"/>
  <c r="G41" i="99"/>
  <c r="E41" i="99"/>
  <c r="C41" i="99"/>
  <c r="K40" i="99"/>
  <c r="I40" i="99"/>
  <c r="G40" i="99"/>
  <c r="E40" i="99"/>
  <c r="C40" i="99"/>
  <c r="K39" i="99"/>
  <c r="I39" i="99"/>
  <c r="G39" i="99"/>
  <c r="E39" i="99"/>
  <c r="C39" i="99"/>
  <c r="K38" i="99"/>
  <c r="I38" i="99"/>
  <c r="G38" i="99"/>
  <c r="E38" i="99"/>
  <c r="C38" i="99"/>
  <c r="K37" i="99"/>
  <c r="I37" i="99"/>
  <c r="G37" i="99"/>
  <c r="E37" i="99"/>
  <c r="C37" i="99"/>
  <c r="K35" i="99"/>
  <c r="I35" i="99"/>
  <c r="G35" i="99"/>
  <c r="E35" i="99"/>
  <c r="C35" i="99"/>
  <c r="K34" i="99"/>
  <c r="I34" i="99"/>
  <c r="G34" i="99"/>
  <c r="E34" i="99"/>
  <c r="C34" i="99"/>
  <c r="K33" i="99"/>
  <c r="I33" i="99"/>
  <c r="G33" i="99"/>
  <c r="E33" i="99"/>
  <c r="C33" i="99"/>
  <c r="K32" i="99"/>
  <c r="I32" i="99"/>
  <c r="G32" i="99"/>
  <c r="E32" i="99"/>
  <c r="C32" i="99"/>
  <c r="K30" i="99"/>
  <c r="I30" i="99"/>
  <c r="G30" i="99"/>
  <c r="E30" i="99"/>
  <c r="C30" i="99"/>
  <c r="K29" i="99"/>
  <c r="I29" i="99"/>
  <c r="G29" i="99"/>
  <c r="E29" i="99"/>
  <c r="C29" i="99"/>
  <c r="K28" i="99"/>
  <c r="I28" i="99"/>
  <c r="G28" i="99"/>
  <c r="E28" i="99"/>
  <c r="C28" i="99"/>
  <c r="K27" i="99"/>
  <c r="I27" i="99"/>
  <c r="G27" i="99"/>
  <c r="E27" i="99"/>
  <c r="C27" i="99"/>
  <c r="K26" i="99"/>
  <c r="I26" i="99"/>
  <c r="G26" i="99"/>
  <c r="E26" i="99"/>
  <c r="C26" i="99"/>
  <c r="K24" i="99"/>
  <c r="I24" i="99"/>
  <c r="G24" i="99"/>
  <c r="E24" i="99"/>
  <c r="C24" i="99"/>
  <c r="K22" i="99"/>
  <c r="I22" i="99"/>
  <c r="G22" i="99"/>
  <c r="E22" i="99"/>
  <c r="C22" i="99"/>
  <c r="K21" i="99"/>
  <c r="I21" i="99"/>
  <c r="G21" i="99"/>
  <c r="E21" i="99"/>
  <c r="C21" i="99"/>
  <c r="K20" i="99"/>
  <c r="I20" i="99"/>
  <c r="G20" i="99"/>
  <c r="E20" i="99"/>
  <c r="C20" i="99"/>
  <c r="K19" i="99"/>
  <c r="I19" i="99"/>
  <c r="G19" i="99"/>
  <c r="E19" i="99"/>
  <c r="C19" i="99"/>
  <c r="K18" i="99"/>
  <c r="I18" i="99"/>
  <c r="G18" i="99"/>
  <c r="E18" i="99"/>
  <c r="C18" i="99"/>
  <c r="K17" i="99"/>
  <c r="I17" i="99"/>
  <c r="G17" i="99"/>
  <c r="E17" i="99"/>
  <c r="C17" i="99"/>
  <c r="K15" i="99"/>
  <c r="I15" i="99"/>
  <c r="G15" i="99"/>
  <c r="E15" i="99"/>
  <c r="C15" i="99"/>
  <c r="K14" i="99"/>
  <c r="I14" i="99"/>
  <c r="G14" i="99"/>
  <c r="E14" i="99"/>
  <c r="C14" i="99"/>
  <c r="K13" i="99"/>
  <c r="I13" i="99"/>
  <c r="G13" i="99"/>
  <c r="E13" i="99"/>
  <c r="C13" i="99"/>
  <c r="K12" i="99"/>
  <c r="I12" i="99"/>
  <c r="G12" i="99"/>
  <c r="E12" i="99"/>
  <c r="C12" i="99"/>
  <c r="K11" i="99"/>
  <c r="I11" i="99"/>
  <c r="G11" i="99"/>
  <c r="E11" i="99"/>
  <c r="C11" i="99"/>
  <c r="K10" i="99"/>
  <c r="I10" i="99"/>
  <c r="G10" i="99"/>
  <c r="E10" i="99"/>
  <c r="C10" i="99"/>
  <c r="B8" i="99"/>
  <c r="H8" i="99" s="1"/>
  <c r="J7" i="99"/>
  <c r="H7" i="99"/>
  <c r="F7" i="99"/>
  <c r="D7" i="99"/>
  <c r="B7" i="99"/>
  <c r="A5" i="99"/>
  <c r="A3" i="99"/>
  <c r="F8" i="100" l="1"/>
  <c r="J8" i="100"/>
  <c r="F8" i="99"/>
  <c r="J8" i="99"/>
  <c r="D8" i="99"/>
  <c r="D8" i="100"/>
  <c r="E23" i="33"/>
  <c r="D23" i="33"/>
  <c r="C23" i="33"/>
  <c r="B23" i="33"/>
  <c r="A23" i="98" l="1"/>
  <c r="A4" i="98"/>
  <c r="F7" i="98"/>
  <c r="E7" i="98"/>
  <c r="D7" i="98"/>
  <c r="C7" i="98"/>
  <c r="J8" i="36"/>
  <c r="H8" i="36"/>
  <c r="F8" i="36"/>
  <c r="D8" i="36"/>
  <c r="A62" i="38"/>
  <c r="A61" i="38"/>
  <c r="A60" i="38"/>
  <c r="A59" i="38"/>
  <c r="A58" i="38"/>
  <c r="A55" i="38"/>
  <c r="A56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C8" i="38"/>
  <c r="A3" i="38"/>
  <c r="A3" i="84"/>
  <c r="A3" i="41"/>
  <c r="A61" i="84"/>
  <c r="A60" i="84"/>
  <c r="A59" i="84"/>
  <c r="A58" i="84"/>
  <c r="A57" i="84"/>
  <c r="A54" i="84"/>
  <c r="A55" i="84"/>
  <c r="A53" i="84"/>
  <c r="A52" i="84"/>
  <c r="A51" i="84"/>
  <c r="A50" i="84"/>
  <c r="A49" i="84"/>
  <c r="A48" i="84"/>
  <c r="A47" i="84"/>
  <c r="A46" i="84"/>
  <c r="A45" i="84"/>
  <c r="A44" i="84"/>
  <c r="A43" i="84"/>
  <c r="A42" i="84"/>
  <c r="A41" i="84"/>
  <c r="A40" i="84"/>
  <c r="A39" i="84"/>
  <c r="A38" i="84"/>
  <c r="A37" i="84"/>
  <c r="A36" i="84"/>
  <c r="A35" i="84"/>
  <c r="A34" i="84"/>
  <c r="A33" i="84"/>
  <c r="A32" i="84"/>
  <c r="A31" i="84"/>
  <c r="A30" i="84"/>
  <c r="A29" i="84"/>
  <c r="A28" i="84"/>
  <c r="A27" i="84"/>
  <c r="A26" i="84"/>
  <c r="A25" i="84"/>
  <c r="A24" i="84"/>
  <c r="A23" i="84"/>
  <c r="A22" i="84"/>
  <c r="A21" i="84"/>
  <c r="A20" i="84"/>
  <c r="A19" i="84"/>
  <c r="A18" i="84"/>
  <c r="A17" i="84"/>
  <c r="A16" i="84"/>
  <c r="A15" i="84"/>
  <c r="A14" i="84"/>
  <c r="A13" i="84"/>
  <c r="A12" i="84"/>
  <c r="A11" i="84"/>
  <c r="A10" i="84"/>
  <c r="A9" i="84"/>
  <c r="A8" i="84"/>
  <c r="C7" i="84"/>
  <c r="A5" i="41"/>
  <c r="A56" i="41"/>
  <c r="A55" i="41"/>
  <c r="A54" i="41"/>
  <c r="A53" i="41"/>
  <c r="A52" i="41"/>
  <c r="A51" i="41"/>
  <c r="A50" i="41"/>
  <c r="A49" i="41"/>
  <c r="A48" i="41"/>
  <c r="A47" i="41"/>
  <c r="A46" i="41"/>
  <c r="A45" i="41"/>
  <c r="A44" i="41"/>
  <c r="A43" i="41"/>
  <c r="A42" i="41"/>
  <c r="A41" i="41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5" i="42"/>
  <c r="A3" i="42"/>
  <c r="A59" i="94"/>
  <c r="A60" i="94" s="1"/>
  <c r="A58" i="94"/>
  <c r="A54" i="94"/>
  <c r="A55" i="94"/>
  <c r="A56" i="94"/>
  <c r="A53" i="94"/>
  <c r="A52" i="94"/>
  <c r="A51" i="94"/>
  <c r="A50" i="94"/>
  <c r="A49" i="94"/>
  <c r="A48" i="94"/>
  <c r="A47" i="94"/>
  <c r="A46" i="94"/>
  <c r="A45" i="94"/>
  <c r="A44" i="94"/>
  <c r="A43" i="94"/>
  <c r="A42" i="94"/>
  <c r="A41" i="94"/>
  <c r="A40" i="94"/>
  <c r="A39" i="94"/>
  <c r="A38" i="94"/>
  <c r="A37" i="94"/>
  <c r="A36" i="94"/>
  <c r="A35" i="94"/>
  <c r="A34" i="94"/>
  <c r="A33" i="94"/>
  <c r="A32" i="94"/>
  <c r="A31" i="94"/>
  <c r="A30" i="94"/>
  <c r="A29" i="94"/>
  <c r="A28" i="94"/>
  <c r="A27" i="94"/>
  <c r="A26" i="94"/>
  <c r="A25" i="94"/>
  <c r="A24" i="94"/>
  <c r="A23" i="94"/>
  <c r="A22" i="94"/>
  <c r="A21" i="94"/>
  <c r="A20" i="94"/>
  <c r="A19" i="94"/>
  <c r="A18" i="94"/>
  <c r="A17" i="94"/>
  <c r="A16" i="94"/>
  <c r="A15" i="94"/>
  <c r="A14" i="94"/>
  <c r="A13" i="94"/>
  <c r="A12" i="94"/>
  <c r="A11" i="94"/>
  <c r="A10" i="94"/>
  <c r="A9" i="94"/>
  <c r="C8" i="94"/>
  <c r="A3" i="94"/>
  <c r="D6" i="98"/>
  <c r="C6" i="98"/>
  <c r="A5" i="36"/>
  <c r="J7" i="36"/>
  <c r="H7" i="36"/>
  <c r="F7" i="36"/>
  <c r="D7" i="36"/>
  <c r="B7" i="36"/>
  <c r="B8" i="36"/>
  <c r="K49" i="36"/>
  <c r="K48" i="36"/>
  <c r="K47" i="36"/>
  <c r="K46" i="36"/>
  <c r="K45" i="36"/>
  <c r="K43" i="36"/>
  <c r="K42" i="36"/>
  <c r="K41" i="36"/>
  <c r="K40" i="36"/>
  <c r="K39" i="36"/>
  <c r="K38" i="36"/>
  <c r="K37" i="36"/>
  <c r="K35" i="36"/>
  <c r="K34" i="36"/>
  <c r="K33" i="36"/>
  <c r="K32" i="36"/>
  <c r="K30" i="36"/>
  <c r="K29" i="36"/>
  <c r="K28" i="36"/>
  <c r="K27" i="36"/>
  <c r="K26" i="36"/>
  <c r="K24" i="36"/>
  <c r="K22" i="36"/>
  <c r="K21" i="36"/>
  <c r="K20" i="36"/>
  <c r="K19" i="36"/>
  <c r="K18" i="36"/>
  <c r="K17" i="36"/>
  <c r="K15" i="36"/>
  <c r="K14" i="36"/>
  <c r="K13" i="36"/>
  <c r="K12" i="36"/>
  <c r="K11" i="36"/>
  <c r="K10" i="36"/>
  <c r="I49" i="36"/>
  <c r="I48" i="36"/>
  <c r="I47" i="36"/>
  <c r="I46" i="36"/>
  <c r="I45" i="36"/>
  <c r="I43" i="36"/>
  <c r="I42" i="36"/>
  <c r="I41" i="36"/>
  <c r="I40" i="36"/>
  <c r="I39" i="36"/>
  <c r="I38" i="36"/>
  <c r="I37" i="36"/>
  <c r="I35" i="36"/>
  <c r="I34" i="36"/>
  <c r="I33" i="36"/>
  <c r="I32" i="36"/>
  <c r="I30" i="36"/>
  <c r="I29" i="36"/>
  <c r="I28" i="36"/>
  <c r="I27" i="36"/>
  <c r="I26" i="36"/>
  <c r="I24" i="36"/>
  <c r="I22" i="36"/>
  <c r="I21" i="36"/>
  <c r="I20" i="36"/>
  <c r="I19" i="36"/>
  <c r="I18" i="36"/>
  <c r="I17" i="36"/>
  <c r="I15" i="36"/>
  <c r="I14" i="36"/>
  <c r="I13" i="36"/>
  <c r="I12" i="36"/>
  <c r="I11" i="36"/>
  <c r="I10" i="36"/>
  <c r="G49" i="36"/>
  <c r="G48" i="36"/>
  <c r="G47" i="36"/>
  <c r="G46" i="36"/>
  <c r="G45" i="36"/>
  <c r="G43" i="36"/>
  <c r="G42" i="36"/>
  <c r="G41" i="36"/>
  <c r="G40" i="36"/>
  <c r="G39" i="36"/>
  <c r="G38" i="36"/>
  <c r="G37" i="36"/>
  <c r="G35" i="36"/>
  <c r="G34" i="36"/>
  <c r="G33" i="36"/>
  <c r="G32" i="36"/>
  <c r="G30" i="36"/>
  <c r="G29" i="36"/>
  <c r="G28" i="36"/>
  <c r="G27" i="36"/>
  <c r="G26" i="36"/>
  <c r="G24" i="36"/>
  <c r="G22" i="36"/>
  <c r="G21" i="36"/>
  <c r="G20" i="36"/>
  <c r="G19" i="36"/>
  <c r="G18" i="36"/>
  <c r="G17" i="36"/>
  <c r="G15" i="36"/>
  <c r="G14" i="36"/>
  <c r="G13" i="36"/>
  <c r="G12" i="36"/>
  <c r="G11" i="36"/>
  <c r="G10" i="36"/>
  <c r="E49" i="36"/>
  <c r="E48" i="36"/>
  <c r="E47" i="36"/>
  <c r="E46" i="36"/>
  <c r="E45" i="36"/>
  <c r="E43" i="36"/>
  <c r="E42" i="36"/>
  <c r="E41" i="36"/>
  <c r="E40" i="36"/>
  <c r="E39" i="36"/>
  <c r="E38" i="36"/>
  <c r="E37" i="36"/>
  <c r="E35" i="36"/>
  <c r="E34" i="36"/>
  <c r="E33" i="36"/>
  <c r="E32" i="36"/>
  <c r="E30" i="36"/>
  <c r="E29" i="36"/>
  <c r="E28" i="36"/>
  <c r="E27" i="36"/>
  <c r="E26" i="36"/>
  <c r="E24" i="36"/>
  <c r="E22" i="36"/>
  <c r="E21" i="36"/>
  <c r="E20" i="36"/>
  <c r="E19" i="36"/>
  <c r="E18" i="36"/>
  <c r="E17" i="36"/>
  <c r="E15" i="36"/>
  <c r="E14" i="36"/>
  <c r="E13" i="36"/>
  <c r="E12" i="36"/>
  <c r="E11" i="36"/>
  <c r="E10" i="36"/>
  <c r="C17" i="36"/>
  <c r="F6" i="49"/>
  <c r="E6" i="49"/>
  <c r="D6" i="49"/>
  <c r="C6" i="49"/>
  <c r="B6" i="49"/>
  <c r="A3" i="34"/>
  <c r="A13" i="34"/>
  <c r="A12" i="34"/>
  <c r="A11" i="34"/>
  <c r="A10" i="34"/>
  <c r="A9" i="34"/>
  <c r="F17" i="33"/>
  <c r="C56" i="46"/>
  <c r="A11" i="71"/>
  <c r="A10" i="71"/>
  <c r="A8" i="71"/>
  <c r="A7" i="71"/>
  <c r="A59" i="46"/>
  <c r="A9" i="71" s="1"/>
  <c r="A58" i="46"/>
  <c r="A58" i="52"/>
  <c r="A59" i="52" s="1"/>
  <c r="A61" i="46"/>
  <c r="A60" i="46"/>
  <c r="A57" i="46"/>
  <c r="A51" i="46"/>
  <c r="A52" i="46"/>
  <c r="A53" i="46"/>
  <c r="A54" i="46"/>
  <c r="A46" i="46"/>
  <c r="A47" i="46"/>
  <c r="A48" i="46"/>
  <c r="A49" i="46"/>
  <c r="A50" i="46"/>
  <c r="A45" i="46"/>
  <c r="A44" i="46"/>
  <c r="A43" i="46"/>
  <c r="A42" i="46"/>
  <c r="A41" i="46"/>
  <c r="A40" i="46"/>
  <c r="A39" i="46"/>
  <c r="A38" i="46"/>
  <c r="A37" i="46"/>
  <c r="A36" i="46"/>
  <c r="A35" i="46"/>
  <c r="A34" i="46"/>
  <c r="A33" i="46"/>
  <c r="A32" i="46"/>
  <c r="A31" i="46"/>
  <c r="A30" i="46"/>
  <c r="A29" i="46"/>
  <c r="A28" i="46"/>
  <c r="A27" i="46"/>
  <c r="A26" i="46"/>
  <c r="A25" i="46"/>
  <c r="A24" i="46"/>
  <c r="A23" i="46"/>
  <c r="A22" i="46"/>
  <c r="A21" i="46"/>
  <c r="A20" i="46"/>
  <c r="A19" i="46"/>
  <c r="A18" i="46"/>
  <c r="A17" i="46"/>
  <c r="A16" i="46"/>
  <c r="A15" i="46"/>
  <c r="A14" i="46"/>
  <c r="A13" i="46"/>
  <c r="A12" i="46"/>
  <c r="A11" i="46"/>
  <c r="A10" i="46"/>
  <c r="A9" i="46"/>
  <c r="A8" i="46"/>
  <c r="A7" i="46"/>
  <c r="A60" i="47"/>
  <c r="A61" i="47"/>
  <c r="A57" i="47"/>
  <c r="A58" i="47" s="1"/>
  <c r="A59" i="47" s="1"/>
  <c r="A52" i="47"/>
  <c r="A50" i="47"/>
  <c r="A49" i="47"/>
  <c r="A48" i="47"/>
  <c r="A47" i="47"/>
  <c r="A46" i="47"/>
  <c r="A45" i="47"/>
  <c r="A44" i="47"/>
  <c r="A43" i="47"/>
  <c r="A42" i="47"/>
  <c r="A41" i="47"/>
  <c r="A40" i="47"/>
  <c r="A39" i="47"/>
  <c r="A38" i="47"/>
  <c r="A37" i="47"/>
  <c r="A36" i="47"/>
  <c r="A35" i="47"/>
  <c r="A34" i="47"/>
  <c r="A33" i="47"/>
  <c r="A32" i="47"/>
  <c r="A31" i="47"/>
  <c r="A30" i="47"/>
  <c r="A29" i="47"/>
  <c r="A28" i="47"/>
  <c r="A27" i="47"/>
  <c r="A26" i="47"/>
  <c r="A25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A8" i="47"/>
  <c r="A7" i="47"/>
  <c r="A54" i="52"/>
  <c r="A54" i="47" s="1"/>
  <c r="A46" i="52"/>
  <c r="A47" i="52"/>
  <c r="A48" i="52"/>
  <c r="A49" i="52"/>
  <c r="A50" i="52"/>
  <c r="A51" i="52"/>
  <c r="A51" i="47" s="1"/>
  <c r="A52" i="52"/>
  <c r="A53" i="52"/>
  <c r="A53" i="47" s="1"/>
  <c r="A61" i="52"/>
  <c r="A60" i="52"/>
  <c r="A57" i="52"/>
  <c r="A45" i="52"/>
  <c r="A44" i="52"/>
  <c r="A43" i="52"/>
  <c r="A42" i="52"/>
  <c r="A41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A9" i="52"/>
  <c r="A8" i="52"/>
  <c r="A7" i="52"/>
  <c r="A4" i="28"/>
  <c r="E9" i="48" l="1"/>
  <c r="A4" i="71"/>
  <c r="C4" i="38"/>
  <c r="A3" i="98"/>
  <c r="A3" i="36"/>
  <c r="A3" i="49"/>
  <c r="B3" i="34"/>
  <c r="B8" i="34" s="1"/>
  <c r="E8" i="34" s="1"/>
  <c r="A3" i="71"/>
  <c r="A3" i="46"/>
  <c r="A3" i="47"/>
  <c r="C3" i="52"/>
  <c r="A3" i="28"/>
  <c r="A11" i="28"/>
  <c r="A10" i="28"/>
  <c r="A7" i="28"/>
  <c r="G13" i="2"/>
  <c r="F13" i="2"/>
  <c r="A3" i="45"/>
  <c r="B8" i="2" s="1"/>
  <c r="A58" i="45"/>
  <c r="A57" i="45" s="1"/>
  <c r="C13" i="2" l="1"/>
  <c r="A4" i="45"/>
  <c r="A59" i="45"/>
  <c r="F24" i="98"/>
  <c r="E24" i="98"/>
  <c r="D24" i="98"/>
  <c r="C24" i="98"/>
  <c r="C49" i="36"/>
  <c r="C48" i="36"/>
  <c r="C47" i="36"/>
  <c r="C46" i="36"/>
  <c r="C45" i="36"/>
  <c r="C43" i="36"/>
  <c r="C42" i="36"/>
  <c r="C41" i="36"/>
  <c r="C40" i="36"/>
  <c r="C39" i="36"/>
  <c r="C38" i="36"/>
  <c r="C37" i="36"/>
  <c r="C35" i="36"/>
  <c r="C34" i="36"/>
  <c r="C33" i="36"/>
  <c r="C32" i="36"/>
  <c r="C30" i="36"/>
  <c r="C29" i="36"/>
  <c r="C28" i="36"/>
  <c r="C27" i="36"/>
  <c r="C26" i="36"/>
  <c r="C24" i="36"/>
  <c r="C22" i="36"/>
  <c r="C21" i="36"/>
  <c r="C20" i="36"/>
  <c r="C19" i="36"/>
  <c r="C18" i="36"/>
  <c r="C15" i="36"/>
  <c r="C14" i="36"/>
  <c r="C13" i="36"/>
  <c r="C12" i="36"/>
  <c r="C11" i="36"/>
  <c r="C10" i="36"/>
  <c r="A60" i="45" l="1"/>
  <c r="A8" i="28"/>
  <c r="D13" i="2"/>
  <c r="E13" i="2" l="1"/>
  <c r="A9" i="28"/>
  <c r="E56" i="52"/>
  <c r="C56" i="52"/>
  <c r="H56" i="45"/>
  <c r="G56" i="45"/>
  <c r="F56" i="45"/>
  <c r="E56" i="45"/>
  <c r="D56" i="45"/>
  <c r="C56" i="45"/>
</calcChain>
</file>

<file path=xl/sharedStrings.xml><?xml version="1.0" encoding="utf-8"?>
<sst xmlns="http://schemas.openxmlformats.org/spreadsheetml/2006/main" count="599" uniqueCount="237">
  <si>
    <t>ANEXO ESTADÍSTICO</t>
  </si>
  <si>
    <t>Producto</t>
  </si>
  <si>
    <t>RANKING</t>
  </si>
  <si>
    <t>Características técnicas, físicas, etc.</t>
  </si>
  <si>
    <t>1° tipo</t>
  </si>
  <si>
    <t>2° tipo</t>
  </si>
  <si>
    <t>3° tipo</t>
  </si>
  <si>
    <t>Año</t>
  </si>
  <si>
    <t>.................</t>
  </si>
  <si>
    <t>Período</t>
  </si>
  <si>
    <t>Total</t>
  </si>
  <si>
    <t xml:space="preserve">Reventa al mercado interno de </t>
  </si>
  <si>
    <t>Valores ($)</t>
  </si>
  <si>
    <t>Existencias de</t>
  </si>
  <si>
    <t>Producción</t>
  </si>
  <si>
    <t>1º tr.1999*</t>
  </si>
  <si>
    <t>Ejemplo para completar la información de capacidad de producción.</t>
  </si>
  <si>
    <t>En el caso de que la etapa de producción o proceso que limita la capacidad máxima de producción</t>
  </si>
  <si>
    <t xml:space="preserve">sea compartida por los productos en cuestión y por otros productos cualesquiera, seguir el ejemplo </t>
  </si>
  <si>
    <t>que se presenta a continuación.</t>
  </si>
  <si>
    <t>en un 80% y la producción en ese año fue la que se describe en el cuadro del ejemplo siguiente:</t>
  </si>
  <si>
    <t>Los productos A, B y C son los productos en cuestión. El producto D representa a otros</t>
  </si>
  <si>
    <t>productos de la empresa.</t>
  </si>
  <si>
    <t>PRODUCCION</t>
  </si>
  <si>
    <t>AÑO</t>
  </si>
  <si>
    <t>A</t>
  </si>
  <si>
    <t>B</t>
  </si>
  <si>
    <t>C</t>
  </si>
  <si>
    <t>D</t>
  </si>
  <si>
    <t>De acuerdo a estos datos el mix de producción responde a la siguiente composición:</t>
  </si>
  <si>
    <t>Productos</t>
  </si>
  <si>
    <t>La forma de calcular la capacidad de producción será:</t>
  </si>
  <si>
    <t>Para el producto   A   384 / 0.80 = 480</t>
  </si>
  <si>
    <t>Para el producto   B   430 / 0.80 = 537</t>
  </si>
  <si>
    <t>Para el producto   C    96 / 0.80 = 120</t>
  </si>
  <si>
    <t>Para el producto   D   50 / 0.80  = 62</t>
  </si>
  <si>
    <t xml:space="preserve">Esto implica que la capacidad de producción total es de 1200 unidades con este mix, el cual nos  </t>
  </si>
  <si>
    <t>servirá de referencia para el resto de los cálculos.</t>
  </si>
  <si>
    <t>Por lo tanto, las unidades de cada producto serán:</t>
  </si>
  <si>
    <t>Para el producto   A   1800 * 0.40 = 720</t>
  </si>
  <si>
    <t>Para el producto   B   1800 * 0.45 = 810</t>
  </si>
  <si>
    <t>Para el producto   C   1800 * 0.10 = 180</t>
  </si>
  <si>
    <t>Para el producto   D   1800 * 0.05 = 90</t>
  </si>
  <si>
    <t>Año de Máxima Producción</t>
  </si>
  <si>
    <r>
      <t xml:space="preserve">Producción (en </t>
    </r>
    <r>
      <rPr>
        <i/>
        <u/>
        <sz val="10"/>
        <rFont val="Arial"/>
        <family val="2"/>
      </rPr>
      <t>unidad de medida</t>
    </r>
    <r>
      <rPr>
        <sz val="10"/>
        <rFont val="Arial"/>
        <family val="2"/>
      </rPr>
      <t>)</t>
    </r>
  </si>
  <si>
    <t>demás productos</t>
  </si>
  <si>
    <t>Concepto</t>
  </si>
  <si>
    <t>Mano de obra directa</t>
  </si>
  <si>
    <t>Costos variables de fabricación</t>
  </si>
  <si>
    <t>Energía eléctrica</t>
  </si>
  <si>
    <t>Combustibles</t>
  </si>
  <si>
    <t>Desperdicios</t>
  </si>
  <si>
    <t>Otros costos variables de fabricación</t>
  </si>
  <si>
    <t>Royalties</t>
  </si>
  <si>
    <t>Otras Transferencias</t>
  </si>
  <si>
    <t>Costos fijos de fabricación</t>
  </si>
  <si>
    <t>Mano de obra indirecta</t>
  </si>
  <si>
    <t>Mantenimiento</t>
  </si>
  <si>
    <t>Depreciación</t>
  </si>
  <si>
    <t>Otros Costos fijos de producción</t>
  </si>
  <si>
    <t>Otros costos</t>
  </si>
  <si>
    <t>Administrativos</t>
  </si>
  <si>
    <t>Otros</t>
  </si>
  <si>
    <t>Costo Medio Unitario (CMU)</t>
  </si>
  <si>
    <t>Importaciones de</t>
  </si>
  <si>
    <t>(1) Completar un cuadro por cada origen desde el que realizó importaciones.</t>
  </si>
  <si>
    <t>SEMITERMINADAS</t>
  </si>
  <si>
    <t>Fletes</t>
  </si>
  <si>
    <t>Precio de Venta</t>
  </si>
  <si>
    <t>Cuadro N° 11</t>
  </si>
  <si>
    <t>Cuadro Nº 14</t>
  </si>
  <si>
    <t>Horas trabajadas en el Área de producción de</t>
  </si>
  <si>
    <t>Horas por turno</t>
  </si>
  <si>
    <t>Turnos por día</t>
  </si>
  <si>
    <t>Días por mes</t>
  </si>
  <si>
    <t>Cuadro Nº 2</t>
  </si>
  <si>
    <t>CANAL MAYORISTA</t>
  </si>
  <si>
    <t>Diferencias de Inventario</t>
  </si>
  <si>
    <t>Gastos Variables de Comercialización</t>
  </si>
  <si>
    <t>Financieros - Por CAPITAL DE TRABAJO</t>
  </si>
  <si>
    <t>Fijos de comercialización</t>
  </si>
  <si>
    <t>posición NCM</t>
  </si>
  <si>
    <t xml:space="preserve">Capacidad máxima de producción de </t>
  </si>
  <si>
    <t xml:space="preserve">Producción y capacidad de producción nacional de </t>
  </si>
  <si>
    <t>Producción nacional (*)</t>
  </si>
  <si>
    <t>TOTAL</t>
  </si>
  <si>
    <t>En valores</t>
  </si>
  <si>
    <t>PERÍODO</t>
  </si>
  <si>
    <t>Exportaciones</t>
  </si>
  <si>
    <t>Producción Contratada a Terceros</t>
  </si>
  <si>
    <t>Producción para Terceros</t>
  </si>
  <si>
    <t>US$ FOB</t>
  </si>
  <si>
    <t>Ventas de Producción Propia</t>
  </si>
  <si>
    <t>Ventas de Producción Contratada a Terceros</t>
  </si>
  <si>
    <t>Cantidad de empleados y masa salarial</t>
  </si>
  <si>
    <t>Cuadro Nº 6</t>
  </si>
  <si>
    <t>Cuadro Nº 5</t>
  </si>
  <si>
    <r>
      <t>Estructura de costos de</t>
    </r>
    <r>
      <rPr>
        <b/>
        <sz val="10"/>
        <rFont val="Arial"/>
        <family val="2"/>
      </rPr>
      <t xml:space="preserve"> </t>
    </r>
  </si>
  <si>
    <t>ÙLTIMO MES ÚLTIMO PERÍODO (1-12)</t>
  </si>
  <si>
    <t>(en el recuadro ingrese el número del mes correspondiente)</t>
  </si>
  <si>
    <t>OCULTE (NO ELIMINE) LAS FILAS DE LOS MESES EXCEDENTES</t>
  </si>
  <si>
    <t>EN EL RESUMEN PÚBLICO DE EXPORTACIONES EN US$ FOB ESTA CARGADA LA FÓRMULA, PERO ES NECESARIO QUE LA EMPRESA COMPLETE (EN LA HOJA CONFIDENCIAL)  EL PRIMER MES CON OPERACIONES Y SU MONTO</t>
  </si>
  <si>
    <t>Ventas de Producción Propia
En pesos</t>
  </si>
  <si>
    <t>Ventas de Producción Encargada o Contratada a Terceros
En pesos</t>
  </si>
  <si>
    <t>Insumos Importados</t>
  </si>
  <si>
    <t>Insumos Nacionales</t>
  </si>
  <si>
    <t xml:space="preserve">TOTAL </t>
  </si>
  <si>
    <t>Nota: Esta información debe ser consistente con el resto de la información suministrada en el cuestionario, en especial en el Cuadro Nº 8.</t>
  </si>
  <si>
    <t>comunes de fábrica</t>
  </si>
  <si>
    <t xml:space="preserve">Insumos nacionales </t>
  </si>
  <si>
    <t>Insumos importados</t>
  </si>
  <si>
    <t xml:space="preserve">Información adicional sobre la Estructura de Costos de </t>
  </si>
  <si>
    <t>Valor por unidad de producto - Cuadro Nº 8</t>
  </si>
  <si>
    <t>Gastos Fijos de Comercialización</t>
  </si>
  <si>
    <t>Otro (indicar)……………………</t>
  </si>
  <si>
    <t>Mano de Obra Directa (*)</t>
  </si>
  <si>
    <t>Otros Costos Variables de Fabricación (*)</t>
  </si>
  <si>
    <t>Gastos Variables de Comercialización (*)</t>
  </si>
  <si>
    <t>Costos Fijos de Fabricación (*)</t>
  </si>
  <si>
    <t>Gastos Adm., Comerc., etc.(*)</t>
  </si>
  <si>
    <t xml:space="preserve">(*) En caso de que utilice distintas bases de asignación para los diferentes costos que componen cada concepto, detalle las de los más relevantes en cada caso. </t>
  </si>
  <si>
    <t>Bases de asignación</t>
  </si>
  <si>
    <t>Diferencial (+ / - ) asignable a canal mayorista</t>
  </si>
  <si>
    <t>Diferencial (+ / - ) asignable a canal minorista</t>
  </si>
  <si>
    <t>Diferencial (+ / - ) asignable a canal …….</t>
  </si>
  <si>
    <t>Existencias al cierre de cada período</t>
  </si>
  <si>
    <t>Agregue todas las filas que le resulten necesarias.</t>
  </si>
  <si>
    <t>….° tipo</t>
  </si>
  <si>
    <t>Otros (Resto)</t>
  </si>
  <si>
    <t>Beneficio Fiscal</t>
  </si>
  <si>
    <t>Exportaciones de</t>
  </si>
  <si>
    <t>Fletes a cargo de los clientes - porcentaje sobre el precio</t>
  </si>
  <si>
    <t>Insumo 3:</t>
  </si>
  <si>
    <t>Insumo 4:</t>
  </si>
  <si>
    <t>Insumo 2:</t>
  </si>
  <si>
    <t xml:space="preserve">Insumo 1: </t>
  </si>
  <si>
    <t>(*) Indicar la fuente de información o la metodología de estimación en el punto 4.1 del formulario.</t>
  </si>
  <si>
    <t>Costos del total de</t>
  </si>
  <si>
    <r>
      <t>Insumos nacionales</t>
    </r>
    <r>
      <rPr>
        <b/>
        <vertAlign val="superscript"/>
        <sz val="10"/>
        <rFont val="Arial"/>
        <family val="2"/>
      </rPr>
      <t>2</t>
    </r>
  </si>
  <si>
    <r>
      <t>Insumos importados</t>
    </r>
    <r>
      <rPr>
        <b/>
        <vertAlign val="superscript"/>
        <sz val="10"/>
        <rFont val="Arial"/>
        <family val="2"/>
      </rPr>
      <t>2</t>
    </r>
  </si>
  <si>
    <t>Part. s/ CMU</t>
  </si>
  <si>
    <t>-</t>
  </si>
  <si>
    <r>
      <t>Notas:</t>
    </r>
    <r>
      <rPr>
        <vertAlign val="superscript"/>
        <sz val="9"/>
        <rFont val="Arial"/>
        <family val="2"/>
      </rPr>
      <t xml:space="preserve">
1</t>
    </r>
    <r>
      <rPr>
        <sz val="9"/>
        <rFont val="Arial"/>
        <family val="2"/>
      </rPr>
      <t xml:space="preserve"> En caso de haber varios tipos/modelos del producto, replique una tabla para cada uno de ellos.</t>
    </r>
  </si>
  <si>
    <t>Origen:..................</t>
  </si>
  <si>
    <r>
      <rPr>
        <vertAlign val="superscript"/>
        <sz val="7.5"/>
        <rFont val="Arial"/>
        <family val="2"/>
      </rPr>
      <t>1</t>
    </r>
    <r>
      <rPr>
        <sz val="10"/>
        <rFont val="Arial"/>
        <family val="2"/>
      </rPr>
      <t xml:space="preserve"> Incorpore las columnas necesarias para cubrir todos los orígenes de importación</t>
    </r>
  </si>
  <si>
    <r>
      <t>importados de todos los orígenes</t>
    </r>
    <r>
      <rPr>
        <b/>
        <vertAlign val="superscript"/>
        <sz val="7.5"/>
        <rFont val="Arial"/>
        <family val="2"/>
      </rPr>
      <t>1</t>
    </r>
  </si>
  <si>
    <t>Orígenes no investigados</t>
  </si>
  <si>
    <t>Origen:..............</t>
  </si>
  <si>
    <r>
      <t>originarias de...</t>
    </r>
    <r>
      <rPr>
        <b/>
        <vertAlign val="superscript"/>
        <sz val="8.5"/>
        <rFont val="Arial"/>
        <family val="2"/>
      </rPr>
      <t>1</t>
    </r>
  </si>
  <si>
    <t>Volumen (kg)</t>
  </si>
  <si>
    <t>Origen Nacional</t>
  </si>
  <si>
    <t xml:space="preserve">                           %</t>
  </si>
  <si>
    <t>Cuadro Nº 4.2.b</t>
  </si>
  <si>
    <t>EXPORTACIONES US$ FOB   RESÚMEN PÚBLICO</t>
  </si>
  <si>
    <t>Mes</t>
  </si>
  <si>
    <t xml:space="preserve">Total </t>
  </si>
  <si>
    <t>Ingreso Medio</t>
  </si>
  <si>
    <t>Por Ventas</t>
  </si>
  <si>
    <t>originarias de (1)</t>
  </si>
  <si>
    <t>(completar el origen):.....................................................</t>
  </si>
  <si>
    <t>Despachos Involucrados</t>
  </si>
  <si>
    <t>VOLUMEN</t>
  </si>
  <si>
    <t>Valor FOB</t>
  </si>
  <si>
    <t>Valor CIF</t>
  </si>
  <si>
    <t>(Fecha y N°) *</t>
  </si>
  <si>
    <t>(Total)</t>
  </si>
  <si>
    <t>Cuadro N° 12</t>
  </si>
  <si>
    <t>importadas de todos los orígenes.</t>
  </si>
  <si>
    <t>Origen:.............................</t>
  </si>
  <si>
    <t>Origen:.........................</t>
  </si>
  <si>
    <t>promedio 2016</t>
  </si>
  <si>
    <r>
      <t>Notas:</t>
    </r>
    <r>
      <rPr>
        <vertAlign val="superscript"/>
        <sz val="10"/>
        <rFont val="Arial"/>
        <family val="2"/>
      </rPr>
      <t xml:space="preserve">
1</t>
    </r>
    <r>
      <rPr>
        <sz val="10"/>
        <rFont val="Arial"/>
        <family val="2"/>
      </rPr>
      <t xml:space="preserve"> En caso de haber varios tipos/modelos del producto, replique una tabla de costos para cada uno de ellos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Insumos, componentes, partes y piezas o subconjuntos: proporcionar la información de los principales insumos utilizados en el proceso de producción (aquellos que repesenten al menos un 80% del total de insumos nacionales/importados). Agregue las filas que sean necesarias.
- Cuando se expresa el precio del insumo, aclarar a qué unidad de medida está referida (ej. $/Kg; $/m, etc)
- Indique la/s forma/s de asignación de los costos comunes entre los distintos productos (por ej. comunes de fabricación, administrativos, comerciales, etc.) en el punto 10.2 del formulario.</t>
    </r>
  </si>
  <si>
    <t>Facturado</t>
  </si>
  <si>
    <t>Producción, Autoconsumo, Ventas, Exportaciones y Existencias de</t>
  </si>
  <si>
    <t>Cuadro Nº 3.</t>
  </si>
  <si>
    <t>PRODUCTO</t>
  </si>
  <si>
    <t>1º AÑO</t>
  </si>
  <si>
    <t>2014</t>
  </si>
  <si>
    <t>UNIDAD MEDIDA</t>
  </si>
  <si>
    <t>Kilogramos</t>
  </si>
  <si>
    <t>%</t>
  </si>
  <si>
    <t xml:space="preserve"> %</t>
  </si>
  <si>
    <t>Cuadro N° 1.</t>
  </si>
  <si>
    <t>Capacidad de producción nacional (*)</t>
  </si>
  <si>
    <t>Cuadro N° 7</t>
  </si>
  <si>
    <t>En pesos</t>
  </si>
  <si>
    <t>Unidad de medida del insumo</t>
  </si>
  <si>
    <t>UNIDAD MEDIDA Precios y costos</t>
  </si>
  <si>
    <t xml:space="preserve">Cuadro Nº 4.1 </t>
  </si>
  <si>
    <t>Ventas en Valores</t>
  </si>
  <si>
    <t>Cuadro Nº 4.2.a</t>
  </si>
  <si>
    <t xml:space="preserve"> Exportaciones de</t>
  </si>
  <si>
    <t>Capacidad</t>
  </si>
  <si>
    <t>Supongamos que la capacidad de la etapa que limita la producción fue utilizada en 2010</t>
  </si>
  <si>
    <t>Mix de producción de 2010</t>
  </si>
  <si>
    <t>Mix 2010</t>
  </si>
  <si>
    <t xml:space="preserve">Si en el año 2011 la capacidad de producción, debido a inversiones que se hayan realizado se </t>
  </si>
  <si>
    <t>eleva en un 50%, las unidades totales pasan a ser 1800 de acuerdo al mix vigente en 2010</t>
  </si>
  <si>
    <t>Cantidad de Empleados</t>
  </si>
  <si>
    <t>Masa Salalrial (en pesos)</t>
  </si>
  <si>
    <t>Área de producción</t>
  </si>
  <si>
    <t>En cantidad de empleados y pesos</t>
  </si>
  <si>
    <t>Vendido al mercado interno - En pesos</t>
  </si>
  <si>
    <t>CANAL MINORISTA</t>
  </si>
  <si>
    <t>OTROS</t>
  </si>
  <si>
    <t>Participación del Modelo indicativo en la facturación del último año completo:</t>
  </si>
  <si>
    <t>Cuadro N° 13</t>
  </si>
  <si>
    <t>Cuadro N° 10</t>
  </si>
  <si>
    <t>Precios al mercado interno de</t>
  </si>
  <si>
    <t>Nivel Comercial (Complete lo que corresponda):________________________</t>
  </si>
  <si>
    <t xml:space="preserve">Tipos de </t>
  </si>
  <si>
    <t>HILADOS TEXTURADOS</t>
  </si>
  <si>
    <t>Filamentos:</t>
  </si>
  <si>
    <t>Elongación (en %):</t>
  </si>
  <si>
    <t>Tenacidad (grs/den):</t>
  </si>
  <si>
    <t xml:space="preserve">Nudos (por metro): </t>
  </si>
  <si>
    <t>Encogimiento en agua (100 ºC, en %):</t>
  </si>
  <si>
    <t xml:space="preserve">Vivacidad (torsiones por metro): </t>
  </si>
  <si>
    <t>Otros:</t>
  </si>
  <si>
    <t>8</t>
  </si>
  <si>
    <t>ene-ago 2016</t>
  </si>
  <si>
    <t>ene-ago 2017</t>
  </si>
  <si>
    <t>promedio ene-ago 2017</t>
  </si>
  <si>
    <t>Orígenes investigados</t>
  </si>
  <si>
    <t>INDIA</t>
  </si>
  <si>
    <t>INDONESIA</t>
  </si>
  <si>
    <t>crudos, de 167 decitex y 48 filamentos</t>
  </si>
  <si>
    <t>Cuadro N° 8.a</t>
  </si>
  <si>
    <t>crudos, de 111 decitex y 48 filamentos</t>
  </si>
  <si>
    <t>crudos, de 83 decitex y 34 filamentos</t>
  </si>
  <si>
    <t>Tintura:</t>
  </si>
  <si>
    <t>Título (en dtex.):</t>
  </si>
  <si>
    <t>Cuadro N° 9.a</t>
  </si>
  <si>
    <t>Cuadro N° 9.b</t>
  </si>
  <si>
    <t>Cuadro N° 9.c</t>
  </si>
  <si>
    <t>Cuadro N° 8.b</t>
  </si>
  <si>
    <t>Cuadro N° 8.c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</si>
</sst>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.00\ [$€]_-;\-* #,##0.00\ [$€]_-;_-* &quot;-&quot;??\ [$€]_-;_-@_-"/>
    <numFmt numFmtId="165" formatCode="#,##0_ \ \ ;______@_ \ \ \ "/>
  </numFmts>
  <fonts count="5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i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  <font>
      <sz val="8"/>
      <name val="MS Sans Serif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vertAlign val="superscript"/>
      <sz val="7.5"/>
      <name val="Arial"/>
      <family val="2"/>
    </font>
    <font>
      <vertAlign val="superscript"/>
      <sz val="7.5"/>
      <name val="Arial"/>
      <family val="2"/>
    </font>
    <font>
      <b/>
      <vertAlign val="superscript"/>
      <sz val="8.5"/>
      <name val="Arial"/>
      <family val="2"/>
    </font>
    <font>
      <b/>
      <sz val="12"/>
      <color theme="0" tint="-0.499984740745262"/>
      <name val="Arial"/>
      <family val="2"/>
    </font>
    <font>
      <b/>
      <sz val="11"/>
      <color rgb="FF0090D0"/>
      <name val="Arial"/>
      <family val="2"/>
    </font>
    <font>
      <b/>
      <sz val="10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0"/>
      <color rgb="FF0090D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2"/>
      <color theme="0" tint="-0.499984740745262"/>
      <name val="Arial"/>
      <family val="2"/>
    </font>
    <font>
      <b/>
      <i/>
      <u/>
      <sz val="10"/>
      <color rgb="FF0090D0"/>
      <name val="Arial"/>
      <family val="2"/>
    </font>
    <font>
      <b/>
      <sz val="10"/>
      <name val="Arial"/>
      <family val="2"/>
    </font>
    <font>
      <b/>
      <i/>
      <sz val="10"/>
      <color rgb="FF0090D0"/>
      <name val="Arial"/>
      <family val="2"/>
    </font>
    <font>
      <b/>
      <i/>
      <u/>
      <sz val="12"/>
      <color theme="0" tint="-0.499984740745262"/>
      <name val="Arial"/>
      <family val="2"/>
    </font>
    <font>
      <b/>
      <sz val="10"/>
      <color theme="4"/>
      <name val="Arial"/>
      <family val="2"/>
    </font>
    <font>
      <b/>
      <sz val="8.5"/>
      <color theme="4"/>
      <name val="Arial"/>
      <family val="2"/>
    </font>
    <font>
      <sz val="10"/>
      <color theme="4"/>
      <name val="Arial"/>
      <family val="2"/>
    </font>
    <font>
      <vertAlign val="superscript"/>
      <sz val="10"/>
      <name val="Arial"/>
      <family val="2"/>
    </font>
    <font>
      <b/>
      <sz val="13"/>
      <color theme="0" tint="-0.499984740745262"/>
      <name val="Arial"/>
      <family val="2"/>
    </font>
    <font>
      <b/>
      <sz val="28"/>
      <color theme="1" tint="0.499984740745262"/>
      <name val="Arial"/>
      <family val="2"/>
    </font>
    <font>
      <b/>
      <sz val="12"/>
      <color rgb="FF0090D0"/>
      <name val="Arial"/>
      <family val="2"/>
    </font>
    <font>
      <b/>
      <i/>
      <sz val="11"/>
      <color theme="1" tint="0.499984740745262"/>
      <name val="Arial"/>
      <family val="2"/>
    </font>
    <font>
      <i/>
      <sz val="11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u/>
      <sz val="10"/>
      <color theme="1" tint="0.499984740745262"/>
      <name val="Arial"/>
      <family val="2"/>
    </font>
    <font>
      <b/>
      <u/>
      <sz val="12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sz val="12"/>
      <color theme="1" tint="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 tint="0.499984740745262"/>
      <name val="MS Sans Serif"/>
      <family val="2"/>
    </font>
    <font>
      <sz val="10"/>
      <color theme="1" tint="0.499984740745262"/>
      <name val="MS Sans Serif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0D0"/>
        <bgColor indexed="64"/>
      </patternFill>
    </fill>
    <fill>
      <patternFill patternType="solid">
        <fgColor theme="0"/>
        <bgColor indexed="64"/>
      </patternFill>
    </fill>
  </fills>
  <borders count="160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1" tint="0.49998474074526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1" tint="0.499984740745262"/>
      </right>
      <top style="thin">
        <color indexed="64"/>
      </top>
      <bottom/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/>
      <right/>
      <top style="medium">
        <color theme="1" tint="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1" tint="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1"/>
    <xf numFmtId="43" fontId="3" fillId="0" borderId="0" applyFont="0" applyFill="0" applyBorder="0" applyAlignment="0" applyProtection="0"/>
    <xf numFmtId="0" fontId="3" fillId="0" borderId="2" applyBorder="0"/>
    <xf numFmtId="9" fontId="3" fillId="0" borderId="0" applyFont="0" applyFill="0" applyBorder="0" applyAlignment="0" applyProtection="0"/>
  </cellStyleXfs>
  <cellXfs count="599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8" fillId="0" borderId="14" xfId="0" applyFont="1" applyBorder="1" applyAlignment="1">
      <alignment horizontal="centerContinuous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14" fillId="0" borderId="0" xfId="0" applyFont="1" applyProtection="1">
      <protection locked="0"/>
    </xf>
    <xf numFmtId="0" fontId="0" fillId="0" borderId="27" xfId="0" applyBorder="1" applyProtection="1">
      <protection locked="0"/>
    </xf>
    <xf numFmtId="0" fontId="14" fillId="0" borderId="31" xfId="0" applyFont="1" applyBorder="1" applyProtection="1">
      <protection locked="0"/>
    </xf>
    <xf numFmtId="0" fontId="14" fillId="0" borderId="32" xfId="0" applyFont="1" applyBorder="1" applyProtection="1">
      <protection locked="0"/>
    </xf>
    <xf numFmtId="0" fontId="14" fillId="0" borderId="33" xfId="0" applyFont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14" fillId="0" borderId="26" xfId="0" applyFon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17" fontId="14" fillId="0" borderId="9" xfId="0" applyNumberFormat="1" applyFont="1" applyBorder="1" applyAlignment="1" applyProtection="1">
      <alignment horizontal="center"/>
      <protection locked="0"/>
    </xf>
    <xf numFmtId="3" fontId="14" fillId="0" borderId="9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4" applyBorder="1" applyProtection="1">
      <protection locked="0"/>
    </xf>
    <xf numFmtId="0" fontId="9" fillId="0" borderId="0" xfId="4" applyFont="1" applyFill="1" applyBorder="1" applyProtection="1">
      <protection locked="0"/>
    </xf>
    <xf numFmtId="0" fontId="7" fillId="0" borderId="0" xfId="4" applyFont="1" applyFill="1" applyBorder="1" applyAlignment="1" applyProtection="1">
      <alignment horizontal="left"/>
      <protection locked="0"/>
    </xf>
    <xf numFmtId="0" fontId="1" fillId="0" borderId="0" xfId="4" applyFont="1" applyBorder="1" applyProtection="1">
      <protection locked="0"/>
    </xf>
    <xf numFmtId="0" fontId="3" fillId="0" borderId="0" xfId="0" applyFont="1" applyProtection="1">
      <protection locked="0"/>
    </xf>
    <xf numFmtId="9" fontId="3" fillId="0" borderId="0" xfId="5" applyBorder="1" applyProtection="1">
      <protection locked="0"/>
    </xf>
    <xf numFmtId="0" fontId="4" fillId="0" borderId="0" xfId="0" applyFont="1" applyFill="1" applyAlignment="1" applyProtection="1">
      <protection locked="0"/>
    </xf>
    <xf numFmtId="0" fontId="15" fillId="0" borderId="0" xfId="4" applyFont="1" applyBorder="1" applyProtection="1">
      <protection locked="0"/>
    </xf>
    <xf numFmtId="0" fontId="1" fillId="0" borderId="0" xfId="0" applyFont="1" applyFill="1" applyAlignment="1" applyProtection="1">
      <alignment horizontal="centerContinuous"/>
      <protection locked="0"/>
    </xf>
    <xf numFmtId="0" fontId="3" fillId="0" borderId="36" xfId="0" applyFont="1" applyBorder="1" applyProtection="1"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0" fontId="3" fillId="0" borderId="0" xfId="4" applyFill="1" applyBorder="1" applyProtection="1">
      <protection locked="0"/>
    </xf>
    <xf numFmtId="0" fontId="1" fillId="0" borderId="0" xfId="4" applyFont="1" applyFill="1" applyBorder="1" applyProtection="1">
      <protection locked="0"/>
    </xf>
    <xf numFmtId="0" fontId="0" fillId="0" borderId="0" xfId="0" applyFill="1"/>
    <xf numFmtId="0" fontId="7" fillId="0" borderId="0" xfId="4" applyFont="1" applyFill="1" applyBorder="1" applyAlignment="1" applyProtection="1">
      <protection locked="0"/>
    </xf>
    <xf numFmtId="0" fontId="10" fillId="0" borderId="0" xfId="4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Continuous"/>
      <protection locked="0"/>
    </xf>
    <xf numFmtId="0" fontId="25" fillId="5" borderId="47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25" fillId="5" borderId="4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5" fillId="5" borderId="47" xfId="0" applyFont="1" applyFill="1" applyBorder="1" applyAlignment="1" applyProtection="1">
      <alignment horizontal="center" vertical="center" wrapText="1"/>
      <protection locked="0"/>
    </xf>
    <xf numFmtId="0" fontId="25" fillId="5" borderId="58" xfId="0" applyFont="1" applyFill="1" applyBorder="1" applyAlignment="1" applyProtection="1">
      <alignment horizontal="center" vertical="center" wrapText="1"/>
      <protection locked="0"/>
    </xf>
    <xf numFmtId="165" fontId="3" fillId="0" borderId="0" xfId="3" quotePrefix="1" applyNumberFormat="1" applyFont="1" applyFill="1" applyBorder="1" applyAlignment="1" applyProtection="1">
      <protection locked="0"/>
    </xf>
    <xf numFmtId="3" fontId="3" fillId="0" borderId="59" xfId="3" quotePrefix="1" applyNumberFormat="1" applyFont="1" applyFill="1" applyBorder="1" applyAlignment="1" applyProtection="1">
      <alignment horizontal="right"/>
      <protection locked="0"/>
    </xf>
    <xf numFmtId="3" fontId="3" fillId="0" borderId="54" xfId="3" quotePrefix="1" applyNumberFormat="1" applyFont="1" applyFill="1" applyBorder="1" applyAlignment="1" applyProtection="1">
      <alignment horizontal="right"/>
      <protection locked="0"/>
    </xf>
    <xf numFmtId="3" fontId="3" fillId="0" borderId="60" xfId="3" quotePrefix="1" applyNumberFormat="1" applyFont="1" applyFill="1" applyBorder="1" applyAlignment="1" applyProtection="1">
      <alignment horizontal="right"/>
      <protection locked="0"/>
    </xf>
    <xf numFmtId="3" fontId="3" fillId="0" borderId="0" xfId="3" quotePrefix="1" applyNumberFormat="1" applyFont="1" applyFill="1" applyBorder="1" applyAlignment="1" applyProtection="1">
      <alignment horizontal="right"/>
      <protection locked="0"/>
    </xf>
    <xf numFmtId="3" fontId="3" fillId="0" borderId="61" xfId="3" quotePrefix="1" applyNumberFormat="1" applyFont="1" applyFill="1" applyBorder="1" applyAlignment="1" applyProtection="1">
      <alignment horizontal="right"/>
      <protection locked="0"/>
    </xf>
    <xf numFmtId="3" fontId="3" fillId="0" borderId="56" xfId="3" quotePrefix="1" applyNumberFormat="1" applyFont="1" applyFill="1" applyBorder="1" applyAlignment="1" applyProtection="1">
      <alignment horizontal="right"/>
      <protection locked="0"/>
    </xf>
    <xf numFmtId="3" fontId="3" fillId="0" borderId="62" xfId="3" quotePrefix="1" applyNumberFormat="1" applyFont="1" applyFill="1" applyBorder="1" applyAlignment="1" applyProtection="1">
      <alignment horizontal="right"/>
      <protection locked="0"/>
    </xf>
    <xf numFmtId="3" fontId="3" fillId="0" borderId="63" xfId="3" quotePrefix="1" applyNumberFormat="1" applyFont="1" applyFill="1" applyBorder="1" applyAlignment="1" applyProtection="1">
      <alignment horizontal="right"/>
      <protection locked="0"/>
    </xf>
    <xf numFmtId="3" fontId="3" fillId="0" borderId="52" xfId="3" quotePrefix="1" applyNumberFormat="1" applyFont="1" applyFill="1" applyBorder="1" applyAlignment="1" applyProtection="1">
      <alignment horizontal="right"/>
      <protection locked="0"/>
    </xf>
    <xf numFmtId="3" fontId="3" fillId="0" borderId="64" xfId="3" quotePrefix="1" applyNumberFormat="1" applyFont="1" applyFill="1" applyBorder="1" applyAlignment="1" applyProtection="1">
      <alignment horizontal="right"/>
      <protection locked="0"/>
    </xf>
    <xf numFmtId="3" fontId="3" fillId="0" borderId="66" xfId="3" quotePrefix="1" applyNumberFormat="1" applyFont="1" applyFill="1" applyBorder="1" applyAlignment="1" applyProtection="1">
      <alignment horizontal="right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5" fillId="5" borderId="46" xfId="0" applyFont="1" applyFill="1" applyBorder="1" applyAlignment="1" applyProtection="1">
      <alignment horizontal="center" vertical="center" wrapText="1"/>
      <protection locked="0"/>
    </xf>
    <xf numFmtId="0" fontId="25" fillId="5" borderId="53" xfId="0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3" fontId="3" fillId="0" borderId="61" xfId="0" applyNumberFormat="1" applyFont="1" applyBorder="1" applyAlignment="1" applyProtection="1">
      <alignment horizontal="center"/>
      <protection locked="0"/>
    </xf>
    <xf numFmtId="3" fontId="3" fillId="0" borderId="56" xfId="0" applyNumberFormat="1" applyFont="1" applyBorder="1" applyAlignment="1" applyProtection="1">
      <alignment horizontal="center"/>
      <protection locked="0"/>
    </xf>
    <xf numFmtId="3" fontId="3" fillId="0" borderId="62" xfId="0" applyNumberFormat="1" applyFont="1" applyBorder="1" applyAlignment="1" applyProtection="1">
      <alignment horizontal="center"/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3" fontId="3" fillId="0" borderId="65" xfId="0" applyNumberFormat="1" applyFont="1" applyBorder="1" applyAlignment="1" applyProtection="1">
      <alignment horizontal="center"/>
      <protection locked="0"/>
    </xf>
    <xf numFmtId="3" fontId="3" fillId="0" borderId="66" xfId="0" quotePrefix="1" applyNumberFormat="1" applyFont="1" applyFill="1" applyBorder="1" applyAlignment="1" applyProtection="1">
      <alignment horizontal="center"/>
      <protection locked="0"/>
    </xf>
    <xf numFmtId="0" fontId="3" fillId="0" borderId="67" xfId="0" quotePrefix="1" applyFont="1" applyFill="1" applyBorder="1" applyAlignment="1" applyProtection="1">
      <alignment horizontal="center"/>
      <protection locked="0"/>
    </xf>
    <xf numFmtId="0" fontId="3" fillId="0" borderId="66" xfId="0" quotePrefix="1" applyFont="1" applyFill="1" applyBorder="1" applyAlignment="1" applyProtection="1">
      <alignment horizontal="center"/>
      <protection locked="0"/>
    </xf>
    <xf numFmtId="0" fontId="3" fillId="0" borderId="66" xfId="0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3" fontId="3" fillId="0" borderId="56" xfId="3" applyNumberFormat="1" applyFont="1" applyFill="1" applyBorder="1" applyAlignment="1" applyProtection="1">
      <alignment horizontal="right"/>
      <protection locked="0"/>
    </xf>
    <xf numFmtId="3" fontId="3" fillId="0" borderId="0" xfId="3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/>
      <protection locked="0"/>
    </xf>
    <xf numFmtId="4" fontId="13" fillId="4" borderId="0" xfId="0" applyNumberFormat="1" applyFont="1" applyFill="1" applyBorder="1" applyAlignment="1" applyProtection="1">
      <alignment horizontal="center"/>
    </xf>
    <xf numFmtId="4" fontId="13" fillId="4" borderId="0" xfId="0" quotePrefix="1" applyNumberFormat="1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8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4" fontId="3" fillId="0" borderId="54" xfId="3" quotePrefix="1" applyNumberFormat="1" applyFont="1" applyFill="1" applyBorder="1" applyAlignment="1" applyProtection="1">
      <alignment horizontal="center"/>
      <protection locked="0"/>
    </xf>
    <xf numFmtId="4" fontId="3" fillId="0" borderId="56" xfId="3" quotePrefix="1" applyNumberFormat="1" applyFont="1" applyFill="1" applyBorder="1" applyAlignment="1" applyProtection="1">
      <alignment horizontal="center"/>
      <protection locked="0"/>
    </xf>
    <xf numFmtId="4" fontId="3" fillId="0" borderId="66" xfId="3" quotePrefix="1" applyNumberFormat="1" applyFont="1" applyFill="1" applyBorder="1" applyAlignment="1" applyProtection="1">
      <alignment horizontal="center"/>
      <protection locked="0"/>
    </xf>
    <xf numFmtId="4" fontId="3" fillId="0" borderId="50" xfId="3" quotePrefix="1" applyNumberFormat="1" applyFont="1" applyFill="1" applyBorder="1" applyAlignment="1" applyProtection="1">
      <alignment horizontal="center"/>
      <protection locked="0"/>
    </xf>
    <xf numFmtId="3" fontId="3" fillId="0" borderId="0" xfId="3" quotePrefix="1" applyNumberFormat="1" applyFont="1" applyFill="1" applyBorder="1" applyAlignment="1" applyProtection="1">
      <alignment horizontal="center"/>
      <protection locked="0"/>
    </xf>
    <xf numFmtId="4" fontId="3" fillId="0" borderId="54" xfId="0" applyNumberFormat="1" applyFont="1" applyFill="1" applyBorder="1" applyAlignment="1" applyProtection="1">
      <alignment horizontal="center"/>
      <protection locked="0"/>
    </xf>
    <xf numFmtId="4" fontId="3" fillId="0" borderId="56" xfId="0" applyNumberFormat="1" applyFont="1" applyFill="1" applyBorder="1" applyAlignment="1" applyProtection="1">
      <alignment horizontal="center"/>
      <protection locked="0"/>
    </xf>
    <xf numFmtId="4" fontId="3" fillId="0" borderId="52" xfId="0" applyNumberFormat="1" applyFont="1" applyFill="1" applyBorder="1" applyAlignment="1" applyProtection="1">
      <alignment horizontal="center"/>
      <protection locked="0"/>
    </xf>
    <xf numFmtId="4" fontId="3" fillId="0" borderId="66" xfId="0" quotePrefix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5" fillId="5" borderId="47" xfId="0" applyFont="1" applyFill="1" applyBorder="1" applyAlignment="1" applyProtection="1">
      <alignment horizontal="center"/>
      <protection locked="0"/>
    </xf>
    <xf numFmtId="0" fontId="25" fillId="5" borderId="58" xfId="0" applyFont="1" applyFill="1" applyBorder="1" applyAlignment="1" applyProtection="1">
      <alignment horizontal="center"/>
      <protection locked="0"/>
    </xf>
    <xf numFmtId="0" fontId="25" fillId="5" borderId="48" xfId="0" applyFont="1" applyFill="1" applyBorder="1" applyAlignment="1" applyProtection="1">
      <alignment horizontal="center"/>
      <protection locked="0"/>
    </xf>
    <xf numFmtId="0" fontId="0" fillId="0" borderId="54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5" fillId="5" borderId="49" xfId="0" applyFont="1" applyFill="1" applyBorder="1" applyAlignment="1" applyProtection="1">
      <alignment horizontal="center" vertical="center"/>
      <protection locked="0"/>
    </xf>
    <xf numFmtId="0" fontId="31" fillId="0" borderId="0" xfId="0" applyFont="1" applyProtection="1">
      <protection locked="0"/>
    </xf>
    <xf numFmtId="0" fontId="25" fillId="5" borderId="68" xfId="0" applyFont="1" applyFill="1" applyBorder="1" applyAlignment="1" applyProtection="1">
      <alignment horizontal="center"/>
      <protection locked="0"/>
    </xf>
    <xf numFmtId="0" fontId="25" fillId="5" borderId="69" xfId="0" applyFont="1" applyFill="1" applyBorder="1" applyAlignment="1" applyProtection="1">
      <alignment horizontal="center"/>
      <protection locked="0"/>
    </xf>
    <xf numFmtId="0" fontId="25" fillId="5" borderId="49" xfId="0" applyFont="1" applyFill="1" applyBorder="1" applyAlignment="1" applyProtection="1">
      <alignment horizontal="center"/>
      <protection locked="0"/>
    </xf>
    <xf numFmtId="0" fontId="0" fillId="0" borderId="60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64" xfId="0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17" fontId="1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0" fontId="31" fillId="0" borderId="0" xfId="0" applyFont="1" applyAlignment="1" applyProtection="1">
      <protection locked="0"/>
    </xf>
    <xf numFmtId="0" fontId="0" fillId="2" borderId="0" xfId="0" applyFill="1" applyAlignment="1" applyProtection="1">
      <alignment horizontal="centerContinuous"/>
      <protection locked="0"/>
    </xf>
    <xf numFmtId="0" fontId="25" fillId="5" borderId="51" xfId="0" applyFont="1" applyFill="1" applyBorder="1" applyAlignment="1" applyProtection="1">
      <alignment horizontal="center"/>
      <protection locked="0"/>
    </xf>
    <xf numFmtId="0" fontId="0" fillId="0" borderId="55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74" xfId="0" applyBorder="1" applyProtection="1">
      <protection locked="0"/>
    </xf>
    <xf numFmtId="0" fontId="24" fillId="0" borderId="0" xfId="0" applyFont="1" applyBorder="1" applyAlignment="1" applyProtection="1">
      <alignment horizontal="centerContinuous"/>
      <protection locked="0"/>
    </xf>
    <xf numFmtId="0" fontId="33" fillId="2" borderId="0" xfId="0" applyFont="1" applyFill="1" applyAlignment="1" applyProtection="1">
      <alignment horizontal="centerContinuous"/>
      <protection locked="0"/>
    </xf>
    <xf numFmtId="0" fontId="24" fillId="2" borderId="0" xfId="0" applyFont="1" applyFill="1" applyBorder="1" applyAlignment="1" applyProtection="1">
      <alignment horizontal="centerContinuous"/>
      <protection locked="0"/>
    </xf>
    <xf numFmtId="0" fontId="23" fillId="2" borderId="0" xfId="0" applyFont="1" applyFill="1" applyAlignment="1" applyProtection="1">
      <alignment horizontal="centerContinuous"/>
      <protection locked="0"/>
    </xf>
    <xf numFmtId="0" fontId="28" fillId="2" borderId="0" xfId="0" applyFont="1" applyFill="1" applyBorder="1" applyAlignment="1" applyProtection="1">
      <alignment horizontal="centerContinuous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centerContinuous"/>
      <protection locked="0"/>
    </xf>
    <xf numFmtId="0" fontId="25" fillId="5" borderId="70" xfId="0" applyFont="1" applyFill="1" applyBorder="1" applyAlignment="1" applyProtection="1">
      <alignment horizontal="left"/>
      <protection locked="0"/>
    </xf>
    <xf numFmtId="0" fontId="25" fillId="5" borderId="73" xfId="0" applyFont="1" applyFill="1" applyBorder="1" applyAlignment="1" applyProtection="1">
      <alignment horizontal="centerContinuous"/>
      <protection locked="0"/>
    </xf>
    <xf numFmtId="0" fontId="25" fillId="5" borderId="71" xfId="0" applyFont="1" applyFill="1" applyBorder="1" applyAlignment="1" applyProtection="1">
      <alignment horizontal="centerContinuous"/>
      <protection locked="0"/>
    </xf>
    <xf numFmtId="0" fontId="25" fillId="5" borderId="72" xfId="0" applyFont="1" applyFill="1" applyBorder="1" applyAlignment="1" applyProtection="1">
      <alignment horizontal="center"/>
      <protection locked="0"/>
    </xf>
    <xf numFmtId="0" fontId="25" fillId="5" borderId="75" xfId="0" applyFont="1" applyFill="1" applyBorder="1" applyAlignment="1" applyProtection="1">
      <alignment horizontal="center"/>
      <protection locked="0"/>
    </xf>
    <xf numFmtId="17" fontId="1" fillId="0" borderId="54" xfId="0" applyNumberFormat="1" applyFont="1" applyBorder="1" applyAlignment="1" applyProtection="1">
      <alignment horizontal="center"/>
      <protection locked="0"/>
    </xf>
    <xf numFmtId="17" fontId="1" fillId="0" borderId="60" xfId="0" applyNumberFormat="1" applyFont="1" applyBorder="1" applyAlignment="1" applyProtection="1">
      <alignment horizontal="center"/>
      <protection locked="0"/>
    </xf>
    <xf numFmtId="17" fontId="1" fillId="0" borderId="56" xfId="0" applyNumberFormat="1" applyFont="1" applyBorder="1" applyAlignment="1" applyProtection="1">
      <alignment horizontal="center"/>
      <protection locked="0"/>
    </xf>
    <xf numFmtId="17" fontId="1" fillId="0" borderId="62" xfId="0" applyNumberFormat="1" applyFont="1" applyBorder="1" applyAlignment="1" applyProtection="1">
      <alignment horizontal="center"/>
      <protection locked="0"/>
    </xf>
    <xf numFmtId="17" fontId="1" fillId="0" borderId="52" xfId="0" applyNumberFormat="1" applyFont="1" applyBorder="1" applyAlignment="1" applyProtection="1">
      <alignment horizontal="center"/>
      <protection locked="0"/>
    </xf>
    <xf numFmtId="17" fontId="1" fillId="0" borderId="64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5" fillId="5" borderId="47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34" fillId="5" borderId="9" xfId="4" applyFont="1" applyFill="1" applyBorder="1" applyAlignment="1" applyProtection="1">
      <alignment horizontal="left"/>
      <protection locked="0"/>
    </xf>
    <xf numFmtId="0" fontId="34" fillId="5" borderId="9" xfId="4" applyFont="1" applyFill="1" applyBorder="1" applyAlignment="1" applyProtection="1">
      <alignment horizontal="center" vertical="center" wrapText="1"/>
      <protection locked="0"/>
    </xf>
    <xf numFmtId="0" fontId="36" fillId="0" borderId="0" xfId="4" applyFont="1" applyFill="1" applyBorder="1" applyProtection="1">
      <protection locked="0"/>
    </xf>
    <xf numFmtId="0" fontId="25" fillId="5" borderId="69" xfId="0" applyFont="1" applyFill="1" applyBorder="1" applyAlignment="1" applyProtection="1">
      <alignment horizontal="center" vertical="center" wrapText="1"/>
      <protection locked="0"/>
    </xf>
    <xf numFmtId="0" fontId="25" fillId="5" borderId="49" xfId="0" applyFont="1" applyFill="1" applyBorder="1" applyAlignment="1" applyProtection="1">
      <alignment horizontal="center" vertical="center" wrapText="1"/>
      <protection locked="0"/>
    </xf>
    <xf numFmtId="0" fontId="25" fillId="5" borderId="0" xfId="0" applyFont="1" applyFill="1" applyBorder="1" applyAlignment="1" applyProtection="1">
      <alignment horizontal="center" vertical="center" wrapText="1"/>
      <protection locked="0"/>
    </xf>
    <xf numFmtId="0" fontId="25" fillId="5" borderId="51" xfId="0" applyFont="1" applyFill="1" applyBorder="1" applyAlignment="1" applyProtection="1">
      <alignment horizontal="center" vertical="center" wrapText="1"/>
      <protection locked="0"/>
    </xf>
    <xf numFmtId="0" fontId="25" fillId="5" borderId="24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/>
      <protection locked="0"/>
    </xf>
    <xf numFmtId="0" fontId="31" fillId="0" borderId="0" xfId="4" applyFont="1" applyFill="1" applyBorder="1" applyProtection="1">
      <protection locked="0"/>
    </xf>
    <xf numFmtId="0" fontId="31" fillId="0" borderId="0" xfId="4" applyFont="1" applyFill="1" applyBorder="1" applyAlignment="1" applyProtection="1">
      <alignment horizontal="left"/>
      <protection locked="0"/>
    </xf>
    <xf numFmtId="0" fontId="24" fillId="0" borderId="0" xfId="4" applyFont="1" applyFill="1" applyBorder="1" applyProtection="1">
      <protection locked="0"/>
    </xf>
    <xf numFmtId="0" fontId="25" fillId="0" borderId="0" xfId="4" applyFont="1" applyFill="1" applyBorder="1" applyAlignment="1" applyProtection="1">
      <alignment horizontal="left"/>
      <protection locked="0"/>
    </xf>
    <xf numFmtId="0" fontId="25" fillId="0" borderId="0" xfId="4" applyFont="1" applyFill="1" applyBorder="1" applyAlignment="1" applyProtection="1">
      <alignment horizontal="center"/>
      <protection locked="0"/>
    </xf>
    <xf numFmtId="0" fontId="25" fillId="0" borderId="0" xfId="4" applyFont="1" applyFill="1" applyBorder="1" applyProtection="1">
      <protection locked="0"/>
    </xf>
    <xf numFmtId="0" fontId="3" fillId="0" borderId="0" xfId="4" applyFill="1" applyBorder="1" applyAlignment="1" applyProtection="1">
      <alignment horizontal="center"/>
      <protection locked="0"/>
    </xf>
    <xf numFmtId="9" fontId="3" fillId="0" borderId="0" xfId="5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32" fillId="0" borderId="0" xfId="0" applyFont="1" applyFill="1" applyBorder="1" applyProtection="1">
      <protection locked="0"/>
    </xf>
    <xf numFmtId="0" fontId="3" fillId="0" borderId="0" xfId="4" applyFont="1" applyFill="1" applyBorder="1" applyProtection="1">
      <protection locked="0"/>
    </xf>
    <xf numFmtId="0" fontId="3" fillId="0" borderId="0" xfId="4" applyFont="1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  <xf numFmtId="0" fontId="3" fillId="0" borderId="0" xfId="4" applyFont="1" applyFill="1" applyBorder="1" applyAlignment="1" applyProtection="1">
      <alignment horizontal="center"/>
      <protection locked="0"/>
    </xf>
    <xf numFmtId="9" fontId="3" fillId="0" borderId="0" xfId="5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Protection="1"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17" fontId="1" fillId="2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14" fontId="1" fillId="0" borderId="28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14" fontId="1" fillId="0" borderId="41" xfId="0" applyNumberFormat="1" applyFont="1" applyFill="1" applyBorder="1" applyAlignment="1" applyProtection="1">
      <alignment horizontal="center"/>
      <protection locked="0"/>
    </xf>
    <xf numFmtId="14" fontId="1" fillId="0" borderId="40" xfId="0" applyNumberFormat="1" applyFont="1" applyFill="1" applyBorder="1" applyAlignment="1" applyProtection="1">
      <alignment horizontal="center"/>
      <protection locked="0"/>
    </xf>
    <xf numFmtId="14" fontId="1" fillId="0" borderId="29" xfId="0" applyNumberFormat="1" applyFont="1" applyFill="1" applyBorder="1" applyAlignment="1" applyProtection="1">
      <alignment horizontal="center"/>
      <protection locked="0"/>
    </xf>
    <xf numFmtId="14" fontId="1" fillId="0" borderId="3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9" fillId="0" borderId="76" xfId="0" applyFont="1" applyBorder="1" applyProtection="1">
      <protection locked="0"/>
    </xf>
    <xf numFmtId="0" fontId="14" fillId="0" borderId="0" xfId="0" applyFont="1" applyBorder="1" applyProtection="1">
      <protection locked="0"/>
    </xf>
    <xf numFmtId="49" fontId="14" fillId="7" borderId="9" xfId="0" applyNumberFormat="1" applyFont="1" applyFill="1" applyBorder="1" applyAlignment="1" applyProtection="1">
      <alignment horizontal="center"/>
      <protection locked="0"/>
    </xf>
    <xf numFmtId="0" fontId="14" fillId="0" borderId="18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49" fontId="14" fillId="7" borderId="35" xfId="0" applyNumberFormat="1" applyFont="1" applyFill="1" applyBorder="1" applyAlignment="1" applyProtection="1">
      <alignment horizont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40" fillId="5" borderId="76" xfId="0" applyFont="1" applyFill="1" applyBorder="1" applyAlignment="1" applyProtection="1">
      <alignment horizontal="center" vertical="center"/>
      <protection locked="0"/>
    </xf>
    <xf numFmtId="0" fontId="40" fillId="5" borderId="77" xfId="0" applyFont="1" applyFill="1" applyBorder="1" applyAlignment="1" applyProtection="1">
      <alignment horizontal="center" vertical="center"/>
      <protection locked="0"/>
    </xf>
    <xf numFmtId="0" fontId="43" fillId="0" borderId="0" xfId="0" applyFont="1" applyProtection="1">
      <protection locked="0"/>
    </xf>
    <xf numFmtId="0" fontId="44" fillId="8" borderId="90" xfId="0" applyFont="1" applyFill="1" applyBorder="1" applyAlignment="1" applyProtection="1">
      <alignment horizontal="center"/>
      <protection locked="0"/>
    </xf>
    <xf numFmtId="9" fontId="45" fillId="8" borderId="76" xfId="0" applyNumberFormat="1" applyFont="1" applyFill="1" applyBorder="1" applyProtection="1">
      <protection locked="0"/>
    </xf>
    <xf numFmtId="9" fontId="45" fillId="8" borderId="78" xfId="0" applyNumberFormat="1" applyFont="1" applyFill="1" applyBorder="1" applyProtection="1">
      <protection locked="0"/>
    </xf>
    <xf numFmtId="0" fontId="40" fillId="5" borderId="79" xfId="0" applyFont="1" applyFill="1" applyBorder="1" applyAlignment="1" applyProtection="1">
      <alignment horizontal="center" vertical="center"/>
      <protection locked="0"/>
    </xf>
    <xf numFmtId="1" fontId="46" fillId="6" borderId="91" xfId="0" applyNumberFormat="1" applyFont="1" applyFill="1" applyBorder="1" applyAlignment="1" applyProtection="1">
      <alignment horizontal="center"/>
      <protection locked="0"/>
    </xf>
    <xf numFmtId="0" fontId="47" fillId="0" borderId="80" xfId="0" applyFont="1" applyBorder="1" applyProtection="1">
      <protection locked="0"/>
    </xf>
    <xf numFmtId="0" fontId="47" fillId="0" borderId="92" xfId="0" applyFont="1" applyBorder="1" applyProtection="1">
      <protection locked="0"/>
    </xf>
    <xf numFmtId="0" fontId="46" fillId="6" borderId="93" xfId="0" applyFont="1" applyFill="1" applyBorder="1" applyAlignment="1" applyProtection="1">
      <alignment horizontal="center"/>
      <protection locked="0"/>
    </xf>
    <xf numFmtId="0" fontId="47" fillId="0" borderId="83" xfId="0" applyFont="1" applyBorder="1" applyProtection="1">
      <protection locked="0"/>
    </xf>
    <xf numFmtId="0" fontId="47" fillId="0" borderId="94" xfId="0" applyFont="1" applyBorder="1" applyProtection="1">
      <protection locked="0"/>
    </xf>
    <xf numFmtId="0" fontId="47" fillId="0" borderId="86" xfId="0" applyFont="1" applyBorder="1" applyProtection="1">
      <protection locked="0"/>
    </xf>
    <xf numFmtId="0" fontId="47" fillId="0" borderId="96" xfId="0" applyFont="1" applyBorder="1" applyProtection="1">
      <protection locked="0"/>
    </xf>
    <xf numFmtId="0" fontId="38" fillId="0" borderId="0" xfId="0" applyFont="1" applyAlignment="1" applyProtection="1">
      <alignment vertical="center"/>
      <protection locked="0"/>
    </xf>
    <xf numFmtId="49" fontId="14" fillId="7" borderId="39" xfId="0" applyNumberFormat="1" applyFont="1" applyFill="1" applyBorder="1" applyAlignment="1" applyProtection="1">
      <alignment horizontal="center"/>
      <protection locked="0"/>
    </xf>
    <xf numFmtId="49" fontId="14" fillId="7" borderId="38" xfId="0" applyNumberFormat="1" applyFont="1" applyFill="1" applyBorder="1" applyAlignment="1" applyProtection="1">
      <alignment horizontal="center"/>
      <protection locked="0"/>
    </xf>
    <xf numFmtId="0" fontId="14" fillId="7" borderId="38" xfId="0" applyNumberFormat="1" applyFont="1" applyFill="1" applyBorder="1" applyAlignment="1" applyProtection="1">
      <alignment horizontal="center"/>
      <protection locked="0"/>
    </xf>
    <xf numFmtId="17" fontId="51" fillId="6" borderId="80" xfId="0" applyNumberFormat="1" applyFont="1" applyFill="1" applyBorder="1" applyAlignment="1" applyProtection="1">
      <alignment horizontal="center"/>
      <protection locked="0"/>
    </xf>
    <xf numFmtId="17" fontId="51" fillId="6" borderId="83" xfId="0" applyNumberFormat="1" applyFont="1" applyFill="1" applyBorder="1" applyAlignment="1" applyProtection="1">
      <alignment horizontal="center"/>
      <protection locked="0"/>
    </xf>
    <xf numFmtId="17" fontId="51" fillId="6" borderId="86" xfId="0" applyNumberFormat="1" applyFont="1" applyFill="1" applyBorder="1" applyAlignment="1" applyProtection="1">
      <alignment horizontal="center"/>
      <protection locked="0"/>
    </xf>
    <xf numFmtId="17" fontId="51" fillId="6" borderId="89" xfId="0" applyNumberFormat="1" applyFont="1" applyFill="1" applyBorder="1" applyAlignment="1" applyProtection="1">
      <alignment horizontal="center"/>
      <protection locked="0"/>
    </xf>
    <xf numFmtId="17" fontId="51" fillId="6" borderId="99" xfId="0" applyNumberFormat="1" applyFont="1" applyFill="1" applyBorder="1" applyAlignment="1" applyProtection="1">
      <alignment horizontal="center"/>
      <protection locked="0"/>
    </xf>
    <xf numFmtId="1" fontId="51" fillId="6" borderId="80" xfId="0" applyNumberFormat="1" applyFont="1" applyFill="1" applyBorder="1" applyAlignment="1" applyProtection="1">
      <alignment horizontal="center"/>
      <protection locked="0"/>
    </xf>
    <xf numFmtId="1" fontId="51" fillId="6" borderId="83" xfId="0" applyNumberFormat="1" applyFont="1" applyFill="1" applyBorder="1" applyAlignment="1" applyProtection="1">
      <alignment horizontal="center"/>
      <protection locked="0"/>
    </xf>
    <xf numFmtId="1" fontId="51" fillId="6" borderId="99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protection locked="0"/>
    </xf>
    <xf numFmtId="0" fontId="50" fillId="0" borderId="0" xfId="0" applyFont="1" applyProtection="1">
      <protection locked="0"/>
    </xf>
    <xf numFmtId="0" fontId="52" fillId="0" borderId="0" xfId="0" applyFont="1" applyProtection="1">
      <protection locked="0"/>
    </xf>
    <xf numFmtId="0" fontId="48" fillId="0" borderId="0" xfId="0" applyFont="1" applyAlignment="1" applyProtection="1">
      <alignment horizontal="left"/>
      <protection locked="0"/>
    </xf>
    <xf numFmtId="0" fontId="52" fillId="0" borderId="0" xfId="0" applyFont="1" applyAlignment="1" applyProtection="1">
      <alignment horizontal="centerContinuous"/>
      <protection locked="0"/>
    </xf>
    <xf numFmtId="0" fontId="40" fillId="5" borderId="100" xfId="0" applyFont="1" applyFill="1" applyBorder="1" applyAlignment="1" applyProtection="1">
      <alignment horizontal="center"/>
      <protection locked="0"/>
    </xf>
    <xf numFmtId="0" fontId="40" fillId="5" borderId="101" xfId="0" applyFont="1" applyFill="1" applyBorder="1" applyAlignment="1" applyProtection="1">
      <alignment horizontal="center"/>
      <protection locked="0"/>
    </xf>
    <xf numFmtId="0" fontId="40" fillId="5" borderId="102" xfId="0" applyFont="1" applyFill="1" applyBorder="1" applyAlignment="1" applyProtection="1">
      <alignment horizontal="center"/>
      <protection locked="0"/>
    </xf>
    <xf numFmtId="0" fontId="52" fillId="0" borderId="103" xfId="0" applyFont="1" applyBorder="1" applyAlignment="1" applyProtection="1">
      <alignment horizontal="center"/>
      <protection locked="0"/>
    </xf>
    <xf numFmtId="0" fontId="52" fillId="0" borderId="104" xfId="0" applyFont="1" applyBorder="1" applyAlignment="1" applyProtection="1">
      <alignment horizontal="center"/>
      <protection locked="0"/>
    </xf>
    <xf numFmtId="0" fontId="52" fillId="0" borderId="105" xfId="0" applyFont="1" applyBorder="1" applyAlignment="1" applyProtection="1">
      <alignment horizontal="center"/>
      <protection locked="0"/>
    </xf>
    <xf numFmtId="0" fontId="40" fillId="5" borderId="106" xfId="0" applyFont="1" applyFill="1" applyBorder="1" applyAlignment="1" applyProtection="1">
      <alignment horizontal="centerContinuous"/>
      <protection locked="0"/>
    </xf>
    <xf numFmtId="0" fontId="40" fillId="5" borderId="77" xfId="0" applyFont="1" applyFill="1" applyBorder="1" applyAlignment="1" applyProtection="1">
      <alignment horizontal="center"/>
      <protection locked="0"/>
    </xf>
    <xf numFmtId="0" fontId="40" fillId="5" borderId="81" xfId="0" applyFont="1" applyFill="1" applyBorder="1" applyAlignment="1" applyProtection="1">
      <alignment horizontal="center"/>
      <protection locked="0"/>
    </xf>
    <xf numFmtId="0" fontId="40" fillId="5" borderId="90" xfId="0" applyFont="1" applyFill="1" applyBorder="1" applyAlignment="1" applyProtection="1">
      <alignment horizontal="center"/>
      <protection locked="0"/>
    </xf>
    <xf numFmtId="9" fontId="40" fillId="5" borderId="88" xfId="5" applyFont="1" applyFill="1" applyBorder="1" applyAlignment="1" applyProtection="1">
      <alignment horizontal="center"/>
      <protection locked="0"/>
    </xf>
    <xf numFmtId="9" fontId="40" fillId="5" borderId="87" xfId="5" applyFont="1" applyFill="1" applyBorder="1" applyAlignment="1" applyProtection="1">
      <alignment horizontal="center"/>
      <protection locked="0"/>
    </xf>
    <xf numFmtId="0" fontId="51" fillId="6" borderId="0" xfId="0" applyFont="1" applyFill="1" applyBorder="1" applyAlignment="1" applyProtection="1">
      <alignment horizontal="center" vertical="center" wrapText="1"/>
      <protection locked="0"/>
    </xf>
    <xf numFmtId="0" fontId="51" fillId="6" borderId="76" xfId="0" applyFont="1" applyFill="1" applyBorder="1" applyAlignment="1" applyProtection="1">
      <alignment horizontal="center" vertical="center" wrapText="1"/>
      <protection locked="0"/>
    </xf>
    <xf numFmtId="0" fontId="51" fillId="6" borderId="84" xfId="0" applyFont="1" applyFill="1" applyBorder="1" applyAlignment="1" applyProtection="1">
      <alignment horizontal="center" vertical="center" wrapText="1"/>
      <protection locked="0"/>
    </xf>
    <xf numFmtId="0" fontId="47" fillId="0" borderId="100" xfId="0" applyFont="1" applyBorder="1" applyProtection="1">
      <protection locked="0"/>
    </xf>
    <xf numFmtId="0" fontId="47" fillId="0" borderId="101" xfId="0" applyFont="1" applyBorder="1" applyProtection="1">
      <protection locked="0"/>
    </xf>
    <xf numFmtId="0" fontId="47" fillId="0" borderId="108" xfId="0" applyFont="1" applyBorder="1" applyProtection="1">
      <protection locked="0"/>
    </xf>
    <xf numFmtId="0" fontId="47" fillId="0" borderId="102" xfId="0" applyFont="1" applyBorder="1" applyProtection="1">
      <protection locked="0"/>
    </xf>
    <xf numFmtId="0" fontId="47" fillId="0" borderId="109" xfId="0" applyFont="1" applyBorder="1" applyProtection="1">
      <protection locked="0"/>
    </xf>
    <xf numFmtId="0" fontId="47" fillId="0" borderId="110" xfId="0" applyFont="1" applyBorder="1" applyProtection="1">
      <protection locked="0"/>
    </xf>
    <xf numFmtId="0" fontId="47" fillId="0" borderId="111" xfId="0" applyFont="1" applyBorder="1" applyProtection="1">
      <protection locked="0"/>
    </xf>
    <xf numFmtId="0" fontId="47" fillId="0" borderId="112" xfId="0" applyFont="1" applyBorder="1" applyProtection="1">
      <protection locked="0"/>
    </xf>
    <xf numFmtId="0" fontId="47" fillId="0" borderId="103" xfId="0" applyFont="1" applyBorder="1" applyProtection="1">
      <protection locked="0"/>
    </xf>
    <xf numFmtId="0" fontId="47" fillId="0" borderId="104" xfId="0" applyFont="1" applyBorder="1" applyProtection="1">
      <protection locked="0"/>
    </xf>
    <xf numFmtId="0" fontId="47" fillId="0" borderId="113" xfId="0" applyFont="1" applyBorder="1" applyProtection="1">
      <protection locked="0"/>
    </xf>
    <xf numFmtId="0" fontId="47" fillId="0" borderId="105" xfId="0" applyFont="1" applyBorder="1" applyProtection="1">
      <protection locked="0"/>
    </xf>
    <xf numFmtId="1" fontId="25" fillId="5" borderId="7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protection locked="0"/>
    </xf>
    <xf numFmtId="0" fontId="51" fillId="6" borderId="91" xfId="0" applyFont="1" applyFill="1" applyBorder="1" applyProtection="1">
      <protection locked="0"/>
    </xf>
    <xf numFmtId="0" fontId="47" fillId="0" borderId="80" xfId="0" applyFont="1" applyBorder="1" applyAlignment="1" applyProtection="1">
      <alignment horizontal="center"/>
      <protection locked="0"/>
    </xf>
    <xf numFmtId="0" fontId="47" fillId="0" borderId="114" xfId="0" applyFont="1" applyBorder="1" applyAlignment="1" applyProtection="1">
      <alignment horizontal="center"/>
      <protection locked="0"/>
    </xf>
    <xf numFmtId="0" fontId="47" fillId="0" borderId="92" xfId="0" applyFont="1" applyBorder="1" applyAlignment="1" applyProtection="1">
      <alignment horizontal="center"/>
      <protection locked="0"/>
    </xf>
    <xf numFmtId="0" fontId="51" fillId="6" borderId="93" xfId="0" applyFont="1" applyFill="1" applyBorder="1" applyProtection="1">
      <protection locked="0"/>
    </xf>
    <xf numFmtId="0" fontId="47" fillId="0" borderId="83" xfId="0" applyFont="1" applyBorder="1" applyAlignment="1" applyProtection="1">
      <alignment horizontal="center"/>
      <protection locked="0"/>
    </xf>
    <xf numFmtId="0" fontId="47" fillId="0" borderId="115" xfId="0" applyFont="1" applyBorder="1" applyAlignment="1" applyProtection="1">
      <alignment horizontal="center"/>
      <protection locked="0"/>
    </xf>
    <xf numFmtId="0" fontId="47" fillId="0" borderId="94" xfId="0" applyFont="1" applyBorder="1" applyAlignment="1" applyProtection="1">
      <alignment horizontal="center"/>
      <protection locked="0"/>
    </xf>
    <xf numFmtId="0" fontId="51" fillId="6" borderId="116" xfId="0" applyFont="1" applyFill="1" applyBorder="1" applyProtection="1">
      <protection locked="0"/>
    </xf>
    <xf numFmtId="0" fontId="47" fillId="0" borderId="99" xfId="0" applyFont="1" applyBorder="1" applyAlignment="1" applyProtection="1">
      <alignment horizontal="center"/>
      <protection locked="0"/>
    </xf>
    <xf numFmtId="0" fontId="47" fillId="0" borderId="117" xfId="0" applyFont="1" applyBorder="1" applyAlignment="1" applyProtection="1">
      <alignment horizontal="center"/>
      <protection locked="0"/>
    </xf>
    <xf numFmtId="0" fontId="47" fillId="0" borderId="118" xfId="0" applyFont="1" applyBorder="1" applyAlignment="1" applyProtection="1">
      <alignment horizontal="center"/>
      <protection locked="0"/>
    </xf>
    <xf numFmtId="0" fontId="53" fillId="8" borderId="97" xfId="0" applyFont="1" applyFill="1" applyBorder="1" applyAlignment="1" applyProtection="1">
      <alignment horizontal="left" vertical="center"/>
      <protection locked="0"/>
    </xf>
    <xf numFmtId="0" fontId="47" fillId="0" borderId="76" xfId="0" applyFont="1" applyBorder="1" applyAlignment="1" applyProtection="1">
      <alignment horizontal="center"/>
      <protection locked="0"/>
    </xf>
    <xf numFmtId="0" fontId="47" fillId="0" borderId="78" xfId="0" applyFont="1" applyBorder="1" applyAlignment="1" applyProtection="1">
      <alignment horizontal="center"/>
      <protection locked="0"/>
    </xf>
    <xf numFmtId="0" fontId="47" fillId="0" borderId="98" xfId="0" applyFont="1" applyBorder="1" applyAlignment="1" applyProtection="1">
      <alignment horizontal="center"/>
      <protection locked="0"/>
    </xf>
    <xf numFmtId="0" fontId="51" fillId="0" borderId="0" xfId="0" applyFont="1" applyBorder="1" applyProtection="1">
      <protection locked="0"/>
    </xf>
    <xf numFmtId="0" fontId="47" fillId="0" borderId="0" xfId="0" applyFont="1" applyBorder="1" applyAlignment="1" applyProtection="1">
      <alignment horizontal="center"/>
      <protection locked="0"/>
    </xf>
    <xf numFmtId="0" fontId="25" fillId="5" borderId="97" xfId="0" applyFont="1" applyFill="1" applyBorder="1" applyProtection="1">
      <protection locked="0"/>
    </xf>
    <xf numFmtId="0" fontId="47" fillId="0" borderId="0" xfId="0" applyFont="1" applyBorder="1" applyProtection="1">
      <protection locked="0"/>
    </xf>
    <xf numFmtId="0" fontId="47" fillId="0" borderId="0" xfId="0" applyFont="1" applyProtection="1">
      <protection locked="0"/>
    </xf>
    <xf numFmtId="0" fontId="47" fillId="0" borderId="0" xfId="0" applyFont="1" applyFill="1" applyBorder="1" applyProtection="1">
      <protection locked="0"/>
    </xf>
    <xf numFmtId="0" fontId="51" fillId="0" borderId="0" xfId="0" applyFont="1" applyProtection="1">
      <protection locked="0"/>
    </xf>
    <xf numFmtId="0" fontId="47" fillId="0" borderId="0" xfId="0" applyFont="1" applyFill="1" applyProtection="1">
      <protection locked="0"/>
    </xf>
    <xf numFmtId="0" fontId="25" fillId="5" borderId="97" xfId="0" applyFont="1" applyFill="1" applyBorder="1" applyAlignment="1" applyProtection="1">
      <alignment horizontal="center"/>
      <protection locked="0"/>
    </xf>
    <xf numFmtId="0" fontId="51" fillId="0" borderId="91" xfId="4" applyFont="1" applyFill="1" applyBorder="1" applyAlignment="1" applyProtection="1">
      <alignment horizontal="left"/>
      <protection locked="0"/>
    </xf>
    <xf numFmtId="0" fontId="51" fillId="0" borderId="93" xfId="4" applyFont="1" applyFill="1" applyBorder="1" applyProtection="1">
      <protection locked="0"/>
    </xf>
    <xf numFmtId="0" fontId="51" fillId="0" borderId="95" xfId="4" applyFont="1" applyFill="1" applyBorder="1" applyProtection="1">
      <protection locked="0"/>
    </xf>
    <xf numFmtId="0" fontId="51" fillId="0" borderId="0" xfId="4" applyFont="1" applyBorder="1" applyProtection="1">
      <protection locked="0"/>
    </xf>
    <xf numFmtId="0" fontId="51" fillId="0" borderId="97" xfId="4" applyFont="1" applyFill="1" applyBorder="1" applyAlignment="1" applyProtection="1">
      <alignment horizontal="left"/>
      <protection locked="0"/>
    </xf>
    <xf numFmtId="0" fontId="51" fillId="0" borderId="91" xfId="4" applyFont="1" applyBorder="1" applyAlignment="1" applyProtection="1">
      <alignment horizontal="left"/>
      <protection locked="0"/>
    </xf>
    <xf numFmtId="0" fontId="51" fillId="0" borderId="93" xfId="4" applyFont="1" applyBorder="1" applyAlignment="1" applyProtection="1">
      <alignment horizontal="left"/>
      <protection locked="0"/>
    </xf>
    <xf numFmtId="0" fontId="51" fillId="0" borderId="95" xfId="4" applyFont="1" applyBorder="1" applyProtection="1">
      <protection locked="0"/>
    </xf>
    <xf numFmtId="0" fontId="51" fillId="0" borderId="0" xfId="4" applyFont="1" applyBorder="1" applyAlignment="1" applyProtection="1">
      <alignment horizontal="left"/>
      <protection locked="0"/>
    </xf>
    <xf numFmtId="0" fontId="51" fillId="0" borderId="93" xfId="4" applyFont="1" applyBorder="1" applyProtection="1">
      <protection locked="0"/>
    </xf>
    <xf numFmtId="0" fontId="51" fillId="0" borderId="95" xfId="4" applyFont="1" applyBorder="1" applyAlignment="1" applyProtection="1">
      <alignment horizontal="left"/>
      <protection locked="0"/>
    </xf>
    <xf numFmtId="0" fontId="51" fillId="0" borderId="97" xfId="4" applyFont="1" applyBorder="1" applyAlignment="1" applyProtection="1">
      <alignment horizontal="left"/>
      <protection locked="0"/>
    </xf>
    <xf numFmtId="0" fontId="51" fillId="0" borderId="97" xfId="0" applyFont="1" applyBorder="1" applyProtection="1">
      <protection locked="0"/>
    </xf>
    <xf numFmtId="0" fontId="51" fillId="0" borderId="79" xfId="4" applyFont="1" applyBorder="1" applyAlignment="1" applyProtection="1">
      <alignment horizontal="left"/>
      <protection locked="0"/>
    </xf>
    <xf numFmtId="0" fontId="47" fillId="0" borderId="80" xfId="4" applyFont="1" applyBorder="1" applyAlignment="1" applyProtection="1">
      <alignment horizontal="center"/>
      <protection locked="0"/>
    </xf>
    <xf numFmtId="9" fontId="47" fillId="0" borderId="114" xfId="5" applyFont="1" applyBorder="1" applyAlignment="1" applyProtection="1">
      <alignment horizontal="center"/>
      <protection locked="0"/>
    </xf>
    <xf numFmtId="9" fontId="47" fillId="0" borderId="92" xfId="5" applyFont="1" applyBorder="1" applyAlignment="1" applyProtection="1">
      <alignment horizontal="center"/>
      <protection locked="0"/>
    </xf>
    <xf numFmtId="0" fontId="47" fillId="0" borderId="83" xfId="4" applyFont="1" applyBorder="1" applyAlignment="1" applyProtection="1">
      <alignment horizontal="center"/>
      <protection locked="0"/>
    </xf>
    <xf numFmtId="9" fontId="47" fillId="0" borderId="115" xfId="5" applyFont="1" applyBorder="1" applyAlignment="1" applyProtection="1">
      <alignment horizontal="center"/>
      <protection locked="0"/>
    </xf>
    <xf numFmtId="9" fontId="47" fillId="0" borderId="94" xfId="5" applyFont="1" applyBorder="1" applyAlignment="1" applyProtection="1">
      <alignment horizontal="center"/>
      <protection locked="0"/>
    </xf>
    <xf numFmtId="0" fontId="47" fillId="0" borderId="86" xfId="4" applyFont="1" applyBorder="1" applyAlignment="1" applyProtection="1">
      <alignment horizontal="center"/>
      <protection locked="0"/>
    </xf>
    <xf numFmtId="9" fontId="47" fillId="0" borderId="126" xfId="5" applyFont="1" applyBorder="1" applyAlignment="1" applyProtection="1">
      <alignment horizontal="center"/>
      <protection locked="0"/>
    </xf>
    <xf numFmtId="9" fontId="47" fillId="0" borderId="96" xfId="5" applyFont="1" applyBorder="1" applyAlignment="1" applyProtection="1">
      <alignment horizontal="center"/>
      <protection locked="0"/>
    </xf>
    <xf numFmtId="0" fontId="47" fillId="0" borderId="0" xfId="4" applyFont="1" applyBorder="1" applyAlignment="1" applyProtection="1">
      <alignment horizontal="center"/>
      <protection locked="0"/>
    </xf>
    <xf numFmtId="9" fontId="47" fillId="0" borderId="0" xfId="5" applyFont="1" applyAlignment="1" applyProtection="1">
      <alignment horizontal="center"/>
      <protection locked="0"/>
    </xf>
    <xf numFmtId="0" fontId="47" fillId="0" borderId="97" xfId="4" applyFont="1" applyBorder="1" applyAlignment="1" applyProtection="1">
      <alignment horizontal="center"/>
      <protection locked="0"/>
    </xf>
    <xf numFmtId="9" fontId="47" fillId="0" borderId="76" xfId="5" applyFont="1" applyBorder="1" applyAlignment="1" applyProtection="1">
      <alignment horizontal="center"/>
      <protection locked="0"/>
    </xf>
    <xf numFmtId="0" fontId="47" fillId="0" borderId="78" xfId="4" applyFont="1" applyBorder="1" applyAlignment="1" applyProtection="1">
      <alignment horizontal="center"/>
      <protection locked="0"/>
    </xf>
    <xf numFmtId="9" fontId="47" fillId="0" borderId="0" xfId="5" applyFont="1" applyBorder="1" applyAlignment="1" applyProtection="1">
      <alignment horizontal="center"/>
      <protection locked="0"/>
    </xf>
    <xf numFmtId="0" fontId="47" fillId="0" borderId="76" xfId="4" applyFont="1" applyBorder="1" applyAlignment="1" applyProtection="1">
      <alignment horizontal="center"/>
      <protection locked="0"/>
    </xf>
    <xf numFmtId="9" fontId="47" fillId="0" borderId="78" xfId="5" applyFont="1" applyBorder="1" applyAlignment="1" applyProtection="1">
      <alignment horizontal="center"/>
      <protection locked="0"/>
    </xf>
    <xf numFmtId="9" fontId="47" fillId="0" borderId="98" xfId="5" applyFont="1" applyBorder="1" applyAlignment="1" applyProtection="1">
      <alignment horizontal="center"/>
      <protection locked="0"/>
    </xf>
    <xf numFmtId="0" fontId="47" fillId="0" borderId="0" xfId="4" applyFont="1" applyBorder="1" applyProtection="1">
      <protection locked="0"/>
    </xf>
    <xf numFmtId="0" fontId="47" fillId="0" borderId="76" xfId="0" applyFont="1" applyBorder="1" applyProtection="1">
      <protection locked="0"/>
    </xf>
    <xf numFmtId="0" fontId="47" fillId="0" borderId="78" xfId="0" applyFont="1" applyBorder="1" applyProtection="1">
      <protection locked="0"/>
    </xf>
    <xf numFmtId="0" fontId="47" fillId="0" borderId="128" xfId="0" applyFont="1" applyBorder="1" applyProtection="1">
      <protection locked="0"/>
    </xf>
    <xf numFmtId="0" fontId="47" fillId="0" borderId="129" xfId="0" applyFont="1" applyBorder="1" applyProtection="1">
      <protection locked="0"/>
    </xf>
    <xf numFmtId="0" fontId="55" fillId="0" borderId="80" xfId="0" applyFont="1" applyBorder="1" applyProtection="1">
      <protection locked="0"/>
    </xf>
    <xf numFmtId="0" fontId="55" fillId="0" borderId="114" xfId="0" applyFont="1" applyBorder="1" applyProtection="1">
      <protection locked="0"/>
    </xf>
    <xf numFmtId="0" fontId="55" fillId="0" borderId="92" xfId="0" applyFont="1" applyBorder="1" applyProtection="1">
      <protection locked="0"/>
    </xf>
    <xf numFmtId="0" fontId="55" fillId="0" borderId="83" xfId="0" applyFont="1" applyBorder="1" applyProtection="1">
      <protection locked="0"/>
    </xf>
    <xf numFmtId="0" fontId="55" fillId="0" borderId="115" xfId="0" applyFont="1" applyBorder="1" applyProtection="1">
      <protection locked="0"/>
    </xf>
    <xf numFmtId="0" fontId="55" fillId="0" borderId="94" xfId="0" applyFont="1" applyBorder="1" applyProtection="1">
      <protection locked="0"/>
    </xf>
    <xf numFmtId="0" fontId="55" fillId="0" borderId="86" xfId="0" applyFont="1" applyBorder="1" applyProtection="1">
      <protection locked="0"/>
    </xf>
    <xf numFmtId="0" fontId="55" fillId="0" borderId="126" xfId="0" applyFont="1" applyBorder="1" applyProtection="1">
      <protection locked="0"/>
    </xf>
    <xf numFmtId="0" fontId="55" fillId="0" borderId="96" xfId="0" applyFont="1" applyBorder="1" applyProtection="1">
      <protection locked="0"/>
    </xf>
    <xf numFmtId="0" fontId="25" fillId="5" borderId="106" xfId="0" applyFont="1" applyFill="1" applyBorder="1" applyAlignment="1" applyProtection="1">
      <alignment horizontal="center"/>
      <protection locked="0"/>
    </xf>
    <xf numFmtId="0" fontId="25" fillId="5" borderId="79" xfId="0" applyFont="1" applyFill="1" applyBorder="1" applyAlignment="1" applyProtection="1">
      <alignment horizontal="center"/>
      <protection locked="0"/>
    </xf>
    <xf numFmtId="0" fontId="25" fillId="5" borderId="77" xfId="0" applyFont="1" applyFill="1" applyBorder="1" applyAlignment="1" applyProtection="1">
      <alignment horizontal="center"/>
      <protection locked="0"/>
    </xf>
    <xf numFmtId="0" fontId="25" fillId="5" borderId="81" xfId="0" applyFont="1" applyFill="1" applyBorder="1" applyAlignment="1" applyProtection="1">
      <alignment horizontal="center"/>
      <protection locked="0"/>
    </xf>
    <xf numFmtId="0" fontId="25" fillId="5" borderId="90" xfId="0" applyFont="1" applyFill="1" applyBorder="1" applyAlignment="1" applyProtection="1">
      <alignment horizontal="center"/>
      <protection locked="0"/>
    </xf>
    <xf numFmtId="0" fontId="25" fillId="5" borderId="85" xfId="0" applyFont="1" applyFill="1" applyBorder="1" applyAlignment="1" applyProtection="1">
      <alignment horizontal="center"/>
      <protection locked="0"/>
    </xf>
    <xf numFmtId="0" fontId="25" fillId="5" borderId="87" xfId="0" applyFont="1" applyFill="1" applyBorder="1" applyAlignment="1" applyProtection="1">
      <alignment horizontal="center"/>
      <protection locked="0"/>
    </xf>
    <xf numFmtId="49" fontId="25" fillId="5" borderId="88" xfId="0" applyNumberFormat="1" applyFont="1" applyFill="1" applyBorder="1" applyAlignment="1" applyProtection="1">
      <alignment horizontal="center"/>
      <protection locked="0"/>
    </xf>
    <xf numFmtId="0" fontId="51" fillId="0" borderId="0" xfId="0" applyFont="1" applyAlignment="1" applyProtection="1">
      <alignment horizontal="centerContinuous"/>
      <protection locked="0"/>
    </xf>
    <xf numFmtId="0" fontId="47" fillId="0" borderId="0" xfId="0" applyFont="1" applyAlignment="1" applyProtection="1">
      <alignment horizontal="centerContinuous"/>
      <protection locked="0"/>
    </xf>
    <xf numFmtId="0" fontId="47" fillId="0" borderId="0" xfId="0" applyFont="1" applyFill="1" applyAlignment="1" applyProtection="1">
      <alignment horizontal="centerContinuous"/>
      <protection locked="0"/>
    </xf>
    <xf numFmtId="0" fontId="49" fillId="0" borderId="0" xfId="0" applyFont="1" applyFill="1" applyAlignment="1" applyProtection="1">
      <alignment horizontal="centerContinuous"/>
      <protection locked="0"/>
    </xf>
    <xf numFmtId="17" fontId="51" fillId="6" borderId="130" xfId="0" applyNumberFormat="1" applyFont="1" applyFill="1" applyBorder="1" applyAlignment="1" applyProtection="1">
      <alignment horizontal="center"/>
      <protection locked="0"/>
    </xf>
    <xf numFmtId="1" fontId="51" fillId="0" borderId="135" xfId="0" applyNumberFormat="1" applyFont="1" applyBorder="1" applyAlignment="1" applyProtection="1">
      <alignment horizontal="center"/>
      <protection locked="0"/>
    </xf>
    <xf numFmtId="0" fontId="47" fillId="0" borderId="134" xfId="0" applyFont="1" applyBorder="1" applyAlignment="1" applyProtection="1">
      <alignment horizontal="center"/>
      <protection locked="0"/>
    </xf>
    <xf numFmtId="0" fontId="47" fillId="0" borderId="136" xfId="0" applyFont="1" applyBorder="1" applyProtection="1">
      <protection locked="0"/>
    </xf>
    <xf numFmtId="0" fontId="47" fillId="0" borderId="137" xfId="0" applyFont="1" applyBorder="1" applyProtection="1">
      <protection locked="0"/>
    </xf>
    <xf numFmtId="0" fontId="47" fillId="0" borderId="131" xfId="0" applyFont="1" applyBorder="1" applyAlignment="1" applyProtection="1">
      <alignment horizontal="center"/>
      <protection locked="0"/>
    </xf>
    <xf numFmtId="0" fontId="47" fillId="0" borderId="138" xfId="0" applyFont="1" applyBorder="1" applyProtection="1">
      <protection locked="0"/>
    </xf>
    <xf numFmtId="0" fontId="47" fillId="0" borderId="139" xfId="0" applyFont="1" applyBorder="1" applyProtection="1">
      <protection locked="0"/>
    </xf>
    <xf numFmtId="0" fontId="47" fillId="0" borderId="131" xfId="0" applyFont="1" applyBorder="1" applyProtection="1">
      <protection locked="0"/>
    </xf>
    <xf numFmtId="0" fontId="47" fillId="0" borderId="132" xfId="0" applyFont="1" applyBorder="1" applyProtection="1">
      <protection locked="0"/>
    </xf>
    <xf numFmtId="0" fontId="47" fillId="0" borderId="140" xfId="0" applyFont="1" applyBorder="1" applyProtection="1">
      <protection locked="0"/>
    </xf>
    <xf numFmtId="0" fontId="47" fillId="0" borderId="132" xfId="0" applyFont="1" applyBorder="1" applyAlignment="1" applyProtection="1">
      <alignment horizontal="center"/>
      <protection locked="0"/>
    </xf>
    <xf numFmtId="0" fontId="47" fillId="0" borderId="141" xfId="0" applyFont="1" applyBorder="1" applyProtection="1">
      <protection locked="0"/>
    </xf>
    <xf numFmtId="0" fontId="47" fillId="0" borderId="130" xfId="0" applyFont="1" applyBorder="1" applyProtection="1">
      <protection locked="0"/>
    </xf>
    <xf numFmtId="0" fontId="47" fillId="0" borderId="142" xfId="0" applyFont="1" applyBorder="1" applyProtection="1">
      <protection locked="0"/>
    </xf>
    <xf numFmtId="0" fontId="47" fillId="0" borderId="130" xfId="0" applyFont="1" applyBorder="1" applyAlignment="1" applyProtection="1">
      <alignment horizontal="center"/>
      <protection locked="0"/>
    </xf>
    <xf numFmtId="0" fontId="47" fillId="0" borderId="143" xfId="0" applyFont="1" applyBorder="1" applyProtection="1">
      <protection locked="0"/>
    </xf>
    <xf numFmtId="0" fontId="47" fillId="0" borderId="133" xfId="0" applyFont="1" applyBorder="1" applyProtection="1">
      <protection locked="0"/>
    </xf>
    <xf numFmtId="0" fontId="47" fillId="0" borderId="144" xfId="0" applyFont="1" applyBorder="1" applyProtection="1">
      <protection locked="0"/>
    </xf>
    <xf numFmtId="0" fontId="47" fillId="0" borderId="133" xfId="0" applyFont="1" applyBorder="1" applyAlignment="1" applyProtection="1">
      <alignment horizontal="center"/>
      <protection locked="0"/>
    </xf>
    <xf numFmtId="0" fontId="47" fillId="0" borderId="145" xfId="0" applyFont="1" applyBorder="1" applyProtection="1">
      <protection locked="0"/>
    </xf>
    <xf numFmtId="0" fontId="47" fillId="0" borderId="134" xfId="0" applyFont="1" applyBorder="1" applyProtection="1">
      <protection locked="0"/>
    </xf>
    <xf numFmtId="49" fontId="49" fillId="0" borderId="0" xfId="0" applyNumberFormat="1" applyFont="1" applyFill="1" applyAlignment="1" applyProtection="1">
      <alignment horizontal="centerContinuous"/>
      <protection locked="0"/>
    </xf>
    <xf numFmtId="17" fontId="51" fillId="6" borderId="91" xfId="0" applyNumberFormat="1" applyFont="1" applyFill="1" applyBorder="1" applyAlignment="1" applyProtection="1">
      <alignment horizontal="center"/>
      <protection locked="0"/>
    </xf>
    <xf numFmtId="17" fontId="51" fillId="6" borderId="93" xfId="0" applyNumberFormat="1" applyFont="1" applyFill="1" applyBorder="1" applyAlignment="1" applyProtection="1">
      <alignment horizontal="center"/>
      <protection locked="0"/>
    </xf>
    <xf numFmtId="17" fontId="51" fillId="6" borderId="95" xfId="0" applyNumberFormat="1" applyFont="1" applyFill="1" applyBorder="1" applyAlignment="1" applyProtection="1">
      <alignment horizontal="center"/>
      <protection locked="0"/>
    </xf>
    <xf numFmtId="17" fontId="51" fillId="6" borderId="146" xfId="0" applyNumberFormat="1" applyFont="1" applyFill="1" applyBorder="1" applyAlignment="1" applyProtection="1">
      <alignment horizontal="center"/>
      <protection locked="0"/>
    </xf>
    <xf numFmtId="17" fontId="51" fillId="6" borderId="116" xfId="0" applyNumberFormat="1" applyFont="1" applyFill="1" applyBorder="1" applyAlignment="1" applyProtection="1">
      <alignment horizontal="center"/>
      <protection locked="0"/>
    </xf>
    <xf numFmtId="49" fontId="25" fillId="5" borderId="0" xfId="0" applyNumberFormat="1" applyFont="1" applyFill="1" applyBorder="1" applyAlignment="1" applyProtection="1">
      <alignment horizontal="center"/>
      <protection locked="0"/>
    </xf>
    <xf numFmtId="17" fontId="3" fillId="0" borderId="0" xfId="0" applyNumberFormat="1" applyFont="1" applyBorder="1" applyAlignment="1" applyProtection="1">
      <alignment horizontal="left"/>
      <protection locked="0"/>
    </xf>
    <xf numFmtId="49" fontId="29" fillId="2" borderId="0" xfId="0" applyNumberFormat="1" applyFont="1" applyFill="1" applyAlignment="1" applyProtection="1">
      <alignment horizontal="centerContinuous"/>
      <protection locked="0"/>
    </xf>
    <xf numFmtId="0" fontId="23" fillId="0" borderId="0" xfId="0" applyFont="1" applyAlignment="1" applyProtection="1">
      <alignment vertical="center"/>
      <protection locked="0"/>
    </xf>
    <xf numFmtId="0" fontId="51" fillId="0" borderId="80" xfId="4" applyFont="1" applyBorder="1" applyAlignment="1" applyProtection="1">
      <alignment horizontal="left"/>
      <protection locked="0"/>
    </xf>
    <xf numFmtId="0" fontId="47" fillId="0" borderId="114" xfId="4" applyFont="1" applyBorder="1" applyProtection="1">
      <protection locked="0"/>
    </xf>
    <xf numFmtId="0" fontId="47" fillId="0" borderId="80" xfId="4" applyFont="1" applyBorder="1" applyProtection="1">
      <protection locked="0"/>
    </xf>
    <xf numFmtId="0" fontId="51" fillId="0" borderId="83" xfId="4" applyFont="1" applyBorder="1" applyProtection="1">
      <protection locked="0"/>
    </xf>
    <xf numFmtId="0" fontId="47" fillId="0" borderId="115" xfId="4" applyFont="1" applyBorder="1" applyProtection="1">
      <protection locked="0"/>
    </xf>
    <xf numFmtId="0" fontId="47" fillId="0" borderId="83" xfId="4" applyFont="1" applyBorder="1" applyProtection="1">
      <protection locked="0"/>
    </xf>
    <xf numFmtId="0" fontId="51" fillId="0" borderId="86" xfId="4" applyFont="1" applyBorder="1" applyProtection="1">
      <protection locked="0"/>
    </xf>
    <xf numFmtId="0" fontId="47" fillId="0" borderId="126" xfId="4" applyFont="1" applyBorder="1" applyProtection="1">
      <protection locked="0"/>
    </xf>
    <xf numFmtId="0" fontId="47" fillId="0" borderId="86" xfId="4" applyFont="1" applyBorder="1" applyProtection="1">
      <protection locked="0"/>
    </xf>
    <xf numFmtId="0" fontId="47" fillId="0" borderId="0" xfId="0" applyFont="1"/>
    <xf numFmtId="0" fontId="25" fillId="5" borderId="76" xfId="0" applyFont="1" applyFill="1" applyBorder="1" applyAlignment="1">
      <alignment horizontal="center"/>
    </xf>
    <xf numFmtId="0" fontId="25" fillId="5" borderId="78" xfId="0" applyFont="1" applyFill="1" applyBorder="1" applyAlignment="1">
      <alignment horizontal="center"/>
    </xf>
    <xf numFmtId="0" fontId="25" fillId="5" borderId="98" xfId="0" applyFont="1" applyFill="1" applyBorder="1" applyAlignment="1">
      <alignment horizontal="center"/>
    </xf>
    <xf numFmtId="0" fontId="47" fillId="0" borderId="80" xfId="0" applyFont="1" applyBorder="1" applyAlignment="1">
      <alignment horizontal="left"/>
    </xf>
    <xf numFmtId="0" fontId="47" fillId="0" borderId="114" xfId="0" applyFont="1" applyBorder="1" applyAlignment="1">
      <alignment horizontal="left"/>
    </xf>
    <xf numFmtId="0" fontId="47" fillId="0" borderId="92" xfId="0" applyFont="1" applyBorder="1" applyAlignment="1">
      <alignment horizontal="left"/>
    </xf>
    <xf numFmtId="0" fontId="47" fillId="0" borderId="83" xfId="0" applyFont="1" applyBorder="1" applyAlignment="1">
      <alignment horizontal="left"/>
    </xf>
    <xf numFmtId="0" fontId="47" fillId="0" borderId="115" xfId="0" applyFont="1" applyBorder="1" applyAlignment="1">
      <alignment horizontal="left"/>
    </xf>
    <xf numFmtId="0" fontId="47" fillId="0" borderId="94" xfId="0" applyFont="1" applyBorder="1" applyAlignment="1">
      <alignment horizontal="left"/>
    </xf>
    <xf numFmtId="0" fontId="47" fillId="0" borderId="86" xfId="0" applyFont="1" applyBorder="1" applyAlignment="1">
      <alignment horizontal="left"/>
    </xf>
    <xf numFmtId="0" fontId="47" fillId="0" borderId="126" xfId="0" applyFont="1" applyBorder="1" applyAlignment="1">
      <alignment horizontal="left"/>
    </xf>
    <xf numFmtId="0" fontId="47" fillId="0" borderId="96" xfId="0" applyFont="1" applyBorder="1" applyAlignment="1">
      <alignment horizontal="left"/>
    </xf>
    <xf numFmtId="0" fontId="25" fillId="5" borderId="77" xfId="0" applyFont="1" applyFill="1" applyBorder="1" applyAlignment="1">
      <alignment horizontal="center" vertical="center"/>
    </xf>
    <xf numFmtId="0" fontId="25" fillId="5" borderId="79" xfId="0" applyFont="1" applyFill="1" applyBorder="1" applyAlignment="1">
      <alignment horizontal="center" vertical="center"/>
    </xf>
    <xf numFmtId="0" fontId="25" fillId="5" borderId="76" xfId="0" applyFont="1" applyFill="1" applyBorder="1" applyAlignment="1">
      <alignment horizontal="center" wrapText="1"/>
    </xf>
    <xf numFmtId="0" fontId="51" fillId="0" borderId="76" xfId="4" applyFont="1" applyFill="1" applyBorder="1" applyProtection="1">
      <protection locked="0"/>
    </xf>
    <xf numFmtId="1" fontId="40" fillId="9" borderId="76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21" fillId="9" borderId="0" xfId="0" applyFont="1" applyFill="1" applyAlignment="1" applyProtection="1">
      <alignment horizontal="center" vertical="center"/>
      <protection locked="0"/>
    </xf>
    <xf numFmtId="1" fontId="51" fillId="6" borderId="86" xfId="0" applyNumberFormat="1" applyFont="1" applyFill="1" applyBorder="1" applyAlignment="1" applyProtection="1">
      <alignment horizontal="center"/>
      <protection locked="0"/>
    </xf>
    <xf numFmtId="0" fontId="46" fillId="6" borderId="95" xfId="0" applyFont="1" applyFill="1" applyBorder="1" applyAlignment="1" applyProtection="1">
      <alignment horizontal="center"/>
      <protection locked="0"/>
    </xf>
    <xf numFmtId="1" fontId="40" fillId="6" borderId="76" xfId="0" applyNumberFormat="1" applyFont="1" applyFill="1" applyBorder="1" applyAlignment="1" applyProtection="1">
      <alignment horizontal="center" vertical="center" wrapText="1"/>
      <protection locked="0"/>
    </xf>
    <xf numFmtId="0" fontId="42" fillId="9" borderId="80" xfId="0" applyFont="1" applyFill="1" applyBorder="1" applyAlignment="1" applyProtection="1">
      <protection locked="0"/>
    </xf>
    <xf numFmtId="0" fontId="42" fillId="9" borderId="83" xfId="0" applyFont="1" applyFill="1" applyBorder="1" applyAlignment="1" applyProtection="1">
      <protection locked="0"/>
    </xf>
    <xf numFmtId="0" fontId="42" fillId="9" borderId="86" xfId="0" applyFont="1" applyFill="1" applyBorder="1" applyAlignment="1" applyProtection="1">
      <protection locked="0"/>
    </xf>
    <xf numFmtId="14" fontId="51" fillId="6" borderId="80" xfId="0" applyNumberFormat="1" applyFont="1" applyFill="1" applyBorder="1" applyAlignment="1" applyProtection="1">
      <alignment horizontal="center"/>
      <protection locked="0"/>
    </xf>
    <xf numFmtId="14" fontId="51" fillId="6" borderId="83" xfId="0" applyNumberFormat="1" applyFont="1" applyFill="1" applyBorder="1" applyAlignment="1" applyProtection="1">
      <alignment horizontal="center"/>
      <protection locked="0"/>
    </xf>
    <xf numFmtId="14" fontId="51" fillId="6" borderId="86" xfId="0" applyNumberFormat="1" applyFont="1" applyFill="1" applyBorder="1" applyAlignment="1" applyProtection="1">
      <alignment horizontal="center"/>
      <protection locked="0"/>
    </xf>
    <xf numFmtId="14" fontId="51" fillId="6" borderId="89" xfId="0" applyNumberFormat="1" applyFont="1" applyFill="1" applyBorder="1" applyAlignment="1" applyProtection="1">
      <alignment horizontal="center"/>
      <protection locked="0"/>
    </xf>
    <xf numFmtId="0" fontId="25" fillId="0" borderId="0" xfId="4" applyFont="1" applyFill="1" applyBorder="1" applyAlignment="1" applyProtection="1">
      <alignment horizontal="center"/>
      <protection locked="0"/>
    </xf>
    <xf numFmtId="0" fontId="3" fillId="0" borderId="0" xfId="4" applyFont="1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  <xf numFmtId="0" fontId="25" fillId="5" borderId="78" xfId="0" applyFont="1" applyFill="1" applyBorder="1" applyAlignment="1">
      <alignment horizontal="center"/>
    </xf>
    <xf numFmtId="0" fontId="0" fillId="0" borderId="50" xfId="0" applyBorder="1" applyProtection="1">
      <protection locked="0"/>
    </xf>
    <xf numFmtId="0" fontId="0" fillId="0" borderId="147" xfId="0" applyBorder="1" applyProtection="1"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148" xfId="0" applyBorder="1" applyAlignment="1" applyProtection="1">
      <alignment horizontal="center"/>
      <protection locked="0"/>
    </xf>
    <xf numFmtId="0" fontId="0" fillId="0" borderId="149" xfId="0" applyBorder="1" applyProtection="1">
      <protection locked="0"/>
    </xf>
    <xf numFmtId="0" fontId="0" fillId="0" borderId="150" xfId="0" applyBorder="1" applyAlignment="1" applyProtection="1">
      <alignment horizontal="center"/>
      <protection locked="0"/>
    </xf>
    <xf numFmtId="0" fontId="0" fillId="0" borderId="151" xfId="0" applyBorder="1" applyAlignment="1" applyProtection="1">
      <alignment horizontal="center"/>
      <protection locked="0"/>
    </xf>
    <xf numFmtId="0" fontId="0" fillId="0" borderId="152" xfId="0" applyBorder="1" applyProtection="1">
      <protection locked="0"/>
    </xf>
    <xf numFmtId="0" fontId="0" fillId="0" borderId="153" xfId="0" applyBorder="1" applyProtection="1">
      <protection locked="0"/>
    </xf>
    <xf numFmtId="0" fontId="0" fillId="0" borderId="154" xfId="0" applyBorder="1" applyAlignment="1" applyProtection="1">
      <alignment horizontal="center"/>
      <protection locked="0"/>
    </xf>
    <xf numFmtId="3" fontId="3" fillId="0" borderId="155" xfId="0" applyNumberFormat="1" applyFont="1" applyBorder="1" applyAlignment="1" applyProtection="1">
      <alignment horizontal="center"/>
      <protection locked="0"/>
    </xf>
    <xf numFmtId="3" fontId="3" fillId="0" borderId="148" xfId="0" applyNumberFormat="1" applyFont="1" applyBorder="1" applyAlignment="1" applyProtection="1">
      <alignment horizontal="center"/>
      <protection locked="0"/>
    </xf>
    <xf numFmtId="3" fontId="3" fillId="0" borderId="156" xfId="0" applyNumberFormat="1" applyFont="1" applyBorder="1" applyAlignment="1" applyProtection="1">
      <alignment horizontal="center"/>
      <protection locked="0"/>
    </xf>
    <xf numFmtId="3" fontId="3" fillId="0" borderId="157" xfId="0" applyNumberFormat="1" applyFont="1" applyBorder="1" applyAlignment="1" applyProtection="1">
      <alignment horizontal="center"/>
      <protection locked="0"/>
    </xf>
    <xf numFmtId="1" fontId="51" fillId="6" borderId="76" xfId="0" applyNumberFormat="1" applyFont="1" applyFill="1" applyBorder="1" applyAlignment="1" applyProtection="1">
      <alignment horizontal="center"/>
      <protection locked="0"/>
    </xf>
    <xf numFmtId="3" fontId="3" fillId="0" borderId="158" xfId="0" applyNumberFormat="1" applyFont="1" applyBorder="1" applyAlignment="1" applyProtection="1">
      <alignment horizontal="center"/>
      <protection locked="0"/>
    </xf>
    <xf numFmtId="3" fontId="3" fillId="0" borderId="152" xfId="0" quotePrefix="1" applyNumberFormat="1" applyFont="1" applyFill="1" applyBorder="1" applyAlignment="1" applyProtection="1">
      <alignment horizontal="center"/>
      <protection locked="0"/>
    </xf>
    <xf numFmtId="0" fontId="3" fillId="0" borderId="159" xfId="0" quotePrefix="1" applyFont="1" applyFill="1" applyBorder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centerContinuous"/>
      <protection locked="0"/>
    </xf>
    <xf numFmtId="0" fontId="25" fillId="5" borderId="9" xfId="0" applyFont="1" applyFill="1" applyBorder="1" applyAlignment="1" applyProtection="1">
      <alignment horizontal="center" vertical="center" wrapText="1"/>
      <protection locked="0"/>
    </xf>
    <xf numFmtId="0" fontId="25" fillId="5" borderId="14" xfId="0" applyFont="1" applyFill="1" applyBorder="1" applyAlignment="1" applyProtection="1">
      <alignment horizontal="center"/>
      <protection locked="0"/>
    </xf>
    <xf numFmtId="0" fontId="25" fillId="5" borderId="9" xfId="0" applyFont="1" applyFill="1" applyBorder="1" applyAlignment="1" applyProtection="1">
      <alignment horizontal="center"/>
      <protection locked="0"/>
    </xf>
    <xf numFmtId="0" fontId="42" fillId="9" borderId="99" xfId="0" applyFont="1" applyFill="1" applyBorder="1" applyAlignment="1" applyProtection="1">
      <protection locked="0"/>
    </xf>
    <xf numFmtId="0" fontId="54" fillId="9" borderId="91" xfId="0" applyFont="1" applyFill="1" applyBorder="1" applyProtection="1">
      <protection locked="0"/>
    </xf>
    <xf numFmtId="0" fontId="54" fillId="9" borderId="93" xfId="0" applyFont="1" applyFill="1" applyBorder="1" applyProtection="1">
      <protection locked="0"/>
    </xf>
    <xf numFmtId="0" fontId="54" fillId="9" borderId="95" xfId="0" applyFont="1" applyFill="1" applyBorder="1" applyProtection="1">
      <protection locked="0"/>
    </xf>
    <xf numFmtId="0" fontId="14" fillId="0" borderId="26" xfId="0" applyFont="1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43" fillId="0" borderId="79" xfId="0" applyFont="1" applyBorder="1" applyAlignment="1" applyProtection="1">
      <alignment horizontal="center" vertical="center"/>
      <protection locked="0"/>
    </xf>
    <xf numFmtId="0" fontId="43" fillId="0" borderId="82" xfId="0" applyFont="1" applyBorder="1" applyAlignment="1" applyProtection="1">
      <alignment horizontal="center" vertical="center"/>
      <protection locked="0"/>
    </xf>
    <xf numFmtId="0" fontId="43" fillId="0" borderId="85" xfId="0" applyFont="1" applyBorder="1" applyAlignment="1" applyProtection="1">
      <alignment horizontal="center" vertical="center"/>
      <protection locked="0"/>
    </xf>
    <xf numFmtId="0" fontId="43" fillId="0" borderId="81" xfId="0" applyFont="1" applyBorder="1" applyAlignment="1" applyProtection="1">
      <alignment horizontal="center" vertical="center"/>
      <protection locked="0"/>
    </xf>
    <xf numFmtId="0" fontId="43" fillId="0" borderId="84" xfId="0" applyFont="1" applyBorder="1" applyAlignment="1" applyProtection="1">
      <alignment horizontal="center" vertical="center"/>
      <protection locked="0"/>
    </xf>
    <xf numFmtId="0" fontId="43" fillId="0" borderId="87" xfId="0" applyFont="1" applyBorder="1" applyAlignment="1" applyProtection="1">
      <alignment horizontal="center" vertical="center"/>
      <protection locked="0"/>
    </xf>
    <xf numFmtId="0" fontId="43" fillId="0" borderId="77" xfId="0" applyFont="1" applyBorder="1" applyAlignment="1" applyProtection="1">
      <alignment horizontal="center" vertical="center"/>
      <protection locked="0"/>
    </xf>
    <xf numFmtId="0" fontId="43" fillId="0" borderId="0" xfId="0" applyFont="1" applyBorder="1" applyAlignment="1" applyProtection="1">
      <alignment horizontal="center" vertical="center"/>
      <protection locked="0"/>
    </xf>
    <xf numFmtId="0" fontId="43" fillId="0" borderId="8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1" fillId="6" borderId="79" xfId="0" applyFont="1" applyFill="1" applyBorder="1" applyAlignment="1" applyProtection="1">
      <alignment horizontal="center" vertical="center"/>
      <protection locked="0"/>
    </xf>
    <xf numFmtId="0" fontId="41" fillId="6" borderId="82" xfId="0" applyFont="1" applyFill="1" applyBorder="1" applyAlignment="1" applyProtection="1">
      <alignment horizontal="center" vertical="center"/>
      <protection locked="0"/>
    </xf>
    <xf numFmtId="0" fontId="41" fillId="6" borderId="85" xfId="0" applyFont="1" applyFill="1" applyBorder="1" applyAlignment="1" applyProtection="1">
      <alignment horizontal="center" vertical="center"/>
      <protection locked="0"/>
    </xf>
    <xf numFmtId="0" fontId="47" fillId="0" borderId="97" xfId="0" applyFont="1" applyBorder="1" applyAlignment="1" applyProtection="1">
      <alignment horizontal="center"/>
      <protection locked="0"/>
    </xf>
    <xf numFmtId="0" fontId="47" fillId="0" borderId="78" xfId="0" applyFont="1" applyBorder="1" applyAlignment="1" applyProtection="1">
      <alignment horizontal="center"/>
      <protection locked="0"/>
    </xf>
    <xf numFmtId="0" fontId="47" fillId="0" borderId="98" xfId="0" applyFont="1" applyBorder="1" applyAlignment="1" applyProtection="1">
      <alignment horizontal="center"/>
      <protection locked="0"/>
    </xf>
    <xf numFmtId="0" fontId="48" fillId="0" borderId="0" xfId="0" applyFont="1" applyAlignment="1" applyProtection="1">
      <alignment horizontal="center"/>
      <protection locked="0"/>
    </xf>
    <xf numFmtId="49" fontId="50" fillId="9" borderId="0" xfId="0" applyNumberFormat="1" applyFont="1" applyFill="1" applyAlignment="1" applyProtection="1">
      <alignment horizontal="center"/>
      <protection locked="0"/>
    </xf>
    <xf numFmtId="0" fontId="50" fillId="9" borderId="0" xfId="0" applyFont="1" applyFill="1" applyAlignment="1" applyProtection="1">
      <alignment horizontal="center"/>
      <protection locked="0"/>
    </xf>
    <xf numFmtId="0" fontId="49" fillId="9" borderId="0" xfId="0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49" fontId="21" fillId="0" borderId="0" xfId="0" applyNumberFormat="1" applyFont="1" applyAlignment="1" applyProtection="1">
      <alignment horizontal="center"/>
      <protection locked="0"/>
    </xf>
    <xf numFmtId="49" fontId="21" fillId="0" borderId="0" xfId="0" applyNumberFormat="1" applyFont="1" applyFill="1" applyAlignment="1" applyProtection="1">
      <alignment horizontal="center"/>
      <protection locked="0"/>
    </xf>
    <xf numFmtId="0" fontId="21" fillId="0" borderId="0" xfId="0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14" fillId="0" borderId="42" xfId="0" applyFont="1" applyBorder="1" applyAlignment="1" applyProtection="1">
      <alignment horizontal="center"/>
      <protection locked="0"/>
    </xf>
    <xf numFmtId="0" fontId="14" fillId="0" borderId="43" xfId="0" applyFont="1" applyBorder="1" applyAlignment="1" applyProtection="1">
      <alignment horizontal="center"/>
      <protection locked="0"/>
    </xf>
    <xf numFmtId="0" fontId="25" fillId="5" borderId="97" xfId="0" applyFont="1" applyFill="1" applyBorder="1" applyAlignment="1" applyProtection="1">
      <alignment horizontal="center"/>
      <protection locked="0"/>
    </xf>
    <xf numFmtId="0" fontId="25" fillId="5" borderId="78" xfId="0" applyFont="1" applyFill="1" applyBorder="1" applyAlignment="1" applyProtection="1">
      <alignment horizontal="center"/>
      <protection locked="0"/>
    </xf>
    <xf numFmtId="0" fontId="25" fillId="5" borderId="98" xfId="0" applyFont="1" applyFill="1" applyBorder="1" applyAlignment="1" applyProtection="1">
      <alignment horizontal="center"/>
      <protection locked="0"/>
    </xf>
    <xf numFmtId="0" fontId="25" fillId="5" borderId="106" xfId="0" applyFont="1" applyFill="1" applyBorder="1" applyAlignment="1" applyProtection="1">
      <alignment horizontal="center" vertical="center" wrapText="1"/>
      <protection locked="0"/>
    </xf>
    <xf numFmtId="0" fontId="25" fillId="5" borderId="107" xfId="0" applyFont="1" applyFill="1" applyBorder="1" applyAlignment="1" applyProtection="1">
      <alignment horizontal="center" vertical="center" wrapText="1"/>
      <protection locked="0"/>
    </xf>
    <xf numFmtId="0" fontId="51" fillId="0" borderId="79" xfId="0" applyFont="1" applyBorder="1" applyAlignment="1" applyProtection="1">
      <alignment horizontal="center"/>
      <protection locked="0"/>
    </xf>
    <xf numFmtId="0" fontId="51" fillId="0" borderId="82" xfId="0" applyFont="1" applyBorder="1" applyAlignment="1" applyProtection="1">
      <alignment horizontal="center"/>
      <protection locked="0"/>
    </xf>
    <xf numFmtId="0" fontId="51" fillId="0" borderId="85" xfId="0" applyFont="1" applyBorder="1" applyAlignment="1" applyProtection="1">
      <alignment horizontal="center"/>
      <protection locked="0"/>
    </xf>
    <xf numFmtId="0" fontId="47" fillId="0" borderId="109" xfId="0" applyFont="1" applyBorder="1" applyAlignment="1" applyProtection="1">
      <alignment horizontal="center"/>
      <protection locked="0"/>
    </xf>
    <xf numFmtId="0" fontId="47" fillId="0" borderId="110" xfId="0" applyFont="1" applyBorder="1" applyAlignment="1" applyProtection="1">
      <alignment horizontal="center"/>
      <protection locked="0"/>
    </xf>
    <xf numFmtId="0" fontId="47" fillId="0" borderId="111" xfId="0" applyFont="1" applyBorder="1" applyAlignment="1" applyProtection="1">
      <alignment horizontal="center"/>
      <protection locked="0"/>
    </xf>
    <xf numFmtId="0" fontId="47" fillId="0" borderId="112" xfId="0" applyFont="1" applyBorder="1" applyAlignment="1" applyProtection="1">
      <alignment horizontal="center"/>
      <protection locked="0"/>
    </xf>
    <xf numFmtId="0" fontId="25" fillId="5" borderId="82" xfId="0" applyFont="1" applyFill="1" applyBorder="1" applyAlignment="1" applyProtection="1">
      <alignment horizontal="center" vertical="center"/>
      <protection locked="0"/>
    </xf>
    <xf numFmtId="0" fontId="25" fillId="5" borderId="106" xfId="0" applyFont="1" applyFill="1" applyBorder="1" applyAlignment="1" applyProtection="1">
      <alignment horizontal="center" vertical="center"/>
      <protection locked="0"/>
    </xf>
    <xf numFmtId="0" fontId="25" fillId="5" borderId="107" xfId="0" applyFont="1" applyFill="1" applyBorder="1" applyAlignment="1" applyProtection="1">
      <alignment horizontal="center" vertical="center"/>
      <protection locked="0"/>
    </xf>
    <xf numFmtId="0" fontId="25" fillId="5" borderId="90" xfId="0" applyFont="1" applyFill="1" applyBorder="1" applyAlignment="1" applyProtection="1">
      <alignment horizontal="center" vertical="center"/>
      <protection locked="0"/>
    </xf>
    <xf numFmtId="0" fontId="25" fillId="5" borderId="0" xfId="0" applyFont="1" applyFill="1" applyBorder="1" applyAlignment="1" applyProtection="1">
      <alignment horizontal="center" vertical="center"/>
      <protection locked="0"/>
    </xf>
    <xf numFmtId="0" fontId="47" fillId="0" borderId="119" xfId="0" applyFont="1" applyBorder="1" applyAlignment="1" applyProtection="1">
      <alignment horizontal="center"/>
      <protection locked="0"/>
    </xf>
    <xf numFmtId="0" fontId="47" fillId="0" borderId="120" xfId="0" applyFont="1" applyBorder="1" applyAlignment="1" applyProtection="1">
      <alignment horizontal="center"/>
      <protection locked="0"/>
    </xf>
    <xf numFmtId="0" fontId="47" fillId="0" borderId="127" xfId="0" applyFont="1" applyBorder="1" applyAlignment="1" applyProtection="1">
      <alignment horizontal="center"/>
      <protection locked="0"/>
    </xf>
    <xf numFmtId="0" fontId="47" fillId="0" borderId="121" xfId="0" applyFont="1" applyBorder="1" applyAlignment="1" applyProtection="1">
      <alignment horizontal="center"/>
      <protection locked="0"/>
    </xf>
    <xf numFmtId="0" fontId="47" fillId="0" borderId="122" xfId="0" applyFont="1" applyBorder="1" applyAlignment="1" applyProtection="1">
      <alignment horizontal="center"/>
      <protection locked="0"/>
    </xf>
    <xf numFmtId="0" fontId="47" fillId="0" borderId="123" xfId="0" applyFont="1" applyBorder="1" applyAlignment="1" applyProtection="1">
      <alignment horizontal="center"/>
      <protection locked="0"/>
    </xf>
    <xf numFmtId="0" fontId="47" fillId="0" borderId="125" xfId="0" applyFont="1" applyBorder="1" applyAlignment="1" applyProtection="1">
      <alignment horizontal="center"/>
      <protection locked="0"/>
    </xf>
    <xf numFmtId="0" fontId="47" fillId="0" borderId="124" xfId="0" applyFont="1" applyBorder="1" applyAlignment="1" applyProtection="1">
      <alignment horizontal="center"/>
      <protection locked="0"/>
    </xf>
    <xf numFmtId="0" fontId="51" fillId="0" borderId="0" xfId="0" applyFont="1" applyAlignment="1" applyProtection="1">
      <alignment horizontal="left" wrapText="1"/>
      <protection locked="0"/>
    </xf>
    <xf numFmtId="0" fontId="47" fillId="0" borderId="100" xfId="0" applyFont="1" applyBorder="1" applyAlignment="1" applyProtection="1">
      <alignment horizontal="center"/>
      <protection locked="0"/>
    </xf>
    <xf numFmtId="0" fontId="47" fillId="0" borderId="101" xfId="0" applyFont="1" applyBorder="1" applyAlignment="1" applyProtection="1">
      <alignment horizontal="center"/>
      <protection locked="0"/>
    </xf>
    <xf numFmtId="0" fontId="47" fillId="0" borderId="108" xfId="0" applyFont="1" applyBorder="1" applyAlignment="1" applyProtection="1">
      <alignment horizontal="center"/>
      <protection locked="0"/>
    </xf>
    <xf numFmtId="0" fontId="47" fillId="0" borderId="102" xfId="0" applyFont="1" applyBorder="1" applyAlignment="1" applyProtection="1">
      <alignment horizontal="center"/>
      <protection locked="0"/>
    </xf>
    <xf numFmtId="0" fontId="47" fillId="0" borderId="115" xfId="0" applyFont="1" applyBorder="1" applyAlignment="1" applyProtection="1">
      <alignment horizontal="center"/>
      <protection locked="0"/>
    </xf>
    <xf numFmtId="0" fontId="47" fillId="0" borderId="94" xfId="0" applyFont="1" applyBorder="1" applyAlignment="1" applyProtection="1">
      <alignment horizontal="center"/>
      <protection locked="0"/>
    </xf>
    <xf numFmtId="0" fontId="47" fillId="0" borderId="93" xfId="0" applyFont="1" applyBorder="1" applyAlignment="1" applyProtection="1">
      <alignment horizontal="center"/>
      <protection locked="0"/>
    </xf>
    <xf numFmtId="0" fontId="47" fillId="0" borderId="95" xfId="0" applyFont="1" applyBorder="1" applyAlignment="1" applyProtection="1">
      <alignment horizontal="center"/>
      <protection locked="0"/>
    </xf>
    <xf numFmtId="0" fontId="47" fillId="0" borderId="126" xfId="0" applyFont="1" applyBorder="1" applyAlignment="1" applyProtection="1">
      <alignment horizontal="center"/>
      <protection locked="0"/>
    </xf>
    <xf numFmtId="0" fontId="47" fillId="0" borderId="96" xfId="0" applyFont="1" applyBorder="1" applyAlignment="1" applyProtection="1">
      <alignment horizontal="center"/>
      <protection locked="0"/>
    </xf>
    <xf numFmtId="0" fontId="47" fillId="0" borderId="103" xfId="0" applyFont="1" applyBorder="1" applyAlignment="1" applyProtection="1">
      <alignment horizontal="center"/>
      <protection locked="0"/>
    </xf>
    <xf numFmtId="0" fontId="47" fillId="0" borderId="104" xfId="0" applyFont="1" applyBorder="1" applyAlignment="1" applyProtection="1">
      <alignment horizontal="center"/>
      <protection locked="0"/>
    </xf>
    <xf numFmtId="0" fontId="47" fillId="0" borderId="113" xfId="0" applyFont="1" applyBorder="1" applyAlignment="1" applyProtection="1">
      <alignment horizontal="center"/>
      <protection locked="0"/>
    </xf>
    <xf numFmtId="0" fontId="47" fillId="0" borderId="105" xfId="0" applyFont="1" applyBorder="1" applyAlignment="1" applyProtection="1">
      <alignment horizontal="center"/>
      <protection locked="0"/>
    </xf>
    <xf numFmtId="0" fontId="25" fillId="0" borderId="0" xfId="4" applyFont="1" applyFill="1" applyBorder="1" applyAlignment="1" applyProtection="1">
      <alignment horizontal="center"/>
      <protection locked="0"/>
    </xf>
    <xf numFmtId="0" fontId="30" fillId="0" borderId="0" xfId="4" applyFont="1" applyFill="1" applyBorder="1" applyAlignment="1" applyProtection="1">
      <alignment horizontal="center"/>
      <protection locked="0"/>
    </xf>
    <xf numFmtId="0" fontId="3" fillId="0" borderId="0" xfId="4" applyFont="1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  <xf numFmtId="0" fontId="22" fillId="0" borderId="0" xfId="4" applyFont="1" applyFill="1" applyBorder="1" applyAlignment="1" applyProtection="1">
      <alignment horizontal="center" vertical="center" wrapText="1"/>
      <protection locked="0"/>
    </xf>
    <xf numFmtId="0" fontId="21" fillId="0" borderId="0" xfId="4" applyFont="1" applyFill="1" applyBorder="1" applyAlignment="1" applyProtection="1">
      <alignment horizontal="center"/>
      <protection locked="0"/>
    </xf>
    <xf numFmtId="0" fontId="29" fillId="0" borderId="0" xfId="4" applyFont="1" applyFill="1" applyBorder="1" applyAlignment="1" applyProtection="1">
      <alignment horizontal="center"/>
      <protection locked="0"/>
    </xf>
    <xf numFmtId="0" fontId="51" fillId="0" borderId="0" xfId="4" applyFont="1" applyBorder="1" applyAlignment="1" applyProtection="1">
      <alignment horizontal="center" vertical="center"/>
      <protection locked="0"/>
    </xf>
    <xf numFmtId="0" fontId="51" fillId="9" borderId="0" xfId="4" applyFont="1" applyFill="1" applyBorder="1" applyAlignment="1" applyProtection="1">
      <alignment horizontal="center" vertical="center"/>
      <protection locked="0"/>
    </xf>
    <xf numFmtId="0" fontId="46" fillId="0" borderId="0" xfId="4" applyFont="1" applyBorder="1" applyAlignment="1" applyProtection="1">
      <alignment horizontal="left" vertical="center"/>
      <protection locked="0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34" fillId="5" borderId="26" xfId="4" applyFont="1" applyFill="1" applyBorder="1" applyAlignment="1" applyProtection="1">
      <alignment horizontal="center"/>
      <protection locked="0"/>
    </xf>
    <xf numFmtId="0" fontId="34" fillId="5" borderId="37" xfId="4" applyFont="1" applyFill="1" applyBorder="1" applyAlignment="1" applyProtection="1">
      <alignment horizontal="center"/>
      <protection locked="0"/>
    </xf>
    <xf numFmtId="0" fontId="10" fillId="0" borderId="0" xfId="4" applyFont="1" applyBorder="1" applyAlignment="1" applyProtection="1">
      <alignment horizontal="left" vertical="top" wrapText="1"/>
      <protection locked="0"/>
    </xf>
    <xf numFmtId="0" fontId="25" fillId="5" borderId="97" xfId="0" applyFont="1" applyFill="1" applyBorder="1" applyAlignment="1">
      <alignment horizontal="center"/>
    </xf>
    <xf numFmtId="0" fontId="25" fillId="5" borderId="78" xfId="0" applyFont="1" applyFill="1" applyBorder="1" applyAlignment="1">
      <alignment horizontal="center"/>
    </xf>
    <xf numFmtId="0" fontId="51" fillId="6" borderId="106" xfId="0" applyFont="1" applyFill="1" applyBorder="1" applyAlignment="1">
      <alignment horizontal="center"/>
    </xf>
    <xf numFmtId="0" fontId="51" fillId="6" borderId="81" xfId="0" applyFont="1" applyFill="1" applyBorder="1" applyAlignment="1">
      <alignment horizontal="center"/>
    </xf>
    <xf numFmtId="0" fontId="51" fillId="6" borderId="107" xfId="0" applyFont="1" applyFill="1" applyBorder="1" applyAlignment="1">
      <alignment horizontal="center"/>
    </xf>
    <xf numFmtId="0" fontId="51" fillId="6" borderId="84" xfId="0" applyFont="1" applyFill="1" applyBorder="1" applyAlignment="1">
      <alignment horizontal="center"/>
    </xf>
    <xf numFmtId="0" fontId="51" fillId="0" borderId="100" xfId="0" applyFont="1" applyBorder="1" applyAlignment="1">
      <alignment horizontal="left"/>
    </xf>
    <xf numFmtId="0" fontId="51" fillId="0" borderId="108" xfId="0" applyFont="1" applyBorder="1" applyAlignment="1">
      <alignment horizontal="left"/>
    </xf>
    <xf numFmtId="0" fontId="51" fillId="0" borderId="109" xfId="0" applyFont="1" applyBorder="1" applyAlignment="1">
      <alignment horizontal="left"/>
    </xf>
    <xf numFmtId="0" fontId="51" fillId="0" borderId="111" xfId="0" applyFont="1" applyBorder="1" applyAlignment="1">
      <alignment horizontal="left"/>
    </xf>
    <xf numFmtId="0" fontId="51" fillId="0" borderId="103" xfId="0" applyFont="1" applyBorder="1" applyAlignment="1">
      <alignment horizontal="left"/>
    </xf>
    <xf numFmtId="0" fontId="51" fillId="0" borderId="113" xfId="0" applyFont="1" applyBorder="1" applyAlignment="1">
      <alignment horizontal="left"/>
    </xf>
    <xf numFmtId="0" fontId="25" fillId="5" borderId="106" xfId="4" applyFont="1" applyFill="1" applyBorder="1" applyAlignment="1" applyProtection="1">
      <alignment horizontal="center" vertical="center"/>
      <protection locked="0"/>
    </xf>
    <xf numFmtId="0" fontId="25" fillId="5" borderId="90" xfId="4" applyFont="1" applyFill="1" applyBorder="1" applyAlignment="1" applyProtection="1">
      <alignment horizontal="center" vertical="center"/>
      <protection locked="0"/>
    </xf>
    <xf numFmtId="0" fontId="25" fillId="5" borderId="79" xfId="4" applyFont="1" applyFill="1" applyBorder="1" applyAlignment="1" applyProtection="1">
      <alignment horizontal="center" vertical="center" wrapText="1"/>
      <protection locked="0"/>
    </xf>
    <xf numFmtId="0" fontId="25" fillId="5" borderId="85" xfId="4" applyFont="1" applyFill="1" applyBorder="1" applyAlignment="1" applyProtection="1">
      <alignment horizontal="center" vertical="center" wrapText="1"/>
      <protection locked="0"/>
    </xf>
    <xf numFmtId="0" fontId="25" fillId="5" borderId="81" xfId="4" applyFont="1" applyFill="1" applyBorder="1" applyAlignment="1" applyProtection="1">
      <alignment horizontal="center" vertical="center" wrapText="1"/>
      <protection locked="0"/>
    </xf>
    <xf numFmtId="0" fontId="25" fillId="5" borderId="87" xfId="4" applyFont="1" applyFill="1" applyBorder="1" applyAlignment="1" applyProtection="1">
      <alignment horizontal="center" vertical="center" wrapText="1"/>
      <protection locked="0"/>
    </xf>
    <xf numFmtId="0" fontId="21" fillId="9" borderId="0" xfId="0" applyFont="1" applyFill="1" applyAlignment="1" applyProtection="1">
      <alignment horizontal="center"/>
      <protection locked="0"/>
    </xf>
    <xf numFmtId="49" fontId="29" fillId="2" borderId="0" xfId="0" applyNumberFormat="1" applyFont="1" applyFill="1" applyAlignment="1" applyProtection="1">
      <alignment horizontal="center"/>
      <protection locked="0"/>
    </xf>
    <xf numFmtId="0" fontId="29" fillId="2" borderId="0" xfId="0" applyFont="1" applyFill="1" applyAlignment="1" applyProtection="1">
      <alignment horizontal="center"/>
      <protection locked="0"/>
    </xf>
    <xf numFmtId="0" fontId="29" fillId="2" borderId="0" xfId="0" applyNumberFormat="1" applyFont="1" applyFill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/>
      <protection locked="0"/>
    </xf>
    <xf numFmtId="17" fontId="3" fillId="0" borderId="0" xfId="0" applyNumberFormat="1" applyFont="1" applyBorder="1" applyAlignment="1" applyProtection="1">
      <alignment horizontal="left" wrapText="1"/>
      <protection locked="0"/>
    </xf>
    <xf numFmtId="0" fontId="25" fillId="5" borderId="14" xfId="0" applyFont="1" applyFill="1" applyBorder="1" applyAlignment="1" applyProtection="1">
      <alignment horizontal="center" vertical="center" wrapText="1"/>
      <protection locked="0"/>
    </xf>
    <xf numFmtId="0" fontId="25" fillId="5" borderId="8" xfId="0" applyFont="1" applyFill="1" applyBorder="1" applyAlignment="1" applyProtection="1">
      <alignment horizontal="center" vertical="center" wrapText="1"/>
      <protection locked="0"/>
    </xf>
    <xf numFmtId="0" fontId="25" fillId="5" borderId="36" xfId="0" applyFont="1" applyFill="1" applyBorder="1" applyAlignment="1" applyProtection="1">
      <alignment horizontal="center" vertical="center" wrapText="1"/>
      <protection locked="0"/>
    </xf>
    <xf numFmtId="0" fontId="25" fillId="5" borderId="3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6">
    <cellStyle name="Euro" xfId="1"/>
    <cellStyle name="julio" xfId="2"/>
    <cellStyle name="Millares_Para cuestionario" xfId="3"/>
    <cellStyle name="Normal" xfId="0" builtinId="0"/>
    <cellStyle name="Normal_9- Costos" xfId="4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4103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5</xdr:row>
      <xdr:rowOff>85725</xdr:rowOff>
    </xdr:from>
    <xdr:to>
      <xdr:col>3</xdr:col>
      <xdr:colOff>733425</xdr:colOff>
      <xdr:row>5</xdr:row>
      <xdr:rowOff>95250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255270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6</xdr:row>
      <xdr:rowOff>95250</xdr:rowOff>
    </xdr:from>
    <xdr:to>
      <xdr:col>3</xdr:col>
      <xdr:colOff>733425</xdr:colOff>
      <xdr:row>6</xdr:row>
      <xdr:rowOff>104775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676525" y="1238250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8</xdr:row>
      <xdr:rowOff>85725</xdr:rowOff>
    </xdr:from>
    <xdr:to>
      <xdr:col>3</xdr:col>
      <xdr:colOff>733425</xdr:colOff>
      <xdr:row>8</xdr:row>
      <xdr:rowOff>95250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552700" y="1228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752475</xdr:colOff>
      <xdr:row>7</xdr:row>
      <xdr:rowOff>123825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2695575" y="1447800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pedientes%20en%20Tramite%20C.N.C.E\Dumping\2004.042\040%20Cuestionarios\10%20Modelo%20Enviado\Productores\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xpedientes%20en%20Tramite%20C.N.C.E\Dumping\2004.042\040%20Cuestionarios\10%20Modelo%20Enviado\Productores\Cuadro%20producto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16.7109375" style="25" customWidth="1"/>
    <col min="2" max="4" width="11.42578125" style="25"/>
    <col min="5" max="5" width="19.85546875" style="25" customWidth="1"/>
    <col min="6" max="6" width="11.5703125" style="25" customWidth="1"/>
    <col min="7" max="7" width="11.42578125" style="25"/>
    <col min="8" max="8" width="12.140625" style="25" customWidth="1"/>
    <col min="9" max="16384" width="11.42578125" style="25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34" t="s">
        <v>98</v>
      </c>
      <c r="B3" s="35"/>
      <c r="C3" s="35"/>
      <c r="D3" s="35"/>
      <c r="E3" s="231" t="s">
        <v>219</v>
      </c>
    </row>
    <row r="4" spans="1:8" ht="15" customHeight="1" thickBot="1" x14ac:dyDescent="0.25">
      <c r="A4" s="36" t="s">
        <v>99</v>
      </c>
      <c r="B4" s="37"/>
      <c r="C4" s="37"/>
      <c r="D4" s="37"/>
      <c r="E4" s="38"/>
    </row>
    <row r="5" spans="1:8" ht="15" customHeight="1" thickBot="1" x14ac:dyDescent="0.25">
      <c r="A5" s="230"/>
      <c r="B5" s="51"/>
      <c r="C5" s="51"/>
      <c r="D5" s="51"/>
      <c r="E5" s="51"/>
    </row>
    <row r="6" spans="1:8" ht="15" customHeight="1" x14ac:dyDescent="0.2">
      <c r="A6" s="34" t="s">
        <v>175</v>
      </c>
      <c r="B6" s="35"/>
      <c r="C6" s="35"/>
      <c r="D6" s="35"/>
      <c r="E6" s="252" t="s">
        <v>211</v>
      </c>
    </row>
    <row r="7" spans="1:8" ht="15" customHeight="1" x14ac:dyDescent="0.2">
      <c r="A7" s="232" t="s">
        <v>176</v>
      </c>
      <c r="B7" s="51"/>
      <c r="C7" s="51"/>
      <c r="D7" s="230"/>
      <c r="E7" s="253" t="s">
        <v>177</v>
      </c>
    </row>
    <row r="8" spans="1:8" ht="15" customHeight="1" x14ac:dyDescent="0.2">
      <c r="A8" s="232" t="s">
        <v>178</v>
      </c>
      <c r="B8" s="51"/>
      <c r="C8" s="51"/>
      <c r="D8" s="230"/>
      <c r="E8" s="253" t="s">
        <v>179</v>
      </c>
    </row>
    <row r="9" spans="1:8" ht="15" customHeight="1" x14ac:dyDescent="0.2">
      <c r="A9" s="232" t="s">
        <v>187</v>
      </c>
      <c r="B9" s="51"/>
      <c r="C9" s="51"/>
      <c r="D9" s="230"/>
      <c r="E9" s="254" t="str">
        <f>LEFT(E8,LEN(E8)-1)</f>
        <v>Kilogramo</v>
      </c>
    </row>
    <row r="10" spans="1:8" ht="15" customHeight="1" thickBot="1" x14ac:dyDescent="0.25">
      <c r="A10" s="36"/>
      <c r="B10" s="37"/>
      <c r="C10" s="37"/>
      <c r="D10" s="233"/>
      <c r="E10" s="234"/>
    </row>
    <row r="11" spans="1:8" ht="15" customHeight="1" thickBot="1" x14ac:dyDescent="0.25"/>
    <row r="12" spans="1:8" ht="15" customHeight="1" thickBot="1" x14ac:dyDescent="0.25">
      <c r="A12" s="39" t="s">
        <v>100</v>
      </c>
      <c r="B12" s="40"/>
      <c r="C12" s="40"/>
      <c r="D12" s="40"/>
      <c r="E12" s="41"/>
      <c r="F12" s="62"/>
    </row>
    <row r="13" spans="1:8" ht="15" customHeight="1" x14ac:dyDescent="0.2">
      <c r="F13" s="62"/>
    </row>
    <row r="14" spans="1:8" ht="15" hidden="1" customHeight="1" thickBot="1" x14ac:dyDescent="0.25">
      <c r="A14" s="39"/>
      <c r="B14" s="40"/>
      <c r="C14" s="40"/>
      <c r="D14" s="40"/>
      <c r="E14" s="40"/>
      <c r="F14" s="67"/>
      <c r="G14" s="40"/>
      <c r="H14" s="41"/>
    </row>
    <row r="15" spans="1:8" ht="15" customHeight="1" thickBot="1" x14ac:dyDescent="0.25">
      <c r="F15" s="62"/>
    </row>
    <row r="16" spans="1:8" ht="41.25" customHeight="1" thickBot="1" x14ac:dyDescent="0.25">
      <c r="A16" s="482" t="s">
        <v>101</v>
      </c>
      <c r="B16" s="483"/>
      <c r="C16" s="483"/>
      <c r="D16" s="483"/>
      <c r="E16" s="483"/>
      <c r="F16" s="483"/>
      <c r="G16" s="483"/>
      <c r="H16" s="484"/>
    </row>
    <row r="17" spans="1:1" ht="13.5" customHeight="1" x14ac:dyDescent="0.2"/>
    <row r="18" spans="1:1" ht="13.5" customHeight="1" x14ac:dyDescent="0.2"/>
    <row r="19" spans="1:1" ht="13.5" customHeight="1" x14ac:dyDescent="0.2"/>
    <row r="20" spans="1:1" ht="13.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>
      <c r="A23" s="42"/>
    </row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</sheetData>
  <mergeCells count="1">
    <mergeCell ref="A16:H16"/>
  </mergeCells>
  <phoneticPr fontId="12" type="noConversion"/>
  <pageMargins left="0.75" right="0.75" top="1" bottom="1" header="0" footer="0"/>
  <pageSetup scale="97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3:I51"/>
  <sheetViews>
    <sheetView showGridLines="0" zoomScale="75" workbookViewId="0">
      <selection activeCell="C22" sqref="C22"/>
    </sheetView>
  </sheetViews>
  <sheetFormatPr baseColWidth="10" defaultRowHeight="12.75" x14ac:dyDescent="0.2"/>
  <cols>
    <col min="1" max="1" width="11.42578125" style="25"/>
    <col min="2" max="2" width="14.7109375" style="25" customWidth="1"/>
    <col min="3" max="5" width="11.42578125" style="25"/>
    <col min="6" max="6" width="13.7109375" style="25" customWidth="1"/>
    <col min="7" max="7" width="11.7109375" style="25" customWidth="1"/>
    <col min="8" max="16384" width="11.42578125" style="25"/>
  </cols>
  <sheetData>
    <row r="3" spans="1:9" ht="15.75" x14ac:dyDescent="0.25">
      <c r="A3" s="265" t="s">
        <v>16</v>
      </c>
      <c r="B3" s="266"/>
      <c r="C3" s="266"/>
      <c r="D3" s="266"/>
      <c r="E3" s="266"/>
      <c r="F3" s="266"/>
      <c r="G3" s="266"/>
      <c r="H3" s="266"/>
      <c r="I3" s="266"/>
    </row>
    <row r="4" spans="1:9" ht="15" x14ac:dyDescent="0.2">
      <c r="A4" s="266"/>
      <c r="B4" s="266"/>
      <c r="C4" s="266"/>
      <c r="D4" s="266"/>
      <c r="E4" s="266"/>
      <c r="F4" s="266"/>
      <c r="G4" s="266"/>
      <c r="H4" s="266"/>
      <c r="I4" s="266"/>
    </row>
    <row r="5" spans="1:9" ht="15" x14ac:dyDescent="0.2">
      <c r="A5" s="266" t="s">
        <v>17</v>
      </c>
      <c r="B5" s="266"/>
      <c r="C5" s="266"/>
      <c r="D5" s="266"/>
      <c r="E5" s="266"/>
      <c r="F5" s="266"/>
      <c r="G5" s="266"/>
      <c r="H5" s="266"/>
      <c r="I5" s="266"/>
    </row>
    <row r="6" spans="1:9" ht="15" x14ac:dyDescent="0.2">
      <c r="A6" s="266" t="s">
        <v>18</v>
      </c>
      <c r="B6" s="266"/>
      <c r="C6" s="266"/>
      <c r="D6" s="266"/>
      <c r="E6" s="266"/>
      <c r="F6" s="266"/>
      <c r="G6" s="266"/>
      <c r="H6" s="266"/>
      <c r="I6" s="266"/>
    </row>
    <row r="7" spans="1:9" ht="15" x14ac:dyDescent="0.2">
      <c r="A7" s="266" t="s">
        <v>19</v>
      </c>
      <c r="B7" s="266"/>
      <c r="C7" s="266"/>
      <c r="D7" s="266"/>
      <c r="E7" s="266"/>
      <c r="F7" s="266"/>
      <c r="G7" s="266"/>
      <c r="H7" s="266"/>
      <c r="I7" s="266"/>
    </row>
    <row r="8" spans="1:9" ht="15" x14ac:dyDescent="0.2">
      <c r="A8" s="266"/>
      <c r="B8" s="266"/>
      <c r="C8" s="266"/>
      <c r="D8" s="266"/>
      <c r="E8" s="266"/>
      <c r="F8" s="266"/>
      <c r="G8" s="266"/>
      <c r="H8" s="266"/>
      <c r="I8" s="266"/>
    </row>
    <row r="9" spans="1:9" ht="15" x14ac:dyDescent="0.2">
      <c r="A9" s="266" t="s">
        <v>193</v>
      </c>
      <c r="B9" s="266"/>
      <c r="C9" s="266"/>
      <c r="D9" s="266"/>
      <c r="E9" s="266"/>
      <c r="F9" s="266"/>
      <c r="G9" s="266"/>
      <c r="H9" s="266"/>
      <c r="I9" s="266"/>
    </row>
    <row r="10" spans="1:9" ht="15" x14ac:dyDescent="0.2">
      <c r="A10" s="266" t="s">
        <v>20</v>
      </c>
      <c r="B10" s="266"/>
      <c r="C10" s="266"/>
      <c r="D10" s="266"/>
      <c r="E10" s="266"/>
      <c r="F10" s="266"/>
      <c r="G10" s="266"/>
      <c r="H10" s="266"/>
      <c r="I10" s="266"/>
    </row>
    <row r="11" spans="1:9" ht="15" x14ac:dyDescent="0.2">
      <c r="A11" s="266"/>
      <c r="B11" s="266"/>
      <c r="C11" s="266"/>
      <c r="D11" s="266"/>
      <c r="E11" s="266"/>
      <c r="F11" s="266"/>
      <c r="G11" s="266"/>
      <c r="H11" s="266"/>
      <c r="I11" s="266"/>
    </row>
    <row r="12" spans="1:9" ht="15" x14ac:dyDescent="0.2">
      <c r="A12" s="266" t="s">
        <v>21</v>
      </c>
      <c r="B12" s="266"/>
      <c r="C12" s="266"/>
      <c r="D12" s="266"/>
      <c r="E12" s="266"/>
      <c r="F12" s="266"/>
      <c r="G12" s="266"/>
      <c r="H12" s="266"/>
      <c r="I12" s="266"/>
    </row>
    <row r="13" spans="1:9" ht="15" x14ac:dyDescent="0.2">
      <c r="A13" s="266" t="s">
        <v>22</v>
      </c>
      <c r="B13" s="266"/>
      <c r="C13" s="266"/>
      <c r="D13" s="266"/>
      <c r="E13" s="266"/>
      <c r="F13" s="266"/>
      <c r="G13" s="266"/>
      <c r="H13" s="266"/>
      <c r="I13" s="266"/>
    </row>
    <row r="14" spans="1:9" ht="15" x14ac:dyDescent="0.2">
      <c r="A14" s="266"/>
      <c r="B14" s="266"/>
      <c r="C14" s="266"/>
      <c r="D14" s="266"/>
      <c r="E14" s="266"/>
      <c r="F14" s="266"/>
      <c r="G14" s="266"/>
      <c r="H14" s="266"/>
      <c r="I14" s="266"/>
    </row>
    <row r="15" spans="1:9" ht="16.5" thickBot="1" x14ac:dyDescent="0.3">
      <c r="A15" s="266"/>
      <c r="B15" s="266"/>
      <c r="C15" s="267" t="s">
        <v>23</v>
      </c>
      <c r="D15" s="268"/>
      <c r="E15" s="266"/>
      <c r="F15" s="266"/>
      <c r="G15" s="266"/>
      <c r="H15" s="266"/>
      <c r="I15" s="266"/>
    </row>
    <row r="16" spans="1:9" ht="15.75" x14ac:dyDescent="0.25">
      <c r="A16" s="269" t="s">
        <v>24</v>
      </c>
      <c r="B16" s="270" t="s">
        <v>25</v>
      </c>
      <c r="C16" s="270" t="s">
        <v>26</v>
      </c>
      <c r="D16" s="270" t="s">
        <v>27</v>
      </c>
      <c r="E16" s="270" t="s">
        <v>28</v>
      </c>
      <c r="F16" s="271" t="s">
        <v>10</v>
      </c>
      <c r="G16" s="266"/>
      <c r="H16" s="266"/>
      <c r="I16" s="266"/>
    </row>
    <row r="17" spans="1:9" ht="15.75" thickBot="1" x14ac:dyDescent="0.25">
      <c r="A17" s="272">
        <v>2010</v>
      </c>
      <c r="B17" s="273">
        <v>384</v>
      </c>
      <c r="C17" s="273">
        <v>430</v>
      </c>
      <c r="D17" s="273">
        <v>96</v>
      </c>
      <c r="E17" s="273">
        <v>50</v>
      </c>
      <c r="F17" s="274">
        <f>SUM(B17:E17)</f>
        <v>960</v>
      </c>
      <c r="G17" s="266"/>
      <c r="H17" s="266"/>
      <c r="I17" s="266"/>
    </row>
    <row r="18" spans="1:9" ht="15" x14ac:dyDescent="0.2">
      <c r="A18" s="266"/>
      <c r="B18" s="266"/>
      <c r="C18" s="266"/>
      <c r="D18" s="266"/>
      <c r="E18" s="266"/>
      <c r="F18" s="266"/>
      <c r="G18" s="266"/>
      <c r="H18" s="266"/>
      <c r="I18" s="266"/>
    </row>
    <row r="19" spans="1:9" ht="15" x14ac:dyDescent="0.2">
      <c r="A19" s="266" t="s">
        <v>29</v>
      </c>
      <c r="B19" s="266"/>
      <c r="C19" s="266"/>
      <c r="D19" s="266"/>
      <c r="E19" s="266"/>
      <c r="F19" s="266"/>
      <c r="G19" s="266"/>
      <c r="H19" s="266"/>
      <c r="I19" s="266"/>
    </row>
    <row r="20" spans="1:9" ht="15" x14ac:dyDescent="0.2">
      <c r="A20" s="266"/>
      <c r="B20" s="266"/>
      <c r="C20" s="266"/>
      <c r="D20" s="266"/>
      <c r="E20" s="266"/>
      <c r="F20" s="266"/>
      <c r="G20" s="266"/>
      <c r="H20" s="266"/>
      <c r="I20" s="266"/>
    </row>
    <row r="21" spans="1:9" ht="15.75" thickBot="1" x14ac:dyDescent="0.25">
      <c r="A21" s="266" t="s">
        <v>194</v>
      </c>
      <c r="B21" s="266"/>
      <c r="C21" s="266"/>
      <c r="D21" s="266"/>
      <c r="E21" s="266"/>
      <c r="F21" s="266"/>
      <c r="G21" s="266"/>
      <c r="H21" s="266"/>
      <c r="I21" s="266"/>
    </row>
    <row r="22" spans="1:9" ht="15.75" x14ac:dyDescent="0.25">
      <c r="A22" s="275" t="s">
        <v>30</v>
      </c>
      <c r="B22" s="276" t="s">
        <v>25</v>
      </c>
      <c r="C22" s="276" t="s">
        <v>26</v>
      </c>
      <c r="D22" s="276" t="s">
        <v>27</v>
      </c>
      <c r="E22" s="277" t="s">
        <v>28</v>
      </c>
      <c r="F22" s="266"/>
      <c r="G22" s="266"/>
      <c r="H22" s="266"/>
      <c r="I22" s="266"/>
    </row>
    <row r="23" spans="1:9" ht="16.5" thickBot="1" x14ac:dyDescent="0.3">
      <c r="A23" s="278" t="s">
        <v>195</v>
      </c>
      <c r="B23" s="279">
        <f>+B17/$F$17</f>
        <v>0.4</v>
      </c>
      <c r="C23" s="279">
        <f>+C17/$F$17</f>
        <v>0.44791666666666669</v>
      </c>
      <c r="D23" s="279">
        <f>+D17/$F$17</f>
        <v>0.1</v>
      </c>
      <c r="E23" s="280">
        <f>+E17/$F$17</f>
        <v>5.2083333333333336E-2</v>
      </c>
      <c r="F23" s="266"/>
      <c r="G23" s="266"/>
      <c r="H23" s="266"/>
      <c r="I23" s="266"/>
    </row>
    <row r="24" spans="1:9" ht="15" x14ac:dyDescent="0.2">
      <c r="A24" s="266"/>
      <c r="B24" s="266"/>
      <c r="C24" s="266"/>
      <c r="D24" s="266"/>
      <c r="E24" s="266"/>
      <c r="F24" s="266"/>
      <c r="G24" s="266"/>
      <c r="H24" s="266"/>
      <c r="I24" s="266"/>
    </row>
    <row r="25" spans="1:9" ht="15" x14ac:dyDescent="0.2">
      <c r="A25" s="266" t="s">
        <v>31</v>
      </c>
      <c r="B25" s="266"/>
      <c r="C25" s="266"/>
      <c r="D25" s="266"/>
      <c r="E25" s="266"/>
      <c r="F25" s="266"/>
      <c r="G25" s="266"/>
      <c r="H25" s="266"/>
      <c r="I25" s="266"/>
    </row>
    <row r="26" spans="1:9" ht="15" x14ac:dyDescent="0.2">
      <c r="A26" s="266"/>
      <c r="B26" s="266"/>
      <c r="C26" s="266"/>
      <c r="D26" s="266"/>
      <c r="E26" s="266"/>
      <c r="F26" s="266"/>
      <c r="G26" s="266"/>
      <c r="H26" s="266"/>
      <c r="I26" s="266"/>
    </row>
    <row r="27" spans="1:9" ht="15" x14ac:dyDescent="0.2">
      <c r="A27" s="266" t="s">
        <v>32</v>
      </c>
      <c r="B27" s="266"/>
      <c r="C27" s="266"/>
      <c r="D27" s="266"/>
      <c r="E27" s="266"/>
      <c r="F27" s="266"/>
      <c r="G27" s="266"/>
      <c r="H27" s="266"/>
      <c r="I27" s="266"/>
    </row>
    <row r="28" spans="1:9" ht="15" x14ac:dyDescent="0.2">
      <c r="A28" s="266" t="s">
        <v>33</v>
      </c>
      <c r="B28" s="266"/>
      <c r="C28" s="266"/>
      <c r="D28" s="266"/>
      <c r="E28" s="266"/>
      <c r="F28" s="266"/>
      <c r="G28" s="266"/>
      <c r="H28" s="266"/>
      <c r="I28" s="266"/>
    </row>
    <row r="29" spans="1:9" ht="15" x14ac:dyDescent="0.2">
      <c r="A29" s="266" t="s">
        <v>34</v>
      </c>
      <c r="B29" s="266"/>
      <c r="C29" s="266"/>
      <c r="D29" s="266"/>
      <c r="E29" s="266"/>
      <c r="F29" s="266"/>
      <c r="G29" s="266"/>
      <c r="H29" s="266"/>
      <c r="I29" s="266"/>
    </row>
    <row r="30" spans="1:9" ht="15" x14ac:dyDescent="0.2">
      <c r="A30" s="266" t="s">
        <v>35</v>
      </c>
      <c r="B30" s="266"/>
      <c r="C30" s="266"/>
      <c r="D30" s="266"/>
      <c r="E30" s="266"/>
      <c r="F30" s="266"/>
      <c r="G30" s="266"/>
      <c r="H30" s="266"/>
      <c r="I30" s="266"/>
    </row>
    <row r="31" spans="1:9" ht="15" x14ac:dyDescent="0.2">
      <c r="A31" s="266"/>
      <c r="B31" s="266"/>
      <c r="C31" s="266"/>
      <c r="D31" s="266"/>
      <c r="E31" s="266"/>
      <c r="F31" s="266"/>
      <c r="G31" s="266"/>
      <c r="H31" s="266"/>
      <c r="I31" s="266"/>
    </row>
    <row r="32" spans="1:9" ht="15" x14ac:dyDescent="0.2">
      <c r="A32" s="266" t="s">
        <v>36</v>
      </c>
      <c r="B32" s="266"/>
      <c r="C32" s="266"/>
      <c r="D32" s="266"/>
      <c r="E32" s="266"/>
      <c r="F32" s="266"/>
      <c r="G32" s="266"/>
      <c r="H32" s="266"/>
      <c r="I32" s="266"/>
    </row>
    <row r="33" spans="1:9" ht="15" x14ac:dyDescent="0.2">
      <c r="A33" s="266" t="s">
        <v>37</v>
      </c>
      <c r="B33" s="266"/>
      <c r="C33" s="266"/>
      <c r="D33" s="266"/>
      <c r="E33" s="266"/>
      <c r="F33" s="266"/>
      <c r="G33" s="266"/>
      <c r="H33" s="266"/>
      <c r="I33" s="266"/>
    </row>
    <row r="34" spans="1:9" ht="15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5" x14ac:dyDescent="0.2">
      <c r="A35" s="266" t="s">
        <v>196</v>
      </c>
      <c r="B35" s="266"/>
      <c r="C35" s="266"/>
      <c r="D35" s="266"/>
      <c r="E35" s="266"/>
      <c r="F35" s="266"/>
      <c r="G35" s="266"/>
      <c r="H35" s="266"/>
      <c r="I35" s="266"/>
    </row>
    <row r="36" spans="1:9" ht="15" x14ac:dyDescent="0.2">
      <c r="A36" s="266" t="s">
        <v>197</v>
      </c>
      <c r="B36" s="266"/>
      <c r="C36" s="266"/>
      <c r="D36" s="266"/>
      <c r="E36" s="266"/>
      <c r="F36" s="266"/>
      <c r="G36" s="266"/>
      <c r="H36" s="266"/>
      <c r="I36" s="266"/>
    </row>
    <row r="37" spans="1:9" ht="15" x14ac:dyDescent="0.2">
      <c r="A37" s="266" t="s">
        <v>38</v>
      </c>
      <c r="B37" s="266"/>
      <c r="C37" s="266"/>
      <c r="D37" s="266"/>
      <c r="E37" s="266"/>
      <c r="F37" s="266"/>
      <c r="G37" s="266"/>
      <c r="H37" s="266"/>
      <c r="I37" s="266"/>
    </row>
    <row r="38" spans="1:9" ht="15" x14ac:dyDescent="0.2">
      <c r="A38" s="266"/>
      <c r="B38" s="266"/>
      <c r="C38" s="266"/>
      <c r="D38" s="266"/>
      <c r="E38" s="266"/>
      <c r="F38" s="266"/>
      <c r="G38" s="266"/>
      <c r="H38" s="266"/>
      <c r="I38" s="266"/>
    </row>
    <row r="39" spans="1:9" ht="15" x14ac:dyDescent="0.2">
      <c r="A39" s="266" t="s">
        <v>39</v>
      </c>
      <c r="B39" s="266"/>
      <c r="C39" s="266"/>
      <c r="D39" s="266"/>
      <c r="E39" s="266"/>
      <c r="F39" s="266"/>
      <c r="G39" s="266"/>
      <c r="H39" s="266"/>
      <c r="I39" s="266"/>
    </row>
    <row r="40" spans="1:9" ht="15" x14ac:dyDescent="0.2">
      <c r="A40" s="266" t="s">
        <v>40</v>
      </c>
      <c r="B40" s="266"/>
      <c r="C40" s="266"/>
      <c r="D40" s="266"/>
      <c r="E40" s="266"/>
      <c r="F40" s="266"/>
      <c r="G40" s="266"/>
      <c r="H40" s="266"/>
      <c r="I40" s="266"/>
    </row>
    <row r="41" spans="1:9" ht="15" x14ac:dyDescent="0.2">
      <c r="A41" s="266" t="s">
        <v>41</v>
      </c>
      <c r="B41" s="266"/>
      <c r="C41" s="266"/>
      <c r="D41" s="266"/>
      <c r="E41" s="266"/>
      <c r="F41" s="266"/>
      <c r="G41" s="266"/>
      <c r="H41" s="266"/>
      <c r="I41" s="266"/>
    </row>
    <row r="42" spans="1:9" ht="15" x14ac:dyDescent="0.2">
      <c r="A42" s="266" t="s">
        <v>42</v>
      </c>
      <c r="B42" s="266"/>
      <c r="C42" s="266"/>
      <c r="D42" s="266"/>
      <c r="E42" s="266"/>
      <c r="F42" s="266"/>
      <c r="G42" s="266"/>
      <c r="H42" s="266"/>
      <c r="I42" s="266"/>
    </row>
    <row r="50" spans="1:4" x14ac:dyDescent="0.2">
      <c r="A50" s="51"/>
      <c r="B50" s="63"/>
      <c r="C50" s="63"/>
      <c r="D50" s="63"/>
    </row>
    <row r="51" spans="1:4" x14ac:dyDescent="0.2">
      <c r="A51" s="51"/>
      <c r="B51" s="63"/>
      <c r="C51" s="63"/>
      <c r="D51" s="63"/>
    </row>
  </sheetData>
  <phoneticPr fontId="0" type="noConversion"/>
  <printOptions horizontalCentered="1" verticalCentered="1" gridLinesSet="0"/>
  <pageMargins left="0.19685039370078741" right="0.19685039370078741" top="0.98425196850393704" bottom="0.98425196850393704" header="0.19685039370078741" footer="0.51181102362204722"/>
  <pageSetup paperSize="9" orientation="portrait" horizontalDpi="4294967292" verticalDpi="300" r:id="rId1"/>
  <headerFooter alignWithMargins="0">
    <oddHeader xml:space="preserve">&amp;R2017 - Año de las Energías Renovables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G13"/>
  <sheetViews>
    <sheetView showGridLines="0" zoomScale="75" zoomScaleNormal="75" workbookViewId="0">
      <selection activeCell="A13" sqref="A13"/>
    </sheetView>
  </sheetViews>
  <sheetFormatPr baseColWidth="10" defaultRowHeight="12.75" x14ac:dyDescent="0.2"/>
  <cols>
    <col min="1" max="1" width="22.7109375" style="25" customWidth="1"/>
    <col min="2" max="2" width="20" style="25" customWidth="1"/>
    <col min="3" max="3" width="21.140625" style="25" customWidth="1"/>
    <col min="4" max="4" width="20.5703125" style="25" customWidth="1"/>
    <col min="5" max="5" width="17.85546875" style="25" customWidth="1"/>
    <col min="6" max="6" width="11.42578125" style="25"/>
    <col min="7" max="7" width="30.140625" style="25" customWidth="1"/>
    <col min="8" max="16384" width="11.42578125" style="25"/>
  </cols>
  <sheetData>
    <row r="1" spans="1:7" ht="15.75" x14ac:dyDescent="0.25">
      <c r="A1" s="507" t="s">
        <v>95</v>
      </c>
      <c r="B1" s="507"/>
      <c r="C1" s="507"/>
      <c r="D1" s="507"/>
      <c r="E1" s="507"/>
      <c r="F1" s="507"/>
      <c r="G1" s="507"/>
    </row>
    <row r="2" spans="1:7" ht="15.75" x14ac:dyDescent="0.25">
      <c r="A2" s="507" t="s">
        <v>94</v>
      </c>
      <c r="B2" s="507"/>
      <c r="C2" s="507"/>
      <c r="D2" s="507"/>
      <c r="E2" s="507"/>
      <c r="F2" s="507"/>
      <c r="G2" s="507"/>
    </row>
    <row r="3" spans="1:7" ht="15.75" x14ac:dyDescent="0.25">
      <c r="A3" s="508" t="str">
        <f>+'parámetros e instrucciones'!$E$6</f>
        <v>HILADOS TEXTURADOS</v>
      </c>
      <c r="B3" s="507" t="str">
        <f>+'parámetros e instrucciones'!$E$6</f>
        <v>HILADOS TEXTURADOS</v>
      </c>
      <c r="C3" s="507"/>
      <c r="D3" s="507"/>
      <c r="E3" s="507"/>
      <c r="F3" s="507"/>
      <c r="G3" s="507"/>
    </row>
    <row r="4" spans="1:7" ht="15.75" x14ac:dyDescent="0.25">
      <c r="A4" s="507" t="s">
        <v>201</v>
      </c>
      <c r="B4" s="507"/>
      <c r="C4" s="507"/>
      <c r="D4" s="507"/>
      <c r="E4" s="507"/>
      <c r="F4" s="507"/>
      <c r="G4" s="507"/>
    </row>
    <row r="5" spans="1:7" ht="13.5" thickBot="1" x14ac:dyDescent="0.25">
      <c r="A5" s="66"/>
      <c r="B5" s="68"/>
      <c r="C5" s="28"/>
      <c r="D5" s="28"/>
    </row>
    <row r="6" spans="1:7" ht="13.5" thickBot="1" x14ac:dyDescent="0.25">
      <c r="A6" s="518" t="s">
        <v>9</v>
      </c>
      <c r="B6" s="515" t="s">
        <v>198</v>
      </c>
      <c r="C6" s="516"/>
      <c r="D6" s="516"/>
      <c r="E6" s="515" t="s">
        <v>199</v>
      </c>
      <c r="F6" s="516"/>
      <c r="G6" s="517"/>
    </row>
    <row r="7" spans="1:7" ht="15.75" customHeight="1" thickBot="1" x14ac:dyDescent="0.25">
      <c r="A7" s="519"/>
      <c r="B7" s="515" t="s">
        <v>200</v>
      </c>
      <c r="C7" s="516"/>
      <c r="D7" s="517"/>
      <c r="E7" s="515" t="s">
        <v>200</v>
      </c>
      <c r="F7" s="516"/>
      <c r="G7" s="517"/>
    </row>
    <row r="8" spans="1:7" ht="26.25" customHeight="1" thickBot="1" x14ac:dyDescent="0.25">
      <c r="A8" s="519"/>
      <c r="B8" s="282" t="str">
        <f>+B3</f>
        <v>HILADOS TEXTURADOS</v>
      </c>
      <c r="C8" s="282" t="s">
        <v>45</v>
      </c>
      <c r="D8" s="283" t="s">
        <v>108</v>
      </c>
      <c r="E8" s="281" t="str">
        <f>+B8</f>
        <v>HILADOS TEXTURADOS</v>
      </c>
      <c r="F8" s="282" t="s">
        <v>45</v>
      </c>
      <c r="G8" s="283" t="s">
        <v>108</v>
      </c>
    </row>
    <row r="9" spans="1:7" x14ac:dyDescent="0.2">
      <c r="A9" s="255" t="str">
        <f>+'3.vol '!A58</f>
        <v>2014</v>
      </c>
      <c r="B9" s="284"/>
      <c r="C9" s="285"/>
      <c r="D9" s="286"/>
      <c r="E9" s="284"/>
      <c r="F9" s="285"/>
      <c r="G9" s="287"/>
    </row>
    <row r="10" spans="1:7" x14ac:dyDescent="0.2">
      <c r="A10" s="261">
        <f>+'3.vol '!A59</f>
        <v>2015</v>
      </c>
      <c r="B10" s="288"/>
      <c r="C10" s="289"/>
      <c r="D10" s="290"/>
      <c r="E10" s="288"/>
      <c r="F10" s="289"/>
      <c r="G10" s="291"/>
    </row>
    <row r="11" spans="1:7" x14ac:dyDescent="0.2">
      <c r="A11" s="262">
        <f>+'3.vol '!A60</f>
        <v>2016</v>
      </c>
      <c r="B11" s="288"/>
      <c r="C11" s="289"/>
      <c r="D11" s="290"/>
      <c r="E11" s="288"/>
      <c r="F11" s="289"/>
      <c r="G11" s="291"/>
    </row>
    <row r="12" spans="1:7" x14ac:dyDescent="0.2">
      <c r="A12" s="256" t="str">
        <f>+'3.vol '!A61</f>
        <v>ene-ago 2016</v>
      </c>
      <c r="B12" s="288"/>
      <c r="C12" s="289"/>
      <c r="D12" s="290"/>
      <c r="E12" s="288"/>
      <c r="F12" s="289"/>
      <c r="G12" s="291"/>
    </row>
    <row r="13" spans="1:7" ht="13.5" thickBot="1" x14ac:dyDescent="0.25">
      <c r="A13" s="257" t="str">
        <f>+'3.vol '!A62</f>
        <v>ene-ago 2017</v>
      </c>
      <c r="B13" s="292"/>
      <c r="C13" s="293"/>
      <c r="D13" s="294"/>
      <c r="E13" s="292"/>
      <c r="F13" s="293"/>
      <c r="G13" s="295"/>
    </row>
  </sheetData>
  <mergeCells count="9">
    <mergeCell ref="E6:G6"/>
    <mergeCell ref="E7:G7"/>
    <mergeCell ref="A1:G1"/>
    <mergeCell ref="A2:G2"/>
    <mergeCell ref="A3:G3"/>
    <mergeCell ref="A4:G4"/>
    <mergeCell ref="A6:A8"/>
    <mergeCell ref="B7:D7"/>
    <mergeCell ref="B6:D6"/>
  </mergeCells>
  <phoneticPr fontId="0" type="noConversion"/>
  <printOptions horizontalCentered="1" verticalCentered="1"/>
  <pageMargins left="0.35433070866141736" right="0.35433070866141736" top="0.6692913385826772" bottom="0.55118110236220474" header="0.19685039370078741" footer="0"/>
  <pageSetup paperSize="9" scale="91" orientation="landscape" horizontalDpi="1200" verticalDpi="1200" r:id="rId1"/>
  <headerFooter alignWithMargins="0">
    <oddHeader xml:space="preserve">&amp;R2017 - Año de las Energías Renovables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G44"/>
  <sheetViews>
    <sheetView topLeftCell="A16" zoomScaleNormal="100" workbookViewId="0">
      <selection activeCell="C22" sqref="C22"/>
    </sheetView>
  </sheetViews>
  <sheetFormatPr baseColWidth="10" defaultRowHeight="12.75" x14ac:dyDescent="0.2"/>
  <cols>
    <col min="1" max="1" width="38.28515625" style="25" customWidth="1"/>
    <col min="2" max="3" width="13.85546875" style="25" customWidth="1"/>
    <col min="4" max="6" width="13.85546875" style="28" customWidth="1"/>
    <col min="7" max="7" width="13.85546875" style="25" customWidth="1"/>
    <col min="8" max="16384" width="11.42578125" style="25"/>
  </cols>
  <sheetData>
    <row r="1" spans="1:7" ht="15.75" x14ac:dyDescent="0.25">
      <c r="A1" s="507" t="s">
        <v>184</v>
      </c>
      <c r="B1" s="507"/>
      <c r="C1" s="507"/>
      <c r="D1" s="507"/>
      <c r="E1" s="507"/>
      <c r="F1" s="507"/>
      <c r="G1" s="507"/>
    </row>
    <row r="2" spans="1:7" s="28" customFormat="1" ht="15.75" x14ac:dyDescent="0.25">
      <c r="A2" s="507" t="s">
        <v>137</v>
      </c>
      <c r="B2" s="507"/>
      <c r="C2" s="507"/>
      <c r="D2" s="507"/>
      <c r="E2" s="507"/>
      <c r="F2" s="507"/>
      <c r="G2" s="507"/>
    </row>
    <row r="3" spans="1:7" s="28" customFormat="1" ht="15.75" x14ac:dyDescent="0.25">
      <c r="A3" s="507" t="str">
        <f>+'parámetros e instrucciones'!$E$6</f>
        <v>HILADOS TEXTURADOS</v>
      </c>
      <c r="B3" s="507"/>
      <c r="C3" s="507"/>
      <c r="D3" s="507"/>
      <c r="E3" s="507"/>
      <c r="F3" s="507"/>
      <c r="G3" s="507"/>
    </row>
    <row r="4" spans="1:7" s="28" customFormat="1" ht="15.75" x14ac:dyDescent="0.25">
      <c r="A4" s="507" t="s">
        <v>202</v>
      </c>
      <c r="B4" s="507"/>
      <c r="C4" s="507"/>
      <c r="D4" s="507"/>
      <c r="E4" s="507"/>
      <c r="F4" s="507"/>
      <c r="G4" s="507"/>
    </row>
    <row r="5" spans="1:7" s="81" customFormat="1" ht="13.5" thickBot="1" x14ac:dyDescent="0.25">
      <c r="A5" s="495"/>
      <c r="B5" s="495"/>
      <c r="C5" s="495"/>
      <c r="D5" s="495"/>
      <c r="E5" s="495"/>
      <c r="F5" s="495"/>
      <c r="G5" s="495"/>
    </row>
    <row r="6" spans="1:7" ht="24.75" customHeight="1" thickBot="1" x14ac:dyDescent="0.25">
      <c r="A6" s="528" t="s">
        <v>46</v>
      </c>
      <c r="B6" s="296" t="str">
        <f>+'3.vol '!$A$58</f>
        <v>2014</v>
      </c>
      <c r="C6" s="296">
        <f>+'3.vol '!$A$59</f>
        <v>2015</v>
      </c>
      <c r="D6" s="296">
        <f>+'3.vol '!$A$60</f>
        <v>2016</v>
      </c>
      <c r="E6" s="296" t="str">
        <f>+'3.vol '!$A$61</f>
        <v>ene-ago 2016</v>
      </c>
      <c r="F6" s="296" t="str">
        <f>+'3.vol '!$A$62</f>
        <v>ene-ago 2017</v>
      </c>
    </row>
    <row r="7" spans="1:7" ht="25.5" customHeight="1" x14ac:dyDescent="0.2">
      <c r="A7" s="529"/>
      <c r="B7" s="527" t="s">
        <v>106</v>
      </c>
      <c r="C7" s="531" t="s">
        <v>106</v>
      </c>
      <c r="D7" s="527" t="s">
        <v>106</v>
      </c>
      <c r="E7" s="531" t="s">
        <v>106</v>
      </c>
      <c r="F7" s="527" t="s">
        <v>106</v>
      </c>
    </row>
    <row r="8" spans="1:7" ht="28.5" customHeight="1" thickBot="1" x14ac:dyDescent="0.25">
      <c r="A8" s="530"/>
      <c r="B8" s="527"/>
      <c r="C8" s="531"/>
      <c r="D8" s="527"/>
      <c r="E8" s="531"/>
      <c r="F8" s="527"/>
    </row>
    <row r="9" spans="1:7" x14ac:dyDescent="0.2">
      <c r="A9" s="298" t="s">
        <v>105</v>
      </c>
      <c r="B9" s="299"/>
      <c r="C9" s="300"/>
      <c r="D9" s="299"/>
      <c r="E9" s="301"/>
      <c r="F9" s="301"/>
    </row>
    <row r="10" spans="1:7" x14ac:dyDescent="0.2">
      <c r="A10" s="302" t="s">
        <v>104</v>
      </c>
      <c r="B10" s="303"/>
      <c r="C10" s="304"/>
      <c r="D10" s="303"/>
      <c r="E10" s="305"/>
      <c r="F10" s="305"/>
    </row>
    <row r="11" spans="1:7" x14ac:dyDescent="0.2">
      <c r="A11" s="302" t="s">
        <v>115</v>
      </c>
      <c r="B11" s="303"/>
      <c r="C11" s="304"/>
      <c r="D11" s="303"/>
      <c r="E11" s="305"/>
      <c r="F11" s="305"/>
    </row>
    <row r="12" spans="1:7" x14ac:dyDescent="0.2">
      <c r="A12" s="302" t="s">
        <v>116</v>
      </c>
      <c r="B12" s="303"/>
      <c r="C12" s="304"/>
      <c r="D12" s="303"/>
      <c r="E12" s="305"/>
      <c r="F12" s="305"/>
    </row>
    <row r="13" spans="1:7" x14ac:dyDescent="0.2">
      <c r="A13" s="302" t="s">
        <v>117</v>
      </c>
      <c r="B13" s="303"/>
      <c r="C13" s="304"/>
      <c r="D13" s="303"/>
      <c r="E13" s="305"/>
      <c r="F13" s="305"/>
    </row>
    <row r="14" spans="1:7" x14ac:dyDescent="0.2">
      <c r="A14" s="302" t="s">
        <v>118</v>
      </c>
      <c r="B14" s="303"/>
      <c r="C14" s="304"/>
      <c r="D14" s="303"/>
      <c r="E14" s="305"/>
      <c r="F14" s="305"/>
    </row>
    <row r="15" spans="1:7" ht="13.5" thickBot="1" x14ac:dyDescent="0.25">
      <c r="A15" s="306" t="s">
        <v>119</v>
      </c>
      <c r="B15" s="307"/>
      <c r="C15" s="308"/>
      <c r="D15" s="307"/>
      <c r="E15" s="309"/>
      <c r="F15" s="309"/>
    </row>
    <row r="16" spans="1:7" ht="13.5" thickBot="1" x14ac:dyDescent="0.25">
      <c r="A16" s="310" t="s">
        <v>85</v>
      </c>
      <c r="B16" s="311"/>
      <c r="C16" s="312"/>
      <c r="D16" s="311"/>
      <c r="E16" s="313"/>
      <c r="F16" s="313"/>
    </row>
    <row r="17" spans="1:7" ht="13.5" thickBot="1" x14ac:dyDescent="0.25">
      <c r="A17" s="314"/>
      <c r="B17" s="315"/>
      <c r="C17" s="315"/>
      <c r="D17" s="315"/>
      <c r="E17" s="315"/>
      <c r="F17" s="315"/>
    </row>
    <row r="18" spans="1:7" ht="13.5" thickBot="1" x14ac:dyDescent="0.25">
      <c r="A18" s="316" t="s">
        <v>129</v>
      </c>
      <c r="B18" s="311"/>
      <c r="C18" s="312"/>
      <c r="D18" s="311"/>
      <c r="E18" s="313"/>
      <c r="F18" s="313"/>
    </row>
    <row r="19" spans="1:7" x14ac:dyDescent="0.2">
      <c r="A19" s="314"/>
      <c r="B19" s="317"/>
      <c r="C19" s="318"/>
      <c r="D19" s="319"/>
      <c r="E19" s="319"/>
      <c r="F19" s="317"/>
      <c r="G19" s="297"/>
    </row>
    <row r="20" spans="1:7" ht="24.75" customHeight="1" x14ac:dyDescent="0.2">
      <c r="A20" s="540" t="s">
        <v>107</v>
      </c>
      <c r="B20" s="540"/>
      <c r="C20" s="540"/>
      <c r="D20" s="540"/>
      <c r="E20" s="540"/>
      <c r="F20" s="540"/>
      <c r="G20" s="297"/>
    </row>
    <row r="21" spans="1:7" ht="24.75" customHeight="1" x14ac:dyDescent="0.2">
      <c r="A21" s="320" t="s">
        <v>120</v>
      </c>
      <c r="B21" s="318"/>
      <c r="C21" s="318"/>
      <c r="D21" s="321"/>
      <c r="E21" s="321"/>
      <c r="F21" s="321"/>
      <c r="G21" s="297"/>
    </row>
    <row r="22" spans="1:7" ht="12.75" customHeight="1" x14ac:dyDescent="0.2">
      <c r="A22" s="320"/>
      <c r="B22" s="318"/>
      <c r="C22" s="318"/>
      <c r="D22" s="321"/>
      <c r="E22" s="321"/>
      <c r="F22" s="321"/>
      <c r="G22" s="297"/>
    </row>
    <row r="23" spans="1:7" ht="12.75" customHeight="1" thickBot="1" x14ac:dyDescent="0.25">
      <c r="A23" s="320"/>
      <c r="B23" s="318"/>
      <c r="C23" s="318"/>
      <c r="D23" s="321"/>
      <c r="E23" s="321"/>
      <c r="F23" s="321"/>
      <c r="G23" s="297"/>
    </row>
    <row r="24" spans="1:7" ht="12.75" customHeight="1" thickBot="1" x14ac:dyDescent="0.25">
      <c r="A24" s="322" t="s">
        <v>46</v>
      </c>
      <c r="B24" s="515" t="s">
        <v>121</v>
      </c>
      <c r="C24" s="516"/>
      <c r="D24" s="516"/>
      <c r="E24" s="516"/>
      <c r="F24" s="517"/>
      <c r="G24" s="297"/>
    </row>
    <row r="25" spans="1:7" ht="12.75" customHeight="1" x14ac:dyDescent="0.2">
      <c r="A25" s="520"/>
      <c r="B25" s="541"/>
      <c r="C25" s="542"/>
      <c r="D25" s="542"/>
      <c r="E25" s="543"/>
      <c r="F25" s="544"/>
      <c r="G25" s="297"/>
    </row>
    <row r="26" spans="1:7" ht="12.75" customHeight="1" x14ac:dyDescent="0.2">
      <c r="A26" s="521"/>
      <c r="B26" s="523"/>
      <c r="C26" s="545"/>
      <c r="D26" s="545"/>
      <c r="E26" s="545"/>
      <c r="F26" s="546"/>
      <c r="G26" s="297"/>
    </row>
    <row r="27" spans="1:7" ht="12.75" customHeight="1" x14ac:dyDescent="0.2">
      <c r="A27" s="521"/>
      <c r="B27" s="547"/>
      <c r="C27" s="545"/>
      <c r="D27" s="545"/>
      <c r="E27" s="545"/>
      <c r="F27" s="546"/>
      <c r="G27" s="297"/>
    </row>
    <row r="28" spans="1:7" ht="12.75" customHeight="1" thickBot="1" x14ac:dyDescent="0.25">
      <c r="A28" s="522"/>
      <c r="B28" s="548"/>
      <c r="C28" s="549"/>
      <c r="D28" s="549"/>
      <c r="E28" s="549"/>
      <c r="F28" s="550"/>
      <c r="G28" s="297"/>
    </row>
    <row r="29" spans="1:7" ht="12.75" customHeight="1" x14ac:dyDescent="0.2">
      <c r="A29" s="521"/>
      <c r="B29" s="532"/>
      <c r="C29" s="533"/>
      <c r="D29" s="533"/>
      <c r="E29" s="534"/>
      <c r="F29" s="535"/>
      <c r="G29" s="297"/>
    </row>
    <row r="30" spans="1:7" ht="12.75" customHeight="1" x14ac:dyDescent="0.2">
      <c r="A30" s="521"/>
      <c r="B30" s="523"/>
      <c r="C30" s="524"/>
      <c r="D30" s="524"/>
      <c r="E30" s="525"/>
      <c r="F30" s="526"/>
      <c r="G30" s="297"/>
    </row>
    <row r="31" spans="1:7" ht="12.75" customHeight="1" x14ac:dyDescent="0.2">
      <c r="A31" s="521"/>
      <c r="B31" s="523"/>
      <c r="C31" s="524"/>
      <c r="D31" s="524"/>
      <c r="E31" s="525"/>
      <c r="F31" s="526"/>
      <c r="G31" s="297"/>
    </row>
    <row r="32" spans="1:7" ht="12.75" customHeight="1" thickBot="1" x14ac:dyDescent="0.25">
      <c r="A32" s="521"/>
      <c r="B32" s="536"/>
      <c r="C32" s="537"/>
      <c r="D32" s="537"/>
      <c r="E32" s="538"/>
      <c r="F32" s="539"/>
      <c r="G32" s="297"/>
    </row>
    <row r="33" spans="1:7" ht="12.75" customHeight="1" x14ac:dyDescent="0.2">
      <c r="A33" s="520"/>
      <c r="B33" s="541"/>
      <c r="C33" s="542"/>
      <c r="D33" s="542"/>
      <c r="E33" s="543"/>
      <c r="F33" s="544"/>
      <c r="G33" s="297"/>
    </row>
    <row r="34" spans="1:7" ht="12.75" customHeight="1" x14ac:dyDescent="0.2">
      <c r="A34" s="521"/>
      <c r="B34" s="523"/>
      <c r="C34" s="524"/>
      <c r="D34" s="524"/>
      <c r="E34" s="525"/>
      <c r="F34" s="526"/>
      <c r="G34" s="297"/>
    </row>
    <row r="35" spans="1:7" ht="12.75" customHeight="1" x14ac:dyDescent="0.2">
      <c r="A35" s="521"/>
      <c r="B35" s="523"/>
      <c r="C35" s="524"/>
      <c r="D35" s="524"/>
      <c r="E35" s="525"/>
      <c r="F35" s="526"/>
      <c r="G35" s="297"/>
    </row>
    <row r="36" spans="1:7" ht="12.75" customHeight="1" thickBot="1" x14ac:dyDescent="0.25">
      <c r="A36" s="522"/>
      <c r="B36" s="551"/>
      <c r="C36" s="552"/>
      <c r="D36" s="552"/>
      <c r="E36" s="553"/>
      <c r="F36" s="554"/>
      <c r="G36" s="297"/>
    </row>
    <row r="37" spans="1:7" ht="12.75" customHeight="1" x14ac:dyDescent="0.2">
      <c r="A37" s="521"/>
      <c r="B37" s="532"/>
      <c r="C37" s="533"/>
      <c r="D37" s="533"/>
      <c r="E37" s="534"/>
      <c r="F37" s="535"/>
      <c r="G37" s="297"/>
    </row>
    <row r="38" spans="1:7" ht="12.75" customHeight="1" x14ac:dyDescent="0.2">
      <c r="A38" s="521"/>
      <c r="B38" s="523"/>
      <c r="C38" s="524"/>
      <c r="D38" s="524"/>
      <c r="E38" s="525"/>
      <c r="F38" s="526"/>
      <c r="G38" s="297"/>
    </row>
    <row r="39" spans="1:7" ht="12.75" customHeight="1" x14ac:dyDescent="0.2">
      <c r="A39" s="521"/>
      <c r="B39" s="523"/>
      <c r="C39" s="524"/>
      <c r="D39" s="524"/>
      <c r="E39" s="525"/>
      <c r="F39" s="526"/>
      <c r="G39" s="297"/>
    </row>
    <row r="40" spans="1:7" ht="12.75" customHeight="1" thickBot="1" x14ac:dyDescent="0.25">
      <c r="A40" s="521"/>
      <c r="B40" s="536"/>
      <c r="C40" s="537"/>
      <c r="D40" s="537"/>
      <c r="E40" s="538"/>
      <c r="F40" s="539"/>
      <c r="G40" s="297"/>
    </row>
    <row r="41" spans="1:7" ht="12.75" customHeight="1" x14ac:dyDescent="0.2">
      <c r="A41" s="520"/>
      <c r="B41" s="541"/>
      <c r="C41" s="542"/>
      <c r="D41" s="542"/>
      <c r="E41" s="543"/>
      <c r="F41" s="544"/>
      <c r="G41" s="297"/>
    </row>
    <row r="42" spans="1:7" ht="12.75" customHeight="1" x14ac:dyDescent="0.2">
      <c r="A42" s="521"/>
      <c r="B42" s="523"/>
      <c r="C42" s="524"/>
      <c r="D42" s="524"/>
      <c r="E42" s="525"/>
      <c r="F42" s="526"/>
      <c r="G42" s="297"/>
    </row>
    <row r="43" spans="1:7" ht="12.75" customHeight="1" x14ac:dyDescent="0.2">
      <c r="A43" s="521"/>
      <c r="B43" s="523"/>
      <c r="C43" s="524"/>
      <c r="D43" s="524"/>
      <c r="E43" s="525"/>
      <c r="F43" s="526"/>
      <c r="G43" s="297"/>
    </row>
    <row r="44" spans="1:7" ht="13.5" thickBot="1" x14ac:dyDescent="0.25">
      <c r="A44" s="522"/>
      <c r="B44" s="551"/>
      <c r="C44" s="552"/>
      <c r="D44" s="552"/>
      <c r="E44" s="553"/>
      <c r="F44" s="554"/>
      <c r="G44" s="297"/>
    </row>
  </sheetData>
  <mergeCells count="38">
    <mergeCell ref="B41:F41"/>
    <mergeCell ref="B42:F42"/>
    <mergeCell ref="B43:F43"/>
    <mergeCell ref="B44:F44"/>
    <mergeCell ref="B32:F32"/>
    <mergeCell ref="A33:A36"/>
    <mergeCell ref="B33:F33"/>
    <mergeCell ref="B34:F34"/>
    <mergeCell ref="B35:F35"/>
    <mergeCell ref="B36:F36"/>
    <mergeCell ref="A20:F20"/>
    <mergeCell ref="B24:F24"/>
    <mergeCell ref="A25:A28"/>
    <mergeCell ref="B25:F25"/>
    <mergeCell ref="B26:F26"/>
    <mergeCell ref="B27:F27"/>
    <mergeCell ref="B28:F28"/>
    <mergeCell ref="A37:A40"/>
    <mergeCell ref="B37:F37"/>
    <mergeCell ref="B38:F38"/>
    <mergeCell ref="B39:F39"/>
    <mergeCell ref="B40:F40"/>
    <mergeCell ref="A41:A44"/>
    <mergeCell ref="B31:F31"/>
    <mergeCell ref="A1:G1"/>
    <mergeCell ref="A2:G2"/>
    <mergeCell ref="A3:G3"/>
    <mergeCell ref="A4:G4"/>
    <mergeCell ref="A5:G5"/>
    <mergeCell ref="F7:F8"/>
    <mergeCell ref="A6:A8"/>
    <mergeCell ref="B7:B8"/>
    <mergeCell ref="C7:C8"/>
    <mergeCell ref="D7:D8"/>
    <mergeCell ref="E7:E8"/>
    <mergeCell ref="A29:A32"/>
    <mergeCell ref="B29:F29"/>
    <mergeCell ref="B30:F30"/>
  </mergeCells>
  <phoneticPr fontId="12" type="noConversion"/>
  <printOptions horizontalCentered="1" verticalCentered="1"/>
  <pageMargins left="7.874015748031496E-2" right="0.19685039370078741" top="0.35433070866141736" bottom="0.39370078740157483" header="0.19685039370078741" footer="0"/>
  <pageSetup paperSize="9" scale="87" orientation="landscape" horizontalDpi="300" verticalDpi="300" r:id="rId1"/>
  <headerFooter alignWithMargins="0">
    <oddHeader xml:space="preserve">&amp;R2017 - Año de las Energías Renovables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AB67"/>
  <sheetViews>
    <sheetView showGridLines="0" topLeftCell="A28" zoomScale="70" zoomScaleNormal="70" workbookViewId="0">
      <selection activeCell="A58" sqref="A56:A58"/>
    </sheetView>
  </sheetViews>
  <sheetFormatPr baseColWidth="10" defaultRowHeight="12.75" x14ac:dyDescent="0.2"/>
  <cols>
    <col min="1" max="1" width="46.85546875" style="69" customWidth="1"/>
    <col min="2" max="2" width="23.140625" style="69" customWidth="1"/>
    <col min="3" max="3" width="11.42578125" style="69"/>
    <col min="4" max="4" width="23.140625" style="69" customWidth="1"/>
    <col min="5" max="5" width="16.7109375" style="69" customWidth="1"/>
    <col min="6" max="6" width="23.140625" style="69" customWidth="1"/>
    <col min="7" max="7" width="11.42578125" style="69"/>
    <col min="8" max="8" width="23.140625" style="69" customWidth="1"/>
    <col min="9" max="9" width="11.42578125" style="69"/>
    <col min="10" max="10" width="23.140625" style="69" customWidth="1"/>
    <col min="11" max="11" width="11.42578125" style="56"/>
    <col min="12" max="16384" width="11.42578125" style="69"/>
  </cols>
  <sheetData>
    <row r="1" spans="1:28" x14ac:dyDescent="0.2">
      <c r="A1" s="562" t="s">
        <v>227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</row>
    <row r="2" spans="1:28" x14ac:dyDescent="0.2">
      <c r="A2" s="562" t="s">
        <v>97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</row>
    <row r="3" spans="1:28" ht="15" x14ac:dyDescent="0.2">
      <c r="A3" s="562" t="str">
        <f>+'parámetros e instrucciones'!$E$6</f>
        <v>HILADOS TEXTURADOS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8" ht="15.75" x14ac:dyDescent="0.25">
      <c r="A4" s="563" t="s">
        <v>226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</row>
    <row r="5" spans="1:28" s="59" customFormat="1" ht="15.75" x14ac:dyDescent="0.25">
      <c r="A5" s="562" t="str">
        <f>"En pesos por "&amp;'parámetros e instrucciones'!$E$9</f>
        <v>En pesos por Kilogramo</v>
      </c>
      <c r="B5" s="562"/>
      <c r="C5" s="562"/>
      <c r="D5" s="562"/>
      <c r="E5" s="562"/>
      <c r="F5" s="562"/>
      <c r="G5" s="562"/>
      <c r="H5" s="562"/>
      <c r="I5" s="562"/>
      <c r="J5" s="562"/>
      <c r="K5" s="562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69"/>
    </row>
    <row r="6" spans="1:28" s="59" customFormat="1" ht="16.5" thickBot="1" x14ac:dyDescent="0.3">
      <c r="A6" s="564" t="s">
        <v>205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69"/>
    </row>
    <row r="7" spans="1:28" ht="16.5" thickBot="1" x14ac:dyDescent="0.3">
      <c r="A7" s="187"/>
      <c r="B7" s="566" t="str">
        <f>"promedio "&amp;'3.vol '!$A$58</f>
        <v>promedio 2014</v>
      </c>
      <c r="C7" s="567"/>
      <c r="D7" s="566" t="str">
        <f>"promedio "&amp;'3.vol '!$A$59</f>
        <v>promedio 2015</v>
      </c>
      <c r="E7" s="567"/>
      <c r="F7" s="566" t="str">
        <f>"promedio "&amp;'3.vol '!$A$60</f>
        <v>promedio 2016</v>
      </c>
      <c r="G7" s="567"/>
      <c r="H7" s="566" t="str">
        <f>"promedio "&amp;'3.vol '!$A$61</f>
        <v>promedio ene-ago 2016</v>
      </c>
      <c r="I7" s="567"/>
      <c r="J7" s="566" t="str">
        <f>"promedio "&amp;'3.vol '!$A$62</f>
        <v>promedio ene-ago 2017</v>
      </c>
      <c r="K7" s="567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</row>
    <row r="8" spans="1:28" ht="26.25" thickBot="1" x14ac:dyDescent="0.3">
      <c r="A8" s="185" t="s">
        <v>46</v>
      </c>
      <c r="B8" s="186" t="str">
        <f>"Valor por "&amp;'parámetros e instrucciones'!$E$9</f>
        <v>Valor por Kilogramo</v>
      </c>
      <c r="C8" s="186" t="s">
        <v>140</v>
      </c>
      <c r="D8" s="186" t="str">
        <f>+B8</f>
        <v>Valor por Kilogramo</v>
      </c>
      <c r="E8" s="186" t="s">
        <v>140</v>
      </c>
      <c r="F8" s="186" t="str">
        <f>+B8</f>
        <v>Valor por Kilogramo</v>
      </c>
      <c r="G8" s="186" t="s">
        <v>140</v>
      </c>
      <c r="H8" s="186" t="str">
        <f>+B8</f>
        <v>Valor por Kilogramo</v>
      </c>
      <c r="I8" s="186" t="s">
        <v>140</v>
      </c>
      <c r="J8" s="186" t="str">
        <f>+B8</f>
        <v>Valor por Kilogramo</v>
      </c>
      <c r="K8" s="186" t="s">
        <v>140</v>
      </c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9"/>
    </row>
    <row r="9" spans="1:28" ht="13.5" thickBot="1" x14ac:dyDescent="0.25">
      <c r="A9" s="70"/>
      <c r="K9" s="69"/>
      <c r="M9" s="60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1:28" ht="14.25" x14ac:dyDescent="0.2">
      <c r="A10" s="323" t="s">
        <v>138</v>
      </c>
      <c r="B10" s="337"/>
      <c r="C10" s="338" t="str">
        <f>IFERROR(B10/$B$51,"s/d")</f>
        <v>s/d</v>
      </c>
      <c r="D10" s="337"/>
      <c r="E10" s="338" t="str">
        <f t="shared" ref="E10:E15" si="0">IFERROR(D10/$D$51,"s/d")</f>
        <v>s/d</v>
      </c>
      <c r="F10" s="337"/>
      <c r="G10" s="338" t="str">
        <f t="shared" ref="G10:G15" si="1">IFERROR(F10/$F$51,"s/d")</f>
        <v>s/d</v>
      </c>
      <c r="H10" s="337"/>
      <c r="I10" s="339" t="str">
        <f t="shared" ref="I10:I15" si="2">IFERROR(H10/$H$51,"s/d")</f>
        <v>s/d</v>
      </c>
      <c r="J10" s="337"/>
      <c r="K10" s="339" t="str">
        <f t="shared" ref="K10:K15" si="3">IFERROR(J10/$J$51,"s/d")</f>
        <v>s/d</v>
      </c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5"/>
      <c r="Z10" s="556"/>
      <c r="AA10" s="556"/>
    </row>
    <row r="11" spans="1:28" x14ac:dyDescent="0.2">
      <c r="A11" s="324" t="s">
        <v>135</v>
      </c>
      <c r="B11" s="340"/>
      <c r="C11" s="341" t="str">
        <f t="shared" ref="C11:C15" si="4">IFERROR(B11/$B$51,"s/d")</f>
        <v>s/d</v>
      </c>
      <c r="D11" s="340"/>
      <c r="E11" s="341" t="str">
        <f t="shared" si="0"/>
        <v>s/d</v>
      </c>
      <c r="F11" s="340"/>
      <c r="G11" s="341" t="str">
        <f t="shared" si="1"/>
        <v>s/d</v>
      </c>
      <c r="H11" s="340"/>
      <c r="I11" s="342" t="str">
        <f t="shared" si="2"/>
        <v>s/d</v>
      </c>
      <c r="J11" s="340"/>
      <c r="K11" s="342" t="str">
        <f t="shared" si="3"/>
        <v>s/d</v>
      </c>
      <c r="M11" s="197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</row>
    <row r="12" spans="1:28" x14ac:dyDescent="0.2">
      <c r="A12" s="324" t="s">
        <v>134</v>
      </c>
      <c r="B12" s="340"/>
      <c r="C12" s="341" t="str">
        <f t="shared" si="4"/>
        <v>s/d</v>
      </c>
      <c r="D12" s="340"/>
      <c r="E12" s="341" t="str">
        <f t="shared" si="0"/>
        <v>s/d</v>
      </c>
      <c r="F12" s="340"/>
      <c r="G12" s="341" t="str">
        <f t="shared" si="1"/>
        <v>s/d</v>
      </c>
      <c r="H12" s="340"/>
      <c r="I12" s="342" t="str">
        <f t="shared" si="2"/>
        <v>s/d</v>
      </c>
      <c r="J12" s="340"/>
      <c r="K12" s="342" t="str">
        <f t="shared" si="3"/>
        <v>s/d</v>
      </c>
      <c r="M12" s="199"/>
      <c r="N12" s="199"/>
      <c r="O12" s="198"/>
      <c r="P12" s="199"/>
      <c r="Q12" s="198"/>
      <c r="R12" s="199"/>
      <c r="S12" s="198"/>
      <c r="T12" s="199"/>
      <c r="U12" s="198"/>
      <c r="V12" s="199"/>
      <c r="W12" s="198"/>
      <c r="X12" s="199"/>
      <c r="Y12" s="198"/>
      <c r="Z12" s="199"/>
      <c r="AA12" s="198"/>
    </row>
    <row r="13" spans="1:28" x14ac:dyDescent="0.2">
      <c r="A13" s="324" t="s">
        <v>132</v>
      </c>
      <c r="B13" s="340"/>
      <c r="C13" s="341" t="str">
        <f t="shared" si="4"/>
        <v>s/d</v>
      </c>
      <c r="D13" s="340"/>
      <c r="E13" s="341" t="str">
        <f t="shared" si="0"/>
        <v>s/d</v>
      </c>
      <c r="F13" s="340"/>
      <c r="G13" s="341" t="str">
        <f t="shared" si="1"/>
        <v>s/d</v>
      </c>
      <c r="H13" s="340"/>
      <c r="I13" s="342" t="str">
        <f t="shared" si="2"/>
        <v>s/d</v>
      </c>
      <c r="J13" s="340"/>
      <c r="K13" s="342" t="str">
        <f t="shared" si="3"/>
        <v>s/d</v>
      </c>
      <c r="M13" s="194"/>
    </row>
    <row r="14" spans="1:28" x14ac:dyDescent="0.2">
      <c r="A14" s="324" t="s">
        <v>133</v>
      </c>
      <c r="B14" s="340"/>
      <c r="C14" s="341" t="str">
        <f t="shared" si="4"/>
        <v>s/d</v>
      </c>
      <c r="D14" s="340"/>
      <c r="E14" s="341" t="str">
        <f t="shared" si="0"/>
        <v>s/d</v>
      </c>
      <c r="F14" s="340"/>
      <c r="G14" s="341" t="str">
        <f t="shared" si="1"/>
        <v>s/d</v>
      </c>
      <c r="H14" s="340"/>
      <c r="I14" s="342" t="str">
        <f t="shared" si="2"/>
        <v>s/d</v>
      </c>
      <c r="J14" s="340"/>
      <c r="K14" s="342" t="str">
        <f t="shared" si="3"/>
        <v>s/d</v>
      </c>
      <c r="M14" s="195"/>
      <c r="N14" s="200"/>
      <c r="O14" s="201"/>
      <c r="P14" s="200"/>
      <c r="Q14" s="201"/>
      <c r="R14" s="200"/>
      <c r="S14" s="201"/>
      <c r="T14" s="200"/>
      <c r="U14" s="201"/>
      <c r="V14" s="200"/>
      <c r="W14" s="201"/>
      <c r="X14" s="200"/>
      <c r="Y14" s="201"/>
      <c r="Z14" s="200"/>
      <c r="AA14" s="201"/>
    </row>
    <row r="15" spans="1:28" ht="13.5" thickBot="1" x14ac:dyDescent="0.25">
      <c r="A15" s="325"/>
      <c r="B15" s="343"/>
      <c r="C15" s="344" t="str">
        <f t="shared" si="4"/>
        <v>s/d</v>
      </c>
      <c r="D15" s="343"/>
      <c r="E15" s="344" t="str">
        <f t="shared" si="0"/>
        <v>s/d</v>
      </c>
      <c r="F15" s="343"/>
      <c r="G15" s="344" t="str">
        <f t="shared" si="1"/>
        <v>s/d</v>
      </c>
      <c r="H15" s="343"/>
      <c r="I15" s="345" t="str">
        <f t="shared" si="2"/>
        <v>s/d</v>
      </c>
      <c r="J15" s="343"/>
      <c r="K15" s="345" t="str">
        <f t="shared" si="3"/>
        <v>s/d</v>
      </c>
      <c r="M15" s="194"/>
      <c r="N15" s="200"/>
      <c r="O15" s="201"/>
      <c r="P15" s="200"/>
      <c r="Q15" s="201"/>
      <c r="R15" s="200"/>
      <c r="S15" s="201"/>
      <c r="T15" s="200"/>
      <c r="U15" s="201"/>
      <c r="V15" s="200"/>
      <c r="W15" s="201"/>
      <c r="X15" s="200"/>
      <c r="Y15" s="201"/>
      <c r="Z15" s="200"/>
      <c r="AA15" s="201"/>
    </row>
    <row r="16" spans="1:28" ht="13.5" thickBot="1" x14ac:dyDescent="0.25">
      <c r="A16" s="326"/>
      <c r="B16" s="346"/>
      <c r="C16" s="347"/>
      <c r="D16" s="346"/>
      <c r="E16" s="347"/>
      <c r="F16" s="346"/>
      <c r="G16" s="347"/>
      <c r="H16" s="346"/>
      <c r="I16" s="347"/>
      <c r="J16" s="346"/>
      <c r="K16" s="347"/>
      <c r="M16" s="194"/>
      <c r="N16" s="200"/>
      <c r="O16" s="201"/>
      <c r="P16" s="200"/>
      <c r="Q16" s="201"/>
      <c r="R16" s="200"/>
      <c r="S16" s="201"/>
      <c r="T16" s="200"/>
      <c r="U16" s="201"/>
      <c r="V16" s="200"/>
      <c r="W16" s="201"/>
      <c r="X16" s="200"/>
      <c r="Y16" s="201"/>
      <c r="Z16" s="200"/>
      <c r="AA16" s="201"/>
    </row>
    <row r="17" spans="1:27" ht="14.25" x14ac:dyDescent="0.2">
      <c r="A17" s="323" t="s">
        <v>139</v>
      </c>
      <c r="B17" s="337"/>
      <c r="C17" s="338" t="str">
        <f>IFERROR(B17/$B$51,"s/d")</f>
        <v>s/d</v>
      </c>
      <c r="D17" s="337"/>
      <c r="E17" s="338" t="str">
        <f t="shared" ref="E17:E22" si="5">IFERROR(D17/$D$51,"s/d")</f>
        <v>s/d</v>
      </c>
      <c r="F17" s="337"/>
      <c r="G17" s="338" t="str">
        <f t="shared" ref="G17:G22" si="6">IFERROR(F17/$F$51,"s/d")</f>
        <v>s/d</v>
      </c>
      <c r="H17" s="337"/>
      <c r="I17" s="339" t="str">
        <f t="shared" ref="I17:I22" si="7">IFERROR(H17/$H$51,"s/d")</f>
        <v>s/d</v>
      </c>
      <c r="J17" s="337"/>
      <c r="K17" s="339" t="str">
        <f t="shared" ref="K17:K22" si="8">IFERROR(J17/$J$51,"s/d")</f>
        <v>s/d</v>
      </c>
      <c r="M17" s="194"/>
      <c r="N17" s="200"/>
      <c r="O17" s="201"/>
      <c r="P17" s="200"/>
      <c r="Q17" s="201"/>
      <c r="R17" s="200"/>
      <c r="S17" s="201"/>
      <c r="T17" s="200"/>
      <c r="U17" s="201"/>
      <c r="V17" s="200"/>
      <c r="W17" s="201"/>
      <c r="X17" s="200"/>
      <c r="Y17" s="201"/>
      <c r="Z17" s="200"/>
      <c r="AA17" s="201"/>
    </row>
    <row r="18" spans="1:27" x14ac:dyDescent="0.2">
      <c r="A18" s="324" t="s">
        <v>135</v>
      </c>
      <c r="B18" s="340"/>
      <c r="C18" s="341" t="str">
        <f t="shared" ref="C18:C22" si="9">IFERROR(B18/$B$51,"s/d")</f>
        <v>s/d</v>
      </c>
      <c r="D18" s="340"/>
      <c r="E18" s="341" t="str">
        <f t="shared" si="5"/>
        <v>s/d</v>
      </c>
      <c r="F18" s="340"/>
      <c r="G18" s="341" t="str">
        <f t="shared" si="6"/>
        <v>s/d</v>
      </c>
      <c r="H18" s="340"/>
      <c r="I18" s="342" t="str">
        <f t="shared" si="7"/>
        <v>s/d</v>
      </c>
      <c r="J18" s="340"/>
      <c r="K18" s="342" t="str">
        <f t="shared" si="8"/>
        <v>s/d</v>
      </c>
      <c r="M18" s="194"/>
      <c r="N18" s="200"/>
      <c r="O18" s="201"/>
      <c r="P18" s="200"/>
      <c r="Q18" s="201"/>
      <c r="R18" s="200"/>
      <c r="S18" s="201"/>
      <c r="T18" s="200"/>
      <c r="U18" s="201"/>
      <c r="V18" s="200"/>
      <c r="W18" s="201"/>
      <c r="X18" s="200"/>
      <c r="Y18" s="201"/>
      <c r="Z18" s="200"/>
      <c r="AA18" s="201"/>
    </row>
    <row r="19" spans="1:27" x14ac:dyDescent="0.2">
      <c r="A19" s="324" t="s">
        <v>134</v>
      </c>
      <c r="B19" s="340"/>
      <c r="C19" s="341" t="str">
        <f t="shared" si="9"/>
        <v>s/d</v>
      </c>
      <c r="D19" s="340"/>
      <c r="E19" s="341" t="str">
        <f t="shared" si="5"/>
        <v>s/d</v>
      </c>
      <c r="F19" s="340"/>
      <c r="G19" s="341" t="str">
        <f t="shared" si="6"/>
        <v>s/d</v>
      </c>
      <c r="H19" s="340"/>
      <c r="I19" s="342" t="str">
        <f t="shared" si="7"/>
        <v>s/d</v>
      </c>
      <c r="J19" s="340"/>
      <c r="K19" s="342" t="str">
        <f t="shared" si="8"/>
        <v>s/d</v>
      </c>
      <c r="M19" s="194"/>
      <c r="N19" s="200"/>
      <c r="O19" s="201"/>
      <c r="P19" s="200"/>
      <c r="Q19" s="201"/>
      <c r="R19" s="200"/>
      <c r="S19" s="201"/>
      <c r="T19" s="200"/>
      <c r="U19" s="201"/>
      <c r="V19" s="200"/>
      <c r="W19" s="201"/>
      <c r="X19" s="200"/>
      <c r="Y19" s="201"/>
      <c r="Z19" s="200"/>
      <c r="AA19" s="201"/>
    </row>
    <row r="20" spans="1:27" x14ac:dyDescent="0.2">
      <c r="A20" s="324" t="s">
        <v>132</v>
      </c>
      <c r="B20" s="340"/>
      <c r="C20" s="341" t="str">
        <f t="shared" si="9"/>
        <v>s/d</v>
      </c>
      <c r="D20" s="340"/>
      <c r="E20" s="341" t="str">
        <f t="shared" si="5"/>
        <v>s/d</v>
      </c>
      <c r="F20" s="340"/>
      <c r="G20" s="341" t="str">
        <f t="shared" si="6"/>
        <v>s/d</v>
      </c>
      <c r="H20" s="340"/>
      <c r="I20" s="342" t="str">
        <f t="shared" si="7"/>
        <v>s/d</v>
      </c>
      <c r="J20" s="340"/>
      <c r="K20" s="342" t="str">
        <f t="shared" si="8"/>
        <v>s/d</v>
      </c>
      <c r="M20" s="194"/>
      <c r="N20" s="200"/>
      <c r="O20" s="201"/>
      <c r="P20" s="200"/>
      <c r="Q20" s="201"/>
      <c r="R20" s="200"/>
      <c r="S20" s="201"/>
      <c r="T20" s="200"/>
      <c r="U20" s="201"/>
      <c r="V20" s="200"/>
      <c r="W20" s="201"/>
      <c r="X20" s="200"/>
      <c r="Y20" s="201"/>
      <c r="Z20" s="200"/>
      <c r="AA20" s="201"/>
    </row>
    <row r="21" spans="1:27" x14ac:dyDescent="0.2">
      <c r="A21" s="324" t="s">
        <v>133</v>
      </c>
      <c r="B21" s="340"/>
      <c r="C21" s="341" t="str">
        <f t="shared" si="9"/>
        <v>s/d</v>
      </c>
      <c r="D21" s="340"/>
      <c r="E21" s="341" t="str">
        <f t="shared" si="5"/>
        <v>s/d</v>
      </c>
      <c r="F21" s="340"/>
      <c r="G21" s="341" t="str">
        <f t="shared" si="6"/>
        <v>s/d</v>
      </c>
      <c r="H21" s="340"/>
      <c r="I21" s="342" t="str">
        <f t="shared" si="7"/>
        <v>s/d</v>
      </c>
      <c r="J21" s="340"/>
      <c r="K21" s="342" t="str">
        <f t="shared" si="8"/>
        <v>s/d</v>
      </c>
      <c r="M21" s="195"/>
      <c r="N21" s="200"/>
      <c r="O21" s="201"/>
      <c r="P21" s="200"/>
      <c r="Q21" s="201"/>
      <c r="R21" s="200"/>
      <c r="S21" s="201"/>
      <c r="T21" s="200"/>
      <c r="U21" s="201"/>
      <c r="V21" s="200"/>
      <c r="W21" s="201"/>
      <c r="X21" s="200"/>
      <c r="Y21" s="201"/>
      <c r="Z21" s="200"/>
      <c r="AA21" s="201"/>
    </row>
    <row r="22" spans="1:27" ht="13.5" thickBot="1" x14ac:dyDescent="0.25">
      <c r="A22" s="325"/>
      <c r="B22" s="343"/>
      <c r="C22" s="344" t="str">
        <f t="shared" si="9"/>
        <v>s/d</v>
      </c>
      <c r="D22" s="343"/>
      <c r="E22" s="344" t="str">
        <f t="shared" si="5"/>
        <v>s/d</v>
      </c>
      <c r="F22" s="343"/>
      <c r="G22" s="344" t="str">
        <f t="shared" si="6"/>
        <v>s/d</v>
      </c>
      <c r="H22" s="343"/>
      <c r="I22" s="345" t="str">
        <f t="shared" si="7"/>
        <v>s/d</v>
      </c>
      <c r="J22" s="343"/>
      <c r="K22" s="345" t="str">
        <f t="shared" si="8"/>
        <v>s/d</v>
      </c>
      <c r="M22" s="194"/>
      <c r="N22" s="200"/>
      <c r="O22" s="201"/>
      <c r="P22" s="200"/>
      <c r="Q22" s="201"/>
      <c r="R22" s="200"/>
      <c r="S22" s="201"/>
      <c r="T22" s="200"/>
      <c r="U22" s="201"/>
      <c r="V22" s="200"/>
      <c r="W22" s="201"/>
      <c r="X22" s="200"/>
      <c r="Y22" s="201"/>
      <c r="Z22" s="200"/>
      <c r="AA22" s="201"/>
    </row>
    <row r="23" spans="1:27" ht="13.5" thickBot="1" x14ac:dyDescent="0.25">
      <c r="A23" s="326"/>
      <c r="B23" s="346"/>
      <c r="C23" s="347"/>
      <c r="D23" s="346"/>
      <c r="E23" s="347"/>
      <c r="F23" s="346"/>
      <c r="G23" s="347"/>
      <c r="H23" s="346"/>
      <c r="I23" s="347"/>
      <c r="J23" s="346"/>
      <c r="K23" s="347"/>
      <c r="M23" s="194"/>
      <c r="N23" s="200"/>
      <c r="O23" s="201"/>
      <c r="P23" s="200"/>
      <c r="Q23" s="201"/>
      <c r="R23" s="200"/>
      <c r="S23" s="201"/>
      <c r="T23" s="200"/>
      <c r="U23" s="201"/>
      <c r="V23" s="200"/>
      <c r="W23" s="201"/>
      <c r="X23" s="200"/>
      <c r="Y23" s="201"/>
      <c r="Z23" s="200"/>
      <c r="AA23" s="201"/>
    </row>
    <row r="24" spans="1:27" ht="13.5" thickBot="1" x14ac:dyDescent="0.25">
      <c r="A24" s="327" t="s">
        <v>47</v>
      </c>
      <c r="B24" s="348"/>
      <c r="C24" s="349" t="str">
        <f>IFERROR(B24/$B$51,"s/d")</f>
        <v>s/d</v>
      </c>
      <c r="D24" s="350"/>
      <c r="E24" s="349" t="str">
        <f>IFERROR(D24/$D$51,"s/d")</f>
        <v>s/d</v>
      </c>
      <c r="F24" s="350"/>
      <c r="G24" s="349" t="str">
        <f>IFERROR(F24/$F$51,"s/d")</f>
        <v>s/d</v>
      </c>
      <c r="H24" s="350"/>
      <c r="I24" s="349" t="str">
        <f>IFERROR(H24/$H$51,"s/d")</f>
        <v>s/d</v>
      </c>
      <c r="J24" s="350"/>
      <c r="K24" s="349" t="str">
        <f>IFERROR(J24/$J$51,"s/d")</f>
        <v>s/d</v>
      </c>
      <c r="M24" s="194"/>
      <c r="N24" s="200"/>
      <c r="O24" s="201"/>
      <c r="P24" s="200"/>
      <c r="Q24" s="201"/>
      <c r="R24" s="200"/>
      <c r="S24" s="201"/>
      <c r="T24" s="200"/>
      <c r="U24" s="201"/>
      <c r="V24" s="200"/>
      <c r="W24" s="201"/>
      <c r="X24" s="200"/>
      <c r="Y24" s="201"/>
      <c r="Z24" s="200"/>
      <c r="AA24" s="201"/>
    </row>
    <row r="25" spans="1:27" ht="13.5" thickBot="1" x14ac:dyDescent="0.25">
      <c r="A25" s="326"/>
      <c r="B25" s="346"/>
      <c r="C25" s="347"/>
      <c r="D25" s="346"/>
      <c r="E25" s="347"/>
      <c r="F25" s="346"/>
      <c r="G25" s="347"/>
      <c r="H25" s="346"/>
      <c r="I25" s="347"/>
      <c r="J25" s="346"/>
      <c r="K25" s="347"/>
      <c r="M25" s="194"/>
      <c r="N25" s="200"/>
      <c r="O25" s="201"/>
      <c r="P25" s="200"/>
      <c r="Q25" s="201"/>
      <c r="R25" s="200"/>
      <c r="S25" s="201"/>
      <c r="T25" s="200"/>
      <c r="U25" s="201"/>
      <c r="V25" s="200"/>
      <c r="W25" s="201"/>
      <c r="X25" s="200"/>
      <c r="Y25" s="201"/>
      <c r="Z25" s="200"/>
      <c r="AA25" s="201"/>
    </row>
    <row r="26" spans="1:27" x14ac:dyDescent="0.2">
      <c r="A26" s="328" t="s">
        <v>48</v>
      </c>
      <c r="B26" s="337"/>
      <c r="C26" s="338" t="str">
        <f t="shared" ref="C26:C30" si="10">IFERROR(B26/$B$51,"s/d")</f>
        <v>s/d</v>
      </c>
      <c r="D26" s="337"/>
      <c r="E26" s="338" t="str">
        <f>IFERROR(D26/$D$51,"s/d")</f>
        <v>s/d</v>
      </c>
      <c r="F26" s="337"/>
      <c r="G26" s="338" t="str">
        <f>IFERROR(F26/$F$51,"s/d")</f>
        <v>s/d</v>
      </c>
      <c r="H26" s="337"/>
      <c r="I26" s="339" t="str">
        <f>IFERROR(H26/$H$51,"s/d")</f>
        <v>s/d</v>
      </c>
      <c r="J26" s="337"/>
      <c r="K26" s="339" t="str">
        <f>IFERROR(J26/$J$51,"s/d")</f>
        <v>s/d</v>
      </c>
      <c r="M26" s="194"/>
      <c r="N26" s="200"/>
      <c r="O26" s="201"/>
      <c r="P26" s="200"/>
      <c r="Q26" s="201"/>
      <c r="R26" s="200"/>
      <c r="S26" s="201"/>
      <c r="T26" s="200"/>
      <c r="U26" s="201"/>
      <c r="V26" s="200"/>
      <c r="W26" s="201"/>
      <c r="X26" s="200"/>
      <c r="Y26" s="201"/>
      <c r="Z26" s="200"/>
      <c r="AA26" s="201"/>
    </row>
    <row r="27" spans="1:27" x14ac:dyDescent="0.2">
      <c r="A27" s="329" t="s">
        <v>49</v>
      </c>
      <c r="B27" s="340"/>
      <c r="C27" s="341" t="str">
        <f t="shared" si="10"/>
        <v>s/d</v>
      </c>
      <c r="D27" s="340"/>
      <c r="E27" s="341" t="str">
        <f>IFERROR(D27/$D$51,"s/d")</f>
        <v>s/d</v>
      </c>
      <c r="F27" s="340"/>
      <c r="G27" s="341" t="str">
        <f>IFERROR(F27/$F$51,"s/d")</f>
        <v>s/d</v>
      </c>
      <c r="H27" s="340"/>
      <c r="I27" s="342" t="str">
        <f>IFERROR(H27/$H$51,"s/d")</f>
        <v>s/d</v>
      </c>
      <c r="J27" s="340"/>
      <c r="K27" s="342" t="str">
        <f>IFERROR(J27/$J$51,"s/d")</f>
        <v>s/d</v>
      </c>
      <c r="M27" s="194"/>
      <c r="N27" s="200"/>
      <c r="O27" s="201"/>
      <c r="P27" s="200"/>
      <c r="Q27" s="201"/>
      <c r="R27" s="200"/>
      <c r="S27" s="201"/>
      <c r="T27" s="200"/>
      <c r="U27" s="201"/>
      <c r="V27" s="200"/>
      <c r="W27" s="201"/>
      <c r="X27" s="200"/>
      <c r="Y27" s="201"/>
      <c r="Z27" s="200"/>
      <c r="AA27" s="201"/>
    </row>
    <row r="28" spans="1:27" x14ac:dyDescent="0.2">
      <c r="A28" s="329" t="s">
        <v>50</v>
      </c>
      <c r="B28" s="340"/>
      <c r="C28" s="341" t="str">
        <f t="shared" si="10"/>
        <v>s/d</v>
      </c>
      <c r="D28" s="340"/>
      <c r="E28" s="341" t="str">
        <f>IFERROR(D28/$D$51,"s/d")</f>
        <v>s/d</v>
      </c>
      <c r="F28" s="340"/>
      <c r="G28" s="341" t="str">
        <f>IFERROR(F28/$F$51,"s/d")</f>
        <v>s/d</v>
      </c>
      <c r="H28" s="340"/>
      <c r="I28" s="342" t="str">
        <f>IFERROR(H28/$H$51,"s/d")</f>
        <v>s/d</v>
      </c>
      <c r="J28" s="340"/>
      <c r="K28" s="342" t="str">
        <f>IFERROR(J28/$J$51,"s/d")</f>
        <v>s/d</v>
      </c>
      <c r="M28" s="195"/>
      <c r="N28" s="200"/>
      <c r="O28" s="201"/>
      <c r="P28" s="200"/>
      <c r="Q28" s="201"/>
      <c r="R28" s="200"/>
      <c r="S28" s="201"/>
      <c r="T28" s="200"/>
      <c r="U28" s="201"/>
      <c r="V28" s="200"/>
      <c r="W28" s="201"/>
      <c r="X28" s="200"/>
      <c r="Y28" s="201"/>
      <c r="Z28" s="200"/>
      <c r="AA28" s="201"/>
    </row>
    <row r="29" spans="1:27" x14ac:dyDescent="0.2">
      <c r="A29" s="329" t="s">
        <v>51</v>
      </c>
      <c r="B29" s="340"/>
      <c r="C29" s="341" t="str">
        <f t="shared" si="10"/>
        <v>s/d</v>
      </c>
      <c r="D29" s="340"/>
      <c r="E29" s="341" t="str">
        <f>IFERROR(D29/$D$51,"s/d")</f>
        <v>s/d</v>
      </c>
      <c r="F29" s="340"/>
      <c r="G29" s="341" t="str">
        <f>IFERROR(F29/$F$51,"s/d")</f>
        <v>s/d</v>
      </c>
      <c r="H29" s="340"/>
      <c r="I29" s="342" t="str">
        <f>IFERROR(H29/$H$51,"s/d")</f>
        <v>s/d</v>
      </c>
      <c r="J29" s="340"/>
      <c r="K29" s="342" t="str">
        <f>IFERROR(J29/$J$51,"s/d")</f>
        <v>s/d</v>
      </c>
      <c r="M29" s="194"/>
      <c r="N29" s="200"/>
      <c r="O29" s="201"/>
      <c r="P29" s="200"/>
      <c r="Q29" s="201"/>
      <c r="R29" s="200"/>
      <c r="S29" s="201"/>
      <c r="T29" s="200"/>
      <c r="U29" s="201"/>
      <c r="V29" s="200"/>
      <c r="W29" s="201"/>
      <c r="X29" s="200"/>
      <c r="Y29" s="201"/>
      <c r="Z29" s="200"/>
      <c r="AA29" s="201"/>
    </row>
    <row r="30" spans="1:27" ht="13.5" thickBot="1" x14ac:dyDescent="0.25">
      <c r="A30" s="330" t="s">
        <v>52</v>
      </c>
      <c r="B30" s="343"/>
      <c r="C30" s="344" t="str">
        <f t="shared" si="10"/>
        <v>s/d</v>
      </c>
      <c r="D30" s="343"/>
      <c r="E30" s="344" t="str">
        <f>IFERROR(D30/$D$51,"s/d")</f>
        <v>s/d</v>
      </c>
      <c r="F30" s="343"/>
      <c r="G30" s="344" t="str">
        <f>IFERROR(F30/$F$51,"s/d")</f>
        <v>s/d</v>
      </c>
      <c r="H30" s="343"/>
      <c r="I30" s="345" t="str">
        <f>IFERROR(H30/$H$51,"s/d")</f>
        <v>s/d</v>
      </c>
      <c r="J30" s="343"/>
      <c r="K30" s="345" t="str">
        <f>IFERROR(J30/$J$51,"s/d")</f>
        <v>s/d</v>
      </c>
      <c r="M30" s="195"/>
      <c r="N30" s="200"/>
      <c r="O30" s="201"/>
      <c r="P30" s="200"/>
      <c r="Q30" s="201"/>
      <c r="R30" s="200"/>
      <c r="S30" s="201"/>
      <c r="T30" s="200"/>
      <c r="U30" s="201"/>
      <c r="V30" s="200"/>
      <c r="W30" s="201"/>
      <c r="X30" s="200"/>
      <c r="Y30" s="201"/>
      <c r="Z30" s="200"/>
      <c r="AA30" s="201"/>
    </row>
    <row r="31" spans="1:27" ht="13.5" thickBot="1" x14ac:dyDescent="0.25">
      <c r="A31" s="331"/>
      <c r="B31" s="346"/>
      <c r="C31" s="351"/>
      <c r="D31" s="346"/>
      <c r="E31" s="351"/>
      <c r="F31" s="346"/>
      <c r="G31" s="351"/>
      <c r="H31" s="346"/>
      <c r="I31" s="351"/>
      <c r="J31" s="346"/>
      <c r="K31" s="351"/>
      <c r="M31" s="195"/>
      <c r="N31" s="200"/>
      <c r="O31" s="201"/>
      <c r="P31" s="200"/>
      <c r="Q31" s="201"/>
      <c r="R31" s="200"/>
      <c r="S31" s="201"/>
      <c r="T31" s="200"/>
      <c r="U31" s="201"/>
      <c r="V31" s="200"/>
      <c r="W31" s="201"/>
      <c r="X31" s="200"/>
      <c r="Y31" s="201"/>
      <c r="Z31" s="200"/>
      <c r="AA31" s="201"/>
    </row>
    <row r="32" spans="1:27" x14ac:dyDescent="0.2">
      <c r="A32" s="328" t="s">
        <v>53</v>
      </c>
      <c r="B32" s="337"/>
      <c r="C32" s="338" t="str">
        <f t="shared" ref="C32:C35" si="11">IFERROR(B32/$B$51,"s/d")</f>
        <v>s/d</v>
      </c>
      <c r="D32" s="337"/>
      <c r="E32" s="338" t="str">
        <f>IFERROR(D32/$D$51,"s/d")</f>
        <v>s/d</v>
      </c>
      <c r="F32" s="337"/>
      <c r="G32" s="338" t="str">
        <f>IFERROR(F32/$F$51,"s/d")</f>
        <v>s/d</v>
      </c>
      <c r="H32" s="337"/>
      <c r="I32" s="339" t="str">
        <f>IFERROR(H32/$H$51,"s/d")</f>
        <v>s/d</v>
      </c>
      <c r="J32" s="337"/>
      <c r="K32" s="339" t="str">
        <f>IFERROR(J32/$J$51,"s/d")</f>
        <v>s/d</v>
      </c>
      <c r="M32" s="195"/>
      <c r="N32" s="200"/>
      <c r="O32" s="201"/>
      <c r="P32" s="200"/>
      <c r="Q32" s="201"/>
      <c r="R32" s="200"/>
      <c r="S32" s="201"/>
      <c r="T32" s="200"/>
      <c r="U32" s="201"/>
      <c r="V32" s="200"/>
      <c r="W32" s="201"/>
      <c r="X32" s="200"/>
      <c r="Y32" s="201"/>
      <c r="Z32" s="200"/>
      <c r="AA32" s="201"/>
    </row>
    <row r="33" spans="1:27" x14ac:dyDescent="0.2">
      <c r="A33" s="332" t="s">
        <v>54</v>
      </c>
      <c r="B33" s="340"/>
      <c r="C33" s="341" t="str">
        <f t="shared" si="11"/>
        <v>s/d</v>
      </c>
      <c r="D33" s="340"/>
      <c r="E33" s="341" t="str">
        <f>IFERROR(D33/$D$51,"s/d")</f>
        <v>s/d</v>
      </c>
      <c r="F33" s="340"/>
      <c r="G33" s="341" t="str">
        <f>IFERROR(F33/$F$51,"s/d")</f>
        <v>s/d</v>
      </c>
      <c r="H33" s="340"/>
      <c r="I33" s="342" t="str">
        <f>IFERROR(H33/$H$51,"s/d")</f>
        <v>s/d</v>
      </c>
      <c r="J33" s="340"/>
      <c r="K33" s="342" t="str">
        <f>IFERROR(J33/$J$51,"s/d")</f>
        <v>s/d</v>
      </c>
      <c r="M33" s="195"/>
      <c r="N33" s="200"/>
      <c r="O33" s="201"/>
      <c r="P33" s="200"/>
      <c r="Q33" s="201"/>
      <c r="R33" s="200"/>
      <c r="S33" s="201"/>
      <c r="T33" s="200"/>
      <c r="U33" s="201"/>
      <c r="V33" s="200"/>
      <c r="W33" s="201"/>
      <c r="X33" s="200"/>
      <c r="Y33" s="201"/>
      <c r="Z33" s="200"/>
      <c r="AA33" s="201"/>
    </row>
    <row r="34" spans="1:27" x14ac:dyDescent="0.2">
      <c r="A34" s="332" t="s">
        <v>78</v>
      </c>
      <c r="B34" s="340"/>
      <c r="C34" s="341" t="str">
        <f t="shared" si="11"/>
        <v>s/d</v>
      </c>
      <c r="D34" s="340"/>
      <c r="E34" s="341" t="str">
        <f>IFERROR(D34/$D$51,"s/d")</f>
        <v>s/d</v>
      </c>
      <c r="F34" s="340"/>
      <c r="G34" s="341" t="str">
        <f>IFERROR(F34/$F$51,"s/d")</f>
        <v>s/d</v>
      </c>
      <c r="H34" s="340"/>
      <c r="I34" s="342" t="str">
        <f>IFERROR(H34/$H$51,"s/d")</f>
        <v>s/d</v>
      </c>
      <c r="J34" s="340"/>
      <c r="K34" s="342" t="str">
        <f>IFERROR(J34/$J$51,"s/d")</f>
        <v>s/d</v>
      </c>
      <c r="M34" s="194"/>
      <c r="N34" s="200"/>
      <c r="O34" s="201"/>
      <c r="P34" s="200"/>
      <c r="Q34" s="201"/>
      <c r="R34" s="200"/>
      <c r="S34" s="201"/>
      <c r="T34" s="200"/>
      <c r="U34" s="201"/>
      <c r="V34" s="200"/>
      <c r="W34" s="201"/>
      <c r="X34" s="200"/>
      <c r="Y34" s="201"/>
      <c r="Z34" s="200"/>
      <c r="AA34" s="201"/>
    </row>
    <row r="35" spans="1:27" ht="13.5" thickBot="1" x14ac:dyDescent="0.25">
      <c r="A35" s="330" t="s">
        <v>67</v>
      </c>
      <c r="B35" s="343"/>
      <c r="C35" s="344" t="str">
        <f t="shared" si="11"/>
        <v>s/d</v>
      </c>
      <c r="D35" s="343"/>
      <c r="E35" s="344" t="str">
        <f>IFERROR(D35/$D$51,"s/d")</f>
        <v>s/d</v>
      </c>
      <c r="F35" s="343"/>
      <c r="G35" s="344" t="str">
        <f>IFERROR(F35/$F$51,"s/d")</f>
        <v>s/d</v>
      </c>
      <c r="H35" s="343"/>
      <c r="I35" s="345" t="str">
        <f>IFERROR(H35/$H$51,"s/d")</f>
        <v>s/d</v>
      </c>
      <c r="J35" s="343"/>
      <c r="K35" s="345" t="str">
        <f>IFERROR(J35/$J$51,"s/d")</f>
        <v>s/d</v>
      </c>
      <c r="M35" s="195"/>
      <c r="N35" s="200"/>
      <c r="O35" s="201"/>
      <c r="P35" s="200"/>
      <c r="Q35" s="201"/>
      <c r="R35" s="200"/>
      <c r="S35" s="201"/>
      <c r="T35" s="200"/>
      <c r="U35" s="201"/>
      <c r="V35" s="200"/>
      <c r="W35" s="201"/>
      <c r="X35" s="200"/>
      <c r="Y35" s="201"/>
      <c r="Z35" s="200"/>
      <c r="AA35" s="201"/>
    </row>
    <row r="36" spans="1:27" ht="13.5" thickBot="1" x14ac:dyDescent="0.25">
      <c r="A36" s="326"/>
      <c r="B36" s="346"/>
      <c r="C36" s="347"/>
      <c r="D36" s="346"/>
      <c r="E36" s="347"/>
      <c r="F36" s="346"/>
      <c r="G36" s="347"/>
      <c r="H36" s="346"/>
      <c r="I36" s="347"/>
      <c r="J36" s="346"/>
      <c r="K36" s="347"/>
      <c r="M36" s="195"/>
      <c r="N36" s="200"/>
      <c r="O36" s="201"/>
      <c r="P36" s="200"/>
      <c r="Q36" s="201"/>
      <c r="R36" s="200"/>
      <c r="S36" s="201"/>
      <c r="T36" s="200"/>
      <c r="U36" s="201"/>
      <c r="V36" s="200"/>
      <c r="W36" s="201"/>
      <c r="X36" s="200"/>
      <c r="Y36" s="201"/>
      <c r="Z36" s="200"/>
      <c r="AA36" s="201"/>
    </row>
    <row r="37" spans="1:27" x14ac:dyDescent="0.2">
      <c r="A37" s="328" t="s">
        <v>55</v>
      </c>
      <c r="B37" s="337"/>
      <c r="C37" s="338" t="str">
        <f t="shared" ref="C37:C43" si="12">IFERROR(B37/$B$51,"s/d")</f>
        <v>s/d</v>
      </c>
      <c r="D37" s="337"/>
      <c r="E37" s="338" t="str">
        <f t="shared" ref="E37:E43" si="13">IFERROR(D37/$D$51,"s/d")</f>
        <v>s/d</v>
      </c>
      <c r="F37" s="337"/>
      <c r="G37" s="338" t="str">
        <f t="shared" ref="G37:G43" si="14">IFERROR(F37/$F$51,"s/d")</f>
        <v>s/d</v>
      </c>
      <c r="H37" s="337"/>
      <c r="I37" s="339" t="str">
        <f t="shared" ref="I37:I43" si="15">IFERROR(H37/$H$51,"s/d")</f>
        <v>s/d</v>
      </c>
      <c r="J37" s="337"/>
      <c r="K37" s="339" t="str">
        <f t="shared" ref="K37:K43" si="16">IFERROR(J37/$J$51,"s/d")</f>
        <v>s/d</v>
      </c>
      <c r="M37" s="194"/>
      <c r="N37" s="200"/>
      <c r="O37" s="201"/>
      <c r="P37" s="200"/>
      <c r="Q37" s="201"/>
      <c r="R37" s="200"/>
      <c r="S37" s="201"/>
      <c r="T37" s="200"/>
      <c r="U37" s="201"/>
      <c r="V37" s="200"/>
      <c r="W37" s="201"/>
      <c r="X37" s="200"/>
      <c r="Y37" s="201"/>
      <c r="Z37" s="200"/>
      <c r="AA37" s="201"/>
    </row>
    <row r="38" spans="1:27" x14ac:dyDescent="0.2">
      <c r="A38" s="329" t="s">
        <v>56</v>
      </c>
      <c r="B38" s="340"/>
      <c r="C38" s="341" t="str">
        <f t="shared" si="12"/>
        <v>s/d</v>
      </c>
      <c r="D38" s="340"/>
      <c r="E38" s="341" t="str">
        <f t="shared" si="13"/>
        <v>s/d</v>
      </c>
      <c r="F38" s="340"/>
      <c r="G38" s="341" t="str">
        <f t="shared" si="14"/>
        <v>s/d</v>
      </c>
      <c r="H38" s="340"/>
      <c r="I38" s="342" t="str">
        <f t="shared" si="15"/>
        <v>s/d</v>
      </c>
      <c r="J38" s="340"/>
      <c r="K38" s="342" t="str">
        <f t="shared" si="16"/>
        <v>s/d</v>
      </c>
      <c r="M38" s="194"/>
      <c r="N38" s="200"/>
      <c r="O38" s="201"/>
      <c r="P38" s="200"/>
      <c r="Q38" s="201"/>
      <c r="R38" s="200"/>
      <c r="S38" s="201"/>
      <c r="T38" s="200"/>
      <c r="U38" s="201"/>
      <c r="V38" s="200"/>
      <c r="W38" s="201"/>
      <c r="X38" s="200"/>
      <c r="Y38" s="201"/>
      <c r="Z38" s="200"/>
      <c r="AA38" s="201"/>
    </row>
    <row r="39" spans="1:27" x14ac:dyDescent="0.2">
      <c r="A39" s="329" t="s">
        <v>57</v>
      </c>
      <c r="B39" s="340"/>
      <c r="C39" s="341" t="str">
        <f t="shared" si="12"/>
        <v>s/d</v>
      </c>
      <c r="D39" s="340"/>
      <c r="E39" s="341" t="str">
        <f t="shared" si="13"/>
        <v>s/d</v>
      </c>
      <c r="F39" s="340"/>
      <c r="G39" s="341" t="str">
        <f t="shared" si="14"/>
        <v>s/d</v>
      </c>
      <c r="H39" s="340"/>
      <c r="I39" s="342" t="str">
        <f t="shared" si="15"/>
        <v>s/d</v>
      </c>
      <c r="J39" s="340"/>
      <c r="K39" s="342" t="str">
        <f t="shared" si="16"/>
        <v>s/d</v>
      </c>
      <c r="M39" s="194"/>
      <c r="N39" s="200"/>
      <c r="O39" s="201"/>
      <c r="P39" s="200"/>
      <c r="Q39" s="201"/>
      <c r="R39" s="200"/>
      <c r="S39" s="201"/>
      <c r="T39" s="200"/>
      <c r="U39" s="201"/>
      <c r="V39" s="200"/>
      <c r="W39" s="201"/>
      <c r="X39" s="200"/>
      <c r="Y39" s="201"/>
      <c r="Z39" s="200"/>
      <c r="AA39" s="201"/>
    </row>
    <row r="40" spans="1:27" x14ac:dyDescent="0.2">
      <c r="A40" s="329" t="s">
        <v>58</v>
      </c>
      <c r="B40" s="340"/>
      <c r="C40" s="341" t="str">
        <f t="shared" si="12"/>
        <v>s/d</v>
      </c>
      <c r="D40" s="340"/>
      <c r="E40" s="341" t="str">
        <f t="shared" si="13"/>
        <v>s/d</v>
      </c>
      <c r="F40" s="340"/>
      <c r="G40" s="341" t="str">
        <f t="shared" si="14"/>
        <v>s/d</v>
      </c>
      <c r="H40" s="340"/>
      <c r="I40" s="342" t="str">
        <f t="shared" si="15"/>
        <v>s/d</v>
      </c>
      <c r="J40" s="340"/>
      <c r="K40" s="342" t="str">
        <f t="shared" si="16"/>
        <v>s/d</v>
      </c>
      <c r="M40" s="194"/>
      <c r="N40" s="200"/>
      <c r="O40" s="201"/>
      <c r="P40" s="200"/>
      <c r="Q40" s="201"/>
      <c r="R40" s="200"/>
      <c r="S40" s="201"/>
      <c r="T40" s="200"/>
      <c r="U40" s="201"/>
      <c r="V40" s="200"/>
      <c r="W40" s="201"/>
      <c r="X40" s="200"/>
      <c r="Y40" s="201"/>
      <c r="Z40" s="200"/>
      <c r="AA40" s="201"/>
    </row>
    <row r="41" spans="1:27" x14ac:dyDescent="0.2">
      <c r="A41" s="332" t="s">
        <v>59</v>
      </c>
      <c r="B41" s="340"/>
      <c r="C41" s="341" t="str">
        <f t="shared" si="12"/>
        <v>s/d</v>
      </c>
      <c r="D41" s="340"/>
      <c r="E41" s="341" t="str">
        <f t="shared" si="13"/>
        <v>s/d</v>
      </c>
      <c r="F41" s="340"/>
      <c r="G41" s="341" t="str">
        <f t="shared" si="14"/>
        <v>s/d</v>
      </c>
      <c r="H41" s="340"/>
      <c r="I41" s="342" t="str">
        <f t="shared" si="15"/>
        <v>s/d</v>
      </c>
      <c r="J41" s="340"/>
      <c r="K41" s="342" t="str">
        <f t="shared" si="16"/>
        <v>s/d</v>
      </c>
      <c r="M41" s="195"/>
      <c r="N41" s="200"/>
      <c r="O41" s="201"/>
      <c r="P41" s="200"/>
      <c r="Q41" s="201"/>
      <c r="R41" s="200"/>
      <c r="S41" s="201"/>
      <c r="T41" s="200"/>
      <c r="U41" s="201"/>
      <c r="V41" s="200"/>
      <c r="W41" s="201"/>
      <c r="X41" s="200"/>
      <c r="Y41" s="201"/>
      <c r="Z41" s="200"/>
      <c r="AA41" s="201"/>
    </row>
    <row r="42" spans="1:27" x14ac:dyDescent="0.2">
      <c r="A42" s="329"/>
      <c r="B42" s="340"/>
      <c r="C42" s="341" t="str">
        <f t="shared" si="12"/>
        <v>s/d</v>
      </c>
      <c r="D42" s="340"/>
      <c r="E42" s="341" t="str">
        <f t="shared" si="13"/>
        <v>s/d</v>
      </c>
      <c r="F42" s="340"/>
      <c r="G42" s="341" t="str">
        <f t="shared" si="14"/>
        <v>s/d</v>
      </c>
      <c r="H42" s="340"/>
      <c r="I42" s="342" t="str">
        <f t="shared" si="15"/>
        <v>s/d</v>
      </c>
      <c r="J42" s="340"/>
      <c r="K42" s="342" t="str">
        <f t="shared" si="16"/>
        <v>s/d</v>
      </c>
      <c r="M42" s="195"/>
      <c r="N42" s="200"/>
      <c r="O42" s="201"/>
      <c r="P42" s="200"/>
      <c r="Q42" s="201"/>
      <c r="R42" s="200"/>
      <c r="S42" s="201"/>
      <c r="T42" s="200"/>
      <c r="U42" s="201"/>
      <c r="V42" s="200"/>
      <c r="W42" s="201"/>
      <c r="X42" s="200"/>
      <c r="Y42" s="201"/>
      <c r="Z42" s="200"/>
      <c r="AA42" s="201"/>
    </row>
    <row r="43" spans="1:27" ht="13.5" thickBot="1" x14ac:dyDescent="0.25">
      <c r="A43" s="333"/>
      <c r="B43" s="343"/>
      <c r="C43" s="344" t="str">
        <f t="shared" si="12"/>
        <v>s/d</v>
      </c>
      <c r="D43" s="343"/>
      <c r="E43" s="344" t="str">
        <f t="shared" si="13"/>
        <v>s/d</v>
      </c>
      <c r="F43" s="343"/>
      <c r="G43" s="344" t="str">
        <f t="shared" si="14"/>
        <v>s/d</v>
      </c>
      <c r="H43" s="343"/>
      <c r="I43" s="345" t="str">
        <f t="shared" si="15"/>
        <v>s/d</v>
      </c>
      <c r="J43" s="343"/>
      <c r="K43" s="345" t="str">
        <f t="shared" si="16"/>
        <v>s/d</v>
      </c>
      <c r="M43" s="195"/>
      <c r="N43" s="200"/>
      <c r="O43" s="201"/>
      <c r="P43" s="200"/>
      <c r="Q43" s="201"/>
      <c r="R43" s="200"/>
      <c r="S43" s="201"/>
      <c r="T43" s="200"/>
      <c r="U43" s="201"/>
      <c r="V43" s="200"/>
      <c r="W43" s="201"/>
      <c r="X43" s="200"/>
      <c r="Y43" s="201"/>
      <c r="Z43" s="200"/>
      <c r="AA43" s="201"/>
    </row>
    <row r="44" spans="1:27" ht="13.5" thickBot="1" x14ac:dyDescent="0.25">
      <c r="A44" s="326"/>
      <c r="B44" s="346"/>
      <c r="C44" s="351"/>
      <c r="D44" s="346"/>
      <c r="E44" s="351"/>
      <c r="F44" s="346"/>
      <c r="G44" s="351"/>
      <c r="H44" s="346"/>
      <c r="I44" s="351"/>
      <c r="J44" s="346"/>
      <c r="K44" s="351"/>
      <c r="M44" s="195"/>
      <c r="N44" s="200"/>
      <c r="O44" s="201"/>
      <c r="P44" s="200"/>
      <c r="Q44" s="201"/>
      <c r="R44" s="200"/>
      <c r="S44" s="201"/>
      <c r="T44" s="200"/>
      <c r="U44" s="201"/>
      <c r="V44" s="200"/>
      <c r="W44" s="201"/>
      <c r="X44" s="200"/>
      <c r="Y44" s="201"/>
      <c r="Z44" s="200"/>
      <c r="AA44" s="201"/>
    </row>
    <row r="45" spans="1:27" x14ac:dyDescent="0.2">
      <c r="A45" s="328" t="s">
        <v>60</v>
      </c>
      <c r="B45" s="337"/>
      <c r="C45" s="338" t="str">
        <f t="shared" ref="C45:C49" si="17">IFERROR(B45/$B$51,"s/d")</f>
        <v>s/d</v>
      </c>
      <c r="D45" s="337"/>
      <c r="E45" s="338" t="str">
        <f>IFERROR(D45/$D$51,"s/d")</f>
        <v>s/d</v>
      </c>
      <c r="F45" s="337"/>
      <c r="G45" s="338" t="str">
        <f>IFERROR(F45/$F$51,"s/d")</f>
        <v>s/d</v>
      </c>
      <c r="H45" s="337"/>
      <c r="I45" s="339" t="str">
        <f>IFERROR(H45/$H$51,"s/d")</f>
        <v>s/d</v>
      </c>
      <c r="J45" s="337"/>
      <c r="K45" s="339" t="str">
        <f>IFERROR(J45/$J$51,"s/d")</f>
        <v>s/d</v>
      </c>
      <c r="M45" s="194"/>
      <c r="N45" s="200"/>
      <c r="O45" s="201"/>
      <c r="P45" s="200"/>
      <c r="Q45" s="201"/>
      <c r="R45" s="200"/>
      <c r="S45" s="201"/>
      <c r="T45" s="200"/>
      <c r="U45" s="201"/>
      <c r="V45" s="200"/>
      <c r="W45" s="201"/>
      <c r="X45" s="200"/>
      <c r="Y45" s="201"/>
      <c r="Z45" s="200"/>
      <c r="AA45" s="201"/>
    </row>
    <row r="46" spans="1:27" x14ac:dyDescent="0.2">
      <c r="A46" s="329" t="s">
        <v>79</v>
      </c>
      <c r="B46" s="340"/>
      <c r="C46" s="341" t="str">
        <f t="shared" si="17"/>
        <v>s/d</v>
      </c>
      <c r="D46" s="340"/>
      <c r="E46" s="341" t="str">
        <f>IFERROR(D46/$D$51,"s/d")</f>
        <v>s/d</v>
      </c>
      <c r="F46" s="340"/>
      <c r="G46" s="341" t="str">
        <f>IFERROR(F46/$F$51,"s/d")</f>
        <v>s/d</v>
      </c>
      <c r="H46" s="340"/>
      <c r="I46" s="342" t="str">
        <f>IFERROR(H46/$H$51,"s/d")</f>
        <v>s/d</v>
      </c>
      <c r="J46" s="340"/>
      <c r="K46" s="342" t="str">
        <f>IFERROR(J46/$J$51,"s/d")</f>
        <v>s/d</v>
      </c>
      <c r="M46" s="195"/>
      <c r="N46" s="200"/>
      <c r="O46" s="201"/>
      <c r="P46" s="200"/>
      <c r="Q46" s="201"/>
      <c r="R46" s="200"/>
      <c r="S46" s="201"/>
      <c r="T46" s="200"/>
      <c r="U46" s="201"/>
      <c r="V46" s="200"/>
      <c r="W46" s="201"/>
      <c r="X46" s="200"/>
      <c r="Y46" s="201"/>
      <c r="Z46" s="200"/>
      <c r="AA46" s="201"/>
    </row>
    <row r="47" spans="1:27" x14ac:dyDescent="0.2">
      <c r="A47" s="329" t="s">
        <v>61</v>
      </c>
      <c r="B47" s="340"/>
      <c r="C47" s="341" t="str">
        <f t="shared" si="17"/>
        <v>s/d</v>
      </c>
      <c r="D47" s="340"/>
      <c r="E47" s="341" t="str">
        <f>IFERROR(D47/$D$51,"s/d")</f>
        <v>s/d</v>
      </c>
      <c r="F47" s="340"/>
      <c r="G47" s="341" t="str">
        <f>IFERROR(F47/$F$51,"s/d")</f>
        <v>s/d</v>
      </c>
      <c r="H47" s="340"/>
      <c r="I47" s="342" t="str">
        <f>IFERROR(H47/$H$51,"s/d")</f>
        <v>s/d</v>
      </c>
      <c r="J47" s="340"/>
      <c r="K47" s="342" t="str">
        <f>IFERROR(J47/$J$51,"s/d")</f>
        <v>s/d</v>
      </c>
      <c r="M47" s="195"/>
      <c r="N47" s="200"/>
      <c r="O47" s="201"/>
      <c r="P47" s="200"/>
      <c r="Q47" s="201"/>
      <c r="R47" s="200"/>
      <c r="S47" s="201"/>
      <c r="T47" s="200"/>
      <c r="U47" s="201"/>
      <c r="V47" s="200"/>
      <c r="W47" s="201"/>
      <c r="X47" s="200"/>
      <c r="Y47" s="201"/>
      <c r="Z47" s="200"/>
      <c r="AA47" s="201"/>
    </row>
    <row r="48" spans="1:27" x14ac:dyDescent="0.2">
      <c r="A48" s="329" t="s">
        <v>80</v>
      </c>
      <c r="B48" s="340"/>
      <c r="C48" s="341" t="str">
        <f t="shared" si="17"/>
        <v>s/d</v>
      </c>
      <c r="D48" s="340"/>
      <c r="E48" s="341" t="str">
        <f>IFERROR(D48/$D$51,"s/d")</f>
        <v>s/d</v>
      </c>
      <c r="F48" s="340"/>
      <c r="G48" s="341" t="str">
        <f>IFERROR(F48/$F$51,"s/d")</f>
        <v>s/d</v>
      </c>
      <c r="H48" s="340"/>
      <c r="I48" s="342" t="str">
        <f>IFERROR(H48/$H$51,"s/d")</f>
        <v>s/d</v>
      </c>
      <c r="J48" s="340"/>
      <c r="K48" s="342" t="str">
        <f>IFERROR(J48/$J$51,"s/d")</f>
        <v>s/d</v>
      </c>
      <c r="M48" s="194"/>
      <c r="N48" s="200"/>
      <c r="O48" s="201"/>
      <c r="P48" s="200"/>
      <c r="Q48" s="201"/>
      <c r="R48" s="200"/>
      <c r="S48" s="201"/>
      <c r="T48" s="200"/>
      <c r="U48" s="201"/>
      <c r="V48" s="200"/>
      <c r="W48" s="201"/>
      <c r="X48" s="200"/>
      <c r="Y48" s="201"/>
      <c r="Z48" s="200"/>
      <c r="AA48" s="201"/>
    </row>
    <row r="49" spans="1:27" ht="13.5" thickBot="1" x14ac:dyDescent="0.25">
      <c r="A49" s="330" t="s">
        <v>62</v>
      </c>
      <c r="B49" s="343"/>
      <c r="C49" s="344" t="str">
        <f t="shared" si="17"/>
        <v>s/d</v>
      </c>
      <c r="D49" s="343"/>
      <c r="E49" s="344" t="str">
        <f>IFERROR(D49/$D$51,"s/d")</f>
        <v>s/d</v>
      </c>
      <c r="F49" s="343"/>
      <c r="G49" s="344" t="str">
        <f>IFERROR(F49/$F$51,"s/d")</f>
        <v>s/d</v>
      </c>
      <c r="H49" s="343"/>
      <c r="I49" s="345" t="str">
        <f>IFERROR(H49/$H$51,"s/d")</f>
        <v>s/d</v>
      </c>
      <c r="J49" s="343"/>
      <c r="K49" s="345" t="str">
        <f>IFERROR(J49/$J$51,"s/d")</f>
        <v>s/d</v>
      </c>
      <c r="M49" s="195"/>
      <c r="N49" s="200"/>
      <c r="O49" s="201"/>
      <c r="P49" s="200"/>
      <c r="Q49" s="201"/>
      <c r="R49" s="200"/>
      <c r="S49" s="201"/>
      <c r="T49" s="200"/>
      <c r="U49" s="201"/>
      <c r="V49" s="200"/>
      <c r="W49" s="201"/>
      <c r="X49" s="200"/>
      <c r="Y49" s="201"/>
      <c r="Z49" s="200"/>
      <c r="AA49" s="201"/>
    </row>
    <row r="50" spans="1:27" ht="13.5" thickBot="1" x14ac:dyDescent="0.25">
      <c r="A50" s="326"/>
      <c r="B50" s="346"/>
      <c r="C50" s="347"/>
      <c r="D50" s="346"/>
      <c r="E50" s="347"/>
      <c r="F50" s="346"/>
      <c r="G50" s="347"/>
      <c r="H50" s="346"/>
      <c r="I50" s="347"/>
      <c r="J50" s="346"/>
      <c r="K50" s="347"/>
      <c r="M50" s="195"/>
      <c r="N50" s="200"/>
      <c r="O50" s="201"/>
      <c r="P50" s="200"/>
      <c r="Q50" s="201"/>
      <c r="R50" s="200"/>
      <c r="S50" s="201"/>
      <c r="T50" s="200"/>
      <c r="U50" s="201"/>
      <c r="V50" s="200"/>
      <c r="W50" s="201"/>
      <c r="X50" s="200"/>
      <c r="Y50" s="201"/>
      <c r="Z50" s="200"/>
      <c r="AA50" s="201"/>
    </row>
    <row r="51" spans="1:27" ht="13.5" thickBot="1" x14ac:dyDescent="0.25">
      <c r="A51" s="334" t="s">
        <v>63</v>
      </c>
      <c r="B51" s="352"/>
      <c r="C51" s="353">
        <v>1</v>
      </c>
      <c r="D51" s="352"/>
      <c r="E51" s="353">
        <v>1</v>
      </c>
      <c r="F51" s="352"/>
      <c r="G51" s="353">
        <v>1</v>
      </c>
      <c r="H51" s="352"/>
      <c r="I51" s="354">
        <v>1</v>
      </c>
      <c r="J51" s="352"/>
      <c r="K51" s="354">
        <v>1</v>
      </c>
      <c r="M51" s="195"/>
      <c r="N51" s="200"/>
      <c r="O51" s="201"/>
      <c r="P51" s="200"/>
      <c r="Q51" s="201"/>
      <c r="R51" s="200"/>
      <c r="S51" s="201"/>
      <c r="T51" s="200"/>
      <c r="U51" s="201"/>
      <c r="V51" s="200"/>
      <c r="W51" s="201"/>
      <c r="X51" s="200"/>
      <c r="Y51" s="201"/>
      <c r="Z51" s="200"/>
      <c r="AA51" s="201"/>
    </row>
    <row r="52" spans="1:27" ht="13.5" thickBot="1" x14ac:dyDescent="0.25">
      <c r="A52" s="326"/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M52" s="195"/>
      <c r="N52" s="200"/>
      <c r="O52" s="201"/>
      <c r="P52" s="200"/>
      <c r="Q52" s="201"/>
      <c r="R52" s="200"/>
      <c r="S52" s="201"/>
      <c r="T52" s="200"/>
      <c r="U52" s="201"/>
      <c r="V52" s="200"/>
      <c r="W52" s="201"/>
      <c r="X52" s="200"/>
      <c r="Y52" s="201"/>
      <c r="Z52" s="200"/>
      <c r="AA52" s="201"/>
    </row>
    <row r="53" spans="1:27" ht="13.5" thickBot="1" x14ac:dyDescent="0.25">
      <c r="A53" s="335" t="s">
        <v>129</v>
      </c>
      <c r="B53" s="356"/>
      <c r="C53" s="357" t="s">
        <v>141</v>
      </c>
      <c r="D53" s="356"/>
      <c r="E53" s="358" t="s">
        <v>141</v>
      </c>
      <c r="F53" s="359"/>
      <c r="G53" s="356" t="s">
        <v>141</v>
      </c>
      <c r="H53" s="357"/>
      <c r="I53" s="356" t="s">
        <v>141</v>
      </c>
      <c r="J53" s="357"/>
      <c r="K53" s="356" t="s">
        <v>141</v>
      </c>
      <c r="M53" s="194"/>
      <c r="N53" s="200"/>
      <c r="O53" s="201"/>
      <c r="P53" s="200"/>
      <c r="Q53" s="201"/>
      <c r="R53" s="200"/>
      <c r="S53" s="201"/>
      <c r="T53" s="200"/>
      <c r="U53" s="201"/>
      <c r="V53" s="200"/>
      <c r="W53" s="201"/>
      <c r="X53" s="200"/>
      <c r="Y53" s="201"/>
      <c r="Z53" s="200"/>
      <c r="AA53" s="201"/>
    </row>
    <row r="54" spans="1:27" ht="13.5" thickBot="1" x14ac:dyDescent="0.25">
      <c r="A54" s="326"/>
      <c r="B54" s="355"/>
      <c r="C54" s="355"/>
      <c r="D54" s="355"/>
      <c r="E54" s="355"/>
      <c r="F54" s="355"/>
      <c r="G54" s="355"/>
      <c r="H54" s="355"/>
      <c r="I54" s="355"/>
      <c r="J54" s="355"/>
      <c r="K54" s="355"/>
      <c r="M54" s="194"/>
      <c r="N54" s="200"/>
      <c r="O54" s="201"/>
      <c r="P54" s="200"/>
      <c r="Q54" s="201"/>
      <c r="R54" s="200"/>
      <c r="S54" s="201"/>
      <c r="T54" s="200"/>
      <c r="U54" s="201"/>
      <c r="V54" s="200"/>
      <c r="W54" s="201"/>
      <c r="X54" s="200"/>
      <c r="Y54" s="201"/>
      <c r="Z54" s="200"/>
      <c r="AA54" s="201"/>
    </row>
    <row r="55" spans="1:27" ht="13.5" thickBot="1" x14ac:dyDescent="0.25">
      <c r="A55" s="336" t="s">
        <v>68</v>
      </c>
      <c r="B55" s="346"/>
      <c r="C55" s="351"/>
      <c r="D55" s="346"/>
      <c r="E55" s="351"/>
      <c r="F55" s="346"/>
      <c r="G55" s="351"/>
      <c r="H55" s="346"/>
      <c r="I55" s="351"/>
      <c r="J55" s="346"/>
      <c r="K55" s="351"/>
      <c r="M55" s="195"/>
      <c r="N55" s="200"/>
      <c r="O55" s="201"/>
      <c r="P55" s="200"/>
      <c r="Q55" s="201"/>
      <c r="R55" s="200"/>
      <c r="S55" s="201"/>
      <c r="T55" s="200"/>
      <c r="U55" s="201"/>
      <c r="V55" s="200"/>
      <c r="W55" s="201"/>
      <c r="X55" s="200"/>
      <c r="Y55" s="201"/>
      <c r="Z55" s="200"/>
      <c r="AA55" s="201"/>
    </row>
    <row r="56" spans="1:27" s="206" customFormat="1" x14ac:dyDescent="0.2">
      <c r="A56" s="479" t="s">
        <v>76</v>
      </c>
      <c r="B56" s="360"/>
      <c r="C56" s="361" t="s">
        <v>141</v>
      </c>
      <c r="D56" s="360"/>
      <c r="E56" s="361" t="s">
        <v>141</v>
      </c>
      <c r="F56" s="360"/>
      <c r="G56" s="361" t="s">
        <v>141</v>
      </c>
      <c r="H56" s="360"/>
      <c r="I56" s="362" t="s">
        <v>141</v>
      </c>
      <c r="J56" s="360"/>
      <c r="K56" s="362" t="s">
        <v>141</v>
      </c>
      <c r="M56" s="70"/>
    </row>
    <row r="57" spans="1:27" s="206" customFormat="1" x14ac:dyDescent="0.2">
      <c r="A57" s="480" t="s">
        <v>203</v>
      </c>
      <c r="B57" s="363"/>
      <c r="C57" s="364"/>
      <c r="D57" s="363"/>
      <c r="E57" s="364"/>
      <c r="F57" s="363"/>
      <c r="G57" s="364"/>
      <c r="H57" s="363"/>
      <c r="I57" s="365"/>
      <c r="J57" s="363"/>
      <c r="K57" s="365"/>
      <c r="M57" s="197"/>
      <c r="N57" s="209"/>
      <c r="O57" s="210"/>
      <c r="P57" s="209"/>
      <c r="Q57" s="210"/>
      <c r="R57" s="209"/>
      <c r="S57" s="210"/>
      <c r="T57" s="209"/>
      <c r="U57" s="210"/>
      <c r="V57" s="209"/>
      <c r="W57" s="210"/>
      <c r="X57" s="209"/>
      <c r="Y57" s="210"/>
      <c r="Z57" s="209"/>
      <c r="AA57" s="210"/>
    </row>
    <row r="58" spans="1:27" s="206" customFormat="1" ht="13.5" thickBot="1" x14ac:dyDescent="0.25">
      <c r="A58" s="481" t="s">
        <v>204</v>
      </c>
      <c r="B58" s="366"/>
      <c r="C58" s="367"/>
      <c r="D58" s="366"/>
      <c r="E58" s="367"/>
      <c r="F58" s="366"/>
      <c r="G58" s="367"/>
      <c r="H58" s="366"/>
      <c r="I58" s="368"/>
      <c r="J58" s="366"/>
      <c r="K58" s="368"/>
      <c r="M58" s="211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</row>
    <row r="59" spans="1:27" ht="14.25" x14ac:dyDescent="0.2">
      <c r="A59" s="65"/>
      <c r="B59" s="58"/>
      <c r="C59" s="58"/>
      <c r="D59" s="58"/>
      <c r="E59" s="58"/>
      <c r="F59" s="58"/>
      <c r="G59" s="58"/>
      <c r="H59" s="58"/>
      <c r="I59" s="58"/>
      <c r="J59" s="58"/>
      <c r="K59" s="25"/>
      <c r="M59" s="205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</row>
    <row r="60" spans="1:27" ht="81" customHeight="1" x14ac:dyDescent="0.2">
      <c r="A60" s="565" t="s">
        <v>171</v>
      </c>
      <c r="B60" s="565"/>
      <c r="C60" s="565"/>
      <c r="D60" s="565"/>
      <c r="E60" s="565"/>
      <c r="F60" s="565"/>
      <c r="G60" s="565"/>
      <c r="H60" s="565"/>
      <c r="I60" s="565"/>
      <c r="J60" s="565"/>
      <c r="K60" s="565"/>
      <c r="M60" s="205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</row>
    <row r="61" spans="1:27" x14ac:dyDescent="0.2">
      <c r="M61" s="202"/>
      <c r="N61" s="56"/>
      <c r="O61" s="203"/>
      <c r="P61" s="203"/>
      <c r="Q61" s="203"/>
      <c r="R61" s="203"/>
      <c r="S61" s="203"/>
      <c r="T61" s="203"/>
      <c r="U61" s="203"/>
    </row>
    <row r="62" spans="1:27" x14ac:dyDescent="0.2">
      <c r="M62" s="204"/>
      <c r="N62" s="203"/>
      <c r="O62" s="203"/>
      <c r="P62" s="203"/>
      <c r="Q62" s="203"/>
      <c r="R62" s="203"/>
      <c r="S62" s="203"/>
      <c r="T62" s="203"/>
      <c r="U62" s="203"/>
    </row>
    <row r="64" spans="1:27" x14ac:dyDescent="0.2">
      <c r="M64" s="206"/>
    </row>
    <row r="65" spans="13:21" x14ac:dyDescent="0.2">
      <c r="M65" s="557"/>
      <c r="N65" s="558"/>
      <c r="O65" s="558"/>
      <c r="P65" s="558"/>
      <c r="Q65" s="558"/>
      <c r="R65" s="558"/>
      <c r="S65" s="558"/>
      <c r="T65" s="558"/>
      <c r="U65" s="558"/>
    </row>
    <row r="66" spans="13:21" x14ac:dyDescent="0.2">
      <c r="M66" s="207"/>
      <c r="N66" s="208"/>
      <c r="O66" s="208"/>
      <c r="P66" s="208"/>
      <c r="Q66" s="208"/>
      <c r="R66" s="208"/>
      <c r="S66" s="208"/>
      <c r="T66" s="208"/>
      <c r="U66" s="208"/>
    </row>
    <row r="67" spans="13:21" ht="15" x14ac:dyDescent="0.2">
      <c r="M67" s="559"/>
      <c r="N67" s="559"/>
      <c r="O67" s="559"/>
      <c r="P67" s="559"/>
      <c r="Q67" s="559"/>
      <c r="R67" s="559"/>
      <c r="S67" s="559"/>
      <c r="T67" s="559"/>
      <c r="U67" s="559"/>
    </row>
  </sheetData>
  <sheetProtection formatCells="0" formatColumns="0" formatRows="0"/>
  <mergeCells count="26">
    <mergeCell ref="A6:K6"/>
    <mergeCell ref="A60:K60"/>
    <mergeCell ref="B7:C7"/>
    <mergeCell ref="D7:E7"/>
    <mergeCell ref="F7:G7"/>
    <mergeCell ref="H7:I7"/>
    <mergeCell ref="J7:K7"/>
    <mergeCell ref="A1:K1"/>
    <mergeCell ref="A2:K2"/>
    <mergeCell ref="A3:K3"/>
    <mergeCell ref="A4:K4"/>
    <mergeCell ref="A5:K5"/>
    <mergeCell ref="M4:AA4"/>
    <mergeCell ref="M5:AA5"/>
    <mergeCell ref="M6:AA6"/>
    <mergeCell ref="M7:AA7"/>
    <mergeCell ref="M8:AA8"/>
    <mergeCell ref="X10:Y10"/>
    <mergeCell ref="Z10:AA10"/>
    <mergeCell ref="M65:U65"/>
    <mergeCell ref="M67:U67"/>
    <mergeCell ref="N10:O10"/>
    <mergeCell ref="P10:Q10"/>
    <mergeCell ref="R10:S10"/>
    <mergeCell ref="T10:U10"/>
    <mergeCell ref="V10:W10"/>
  </mergeCells>
  <phoneticPr fontId="0" type="noConversion"/>
  <printOptions horizontalCentered="1" verticalCentered="1"/>
  <pageMargins left="0.23622047244094491" right="0.27559055118110237" top="0.51181102362204722" bottom="0.43307086614173229" header="0.19685039370078741" footer="0.35433070866141736"/>
  <pageSetup paperSize="9" scale="61" orientation="landscape" r:id="rId1"/>
  <headerFooter alignWithMargins="0">
    <oddHeader xml:space="preserve">&amp;R2017 - Año de las Energías Renovables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showGridLines="0" topLeftCell="A31" zoomScale="70" zoomScaleNormal="70" workbookViewId="0">
      <selection activeCell="A58" sqref="A56:A58"/>
    </sheetView>
  </sheetViews>
  <sheetFormatPr baseColWidth="10" defaultRowHeight="12.75" x14ac:dyDescent="0.2"/>
  <cols>
    <col min="1" max="1" width="46.85546875" style="69" customWidth="1"/>
    <col min="2" max="2" width="23.140625" style="69" customWidth="1"/>
    <col min="3" max="3" width="11.42578125" style="69"/>
    <col min="4" max="4" width="23.140625" style="69" customWidth="1"/>
    <col min="5" max="5" width="16.7109375" style="69" customWidth="1"/>
    <col min="6" max="6" width="23.140625" style="69" customWidth="1"/>
    <col min="7" max="7" width="11.42578125" style="69"/>
    <col min="8" max="8" width="23.140625" style="69" customWidth="1"/>
    <col min="9" max="9" width="11.42578125" style="69"/>
    <col min="10" max="10" width="23.140625" style="69" customWidth="1"/>
    <col min="11" max="11" width="11.42578125" style="56"/>
    <col min="12" max="16384" width="11.42578125" style="69"/>
  </cols>
  <sheetData>
    <row r="1" spans="1:28" x14ac:dyDescent="0.2">
      <c r="A1" s="562" t="s">
        <v>235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</row>
    <row r="2" spans="1:28" x14ac:dyDescent="0.2">
      <c r="A2" s="562" t="s">
        <v>97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</row>
    <row r="3" spans="1:28" ht="15" x14ac:dyDescent="0.2">
      <c r="A3" s="562" t="str">
        <f>+'parámetros e instrucciones'!$E$6</f>
        <v>HILADOS TEXTURADOS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8" ht="15.75" x14ac:dyDescent="0.25">
      <c r="A4" s="563" t="s">
        <v>228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</row>
    <row r="5" spans="1:28" s="59" customFormat="1" ht="15.75" x14ac:dyDescent="0.25">
      <c r="A5" s="562" t="str">
        <f>"En pesos por "&amp;'parámetros e instrucciones'!$E$9</f>
        <v>En pesos por Kilogramo</v>
      </c>
      <c r="B5" s="562"/>
      <c r="C5" s="562"/>
      <c r="D5" s="562"/>
      <c r="E5" s="562"/>
      <c r="F5" s="562"/>
      <c r="G5" s="562"/>
      <c r="H5" s="562"/>
      <c r="I5" s="562"/>
      <c r="J5" s="562"/>
      <c r="K5" s="562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69"/>
    </row>
    <row r="6" spans="1:28" s="59" customFormat="1" ht="16.5" thickBot="1" x14ac:dyDescent="0.3">
      <c r="A6" s="564" t="s">
        <v>205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69"/>
    </row>
    <row r="7" spans="1:28" ht="16.5" thickBot="1" x14ac:dyDescent="0.3">
      <c r="A7" s="187"/>
      <c r="B7" s="566" t="str">
        <f>"promedio "&amp;'3.vol '!$A$58</f>
        <v>promedio 2014</v>
      </c>
      <c r="C7" s="567"/>
      <c r="D7" s="566" t="str">
        <f>"promedio "&amp;'3.vol '!$A$59</f>
        <v>promedio 2015</v>
      </c>
      <c r="E7" s="567"/>
      <c r="F7" s="566" t="str">
        <f>"promedio "&amp;'3.vol '!$A$60</f>
        <v>promedio 2016</v>
      </c>
      <c r="G7" s="567"/>
      <c r="H7" s="566" t="str">
        <f>"promedio "&amp;'3.vol '!$A$61</f>
        <v>promedio ene-ago 2016</v>
      </c>
      <c r="I7" s="567"/>
      <c r="J7" s="566" t="str">
        <f>"promedio "&amp;'3.vol '!$A$62</f>
        <v>promedio ene-ago 2017</v>
      </c>
      <c r="K7" s="567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</row>
    <row r="8" spans="1:28" ht="26.25" thickBot="1" x14ac:dyDescent="0.3">
      <c r="A8" s="185" t="s">
        <v>46</v>
      </c>
      <c r="B8" s="186" t="str">
        <f>"Valor por "&amp;'parámetros e instrucciones'!$E$9</f>
        <v>Valor por Kilogramo</v>
      </c>
      <c r="C8" s="186" t="s">
        <v>140</v>
      </c>
      <c r="D8" s="186" t="str">
        <f>+B8</f>
        <v>Valor por Kilogramo</v>
      </c>
      <c r="E8" s="186" t="s">
        <v>140</v>
      </c>
      <c r="F8" s="186" t="str">
        <f>+B8</f>
        <v>Valor por Kilogramo</v>
      </c>
      <c r="G8" s="186" t="s">
        <v>140</v>
      </c>
      <c r="H8" s="186" t="str">
        <f>+B8</f>
        <v>Valor por Kilogramo</v>
      </c>
      <c r="I8" s="186" t="s">
        <v>140</v>
      </c>
      <c r="J8" s="186" t="str">
        <f>+B8</f>
        <v>Valor por Kilogramo</v>
      </c>
      <c r="K8" s="186" t="s">
        <v>140</v>
      </c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9"/>
    </row>
    <row r="9" spans="1:28" ht="13.5" thickBot="1" x14ac:dyDescent="0.25">
      <c r="A9" s="70"/>
      <c r="K9" s="69"/>
      <c r="M9" s="60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1:28" ht="14.25" x14ac:dyDescent="0.2">
      <c r="A10" s="323" t="s">
        <v>138</v>
      </c>
      <c r="B10" s="337"/>
      <c r="C10" s="338" t="str">
        <f>IFERROR(B10/$B$51,"s/d")</f>
        <v>s/d</v>
      </c>
      <c r="D10" s="337"/>
      <c r="E10" s="338" t="str">
        <f t="shared" ref="E10:E15" si="0">IFERROR(D10/$D$51,"s/d")</f>
        <v>s/d</v>
      </c>
      <c r="F10" s="337"/>
      <c r="G10" s="338" t="str">
        <f t="shared" ref="G10:G15" si="1">IFERROR(F10/$F$51,"s/d")</f>
        <v>s/d</v>
      </c>
      <c r="H10" s="337"/>
      <c r="I10" s="339" t="str">
        <f t="shared" ref="I10:I15" si="2">IFERROR(H10/$H$51,"s/d")</f>
        <v>s/d</v>
      </c>
      <c r="J10" s="337"/>
      <c r="K10" s="339" t="str">
        <f t="shared" ref="K10:K15" si="3">IFERROR(J10/$J$51,"s/d")</f>
        <v>s/d</v>
      </c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5"/>
      <c r="Z10" s="556"/>
      <c r="AA10" s="556"/>
    </row>
    <row r="11" spans="1:28" x14ac:dyDescent="0.2">
      <c r="A11" s="324" t="s">
        <v>135</v>
      </c>
      <c r="B11" s="340"/>
      <c r="C11" s="341" t="str">
        <f t="shared" ref="C11:C15" si="4">IFERROR(B11/$B$51,"s/d")</f>
        <v>s/d</v>
      </c>
      <c r="D11" s="340"/>
      <c r="E11" s="341" t="str">
        <f t="shared" si="0"/>
        <v>s/d</v>
      </c>
      <c r="F11" s="340"/>
      <c r="G11" s="341" t="str">
        <f t="shared" si="1"/>
        <v>s/d</v>
      </c>
      <c r="H11" s="340"/>
      <c r="I11" s="342" t="str">
        <f t="shared" si="2"/>
        <v>s/d</v>
      </c>
      <c r="J11" s="340"/>
      <c r="K11" s="342" t="str">
        <f t="shared" si="3"/>
        <v>s/d</v>
      </c>
      <c r="M11" s="197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  <c r="AA11" s="452"/>
    </row>
    <row r="12" spans="1:28" x14ac:dyDescent="0.2">
      <c r="A12" s="324" t="s">
        <v>134</v>
      </c>
      <c r="B12" s="340"/>
      <c r="C12" s="341" t="str">
        <f t="shared" si="4"/>
        <v>s/d</v>
      </c>
      <c r="D12" s="340"/>
      <c r="E12" s="341" t="str">
        <f t="shared" si="0"/>
        <v>s/d</v>
      </c>
      <c r="F12" s="340"/>
      <c r="G12" s="341" t="str">
        <f t="shared" si="1"/>
        <v>s/d</v>
      </c>
      <c r="H12" s="340"/>
      <c r="I12" s="342" t="str">
        <f t="shared" si="2"/>
        <v>s/d</v>
      </c>
      <c r="J12" s="340"/>
      <c r="K12" s="342" t="str">
        <f t="shared" si="3"/>
        <v>s/d</v>
      </c>
      <c r="M12" s="199"/>
      <c r="N12" s="199"/>
      <c r="O12" s="452"/>
      <c r="P12" s="199"/>
      <c r="Q12" s="452"/>
      <c r="R12" s="199"/>
      <c r="S12" s="452"/>
      <c r="T12" s="199"/>
      <c r="U12" s="452"/>
      <c r="V12" s="199"/>
      <c r="W12" s="452"/>
      <c r="X12" s="199"/>
      <c r="Y12" s="452"/>
      <c r="Z12" s="199"/>
      <c r="AA12" s="452"/>
    </row>
    <row r="13" spans="1:28" x14ac:dyDescent="0.2">
      <c r="A13" s="324" t="s">
        <v>132</v>
      </c>
      <c r="B13" s="340"/>
      <c r="C13" s="341" t="str">
        <f t="shared" si="4"/>
        <v>s/d</v>
      </c>
      <c r="D13" s="340"/>
      <c r="E13" s="341" t="str">
        <f t="shared" si="0"/>
        <v>s/d</v>
      </c>
      <c r="F13" s="340"/>
      <c r="G13" s="341" t="str">
        <f t="shared" si="1"/>
        <v>s/d</v>
      </c>
      <c r="H13" s="340"/>
      <c r="I13" s="342" t="str">
        <f t="shared" si="2"/>
        <v>s/d</v>
      </c>
      <c r="J13" s="340"/>
      <c r="K13" s="342" t="str">
        <f t="shared" si="3"/>
        <v>s/d</v>
      </c>
      <c r="M13" s="194"/>
    </row>
    <row r="14" spans="1:28" x14ac:dyDescent="0.2">
      <c r="A14" s="324" t="s">
        <v>133</v>
      </c>
      <c r="B14" s="340"/>
      <c r="C14" s="341" t="str">
        <f t="shared" si="4"/>
        <v>s/d</v>
      </c>
      <c r="D14" s="340"/>
      <c r="E14" s="341" t="str">
        <f t="shared" si="0"/>
        <v>s/d</v>
      </c>
      <c r="F14" s="340"/>
      <c r="G14" s="341" t="str">
        <f t="shared" si="1"/>
        <v>s/d</v>
      </c>
      <c r="H14" s="340"/>
      <c r="I14" s="342" t="str">
        <f t="shared" si="2"/>
        <v>s/d</v>
      </c>
      <c r="J14" s="340"/>
      <c r="K14" s="342" t="str">
        <f t="shared" si="3"/>
        <v>s/d</v>
      </c>
      <c r="M14" s="195"/>
      <c r="N14" s="200"/>
      <c r="O14" s="201"/>
      <c r="P14" s="200"/>
      <c r="Q14" s="201"/>
      <c r="R14" s="200"/>
      <c r="S14" s="201"/>
      <c r="T14" s="200"/>
      <c r="U14" s="201"/>
      <c r="V14" s="200"/>
      <c r="W14" s="201"/>
      <c r="X14" s="200"/>
      <c r="Y14" s="201"/>
      <c r="Z14" s="200"/>
      <c r="AA14" s="201"/>
    </row>
    <row r="15" spans="1:28" ht="13.5" thickBot="1" x14ac:dyDescent="0.25">
      <c r="A15" s="325"/>
      <c r="B15" s="343"/>
      <c r="C15" s="344" t="str">
        <f t="shared" si="4"/>
        <v>s/d</v>
      </c>
      <c r="D15" s="343"/>
      <c r="E15" s="344" t="str">
        <f t="shared" si="0"/>
        <v>s/d</v>
      </c>
      <c r="F15" s="343"/>
      <c r="G15" s="344" t="str">
        <f t="shared" si="1"/>
        <v>s/d</v>
      </c>
      <c r="H15" s="343"/>
      <c r="I15" s="345" t="str">
        <f t="shared" si="2"/>
        <v>s/d</v>
      </c>
      <c r="J15" s="343"/>
      <c r="K15" s="345" t="str">
        <f t="shared" si="3"/>
        <v>s/d</v>
      </c>
      <c r="M15" s="194"/>
      <c r="N15" s="200"/>
      <c r="O15" s="201"/>
      <c r="P15" s="200"/>
      <c r="Q15" s="201"/>
      <c r="R15" s="200"/>
      <c r="S15" s="201"/>
      <c r="T15" s="200"/>
      <c r="U15" s="201"/>
      <c r="V15" s="200"/>
      <c r="W15" s="201"/>
      <c r="X15" s="200"/>
      <c r="Y15" s="201"/>
      <c r="Z15" s="200"/>
      <c r="AA15" s="201"/>
    </row>
    <row r="16" spans="1:28" ht="13.5" thickBot="1" x14ac:dyDescent="0.25">
      <c r="A16" s="326"/>
      <c r="B16" s="346"/>
      <c r="C16" s="347"/>
      <c r="D16" s="346"/>
      <c r="E16" s="347"/>
      <c r="F16" s="346"/>
      <c r="G16" s="347"/>
      <c r="H16" s="346"/>
      <c r="I16" s="347"/>
      <c r="J16" s="346"/>
      <c r="K16" s="347"/>
      <c r="M16" s="194"/>
      <c r="N16" s="200"/>
      <c r="O16" s="201"/>
      <c r="P16" s="200"/>
      <c r="Q16" s="201"/>
      <c r="R16" s="200"/>
      <c r="S16" s="201"/>
      <c r="T16" s="200"/>
      <c r="U16" s="201"/>
      <c r="V16" s="200"/>
      <c r="W16" s="201"/>
      <c r="X16" s="200"/>
      <c r="Y16" s="201"/>
      <c r="Z16" s="200"/>
      <c r="AA16" s="201"/>
    </row>
    <row r="17" spans="1:27" ht="14.25" x14ac:dyDescent="0.2">
      <c r="A17" s="323" t="s">
        <v>139</v>
      </c>
      <c r="B17" s="337"/>
      <c r="C17" s="338" t="str">
        <f>IFERROR(B17/$B$51,"s/d")</f>
        <v>s/d</v>
      </c>
      <c r="D17" s="337"/>
      <c r="E17" s="338" t="str">
        <f t="shared" ref="E17:E22" si="5">IFERROR(D17/$D$51,"s/d")</f>
        <v>s/d</v>
      </c>
      <c r="F17" s="337"/>
      <c r="G17" s="338" t="str">
        <f t="shared" ref="G17:G22" si="6">IFERROR(F17/$F$51,"s/d")</f>
        <v>s/d</v>
      </c>
      <c r="H17" s="337"/>
      <c r="I17" s="339" t="str">
        <f t="shared" ref="I17:I22" si="7">IFERROR(H17/$H$51,"s/d")</f>
        <v>s/d</v>
      </c>
      <c r="J17" s="337"/>
      <c r="K17" s="339" t="str">
        <f t="shared" ref="K17:K22" si="8">IFERROR(J17/$J$51,"s/d")</f>
        <v>s/d</v>
      </c>
      <c r="M17" s="194"/>
      <c r="N17" s="200"/>
      <c r="O17" s="201"/>
      <c r="P17" s="200"/>
      <c r="Q17" s="201"/>
      <c r="R17" s="200"/>
      <c r="S17" s="201"/>
      <c r="T17" s="200"/>
      <c r="U17" s="201"/>
      <c r="V17" s="200"/>
      <c r="W17" s="201"/>
      <c r="X17" s="200"/>
      <c r="Y17" s="201"/>
      <c r="Z17" s="200"/>
      <c r="AA17" s="201"/>
    </row>
    <row r="18" spans="1:27" x14ac:dyDescent="0.2">
      <c r="A18" s="324" t="s">
        <v>135</v>
      </c>
      <c r="B18" s="340"/>
      <c r="C18" s="341" t="str">
        <f t="shared" ref="C18:C22" si="9">IFERROR(B18/$B$51,"s/d")</f>
        <v>s/d</v>
      </c>
      <c r="D18" s="340"/>
      <c r="E18" s="341" t="str">
        <f t="shared" si="5"/>
        <v>s/d</v>
      </c>
      <c r="F18" s="340"/>
      <c r="G18" s="341" t="str">
        <f t="shared" si="6"/>
        <v>s/d</v>
      </c>
      <c r="H18" s="340"/>
      <c r="I18" s="342" t="str">
        <f t="shared" si="7"/>
        <v>s/d</v>
      </c>
      <c r="J18" s="340"/>
      <c r="K18" s="342" t="str">
        <f t="shared" si="8"/>
        <v>s/d</v>
      </c>
      <c r="M18" s="194"/>
      <c r="N18" s="200"/>
      <c r="O18" s="201"/>
      <c r="P18" s="200"/>
      <c r="Q18" s="201"/>
      <c r="R18" s="200"/>
      <c r="S18" s="201"/>
      <c r="T18" s="200"/>
      <c r="U18" s="201"/>
      <c r="V18" s="200"/>
      <c r="W18" s="201"/>
      <c r="X18" s="200"/>
      <c r="Y18" s="201"/>
      <c r="Z18" s="200"/>
      <c r="AA18" s="201"/>
    </row>
    <row r="19" spans="1:27" x14ac:dyDescent="0.2">
      <c r="A19" s="324" t="s">
        <v>134</v>
      </c>
      <c r="B19" s="340"/>
      <c r="C19" s="341" t="str">
        <f t="shared" si="9"/>
        <v>s/d</v>
      </c>
      <c r="D19" s="340"/>
      <c r="E19" s="341" t="str">
        <f t="shared" si="5"/>
        <v>s/d</v>
      </c>
      <c r="F19" s="340"/>
      <c r="G19" s="341" t="str">
        <f t="shared" si="6"/>
        <v>s/d</v>
      </c>
      <c r="H19" s="340"/>
      <c r="I19" s="342" t="str">
        <f t="shared" si="7"/>
        <v>s/d</v>
      </c>
      <c r="J19" s="340"/>
      <c r="K19" s="342" t="str">
        <f t="shared" si="8"/>
        <v>s/d</v>
      </c>
      <c r="M19" s="194"/>
      <c r="N19" s="200"/>
      <c r="O19" s="201"/>
      <c r="P19" s="200"/>
      <c r="Q19" s="201"/>
      <c r="R19" s="200"/>
      <c r="S19" s="201"/>
      <c r="T19" s="200"/>
      <c r="U19" s="201"/>
      <c r="V19" s="200"/>
      <c r="W19" s="201"/>
      <c r="X19" s="200"/>
      <c r="Y19" s="201"/>
      <c r="Z19" s="200"/>
      <c r="AA19" s="201"/>
    </row>
    <row r="20" spans="1:27" x14ac:dyDescent="0.2">
      <c r="A20" s="324" t="s">
        <v>132</v>
      </c>
      <c r="B20" s="340"/>
      <c r="C20" s="341" t="str">
        <f t="shared" si="9"/>
        <v>s/d</v>
      </c>
      <c r="D20" s="340"/>
      <c r="E20" s="341" t="str">
        <f t="shared" si="5"/>
        <v>s/d</v>
      </c>
      <c r="F20" s="340"/>
      <c r="G20" s="341" t="str">
        <f t="shared" si="6"/>
        <v>s/d</v>
      </c>
      <c r="H20" s="340"/>
      <c r="I20" s="342" t="str">
        <f t="shared" si="7"/>
        <v>s/d</v>
      </c>
      <c r="J20" s="340"/>
      <c r="K20" s="342" t="str">
        <f t="shared" si="8"/>
        <v>s/d</v>
      </c>
      <c r="M20" s="194"/>
      <c r="N20" s="200"/>
      <c r="O20" s="201"/>
      <c r="P20" s="200"/>
      <c r="Q20" s="201"/>
      <c r="R20" s="200"/>
      <c r="S20" s="201"/>
      <c r="T20" s="200"/>
      <c r="U20" s="201"/>
      <c r="V20" s="200"/>
      <c r="W20" s="201"/>
      <c r="X20" s="200"/>
      <c r="Y20" s="201"/>
      <c r="Z20" s="200"/>
      <c r="AA20" s="201"/>
    </row>
    <row r="21" spans="1:27" x14ac:dyDescent="0.2">
      <c r="A21" s="324" t="s">
        <v>133</v>
      </c>
      <c r="B21" s="340"/>
      <c r="C21" s="341" t="str">
        <f t="shared" si="9"/>
        <v>s/d</v>
      </c>
      <c r="D21" s="340"/>
      <c r="E21" s="341" t="str">
        <f t="shared" si="5"/>
        <v>s/d</v>
      </c>
      <c r="F21" s="340"/>
      <c r="G21" s="341" t="str">
        <f t="shared" si="6"/>
        <v>s/d</v>
      </c>
      <c r="H21" s="340"/>
      <c r="I21" s="342" t="str">
        <f t="shared" si="7"/>
        <v>s/d</v>
      </c>
      <c r="J21" s="340"/>
      <c r="K21" s="342" t="str">
        <f t="shared" si="8"/>
        <v>s/d</v>
      </c>
      <c r="M21" s="195"/>
      <c r="N21" s="200"/>
      <c r="O21" s="201"/>
      <c r="P21" s="200"/>
      <c r="Q21" s="201"/>
      <c r="R21" s="200"/>
      <c r="S21" s="201"/>
      <c r="T21" s="200"/>
      <c r="U21" s="201"/>
      <c r="V21" s="200"/>
      <c r="W21" s="201"/>
      <c r="X21" s="200"/>
      <c r="Y21" s="201"/>
      <c r="Z21" s="200"/>
      <c r="AA21" s="201"/>
    </row>
    <row r="22" spans="1:27" ht="13.5" thickBot="1" x14ac:dyDescent="0.25">
      <c r="A22" s="325"/>
      <c r="B22" s="343"/>
      <c r="C22" s="344" t="str">
        <f t="shared" si="9"/>
        <v>s/d</v>
      </c>
      <c r="D22" s="343"/>
      <c r="E22" s="344" t="str">
        <f t="shared" si="5"/>
        <v>s/d</v>
      </c>
      <c r="F22" s="343"/>
      <c r="G22" s="344" t="str">
        <f t="shared" si="6"/>
        <v>s/d</v>
      </c>
      <c r="H22" s="343"/>
      <c r="I22" s="345" t="str">
        <f t="shared" si="7"/>
        <v>s/d</v>
      </c>
      <c r="J22" s="343"/>
      <c r="K22" s="345" t="str">
        <f t="shared" si="8"/>
        <v>s/d</v>
      </c>
      <c r="M22" s="194"/>
      <c r="N22" s="200"/>
      <c r="O22" s="201"/>
      <c r="P22" s="200"/>
      <c r="Q22" s="201"/>
      <c r="R22" s="200"/>
      <c r="S22" s="201"/>
      <c r="T22" s="200"/>
      <c r="U22" s="201"/>
      <c r="V22" s="200"/>
      <c r="W22" s="201"/>
      <c r="X22" s="200"/>
      <c r="Y22" s="201"/>
      <c r="Z22" s="200"/>
      <c r="AA22" s="201"/>
    </row>
    <row r="23" spans="1:27" ht="13.5" thickBot="1" x14ac:dyDescent="0.25">
      <c r="A23" s="326"/>
      <c r="B23" s="346"/>
      <c r="C23" s="347"/>
      <c r="D23" s="346"/>
      <c r="E23" s="347"/>
      <c r="F23" s="346"/>
      <c r="G23" s="347"/>
      <c r="H23" s="346"/>
      <c r="I23" s="347"/>
      <c r="J23" s="346"/>
      <c r="K23" s="347"/>
      <c r="M23" s="194"/>
      <c r="N23" s="200"/>
      <c r="O23" s="201"/>
      <c r="P23" s="200"/>
      <c r="Q23" s="201"/>
      <c r="R23" s="200"/>
      <c r="S23" s="201"/>
      <c r="T23" s="200"/>
      <c r="U23" s="201"/>
      <c r="V23" s="200"/>
      <c r="W23" s="201"/>
      <c r="X23" s="200"/>
      <c r="Y23" s="201"/>
      <c r="Z23" s="200"/>
      <c r="AA23" s="201"/>
    </row>
    <row r="24" spans="1:27" ht="13.5" thickBot="1" x14ac:dyDescent="0.25">
      <c r="A24" s="327" t="s">
        <v>47</v>
      </c>
      <c r="B24" s="348"/>
      <c r="C24" s="349" t="str">
        <f>IFERROR(B24/$B$51,"s/d")</f>
        <v>s/d</v>
      </c>
      <c r="D24" s="350"/>
      <c r="E24" s="349" t="str">
        <f>IFERROR(D24/$D$51,"s/d")</f>
        <v>s/d</v>
      </c>
      <c r="F24" s="350"/>
      <c r="G24" s="349" t="str">
        <f>IFERROR(F24/$F$51,"s/d")</f>
        <v>s/d</v>
      </c>
      <c r="H24" s="350"/>
      <c r="I24" s="349" t="str">
        <f>IFERROR(H24/$H$51,"s/d")</f>
        <v>s/d</v>
      </c>
      <c r="J24" s="350"/>
      <c r="K24" s="349" t="str">
        <f>IFERROR(J24/$J$51,"s/d")</f>
        <v>s/d</v>
      </c>
      <c r="M24" s="194"/>
      <c r="N24" s="200"/>
      <c r="O24" s="201"/>
      <c r="P24" s="200"/>
      <c r="Q24" s="201"/>
      <c r="R24" s="200"/>
      <c r="S24" s="201"/>
      <c r="T24" s="200"/>
      <c r="U24" s="201"/>
      <c r="V24" s="200"/>
      <c r="W24" s="201"/>
      <c r="X24" s="200"/>
      <c r="Y24" s="201"/>
      <c r="Z24" s="200"/>
      <c r="AA24" s="201"/>
    </row>
    <row r="25" spans="1:27" ht="13.5" thickBot="1" x14ac:dyDescent="0.25">
      <c r="A25" s="326"/>
      <c r="B25" s="346"/>
      <c r="C25" s="347"/>
      <c r="D25" s="346"/>
      <c r="E25" s="347"/>
      <c r="F25" s="346"/>
      <c r="G25" s="347"/>
      <c r="H25" s="346"/>
      <c r="I25" s="347"/>
      <c r="J25" s="346"/>
      <c r="K25" s="347"/>
      <c r="M25" s="194"/>
      <c r="N25" s="200"/>
      <c r="O25" s="201"/>
      <c r="P25" s="200"/>
      <c r="Q25" s="201"/>
      <c r="R25" s="200"/>
      <c r="S25" s="201"/>
      <c r="T25" s="200"/>
      <c r="U25" s="201"/>
      <c r="V25" s="200"/>
      <c r="W25" s="201"/>
      <c r="X25" s="200"/>
      <c r="Y25" s="201"/>
      <c r="Z25" s="200"/>
      <c r="AA25" s="201"/>
    </row>
    <row r="26" spans="1:27" x14ac:dyDescent="0.2">
      <c r="A26" s="328" t="s">
        <v>48</v>
      </c>
      <c r="B26" s="337"/>
      <c r="C26" s="338" t="str">
        <f t="shared" ref="C26:C30" si="10">IFERROR(B26/$B$51,"s/d")</f>
        <v>s/d</v>
      </c>
      <c r="D26" s="337"/>
      <c r="E26" s="338" t="str">
        <f>IFERROR(D26/$D$51,"s/d")</f>
        <v>s/d</v>
      </c>
      <c r="F26" s="337"/>
      <c r="G26" s="338" t="str">
        <f>IFERROR(F26/$F$51,"s/d")</f>
        <v>s/d</v>
      </c>
      <c r="H26" s="337"/>
      <c r="I26" s="339" t="str">
        <f>IFERROR(H26/$H$51,"s/d")</f>
        <v>s/d</v>
      </c>
      <c r="J26" s="337"/>
      <c r="K26" s="339" t="str">
        <f>IFERROR(J26/$J$51,"s/d")</f>
        <v>s/d</v>
      </c>
      <c r="M26" s="194"/>
      <c r="N26" s="200"/>
      <c r="O26" s="201"/>
      <c r="P26" s="200"/>
      <c r="Q26" s="201"/>
      <c r="R26" s="200"/>
      <c r="S26" s="201"/>
      <c r="T26" s="200"/>
      <c r="U26" s="201"/>
      <c r="V26" s="200"/>
      <c r="W26" s="201"/>
      <c r="X26" s="200"/>
      <c r="Y26" s="201"/>
      <c r="Z26" s="200"/>
      <c r="AA26" s="201"/>
    </row>
    <row r="27" spans="1:27" x14ac:dyDescent="0.2">
      <c r="A27" s="329" t="s">
        <v>49</v>
      </c>
      <c r="B27" s="340"/>
      <c r="C27" s="341" t="str">
        <f t="shared" si="10"/>
        <v>s/d</v>
      </c>
      <c r="D27" s="340"/>
      <c r="E27" s="341" t="str">
        <f>IFERROR(D27/$D$51,"s/d")</f>
        <v>s/d</v>
      </c>
      <c r="F27" s="340"/>
      <c r="G27" s="341" t="str">
        <f>IFERROR(F27/$F$51,"s/d")</f>
        <v>s/d</v>
      </c>
      <c r="H27" s="340"/>
      <c r="I27" s="342" t="str">
        <f>IFERROR(H27/$H$51,"s/d")</f>
        <v>s/d</v>
      </c>
      <c r="J27" s="340"/>
      <c r="K27" s="342" t="str">
        <f>IFERROR(J27/$J$51,"s/d")</f>
        <v>s/d</v>
      </c>
      <c r="M27" s="194"/>
      <c r="N27" s="200"/>
      <c r="O27" s="201"/>
      <c r="P27" s="200"/>
      <c r="Q27" s="201"/>
      <c r="R27" s="200"/>
      <c r="S27" s="201"/>
      <c r="T27" s="200"/>
      <c r="U27" s="201"/>
      <c r="V27" s="200"/>
      <c r="W27" s="201"/>
      <c r="X27" s="200"/>
      <c r="Y27" s="201"/>
      <c r="Z27" s="200"/>
      <c r="AA27" s="201"/>
    </row>
    <row r="28" spans="1:27" x14ac:dyDescent="0.2">
      <c r="A28" s="329" t="s">
        <v>50</v>
      </c>
      <c r="B28" s="340"/>
      <c r="C28" s="341" t="str">
        <f t="shared" si="10"/>
        <v>s/d</v>
      </c>
      <c r="D28" s="340"/>
      <c r="E28" s="341" t="str">
        <f>IFERROR(D28/$D$51,"s/d")</f>
        <v>s/d</v>
      </c>
      <c r="F28" s="340"/>
      <c r="G28" s="341" t="str">
        <f>IFERROR(F28/$F$51,"s/d")</f>
        <v>s/d</v>
      </c>
      <c r="H28" s="340"/>
      <c r="I28" s="342" t="str">
        <f>IFERROR(H28/$H$51,"s/d")</f>
        <v>s/d</v>
      </c>
      <c r="J28" s="340"/>
      <c r="K28" s="342" t="str">
        <f>IFERROR(J28/$J$51,"s/d")</f>
        <v>s/d</v>
      </c>
      <c r="M28" s="195"/>
      <c r="N28" s="200"/>
      <c r="O28" s="201"/>
      <c r="P28" s="200"/>
      <c r="Q28" s="201"/>
      <c r="R28" s="200"/>
      <c r="S28" s="201"/>
      <c r="T28" s="200"/>
      <c r="U28" s="201"/>
      <c r="V28" s="200"/>
      <c r="W28" s="201"/>
      <c r="X28" s="200"/>
      <c r="Y28" s="201"/>
      <c r="Z28" s="200"/>
      <c r="AA28" s="201"/>
    </row>
    <row r="29" spans="1:27" x14ac:dyDescent="0.2">
      <c r="A29" s="329" t="s">
        <v>51</v>
      </c>
      <c r="B29" s="340"/>
      <c r="C29" s="341" t="str">
        <f t="shared" si="10"/>
        <v>s/d</v>
      </c>
      <c r="D29" s="340"/>
      <c r="E29" s="341" t="str">
        <f>IFERROR(D29/$D$51,"s/d")</f>
        <v>s/d</v>
      </c>
      <c r="F29" s="340"/>
      <c r="G29" s="341" t="str">
        <f>IFERROR(F29/$F$51,"s/d")</f>
        <v>s/d</v>
      </c>
      <c r="H29" s="340"/>
      <c r="I29" s="342" t="str">
        <f>IFERROR(H29/$H$51,"s/d")</f>
        <v>s/d</v>
      </c>
      <c r="J29" s="340"/>
      <c r="K29" s="342" t="str">
        <f>IFERROR(J29/$J$51,"s/d")</f>
        <v>s/d</v>
      </c>
      <c r="M29" s="194"/>
      <c r="N29" s="200"/>
      <c r="O29" s="201"/>
      <c r="P29" s="200"/>
      <c r="Q29" s="201"/>
      <c r="R29" s="200"/>
      <c r="S29" s="201"/>
      <c r="T29" s="200"/>
      <c r="U29" s="201"/>
      <c r="V29" s="200"/>
      <c r="W29" s="201"/>
      <c r="X29" s="200"/>
      <c r="Y29" s="201"/>
      <c r="Z29" s="200"/>
      <c r="AA29" s="201"/>
    </row>
    <row r="30" spans="1:27" ht="13.5" thickBot="1" x14ac:dyDescent="0.25">
      <c r="A30" s="330" t="s">
        <v>52</v>
      </c>
      <c r="B30" s="343"/>
      <c r="C30" s="344" t="str">
        <f t="shared" si="10"/>
        <v>s/d</v>
      </c>
      <c r="D30" s="343"/>
      <c r="E30" s="344" t="str">
        <f>IFERROR(D30/$D$51,"s/d")</f>
        <v>s/d</v>
      </c>
      <c r="F30" s="343"/>
      <c r="G30" s="344" t="str">
        <f>IFERROR(F30/$F$51,"s/d")</f>
        <v>s/d</v>
      </c>
      <c r="H30" s="343"/>
      <c r="I30" s="345" t="str">
        <f>IFERROR(H30/$H$51,"s/d")</f>
        <v>s/d</v>
      </c>
      <c r="J30" s="343"/>
      <c r="K30" s="345" t="str">
        <f>IFERROR(J30/$J$51,"s/d")</f>
        <v>s/d</v>
      </c>
      <c r="M30" s="195"/>
      <c r="N30" s="200"/>
      <c r="O30" s="201"/>
      <c r="P30" s="200"/>
      <c r="Q30" s="201"/>
      <c r="R30" s="200"/>
      <c r="S30" s="201"/>
      <c r="T30" s="200"/>
      <c r="U30" s="201"/>
      <c r="V30" s="200"/>
      <c r="W30" s="201"/>
      <c r="X30" s="200"/>
      <c r="Y30" s="201"/>
      <c r="Z30" s="200"/>
      <c r="AA30" s="201"/>
    </row>
    <row r="31" spans="1:27" ht="13.5" thickBot="1" x14ac:dyDescent="0.25">
      <c r="A31" s="331"/>
      <c r="B31" s="346"/>
      <c r="C31" s="351"/>
      <c r="D31" s="346"/>
      <c r="E31" s="351"/>
      <c r="F31" s="346"/>
      <c r="G31" s="351"/>
      <c r="H31" s="346"/>
      <c r="I31" s="351"/>
      <c r="J31" s="346"/>
      <c r="K31" s="351"/>
      <c r="M31" s="195"/>
      <c r="N31" s="200"/>
      <c r="O31" s="201"/>
      <c r="P31" s="200"/>
      <c r="Q31" s="201"/>
      <c r="R31" s="200"/>
      <c r="S31" s="201"/>
      <c r="T31" s="200"/>
      <c r="U31" s="201"/>
      <c r="V31" s="200"/>
      <c r="W31" s="201"/>
      <c r="X31" s="200"/>
      <c r="Y31" s="201"/>
      <c r="Z31" s="200"/>
      <c r="AA31" s="201"/>
    </row>
    <row r="32" spans="1:27" x14ac:dyDescent="0.2">
      <c r="A32" s="328" t="s">
        <v>53</v>
      </c>
      <c r="B32" s="337"/>
      <c r="C32" s="338" t="str">
        <f t="shared" ref="C32:C35" si="11">IFERROR(B32/$B$51,"s/d")</f>
        <v>s/d</v>
      </c>
      <c r="D32" s="337"/>
      <c r="E32" s="338" t="str">
        <f>IFERROR(D32/$D$51,"s/d")</f>
        <v>s/d</v>
      </c>
      <c r="F32" s="337"/>
      <c r="G32" s="338" t="str">
        <f>IFERROR(F32/$F$51,"s/d")</f>
        <v>s/d</v>
      </c>
      <c r="H32" s="337"/>
      <c r="I32" s="339" t="str">
        <f>IFERROR(H32/$H$51,"s/d")</f>
        <v>s/d</v>
      </c>
      <c r="J32" s="337"/>
      <c r="K32" s="339" t="str">
        <f>IFERROR(J32/$J$51,"s/d")</f>
        <v>s/d</v>
      </c>
      <c r="M32" s="195"/>
      <c r="N32" s="200"/>
      <c r="O32" s="201"/>
      <c r="P32" s="200"/>
      <c r="Q32" s="201"/>
      <c r="R32" s="200"/>
      <c r="S32" s="201"/>
      <c r="T32" s="200"/>
      <c r="U32" s="201"/>
      <c r="V32" s="200"/>
      <c r="W32" s="201"/>
      <c r="X32" s="200"/>
      <c r="Y32" s="201"/>
      <c r="Z32" s="200"/>
      <c r="AA32" s="201"/>
    </row>
    <row r="33" spans="1:27" x14ac:dyDescent="0.2">
      <c r="A33" s="332" t="s">
        <v>54</v>
      </c>
      <c r="B33" s="340"/>
      <c r="C33" s="341" t="str">
        <f t="shared" si="11"/>
        <v>s/d</v>
      </c>
      <c r="D33" s="340"/>
      <c r="E33" s="341" t="str">
        <f>IFERROR(D33/$D$51,"s/d")</f>
        <v>s/d</v>
      </c>
      <c r="F33" s="340"/>
      <c r="G33" s="341" t="str">
        <f>IFERROR(F33/$F$51,"s/d")</f>
        <v>s/d</v>
      </c>
      <c r="H33" s="340"/>
      <c r="I33" s="342" t="str">
        <f>IFERROR(H33/$H$51,"s/d")</f>
        <v>s/d</v>
      </c>
      <c r="J33" s="340"/>
      <c r="K33" s="342" t="str">
        <f>IFERROR(J33/$J$51,"s/d")</f>
        <v>s/d</v>
      </c>
      <c r="M33" s="195"/>
      <c r="N33" s="200"/>
      <c r="O33" s="201"/>
      <c r="P33" s="200"/>
      <c r="Q33" s="201"/>
      <c r="R33" s="200"/>
      <c r="S33" s="201"/>
      <c r="T33" s="200"/>
      <c r="U33" s="201"/>
      <c r="V33" s="200"/>
      <c r="W33" s="201"/>
      <c r="X33" s="200"/>
      <c r="Y33" s="201"/>
      <c r="Z33" s="200"/>
      <c r="AA33" s="201"/>
    </row>
    <row r="34" spans="1:27" x14ac:dyDescent="0.2">
      <c r="A34" s="332" t="s">
        <v>78</v>
      </c>
      <c r="B34" s="340"/>
      <c r="C34" s="341" t="str">
        <f t="shared" si="11"/>
        <v>s/d</v>
      </c>
      <c r="D34" s="340"/>
      <c r="E34" s="341" t="str">
        <f>IFERROR(D34/$D$51,"s/d")</f>
        <v>s/d</v>
      </c>
      <c r="F34" s="340"/>
      <c r="G34" s="341" t="str">
        <f>IFERROR(F34/$F$51,"s/d")</f>
        <v>s/d</v>
      </c>
      <c r="H34" s="340"/>
      <c r="I34" s="342" t="str">
        <f>IFERROR(H34/$H$51,"s/d")</f>
        <v>s/d</v>
      </c>
      <c r="J34" s="340"/>
      <c r="K34" s="342" t="str">
        <f>IFERROR(J34/$J$51,"s/d")</f>
        <v>s/d</v>
      </c>
      <c r="M34" s="194"/>
      <c r="N34" s="200"/>
      <c r="O34" s="201"/>
      <c r="P34" s="200"/>
      <c r="Q34" s="201"/>
      <c r="R34" s="200"/>
      <c r="S34" s="201"/>
      <c r="T34" s="200"/>
      <c r="U34" s="201"/>
      <c r="V34" s="200"/>
      <c r="W34" s="201"/>
      <c r="X34" s="200"/>
      <c r="Y34" s="201"/>
      <c r="Z34" s="200"/>
      <c r="AA34" s="201"/>
    </row>
    <row r="35" spans="1:27" ht="13.5" thickBot="1" x14ac:dyDescent="0.25">
      <c r="A35" s="330" t="s">
        <v>67</v>
      </c>
      <c r="B35" s="343"/>
      <c r="C35" s="344" t="str">
        <f t="shared" si="11"/>
        <v>s/d</v>
      </c>
      <c r="D35" s="343"/>
      <c r="E35" s="344" t="str">
        <f>IFERROR(D35/$D$51,"s/d")</f>
        <v>s/d</v>
      </c>
      <c r="F35" s="343"/>
      <c r="G35" s="344" t="str">
        <f>IFERROR(F35/$F$51,"s/d")</f>
        <v>s/d</v>
      </c>
      <c r="H35" s="343"/>
      <c r="I35" s="345" t="str">
        <f>IFERROR(H35/$H$51,"s/d")</f>
        <v>s/d</v>
      </c>
      <c r="J35" s="343"/>
      <c r="K35" s="345" t="str">
        <f>IFERROR(J35/$J$51,"s/d")</f>
        <v>s/d</v>
      </c>
      <c r="M35" s="195"/>
      <c r="N35" s="200"/>
      <c r="O35" s="201"/>
      <c r="P35" s="200"/>
      <c r="Q35" s="201"/>
      <c r="R35" s="200"/>
      <c r="S35" s="201"/>
      <c r="T35" s="200"/>
      <c r="U35" s="201"/>
      <c r="V35" s="200"/>
      <c r="W35" s="201"/>
      <c r="X35" s="200"/>
      <c r="Y35" s="201"/>
      <c r="Z35" s="200"/>
      <c r="AA35" s="201"/>
    </row>
    <row r="36" spans="1:27" ht="13.5" thickBot="1" x14ac:dyDescent="0.25">
      <c r="A36" s="326"/>
      <c r="B36" s="346"/>
      <c r="C36" s="347"/>
      <c r="D36" s="346"/>
      <c r="E36" s="347"/>
      <c r="F36" s="346"/>
      <c r="G36" s="347"/>
      <c r="H36" s="346"/>
      <c r="I36" s="347"/>
      <c r="J36" s="346"/>
      <c r="K36" s="347"/>
      <c r="M36" s="195"/>
      <c r="N36" s="200"/>
      <c r="O36" s="201"/>
      <c r="P36" s="200"/>
      <c r="Q36" s="201"/>
      <c r="R36" s="200"/>
      <c r="S36" s="201"/>
      <c r="T36" s="200"/>
      <c r="U36" s="201"/>
      <c r="V36" s="200"/>
      <c r="W36" s="201"/>
      <c r="X36" s="200"/>
      <c r="Y36" s="201"/>
      <c r="Z36" s="200"/>
      <c r="AA36" s="201"/>
    </row>
    <row r="37" spans="1:27" x14ac:dyDescent="0.2">
      <c r="A37" s="328" t="s">
        <v>55</v>
      </c>
      <c r="B37" s="337"/>
      <c r="C37" s="338" t="str">
        <f t="shared" ref="C37:C43" si="12">IFERROR(B37/$B$51,"s/d")</f>
        <v>s/d</v>
      </c>
      <c r="D37" s="337"/>
      <c r="E37" s="338" t="str">
        <f t="shared" ref="E37:E43" si="13">IFERROR(D37/$D$51,"s/d")</f>
        <v>s/d</v>
      </c>
      <c r="F37" s="337"/>
      <c r="G37" s="338" t="str">
        <f t="shared" ref="G37:G43" si="14">IFERROR(F37/$F$51,"s/d")</f>
        <v>s/d</v>
      </c>
      <c r="H37" s="337"/>
      <c r="I37" s="339" t="str">
        <f t="shared" ref="I37:I43" si="15">IFERROR(H37/$H$51,"s/d")</f>
        <v>s/d</v>
      </c>
      <c r="J37" s="337"/>
      <c r="K37" s="339" t="str">
        <f t="shared" ref="K37:K43" si="16">IFERROR(J37/$J$51,"s/d")</f>
        <v>s/d</v>
      </c>
      <c r="M37" s="194"/>
      <c r="N37" s="200"/>
      <c r="O37" s="201"/>
      <c r="P37" s="200"/>
      <c r="Q37" s="201"/>
      <c r="R37" s="200"/>
      <c r="S37" s="201"/>
      <c r="T37" s="200"/>
      <c r="U37" s="201"/>
      <c r="V37" s="200"/>
      <c r="W37" s="201"/>
      <c r="X37" s="200"/>
      <c r="Y37" s="201"/>
      <c r="Z37" s="200"/>
      <c r="AA37" s="201"/>
    </row>
    <row r="38" spans="1:27" x14ac:dyDescent="0.2">
      <c r="A38" s="329" t="s">
        <v>56</v>
      </c>
      <c r="B38" s="340"/>
      <c r="C38" s="341" t="str">
        <f t="shared" si="12"/>
        <v>s/d</v>
      </c>
      <c r="D38" s="340"/>
      <c r="E38" s="341" t="str">
        <f t="shared" si="13"/>
        <v>s/d</v>
      </c>
      <c r="F38" s="340"/>
      <c r="G38" s="341" t="str">
        <f t="shared" si="14"/>
        <v>s/d</v>
      </c>
      <c r="H38" s="340"/>
      <c r="I38" s="342" t="str">
        <f t="shared" si="15"/>
        <v>s/d</v>
      </c>
      <c r="J38" s="340"/>
      <c r="K38" s="342" t="str">
        <f t="shared" si="16"/>
        <v>s/d</v>
      </c>
      <c r="M38" s="194"/>
      <c r="N38" s="200"/>
      <c r="O38" s="201"/>
      <c r="P38" s="200"/>
      <c r="Q38" s="201"/>
      <c r="R38" s="200"/>
      <c r="S38" s="201"/>
      <c r="T38" s="200"/>
      <c r="U38" s="201"/>
      <c r="V38" s="200"/>
      <c r="W38" s="201"/>
      <c r="X38" s="200"/>
      <c r="Y38" s="201"/>
      <c r="Z38" s="200"/>
      <c r="AA38" s="201"/>
    </row>
    <row r="39" spans="1:27" x14ac:dyDescent="0.2">
      <c r="A39" s="329" t="s">
        <v>57</v>
      </c>
      <c r="B39" s="340"/>
      <c r="C39" s="341" t="str">
        <f t="shared" si="12"/>
        <v>s/d</v>
      </c>
      <c r="D39" s="340"/>
      <c r="E39" s="341" t="str">
        <f t="shared" si="13"/>
        <v>s/d</v>
      </c>
      <c r="F39" s="340"/>
      <c r="G39" s="341" t="str">
        <f t="shared" si="14"/>
        <v>s/d</v>
      </c>
      <c r="H39" s="340"/>
      <c r="I39" s="342" t="str">
        <f t="shared" si="15"/>
        <v>s/d</v>
      </c>
      <c r="J39" s="340"/>
      <c r="K39" s="342" t="str">
        <f t="shared" si="16"/>
        <v>s/d</v>
      </c>
      <c r="M39" s="194"/>
      <c r="N39" s="200"/>
      <c r="O39" s="201"/>
      <c r="P39" s="200"/>
      <c r="Q39" s="201"/>
      <c r="R39" s="200"/>
      <c r="S39" s="201"/>
      <c r="T39" s="200"/>
      <c r="U39" s="201"/>
      <c r="V39" s="200"/>
      <c r="W39" s="201"/>
      <c r="X39" s="200"/>
      <c r="Y39" s="201"/>
      <c r="Z39" s="200"/>
      <c r="AA39" s="201"/>
    </row>
    <row r="40" spans="1:27" x14ac:dyDescent="0.2">
      <c r="A40" s="329" t="s">
        <v>58</v>
      </c>
      <c r="B40" s="340"/>
      <c r="C40" s="341" t="str">
        <f t="shared" si="12"/>
        <v>s/d</v>
      </c>
      <c r="D40" s="340"/>
      <c r="E40" s="341" t="str">
        <f t="shared" si="13"/>
        <v>s/d</v>
      </c>
      <c r="F40" s="340"/>
      <c r="G40" s="341" t="str">
        <f t="shared" si="14"/>
        <v>s/d</v>
      </c>
      <c r="H40" s="340"/>
      <c r="I40" s="342" t="str">
        <f t="shared" si="15"/>
        <v>s/d</v>
      </c>
      <c r="J40" s="340"/>
      <c r="K40" s="342" t="str">
        <f t="shared" si="16"/>
        <v>s/d</v>
      </c>
      <c r="M40" s="194"/>
      <c r="N40" s="200"/>
      <c r="O40" s="201"/>
      <c r="P40" s="200"/>
      <c r="Q40" s="201"/>
      <c r="R40" s="200"/>
      <c r="S40" s="201"/>
      <c r="T40" s="200"/>
      <c r="U40" s="201"/>
      <c r="V40" s="200"/>
      <c r="W40" s="201"/>
      <c r="X40" s="200"/>
      <c r="Y40" s="201"/>
      <c r="Z40" s="200"/>
      <c r="AA40" s="201"/>
    </row>
    <row r="41" spans="1:27" x14ac:dyDescent="0.2">
      <c r="A41" s="332" t="s">
        <v>59</v>
      </c>
      <c r="B41" s="340"/>
      <c r="C41" s="341" t="str">
        <f t="shared" si="12"/>
        <v>s/d</v>
      </c>
      <c r="D41" s="340"/>
      <c r="E41" s="341" t="str">
        <f t="shared" si="13"/>
        <v>s/d</v>
      </c>
      <c r="F41" s="340"/>
      <c r="G41" s="341" t="str">
        <f t="shared" si="14"/>
        <v>s/d</v>
      </c>
      <c r="H41" s="340"/>
      <c r="I41" s="342" t="str">
        <f t="shared" si="15"/>
        <v>s/d</v>
      </c>
      <c r="J41" s="340"/>
      <c r="K41" s="342" t="str">
        <f t="shared" si="16"/>
        <v>s/d</v>
      </c>
      <c r="M41" s="195"/>
      <c r="N41" s="200"/>
      <c r="O41" s="201"/>
      <c r="P41" s="200"/>
      <c r="Q41" s="201"/>
      <c r="R41" s="200"/>
      <c r="S41" s="201"/>
      <c r="T41" s="200"/>
      <c r="U41" s="201"/>
      <c r="V41" s="200"/>
      <c r="W41" s="201"/>
      <c r="X41" s="200"/>
      <c r="Y41" s="201"/>
      <c r="Z41" s="200"/>
      <c r="AA41" s="201"/>
    </row>
    <row r="42" spans="1:27" x14ac:dyDescent="0.2">
      <c r="A42" s="329"/>
      <c r="B42" s="340"/>
      <c r="C42" s="341" t="str">
        <f t="shared" si="12"/>
        <v>s/d</v>
      </c>
      <c r="D42" s="340"/>
      <c r="E42" s="341" t="str">
        <f t="shared" si="13"/>
        <v>s/d</v>
      </c>
      <c r="F42" s="340"/>
      <c r="G42" s="341" t="str">
        <f t="shared" si="14"/>
        <v>s/d</v>
      </c>
      <c r="H42" s="340"/>
      <c r="I42" s="342" t="str">
        <f t="shared" si="15"/>
        <v>s/d</v>
      </c>
      <c r="J42" s="340"/>
      <c r="K42" s="342" t="str">
        <f t="shared" si="16"/>
        <v>s/d</v>
      </c>
      <c r="M42" s="195"/>
      <c r="N42" s="200"/>
      <c r="O42" s="201"/>
      <c r="P42" s="200"/>
      <c r="Q42" s="201"/>
      <c r="R42" s="200"/>
      <c r="S42" s="201"/>
      <c r="T42" s="200"/>
      <c r="U42" s="201"/>
      <c r="V42" s="200"/>
      <c r="W42" s="201"/>
      <c r="X42" s="200"/>
      <c r="Y42" s="201"/>
      <c r="Z42" s="200"/>
      <c r="AA42" s="201"/>
    </row>
    <row r="43" spans="1:27" ht="13.5" thickBot="1" x14ac:dyDescent="0.25">
      <c r="A43" s="333"/>
      <c r="B43" s="343"/>
      <c r="C43" s="344" t="str">
        <f t="shared" si="12"/>
        <v>s/d</v>
      </c>
      <c r="D43" s="343"/>
      <c r="E43" s="344" t="str">
        <f t="shared" si="13"/>
        <v>s/d</v>
      </c>
      <c r="F43" s="343"/>
      <c r="G43" s="344" t="str">
        <f t="shared" si="14"/>
        <v>s/d</v>
      </c>
      <c r="H43" s="343"/>
      <c r="I43" s="345" t="str">
        <f t="shared" si="15"/>
        <v>s/d</v>
      </c>
      <c r="J43" s="343"/>
      <c r="K43" s="345" t="str">
        <f t="shared" si="16"/>
        <v>s/d</v>
      </c>
      <c r="M43" s="195"/>
      <c r="N43" s="200"/>
      <c r="O43" s="201"/>
      <c r="P43" s="200"/>
      <c r="Q43" s="201"/>
      <c r="R43" s="200"/>
      <c r="S43" s="201"/>
      <c r="T43" s="200"/>
      <c r="U43" s="201"/>
      <c r="V43" s="200"/>
      <c r="W43" s="201"/>
      <c r="X43" s="200"/>
      <c r="Y43" s="201"/>
      <c r="Z43" s="200"/>
      <c r="AA43" s="201"/>
    </row>
    <row r="44" spans="1:27" ht="13.5" thickBot="1" x14ac:dyDescent="0.25">
      <c r="A44" s="326"/>
      <c r="B44" s="346"/>
      <c r="C44" s="351"/>
      <c r="D44" s="346"/>
      <c r="E44" s="351"/>
      <c r="F44" s="346"/>
      <c r="G44" s="351"/>
      <c r="H44" s="346"/>
      <c r="I44" s="351"/>
      <c r="J44" s="346"/>
      <c r="K44" s="351"/>
      <c r="M44" s="195"/>
      <c r="N44" s="200"/>
      <c r="O44" s="201"/>
      <c r="P44" s="200"/>
      <c r="Q44" s="201"/>
      <c r="R44" s="200"/>
      <c r="S44" s="201"/>
      <c r="T44" s="200"/>
      <c r="U44" s="201"/>
      <c r="V44" s="200"/>
      <c r="W44" s="201"/>
      <c r="X44" s="200"/>
      <c r="Y44" s="201"/>
      <c r="Z44" s="200"/>
      <c r="AA44" s="201"/>
    </row>
    <row r="45" spans="1:27" x14ac:dyDescent="0.2">
      <c r="A45" s="328" t="s">
        <v>60</v>
      </c>
      <c r="B45" s="337"/>
      <c r="C45" s="338" t="str">
        <f t="shared" ref="C45:C49" si="17">IFERROR(B45/$B$51,"s/d")</f>
        <v>s/d</v>
      </c>
      <c r="D45" s="337"/>
      <c r="E45" s="338" t="str">
        <f>IFERROR(D45/$D$51,"s/d")</f>
        <v>s/d</v>
      </c>
      <c r="F45" s="337"/>
      <c r="G45" s="338" t="str">
        <f>IFERROR(F45/$F$51,"s/d")</f>
        <v>s/d</v>
      </c>
      <c r="H45" s="337"/>
      <c r="I45" s="339" t="str">
        <f>IFERROR(H45/$H$51,"s/d")</f>
        <v>s/d</v>
      </c>
      <c r="J45" s="337"/>
      <c r="K45" s="339" t="str">
        <f>IFERROR(J45/$J$51,"s/d")</f>
        <v>s/d</v>
      </c>
      <c r="M45" s="194"/>
      <c r="N45" s="200"/>
      <c r="O45" s="201"/>
      <c r="P45" s="200"/>
      <c r="Q45" s="201"/>
      <c r="R45" s="200"/>
      <c r="S45" s="201"/>
      <c r="T45" s="200"/>
      <c r="U45" s="201"/>
      <c r="V45" s="200"/>
      <c r="W45" s="201"/>
      <c r="X45" s="200"/>
      <c r="Y45" s="201"/>
      <c r="Z45" s="200"/>
      <c r="AA45" s="201"/>
    </row>
    <row r="46" spans="1:27" x14ac:dyDescent="0.2">
      <c r="A46" s="329" t="s">
        <v>79</v>
      </c>
      <c r="B46" s="340"/>
      <c r="C46" s="341" t="str">
        <f t="shared" si="17"/>
        <v>s/d</v>
      </c>
      <c r="D46" s="340"/>
      <c r="E46" s="341" t="str">
        <f>IFERROR(D46/$D$51,"s/d")</f>
        <v>s/d</v>
      </c>
      <c r="F46" s="340"/>
      <c r="G46" s="341" t="str">
        <f>IFERROR(F46/$F$51,"s/d")</f>
        <v>s/d</v>
      </c>
      <c r="H46" s="340"/>
      <c r="I46" s="342" t="str">
        <f>IFERROR(H46/$H$51,"s/d")</f>
        <v>s/d</v>
      </c>
      <c r="J46" s="340"/>
      <c r="K46" s="342" t="str">
        <f>IFERROR(J46/$J$51,"s/d")</f>
        <v>s/d</v>
      </c>
      <c r="M46" s="195"/>
      <c r="N46" s="200"/>
      <c r="O46" s="201"/>
      <c r="P46" s="200"/>
      <c r="Q46" s="201"/>
      <c r="R46" s="200"/>
      <c r="S46" s="201"/>
      <c r="T46" s="200"/>
      <c r="U46" s="201"/>
      <c r="V46" s="200"/>
      <c r="W46" s="201"/>
      <c r="X46" s="200"/>
      <c r="Y46" s="201"/>
      <c r="Z46" s="200"/>
      <c r="AA46" s="201"/>
    </row>
    <row r="47" spans="1:27" x14ac:dyDescent="0.2">
      <c r="A47" s="329" t="s">
        <v>61</v>
      </c>
      <c r="B47" s="340"/>
      <c r="C47" s="341" t="str">
        <f t="shared" si="17"/>
        <v>s/d</v>
      </c>
      <c r="D47" s="340"/>
      <c r="E47" s="341" t="str">
        <f>IFERROR(D47/$D$51,"s/d")</f>
        <v>s/d</v>
      </c>
      <c r="F47" s="340"/>
      <c r="G47" s="341" t="str">
        <f>IFERROR(F47/$F$51,"s/d")</f>
        <v>s/d</v>
      </c>
      <c r="H47" s="340"/>
      <c r="I47" s="342" t="str">
        <f>IFERROR(H47/$H$51,"s/d")</f>
        <v>s/d</v>
      </c>
      <c r="J47" s="340"/>
      <c r="K47" s="342" t="str">
        <f>IFERROR(J47/$J$51,"s/d")</f>
        <v>s/d</v>
      </c>
      <c r="M47" s="195"/>
      <c r="N47" s="200"/>
      <c r="O47" s="201"/>
      <c r="P47" s="200"/>
      <c r="Q47" s="201"/>
      <c r="R47" s="200"/>
      <c r="S47" s="201"/>
      <c r="T47" s="200"/>
      <c r="U47" s="201"/>
      <c r="V47" s="200"/>
      <c r="W47" s="201"/>
      <c r="X47" s="200"/>
      <c r="Y47" s="201"/>
      <c r="Z47" s="200"/>
      <c r="AA47" s="201"/>
    </row>
    <row r="48" spans="1:27" x14ac:dyDescent="0.2">
      <c r="A48" s="329" t="s">
        <v>80</v>
      </c>
      <c r="B48" s="340"/>
      <c r="C48" s="341" t="str">
        <f t="shared" si="17"/>
        <v>s/d</v>
      </c>
      <c r="D48" s="340"/>
      <c r="E48" s="341" t="str">
        <f>IFERROR(D48/$D$51,"s/d")</f>
        <v>s/d</v>
      </c>
      <c r="F48" s="340"/>
      <c r="G48" s="341" t="str">
        <f>IFERROR(F48/$F$51,"s/d")</f>
        <v>s/d</v>
      </c>
      <c r="H48" s="340"/>
      <c r="I48" s="342" t="str">
        <f>IFERROR(H48/$H$51,"s/d")</f>
        <v>s/d</v>
      </c>
      <c r="J48" s="340"/>
      <c r="K48" s="342" t="str">
        <f>IFERROR(J48/$J$51,"s/d")</f>
        <v>s/d</v>
      </c>
      <c r="M48" s="194"/>
      <c r="N48" s="200"/>
      <c r="O48" s="201"/>
      <c r="P48" s="200"/>
      <c r="Q48" s="201"/>
      <c r="R48" s="200"/>
      <c r="S48" s="201"/>
      <c r="T48" s="200"/>
      <c r="U48" s="201"/>
      <c r="V48" s="200"/>
      <c r="W48" s="201"/>
      <c r="X48" s="200"/>
      <c r="Y48" s="201"/>
      <c r="Z48" s="200"/>
      <c r="AA48" s="201"/>
    </row>
    <row r="49" spans="1:27" ht="13.5" thickBot="1" x14ac:dyDescent="0.25">
      <c r="A49" s="330" t="s">
        <v>62</v>
      </c>
      <c r="B49" s="343"/>
      <c r="C49" s="344" t="str">
        <f t="shared" si="17"/>
        <v>s/d</v>
      </c>
      <c r="D49" s="343"/>
      <c r="E49" s="344" t="str">
        <f>IFERROR(D49/$D$51,"s/d")</f>
        <v>s/d</v>
      </c>
      <c r="F49" s="343"/>
      <c r="G49" s="344" t="str">
        <f>IFERROR(F49/$F$51,"s/d")</f>
        <v>s/d</v>
      </c>
      <c r="H49" s="343"/>
      <c r="I49" s="345" t="str">
        <f>IFERROR(H49/$H$51,"s/d")</f>
        <v>s/d</v>
      </c>
      <c r="J49" s="343"/>
      <c r="K49" s="345" t="str">
        <f>IFERROR(J49/$J$51,"s/d")</f>
        <v>s/d</v>
      </c>
      <c r="M49" s="195"/>
      <c r="N49" s="200"/>
      <c r="O49" s="201"/>
      <c r="P49" s="200"/>
      <c r="Q49" s="201"/>
      <c r="R49" s="200"/>
      <c r="S49" s="201"/>
      <c r="T49" s="200"/>
      <c r="U49" s="201"/>
      <c r="V49" s="200"/>
      <c r="W49" s="201"/>
      <c r="X49" s="200"/>
      <c r="Y49" s="201"/>
      <c r="Z49" s="200"/>
      <c r="AA49" s="201"/>
    </row>
    <row r="50" spans="1:27" ht="13.5" thickBot="1" x14ac:dyDescent="0.25">
      <c r="A50" s="326"/>
      <c r="B50" s="346"/>
      <c r="C50" s="347"/>
      <c r="D50" s="346"/>
      <c r="E50" s="347"/>
      <c r="F50" s="346"/>
      <c r="G50" s="347"/>
      <c r="H50" s="346"/>
      <c r="I50" s="347"/>
      <c r="J50" s="346"/>
      <c r="K50" s="347"/>
      <c r="M50" s="195"/>
      <c r="N50" s="200"/>
      <c r="O50" s="201"/>
      <c r="P50" s="200"/>
      <c r="Q50" s="201"/>
      <c r="R50" s="200"/>
      <c r="S50" s="201"/>
      <c r="T50" s="200"/>
      <c r="U50" s="201"/>
      <c r="V50" s="200"/>
      <c r="W50" s="201"/>
      <c r="X50" s="200"/>
      <c r="Y50" s="201"/>
      <c r="Z50" s="200"/>
      <c r="AA50" s="201"/>
    </row>
    <row r="51" spans="1:27" ht="13.5" thickBot="1" x14ac:dyDescent="0.25">
      <c r="A51" s="334" t="s">
        <v>63</v>
      </c>
      <c r="B51" s="352"/>
      <c r="C51" s="353">
        <v>1</v>
      </c>
      <c r="D51" s="352"/>
      <c r="E51" s="353">
        <v>1</v>
      </c>
      <c r="F51" s="352"/>
      <c r="G51" s="353">
        <v>1</v>
      </c>
      <c r="H51" s="352"/>
      <c r="I51" s="354">
        <v>1</v>
      </c>
      <c r="J51" s="352"/>
      <c r="K51" s="354">
        <v>1</v>
      </c>
      <c r="M51" s="195"/>
      <c r="N51" s="200"/>
      <c r="O51" s="201"/>
      <c r="P51" s="200"/>
      <c r="Q51" s="201"/>
      <c r="R51" s="200"/>
      <c r="S51" s="201"/>
      <c r="T51" s="200"/>
      <c r="U51" s="201"/>
      <c r="V51" s="200"/>
      <c r="W51" s="201"/>
      <c r="X51" s="200"/>
      <c r="Y51" s="201"/>
      <c r="Z51" s="200"/>
      <c r="AA51" s="201"/>
    </row>
    <row r="52" spans="1:27" ht="13.5" thickBot="1" x14ac:dyDescent="0.25">
      <c r="A52" s="326"/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M52" s="195"/>
      <c r="N52" s="200"/>
      <c r="O52" s="201"/>
      <c r="P52" s="200"/>
      <c r="Q52" s="201"/>
      <c r="R52" s="200"/>
      <c r="S52" s="201"/>
      <c r="T52" s="200"/>
      <c r="U52" s="201"/>
      <c r="V52" s="200"/>
      <c r="W52" s="201"/>
      <c r="X52" s="200"/>
      <c r="Y52" s="201"/>
      <c r="Z52" s="200"/>
      <c r="AA52" s="201"/>
    </row>
    <row r="53" spans="1:27" ht="13.5" thickBot="1" x14ac:dyDescent="0.25">
      <c r="A53" s="335" t="s">
        <v>129</v>
      </c>
      <c r="B53" s="356"/>
      <c r="C53" s="357" t="s">
        <v>141</v>
      </c>
      <c r="D53" s="356"/>
      <c r="E53" s="358" t="s">
        <v>141</v>
      </c>
      <c r="F53" s="359"/>
      <c r="G53" s="356" t="s">
        <v>141</v>
      </c>
      <c r="H53" s="357"/>
      <c r="I53" s="356" t="s">
        <v>141</v>
      </c>
      <c r="J53" s="357"/>
      <c r="K53" s="356" t="s">
        <v>141</v>
      </c>
      <c r="M53" s="194"/>
      <c r="N53" s="200"/>
      <c r="O53" s="201"/>
      <c r="P53" s="200"/>
      <c r="Q53" s="201"/>
      <c r="R53" s="200"/>
      <c r="S53" s="201"/>
      <c r="T53" s="200"/>
      <c r="U53" s="201"/>
      <c r="V53" s="200"/>
      <c r="W53" s="201"/>
      <c r="X53" s="200"/>
      <c r="Y53" s="201"/>
      <c r="Z53" s="200"/>
      <c r="AA53" s="201"/>
    </row>
    <row r="54" spans="1:27" ht="13.5" thickBot="1" x14ac:dyDescent="0.25">
      <c r="A54" s="326"/>
      <c r="B54" s="355"/>
      <c r="C54" s="355"/>
      <c r="D54" s="355"/>
      <c r="E54" s="355"/>
      <c r="F54" s="355"/>
      <c r="G54" s="355"/>
      <c r="H54" s="355"/>
      <c r="I54" s="355"/>
      <c r="J54" s="355"/>
      <c r="K54" s="355"/>
      <c r="M54" s="194"/>
      <c r="N54" s="200"/>
      <c r="O54" s="201"/>
      <c r="P54" s="200"/>
      <c r="Q54" s="201"/>
      <c r="R54" s="200"/>
      <c r="S54" s="201"/>
      <c r="T54" s="200"/>
      <c r="U54" s="201"/>
      <c r="V54" s="200"/>
      <c r="W54" s="201"/>
      <c r="X54" s="200"/>
      <c r="Y54" s="201"/>
      <c r="Z54" s="200"/>
      <c r="AA54" s="201"/>
    </row>
    <row r="55" spans="1:27" ht="13.5" thickBot="1" x14ac:dyDescent="0.25">
      <c r="A55" s="336" t="s">
        <v>68</v>
      </c>
      <c r="B55" s="346"/>
      <c r="C55" s="351"/>
      <c r="D55" s="346"/>
      <c r="E55" s="351"/>
      <c r="F55" s="346"/>
      <c r="G55" s="351"/>
      <c r="H55" s="346"/>
      <c r="I55" s="351"/>
      <c r="J55" s="346"/>
      <c r="K55" s="351"/>
      <c r="M55" s="195"/>
      <c r="N55" s="200"/>
      <c r="O55" s="201"/>
      <c r="P55" s="200"/>
      <c r="Q55" s="201"/>
      <c r="R55" s="200"/>
      <c r="S55" s="201"/>
      <c r="T55" s="200"/>
      <c r="U55" s="201"/>
      <c r="V55" s="200"/>
      <c r="W55" s="201"/>
      <c r="X55" s="200"/>
      <c r="Y55" s="201"/>
      <c r="Z55" s="200"/>
      <c r="AA55" s="201"/>
    </row>
    <row r="56" spans="1:27" s="206" customFormat="1" x14ac:dyDescent="0.2">
      <c r="A56" s="479" t="s">
        <v>76</v>
      </c>
      <c r="B56" s="360"/>
      <c r="C56" s="361" t="s">
        <v>141</v>
      </c>
      <c r="D56" s="360"/>
      <c r="E56" s="361" t="s">
        <v>141</v>
      </c>
      <c r="F56" s="360"/>
      <c r="G56" s="361" t="s">
        <v>141</v>
      </c>
      <c r="H56" s="360"/>
      <c r="I56" s="362" t="s">
        <v>141</v>
      </c>
      <c r="J56" s="360"/>
      <c r="K56" s="362" t="s">
        <v>141</v>
      </c>
      <c r="M56" s="70"/>
    </row>
    <row r="57" spans="1:27" s="206" customFormat="1" x14ac:dyDescent="0.2">
      <c r="A57" s="480" t="s">
        <v>203</v>
      </c>
      <c r="B57" s="363"/>
      <c r="C57" s="364"/>
      <c r="D57" s="363"/>
      <c r="E57" s="364"/>
      <c r="F57" s="363"/>
      <c r="G57" s="364"/>
      <c r="H57" s="363"/>
      <c r="I57" s="365"/>
      <c r="J57" s="363"/>
      <c r="K57" s="365"/>
      <c r="M57" s="197"/>
      <c r="N57" s="209"/>
      <c r="O57" s="210"/>
      <c r="P57" s="209"/>
      <c r="Q57" s="210"/>
      <c r="R57" s="209"/>
      <c r="S57" s="210"/>
      <c r="T57" s="209"/>
      <c r="U57" s="210"/>
      <c r="V57" s="209"/>
      <c r="W57" s="210"/>
      <c r="X57" s="209"/>
      <c r="Y57" s="210"/>
      <c r="Z57" s="209"/>
      <c r="AA57" s="210"/>
    </row>
    <row r="58" spans="1:27" s="206" customFormat="1" ht="13.5" thickBot="1" x14ac:dyDescent="0.25">
      <c r="A58" s="481" t="s">
        <v>204</v>
      </c>
      <c r="B58" s="366"/>
      <c r="C58" s="367"/>
      <c r="D58" s="366"/>
      <c r="E58" s="367"/>
      <c r="F58" s="366"/>
      <c r="G58" s="367"/>
      <c r="H58" s="366"/>
      <c r="I58" s="368"/>
      <c r="J58" s="366"/>
      <c r="K58" s="368"/>
      <c r="M58" s="211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</row>
    <row r="59" spans="1:27" ht="14.25" x14ac:dyDescent="0.2">
      <c r="A59" s="65"/>
      <c r="B59" s="58"/>
      <c r="C59" s="58"/>
      <c r="D59" s="58"/>
      <c r="E59" s="58"/>
      <c r="F59" s="58"/>
      <c r="G59" s="58"/>
      <c r="H59" s="58"/>
      <c r="I59" s="58"/>
      <c r="J59" s="58"/>
      <c r="K59" s="25"/>
      <c r="M59" s="205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</row>
    <row r="60" spans="1:27" ht="81" customHeight="1" x14ac:dyDescent="0.2">
      <c r="A60" s="565" t="s">
        <v>171</v>
      </c>
      <c r="B60" s="565"/>
      <c r="C60" s="565"/>
      <c r="D60" s="565"/>
      <c r="E60" s="565"/>
      <c r="F60" s="565"/>
      <c r="G60" s="565"/>
      <c r="H60" s="565"/>
      <c r="I60" s="565"/>
      <c r="J60" s="565"/>
      <c r="K60" s="565"/>
      <c r="M60" s="205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</row>
    <row r="61" spans="1:27" x14ac:dyDescent="0.2">
      <c r="M61" s="202"/>
      <c r="N61" s="56"/>
      <c r="O61" s="203"/>
      <c r="P61" s="203"/>
      <c r="Q61" s="203"/>
      <c r="R61" s="203"/>
      <c r="S61" s="203"/>
      <c r="T61" s="203"/>
      <c r="U61" s="203"/>
    </row>
    <row r="62" spans="1:27" x14ac:dyDescent="0.2">
      <c r="M62" s="204"/>
      <c r="N62" s="203"/>
      <c r="O62" s="203"/>
      <c r="P62" s="203"/>
      <c r="Q62" s="203"/>
      <c r="R62" s="203"/>
      <c r="S62" s="203"/>
      <c r="T62" s="203"/>
      <c r="U62" s="203"/>
    </row>
    <row r="64" spans="1:27" x14ac:dyDescent="0.2">
      <c r="M64" s="206"/>
    </row>
    <row r="65" spans="13:21" x14ac:dyDescent="0.2">
      <c r="M65" s="557"/>
      <c r="N65" s="558"/>
      <c r="O65" s="558"/>
      <c r="P65" s="558"/>
      <c r="Q65" s="558"/>
      <c r="R65" s="558"/>
      <c r="S65" s="558"/>
      <c r="T65" s="558"/>
      <c r="U65" s="558"/>
    </row>
    <row r="66" spans="13:21" x14ac:dyDescent="0.2">
      <c r="M66" s="453"/>
      <c r="N66" s="454"/>
      <c r="O66" s="454"/>
      <c r="P66" s="454"/>
      <c r="Q66" s="454"/>
      <c r="R66" s="454"/>
      <c r="S66" s="454"/>
      <c r="T66" s="454"/>
      <c r="U66" s="454"/>
    </row>
    <row r="67" spans="13:21" ht="15" x14ac:dyDescent="0.2">
      <c r="M67" s="559"/>
      <c r="N67" s="559"/>
      <c r="O67" s="559"/>
      <c r="P67" s="559"/>
      <c r="Q67" s="559"/>
      <c r="R67" s="559"/>
      <c r="S67" s="559"/>
      <c r="T67" s="559"/>
      <c r="U67" s="559"/>
    </row>
  </sheetData>
  <sheetProtection formatCells="0" formatColumns="0" formatRows="0"/>
  <mergeCells count="26">
    <mergeCell ref="A5:K5"/>
    <mergeCell ref="M5:AA5"/>
    <mergeCell ref="A1:K1"/>
    <mergeCell ref="A2:K2"/>
    <mergeCell ref="A3:K3"/>
    <mergeCell ref="A4:K4"/>
    <mergeCell ref="M4:AA4"/>
    <mergeCell ref="A6:K6"/>
    <mergeCell ref="M6:AA6"/>
    <mergeCell ref="B7:C7"/>
    <mergeCell ref="D7:E7"/>
    <mergeCell ref="F7:G7"/>
    <mergeCell ref="H7:I7"/>
    <mergeCell ref="J7:K7"/>
    <mergeCell ref="M7:AA7"/>
    <mergeCell ref="A60:K60"/>
    <mergeCell ref="M65:U65"/>
    <mergeCell ref="M67:U67"/>
    <mergeCell ref="M8:AA8"/>
    <mergeCell ref="N10:O10"/>
    <mergeCell ref="P10:Q10"/>
    <mergeCell ref="R10:S10"/>
    <mergeCell ref="T10:U10"/>
    <mergeCell ref="V10:W10"/>
    <mergeCell ref="X10:Y10"/>
    <mergeCell ref="Z10:AA10"/>
  </mergeCells>
  <printOptions horizontalCentered="1" verticalCentered="1"/>
  <pageMargins left="0.23622047244094491" right="0.27559055118110237" top="0.5" bottom="0.42" header="0.4" footer="0.35"/>
  <pageSetup paperSize="9" scale="6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showGridLines="0" topLeftCell="A25" zoomScale="70" zoomScaleNormal="70" workbookViewId="0">
      <selection activeCell="K64" sqref="K64"/>
    </sheetView>
  </sheetViews>
  <sheetFormatPr baseColWidth="10" defaultRowHeight="12.75" x14ac:dyDescent="0.2"/>
  <cols>
    <col min="1" max="1" width="46.85546875" style="69" customWidth="1"/>
    <col min="2" max="2" width="23.140625" style="69" customWidth="1"/>
    <col min="3" max="3" width="11.42578125" style="69"/>
    <col min="4" max="4" width="23.140625" style="69" customWidth="1"/>
    <col min="5" max="5" width="16.7109375" style="69" customWidth="1"/>
    <col min="6" max="6" width="23.140625" style="69" customWidth="1"/>
    <col min="7" max="7" width="11.42578125" style="69"/>
    <col min="8" max="8" width="23.140625" style="69" customWidth="1"/>
    <col min="9" max="9" width="11.42578125" style="69"/>
    <col min="10" max="10" width="23.140625" style="69" customWidth="1"/>
    <col min="11" max="11" width="11.42578125" style="56"/>
    <col min="12" max="16384" width="11.42578125" style="69"/>
  </cols>
  <sheetData>
    <row r="1" spans="1:28" x14ac:dyDescent="0.2">
      <c r="A1" s="562" t="s">
        <v>236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</row>
    <row r="2" spans="1:28" x14ac:dyDescent="0.2">
      <c r="A2" s="562" t="s">
        <v>97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</row>
    <row r="3" spans="1:28" ht="15" x14ac:dyDescent="0.2">
      <c r="A3" s="562" t="str">
        <f>+'parámetros e instrucciones'!$E$6</f>
        <v>HILADOS TEXTURADOS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8" ht="15.75" x14ac:dyDescent="0.25">
      <c r="A4" s="563" t="s">
        <v>229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</row>
    <row r="5" spans="1:28" s="59" customFormat="1" ht="15.75" x14ac:dyDescent="0.25">
      <c r="A5" s="562" t="str">
        <f>"En pesos por "&amp;'parámetros e instrucciones'!$E$9</f>
        <v>En pesos por Kilogramo</v>
      </c>
      <c r="B5" s="562"/>
      <c r="C5" s="562"/>
      <c r="D5" s="562"/>
      <c r="E5" s="562"/>
      <c r="F5" s="562"/>
      <c r="G5" s="562"/>
      <c r="H5" s="562"/>
      <c r="I5" s="562"/>
      <c r="J5" s="562"/>
      <c r="K5" s="562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69"/>
    </row>
    <row r="6" spans="1:28" s="59" customFormat="1" ht="16.5" thickBot="1" x14ac:dyDescent="0.3">
      <c r="A6" s="564" t="s">
        <v>205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69"/>
    </row>
    <row r="7" spans="1:28" ht="16.5" thickBot="1" x14ac:dyDescent="0.3">
      <c r="A7" s="187"/>
      <c r="B7" s="566" t="str">
        <f>"promedio "&amp;'3.vol '!$A$58</f>
        <v>promedio 2014</v>
      </c>
      <c r="C7" s="567"/>
      <c r="D7" s="566" t="str">
        <f>"promedio "&amp;'3.vol '!$A$59</f>
        <v>promedio 2015</v>
      </c>
      <c r="E7" s="567"/>
      <c r="F7" s="566" t="str">
        <f>"promedio "&amp;'3.vol '!$A$60</f>
        <v>promedio 2016</v>
      </c>
      <c r="G7" s="567"/>
      <c r="H7" s="566" t="str">
        <f>"promedio "&amp;'3.vol '!$A$61</f>
        <v>promedio ene-ago 2016</v>
      </c>
      <c r="I7" s="567"/>
      <c r="J7" s="566" t="str">
        <f>"promedio "&amp;'3.vol '!$A$62</f>
        <v>promedio ene-ago 2017</v>
      </c>
      <c r="K7" s="567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</row>
    <row r="8" spans="1:28" ht="26.25" thickBot="1" x14ac:dyDescent="0.3">
      <c r="A8" s="185" t="s">
        <v>46</v>
      </c>
      <c r="B8" s="186" t="str">
        <f>"Valor por "&amp;'parámetros e instrucciones'!$E$9</f>
        <v>Valor por Kilogramo</v>
      </c>
      <c r="C8" s="186" t="s">
        <v>140</v>
      </c>
      <c r="D8" s="186" t="str">
        <f>+B8</f>
        <v>Valor por Kilogramo</v>
      </c>
      <c r="E8" s="186" t="s">
        <v>140</v>
      </c>
      <c r="F8" s="186" t="str">
        <f>+B8</f>
        <v>Valor por Kilogramo</v>
      </c>
      <c r="G8" s="186" t="s">
        <v>140</v>
      </c>
      <c r="H8" s="186" t="str">
        <f>+B8</f>
        <v>Valor por Kilogramo</v>
      </c>
      <c r="I8" s="186" t="s">
        <v>140</v>
      </c>
      <c r="J8" s="186" t="str">
        <f>+B8</f>
        <v>Valor por Kilogramo</v>
      </c>
      <c r="K8" s="186" t="s">
        <v>140</v>
      </c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9"/>
    </row>
    <row r="9" spans="1:28" ht="13.5" thickBot="1" x14ac:dyDescent="0.25">
      <c r="A9" s="70"/>
      <c r="K9" s="69"/>
      <c r="M9" s="60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1:28" ht="14.25" x14ac:dyDescent="0.2">
      <c r="A10" s="323" t="s">
        <v>138</v>
      </c>
      <c r="B10" s="337"/>
      <c r="C10" s="338" t="str">
        <f>IFERROR(B10/$B$51,"s/d")</f>
        <v>s/d</v>
      </c>
      <c r="D10" s="337"/>
      <c r="E10" s="338" t="str">
        <f t="shared" ref="E10:E15" si="0">IFERROR(D10/$D$51,"s/d")</f>
        <v>s/d</v>
      </c>
      <c r="F10" s="337"/>
      <c r="G10" s="338" t="str">
        <f t="shared" ref="G10:G15" si="1">IFERROR(F10/$F$51,"s/d")</f>
        <v>s/d</v>
      </c>
      <c r="H10" s="337"/>
      <c r="I10" s="339" t="str">
        <f t="shared" ref="I10:I15" si="2">IFERROR(H10/$H$51,"s/d")</f>
        <v>s/d</v>
      </c>
      <c r="J10" s="337"/>
      <c r="K10" s="339" t="str">
        <f t="shared" ref="K10:K15" si="3">IFERROR(J10/$J$51,"s/d")</f>
        <v>s/d</v>
      </c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5"/>
      <c r="Z10" s="556"/>
      <c r="AA10" s="556"/>
    </row>
    <row r="11" spans="1:28" x14ac:dyDescent="0.2">
      <c r="A11" s="324" t="s">
        <v>135</v>
      </c>
      <c r="B11" s="340"/>
      <c r="C11" s="341" t="str">
        <f t="shared" ref="C11:C15" si="4">IFERROR(B11/$B$51,"s/d")</f>
        <v>s/d</v>
      </c>
      <c r="D11" s="340"/>
      <c r="E11" s="341" t="str">
        <f t="shared" si="0"/>
        <v>s/d</v>
      </c>
      <c r="F11" s="340"/>
      <c r="G11" s="341" t="str">
        <f t="shared" si="1"/>
        <v>s/d</v>
      </c>
      <c r="H11" s="340"/>
      <c r="I11" s="342" t="str">
        <f t="shared" si="2"/>
        <v>s/d</v>
      </c>
      <c r="J11" s="340"/>
      <c r="K11" s="342" t="str">
        <f t="shared" si="3"/>
        <v>s/d</v>
      </c>
      <c r="M11" s="197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  <c r="AA11" s="452"/>
    </row>
    <row r="12" spans="1:28" x14ac:dyDescent="0.2">
      <c r="A12" s="324" t="s">
        <v>134</v>
      </c>
      <c r="B12" s="340"/>
      <c r="C12" s="341" t="str">
        <f t="shared" si="4"/>
        <v>s/d</v>
      </c>
      <c r="D12" s="340"/>
      <c r="E12" s="341" t="str">
        <f t="shared" si="0"/>
        <v>s/d</v>
      </c>
      <c r="F12" s="340"/>
      <c r="G12" s="341" t="str">
        <f t="shared" si="1"/>
        <v>s/d</v>
      </c>
      <c r="H12" s="340"/>
      <c r="I12" s="342" t="str">
        <f t="shared" si="2"/>
        <v>s/d</v>
      </c>
      <c r="J12" s="340"/>
      <c r="K12" s="342" t="str">
        <f t="shared" si="3"/>
        <v>s/d</v>
      </c>
      <c r="M12" s="199"/>
      <c r="N12" s="199"/>
      <c r="O12" s="452"/>
      <c r="P12" s="199"/>
      <c r="Q12" s="452"/>
      <c r="R12" s="199"/>
      <c r="S12" s="452"/>
      <c r="T12" s="199"/>
      <c r="U12" s="452"/>
      <c r="V12" s="199"/>
      <c r="W12" s="452"/>
      <c r="X12" s="199"/>
      <c r="Y12" s="452"/>
      <c r="Z12" s="199"/>
      <c r="AA12" s="452"/>
    </row>
    <row r="13" spans="1:28" x14ac:dyDescent="0.2">
      <c r="A13" s="324" t="s">
        <v>132</v>
      </c>
      <c r="B13" s="340"/>
      <c r="C13" s="341" t="str">
        <f t="shared" si="4"/>
        <v>s/d</v>
      </c>
      <c r="D13" s="340"/>
      <c r="E13" s="341" t="str">
        <f t="shared" si="0"/>
        <v>s/d</v>
      </c>
      <c r="F13" s="340"/>
      <c r="G13" s="341" t="str">
        <f t="shared" si="1"/>
        <v>s/d</v>
      </c>
      <c r="H13" s="340"/>
      <c r="I13" s="342" t="str">
        <f t="shared" si="2"/>
        <v>s/d</v>
      </c>
      <c r="J13" s="340"/>
      <c r="K13" s="342" t="str">
        <f t="shared" si="3"/>
        <v>s/d</v>
      </c>
      <c r="M13" s="194"/>
    </row>
    <row r="14" spans="1:28" x14ac:dyDescent="0.2">
      <c r="A14" s="324" t="s">
        <v>133</v>
      </c>
      <c r="B14" s="340"/>
      <c r="C14" s="341" t="str">
        <f t="shared" si="4"/>
        <v>s/d</v>
      </c>
      <c r="D14" s="340"/>
      <c r="E14" s="341" t="str">
        <f t="shared" si="0"/>
        <v>s/d</v>
      </c>
      <c r="F14" s="340"/>
      <c r="G14" s="341" t="str">
        <f t="shared" si="1"/>
        <v>s/d</v>
      </c>
      <c r="H14" s="340"/>
      <c r="I14" s="342" t="str">
        <f t="shared" si="2"/>
        <v>s/d</v>
      </c>
      <c r="J14" s="340"/>
      <c r="K14" s="342" t="str">
        <f t="shared" si="3"/>
        <v>s/d</v>
      </c>
      <c r="M14" s="195"/>
      <c r="N14" s="200"/>
      <c r="O14" s="201"/>
      <c r="P14" s="200"/>
      <c r="Q14" s="201"/>
      <c r="R14" s="200"/>
      <c r="S14" s="201"/>
      <c r="T14" s="200"/>
      <c r="U14" s="201"/>
      <c r="V14" s="200"/>
      <c r="W14" s="201"/>
      <c r="X14" s="200"/>
      <c r="Y14" s="201"/>
      <c r="Z14" s="200"/>
      <c r="AA14" s="201"/>
    </row>
    <row r="15" spans="1:28" ht="13.5" thickBot="1" x14ac:dyDescent="0.25">
      <c r="A15" s="325"/>
      <c r="B15" s="343"/>
      <c r="C15" s="344" t="str">
        <f t="shared" si="4"/>
        <v>s/d</v>
      </c>
      <c r="D15" s="343"/>
      <c r="E15" s="344" t="str">
        <f t="shared" si="0"/>
        <v>s/d</v>
      </c>
      <c r="F15" s="343"/>
      <c r="G15" s="344" t="str">
        <f t="shared" si="1"/>
        <v>s/d</v>
      </c>
      <c r="H15" s="343"/>
      <c r="I15" s="345" t="str">
        <f t="shared" si="2"/>
        <v>s/d</v>
      </c>
      <c r="J15" s="343"/>
      <c r="K15" s="345" t="str">
        <f t="shared" si="3"/>
        <v>s/d</v>
      </c>
      <c r="M15" s="194"/>
      <c r="N15" s="200"/>
      <c r="O15" s="201"/>
      <c r="P15" s="200"/>
      <c r="Q15" s="201"/>
      <c r="R15" s="200"/>
      <c r="S15" s="201"/>
      <c r="T15" s="200"/>
      <c r="U15" s="201"/>
      <c r="V15" s="200"/>
      <c r="W15" s="201"/>
      <c r="X15" s="200"/>
      <c r="Y15" s="201"/>
      <c r="Z15" s="200"/>
      <c r="AA15" s="201"/>
    </row>
    <row r="16" spans="1:28" ht="13.5" thickBot="1" x14ac:dyDescent="0.25">
      <c r="A16" s="326"/>
      <c r="B16" s="346"/>
      <c r="C16" s="347"/>
      <c r="D16" s="346"/>
      <c r="E16" s="347"/>
      <c r="F16" s="346"/>
      <c r="G16" s="347"/>
      <c r="H16" s="346"/>
      <c r="I16" s="347"/>
      <c r="J16" s="346"/>
      <c r="K16" s="347"/>
      <c r="M16" s="194"/>
      <c r="N16" s="200"/>
      <c r="O16" s="201"/>
      <c r="P16" s="200"/>
      <c r="Q16" s="201"/>
      <c r="R16" s="200"/>
      <c r="S16" s="201"/>
      <c r="T16" s="200"/>
      <c r="U16" s="201"/>
      <c r="V16" s="200"/>
      <c r="W16" s="201"/>
      <c r="X16" s="200"/>
      <c r="Y16" s="201"/>
      <c r="Z16" s="200"/>
      <c r="AA16" s="201"/>
    </row>
    <row r="17" spans="1:27" ht="14.25" x14ac:dyDescent="0.2">
      <c r="A17" s="323" t="s">
        <v>139</v>
      </c>
      <c r="B17" s="337"/>
      <c r="C17" s="338" t="str">
        <f>IFERROR(B17/$B$51,"s/d")</f>
        <v>s/d</v>
      </c>
      <c r="D17" s="337"/>
      <c r="E17" s="338" t="str">
        <f t="shared" ref="E17:E22" si="5">IFERROR(D17/$D$51,"s/d")</f>
        <v>s/d</v>
      </c>
      <c r="F17" s="337"/>
      <c r="G17" s="338" t="str">
        <f t="shared" ref="G17:G22" si="6">IFERROR(F17/$F$51,"s/d")</f>
        <v>s/d</v>
      </c>
      <c r="H17" s="337"/>
      <c r="I17" s="339" t="str">
        <f t="shared" ref="I17:I22" si="7">IFERROR(H17/$H$51,"s/d")</f>
        <v>s/d</v>
      </c>
      <c r="J17" s="337"/>
      <c r="K17" s="339" t="str">
        <f t="shared" ref="K17:K22" si="8">IFERROR(J17/$J$51,"s/d")</f>
        <v>s/d</v>
      </c>
      <c r="M17" s="194"/>
      <c r="N17" s="200"/>
      <c r="O17" s="201"/>
      <c r="P17" s="200"/>
      <c r="Q17" s="201"/>
      <c r="R17" s="200"/>
      <c r="S17" s="201"/>
      <c r="T17" s="200"/>
      <c r="U17" s="201"/>
      <c r="V17" s="200"/>
      <c r="W17" s="201"/>
      <c r="X17" s="200"/>
      <c r="Y17" s="201"/>
      <c r="Z17" s="200"/>
      <c r="AA17" s="201"/>
    </row>
    <row r="18" spans="1:27" x14ac:dyDescent="0.2">
      <c r="A18" s="324" t="s">
        <v>135</v>
      </c>
      <c r="B18" s="340"/>
      <c r="C18" s="341" t="str">
        <f t="shared" ref="C18:C22" si="9">IFERROR(B18/$B$51,"s/d")</f>
        <v>s/d</v>
      </c>
      <c r="D18" s="340"/>
      <c r="E18" s="341" t="str">
        <f t="shared" si="5"/>
        <v>s/d</v>
      </c>
      <c r="F18" s="340"/>
      <c r="G18" s="341" t="str">
        <f t="shared" si="6"/>
        <v>s/d</v>
      </c>
      <c r="H18" s="340"/>
      <c r="I18" s="342" t="str">
        <f t="shared" si="7"/>
        <v>s/d</v>
      </c>
      <c r="J18" s="340"/>
      <c r="K18" s="342" t="str">
        <f t="shared" si="8"/>
        <v>s/d</v>
      </c>
      <c r="M18" s="194"/>
      <c r="N18" s="200"/>
      <c r="O18" s="201"/>
      <c r="P18" s="200"/>
      <c r="Q18" s="201"/>
      <c r="R18" s="200"/>
      <c r="S18" s="201"/>
      <c r="T18" s="200"/>
      <c r="U18" s="201"/>
      <c r="V18" s="200"/>
      <c r="W18" s="201"/>
      <c r="X18" s="200"/>
      <c r="Y18" s="201"/>
      <c r="Z18" s="200"/>
      <c r="AA18" s="201"/>
    </row>
    <row r="19" spans="1:27" x14ac:dyDescent="0.2">
      <c r="A19" s="324" t="s">
        <v>134</v>
      </c>
      <c r="B19" s="340"/>
      <c r="C19" s="341" t="str">
        <f t="shared" si="9"/>
        <v>s/d</v>
      </c>
      <c r="D19" s="340"/>
      <c r="E19" s="341" t="str">
        <f t="shared" si="5"/>
        <v>s/d</v>
      </c>
      <c r="F19" s="340"/>
      <c r="G19" s="341" t="str">
        <f t="shared" si="6"/>
        <v>s/d</v>
      </c>
      <c r="H19" s="340"/>
      <c r="I19" s="342" t="str">
        <f t="shared" si="7"/>
        <v>s/d</v>
      </c>
      <c r="J19" s="340"/>
      <c r="K19" s="342" t="str">
        <f t="shared" si="8"/>
        <v>s/d</v>
      </c>
      <c r="M19" s="194"/>
      <c r="N19" s="200"/>
      <c r="O19" s="201"/>
      <c r="P19" s="200"/>
      <c r="Q19" s="201"/>
      <c r="R19" s="200"/>
      <c r="S19" s="201"/>
      <c r="T19" s="200"/>
      <c r="U19" s="201"/>
      <c r="V19" s="200"/>
      <c r="W19" s="201"/>
      <c r="X19" s="200"/>
      <c r="Y19" s="201"/>
      <c r="Z19" s="200"/>
      <c r="AA19" s="201"/>
    </row>
    <row r="20" spans="1:27" x14ac:dyDescent="0.2">
      <c r="A20" s="324" t="s">
        <v>132</v>
      </c>
      <c r="B20" s="340"/>
      <c r="C20" s="341" t="str">
        <f t="shared" si="9"/>
        <v>s/d</v>
      </c>
      <c r="D20" s="340"/>
      <c r="E20" s="341" t="str">
        <f t="shared" si="5"/>
        <v>s/d</v>
      </c>
      <c r="F20" s="340"/>
      <c r="G20" s="341" t="str">
        <f t="shared" si="6"/>
        <v>s/d</v>
      </c>
      <c r="H20" s="340"/>
      <c r="I20" s="342" t="str">
        <f t="shared" si="7"/>
        <v>s/d</v>
      </c>
      <c r="J20" s="340"/>
      <c r="K20" s="342" t="str">
        <f t="shared" si="8"/>
        <v>s/d</v>
      </c>
      <c r="M20" s="194"/>
      <c r="N20" s="200"/>
      <c r="O20" s="201"/>
      <c r="P20" s="200"/>
      <c r="Q20" s="201"/>
      <c r="R20" s="200"/>
      <c r="S20" s="201"/>
      <c r="T20" s="200"/>
      <c r="U20" s="201"/>
      <c r="V20" s="200"/>
      <c r="W20" s="201"/>
      <c r="X20" s="200"/>
      <c r="Y20" s="201"/>
      <c r="Z20" s="200"/>
      <c r="AA20" s="201"/>
    </row>
    <row r="21" spans="1:27" x14ac:dyDescent="0.2">
      <c r="A21" s="324" t="s">
        <v>133</v>
      </c>
      <c r="B21" s="340"/>
      <c r="C21" s="341" t="str">
        <f t="shared" si="9"/>
        <v>s/d</v>
      </c>
      <c r="D21" s="340"/>
      <c r="E21" s="341" t="str">
        <f t="shared" si="5"/>
        <v>s/d</v>
      </c>
      <c r="F21" s="340"/>
      <c r="G21" s="341" t="str">
        <f t="shared" si="6"/>
        <v>s/d</v>
      </c>
      <c r="H21" s="340"/>
      <c r="I21" s="342" t="str">
        <f t="shared" si="7"/>
        <v>s/d</v>
      </c>
      <c r="J21" s="340"/>
      <c r="K21" s="342" t="str">
        <f t="shared" si="8"/>
        <v>s/d</v>
      </c>
      <c r="M21" s="195"/>
      <c r="N21" s="200"/>
      <c r="O21" s="201"/>
      <c r="P21" s="200"/>
      <c r="Q21" s="201"/>
      <c r="R21" s="200"/>
      <c r="S21" s="201"/>
      <c r="T21" s="200"/>
      <c r="U21" s="201"/>
      <c r="V21" s="200"/>
      <c r="W21" s="201"/>
      <c r="X21" s="200"/>
      <c r="Y21" s="201"/>
      <c r="Z21" s="200"/>
      <c r="AA21" s="201"/>
    </row>
    <row r="22" spans="1:27" ht="13.5" thickBot="1" x14ac:dyDescent="0.25">
      <c r="A22" s="325"/>
      <c r="B22" s="343"/>
      <c r="C22" s="344" t="str">
        <f t="shared" si="9"/>
        <v>s/d</v>
      </c>
      <c r="D22" s="343"/>
      <c r="E22" s="344" t="str">
        <f t="shared" si="5"/>
        <v>s/d</v>
      </c>
      <c r="F22" s="343"/>
      <c r="G22" s="344" t="str">
        <f t="shared" si="6"/>
        <v>s/d</v>
      </c>
      <c r="H22" s="343"/>
      <c r="I22" s="345" t="str">
        <f t="shared" si="7"/>
        <v>s/d</v>
      </c>
      <c r="J22" s="343"/>
      <c r="K22" s="345" t="str">
        <f t="shared" si="8"/>
        <v>s/d</v>
      </c>
      <c r="M22" s="194"/>
      <c r="N22" s="200"/>
      <c r="O22" s="201"/>
      <c r="P22" s="200"/>
      <c r="Q22" s="201"/>
      <c r="R22" s="200"/>
      <c r="S22" s="201"/>
      <c r="T22" s="200"/>
      <c r="U22" s="201"/>
      <c r="V22" s="200"/>
      <c r="W22" s="201"/>
      <c r="X22" s="200"/>
      <c r="Y22" s="201"/>
      <c r="Z22" s="200"/>
      <c r="AA22" s="201"/>
    </row>
    <row r="23" spans="1:27" ht="13.5" thickBot="1" x14ac:dyDescent="0.25">
      <c r="A23" s="326"/>
      <c r="B23" s="346"/>
      <c r="C23" s="347"/>
      <c r="D23" s="346"/>
      <c r="E23" s="347"/>
      <c r="F23" s="346"/>
      <c r="G23" s="347"/>
      <c r="H23" s="346"/>
      <c r="I23" s="347"/>
      <c r="J23" s="346"/>
      <c r="K23" s="347"/>
      <c r="M23" s="194"/>
      <c r="N23" s="200"/>
      <c r="O23" s="201"/>
      <c r="P23" s="200"/>
      <c r="Q23" s="201"/>
      <c r="R23" s="200"/>
      <c r="S23" s="201"/>
      <c r="T23" s="200"/>
      <c r="U23" s="201"/>
      <c r="V23" s="200"/>
      <c r="W23" s="201"/>
      <c r="X23" s="200"/>
      <c r="Y23" s="201"/>
      <c r="Z23" s="200"/>
      <c r="AA23" s="201"/>
    </row>
    <row r="24" spans="1:27" ht="13.5" thickBot="1" x14ac:dyDescent="0.25">
      <c r="A24" s="327" t="s">
        <v>47</v>
      </c>
      <c r="B24" s="348"/>
      <c r="C24" s="349" t="str">
        <f>IFERROR(B24/$B$51,"s/d")</f>
        <v>s/d</v>
      </c>
      <c r="D24" s="350"/>
      <c r="E24" s="349" t="str">
        <f>IFERROR(D24/$D$51,"s/d")</f>
        <v>s/d</v>
      </c>
      <c r="F24" s="350"/>
      <c r="G24" s="349" t="str">
        <f>IFERROR(F24/$F$51,"s/d")</f>
        <v>s/d</v>
      </c>
      <c r="H24" s="350"/>
      <c r="I24" s="349" t="str">
        <f>IFERROR(H24/$H$51,"s/d")</f>
        <v>s/d</v>
      </c>
      <c r="J24" s="350"/>
      <c r="K24" s="349" t="str">
        <f>IFERROR(J24/$J$51,"s/d")</f>
        <v>s/d</v>
      </c>
      <c r="M24" s="194"/>
      <c r="N24" s="200"/>
      <c r="O24" s="201"/>
      <c r="P24" s="200"/>
      <c r="Q24" s="201"/>
      <c r="R24" s="200"/>
      <c r="S24" s="201"/>
      <c r="T24" s="200"/>
      <c r="U24" s="201"/>
      <c r="V24" s="200"/>
      <c r="W24" s="201"/>
      <c r="X24" s="200"/>
      <c r="Y24" s="201"/>
      <c r="Z24" s="200"/>
      <c r="AA24" s="201"/>
    </row>
    <row r="25" spans="1:27" ht="13.5" thickBot="1" x14ac:dyDescent="0.25">
      <c r="A25" s="326"/>
      <c r="B25" s="346"/>
      <c r="C25" s="347"/>
      <c r="D25" s="346"/>
      <c r="E25" s="347"/>
      <c r="F25" s="346"/>
      <c r="G25" s="347"/>
      <c r="H25" s="346"/>
      <c r="I25" s="347"/>
      <c r="J25" s="346"/>
      <c r="K25" s="347"/>
      <c r="M25" s="194"/>
      <c r="N25" s="200"/>
      <c r="O25" s="201"/>
      <c r="P25" s="200"/>
      <c r="Q25" s="201"/>
      <c r="R25" s="200"/>
      <c r="S25" s="201"/>
      <c r="T25" s="200"/>
      <c r="U25" s="201"/>
      <c r="V25" s="200"/>
      <c r="W25" s="201"/>
      <c r="X25" s="200"/>
      <c r="Y25" s="201"/>
      <c r="Z25" s="200"/>
      <c r="AA25" s="201"/>
    </row>
    <row r="26" spans="1:27" x14ac:dyDescent="0.2">
      <c r="A26" s="328" t="s">
        <v>48</v>
      </c>
      <c r="B26" s="337"/>
      <c r="C26" s="338" t="str">
        <f t="shared" ref="C26:C30" si="10">IFERROR(B26/$B$51,"s/d")</f>
        <v>s/d</v>
      </c>
      <c r="D26" s="337"/>
      <c r="E26" s="338" t="str">
        <f>IFERROR(D26/$D$51,"s/d")</f>
        <v>s/d</v>
      </c>
      <c r="F26" s="337"/>
      <c r="G26" s="338" t="str">
        <f>IFERROR(F26/$F$51,"s/d")</f>
        <v>s/d</v>
      </c>
      <c r="H26" s="337"/>
      <c r="I26" s="339" t="str">
        <f>IFERROR(H26/$H$51,"s/d")</f>
        <v>s/d</v>
      </c>
      <c r="J26" s="337"/>
      <c r="K26" s="339" t="str">
        <f>IFERROR(J26/$J$51,"s/d")</f>
        <v>s/d</v>
      </c>
      <c r="M26" s="194"/>
      <c r="N26" s="200"/>
      <c r="O26" s="201"/>
      <c r="P26" s="200"/>
      <c r="Q26" s="201"/>
      <c r="R26" s="200"/>
      <c r="S26" s="201"/>
      <c r="T26" s="200"/>
      <c r="U26" s="201"/>
      <c r="V26" s="200"/>
      <c r="W26" s="201"/>
      <c r="X26" s="200"/>
      <c r="Y26" s="201"/>
      <c r="Z26" s="200"/>
      <c r="AA26" s="201"/>
    </row>
    <row r="27" spans="1:27" x14ac:dyDescent="0.2">
      <c r="A27" s="329" t="s">
        <v>49</v>
      </c>
      <c r="B27" s="340"/>
      <c r="C27" s="341" t="str">
        <f t="shared" si="10"/>
        <v>s/d</v>
      </c>
      <c r="D27" s="340"/>
      <c r="E27" s="341" t="str">
        <f>IFERROR(D27/$D$51,"s/d")</f>
        <v>s/d</v>
      </c>
      <c r="F27" s="340"/>
      <c r="G27" s="341" t="str">
        <f>IFERROR(F27/$F$51,"s/d")</f>
        <v>s/d</v>
      </c>
      <c r="H27" s="340"/>
      <c r="I27" s="342" t="str">
        <f>IFERROR(H27/$H$51,"s/d")</f>
        <v>s/d</v>
      </c>
      <c r="J27" s="340"/>
      <c r="K27" s="342" t="str">
        <f>IFERROR(J27/$J$51,"s/d")</f>
        <v>s/d</v>
      </c>
      <c r="M27" s="194"/>
      <c r="N27" s="200"/>
      <c r="O27" s="201"/>
      <c r="P27" s="200"/>
      <c r="Q27" s="201"/>
      <c r="R27" s="200"/>
      <c r="S27" s="201"/>
      <c r="T27" s="200"/>
      <c r="U27" s="201"/>
      <c r="V27" s="200"/>
      <c r="W27" s="201"/>
      <c r="X27" s="200"/>
      <c r="Y27" s="201"/>
      <c r="Z27" s="200"/>
      <c r="AA27" s="201"/>
    </row>
    <row r="28" spans="1:27" x14ac:dyDescent="0.2">
      <c r="A28" s="329" t="s">
        <v>50</v>
      </c>
      <c r="B28" s="340"/>
      <c r="C28" s="341" t="str">
        <f t="shared" si="10"/>
        <v>s/d</v>
      </c>
      <c r="D28" s="340"/>
      <c r="E28" s="341" t="str">
        <f>IFERROR(D28/$D$51,"s/d")</f>
        <v>s/d</v>
      </c>
      <c r="F28" s="340"/>
      <c r="G28" s="341" t="str">
        <f>IFERROR(F28/$F$51,"s/d")</f>
        <v>s/d</v>
      </c>
      <c r="H28" s="340"/>
      <c r="I28" s="342" t="str">
        <f>IFERROR(H28/$H$51,"s/d")</f>
        <v>s/d</v>
      </c>
      <c r="J28" s="340"/>
      <c r="K28" s="342" t="str">
        <f>IFERROR(J28/$J$51,"s/d")</f>
        <v>s/d</v>
      </c>
      <c r="M28" s="195"/>
      <c r="N28" s="200"/>
      <c r="O28" s="201"/>
      <c r="P28" s="200"/>
      <c r="Q28" s="201"/>
      <c r="R28" s="200"/>
      <c r="S28" s="201"/>
      <c r="T28" s="200"/>
      <c r="U28" s="201"/>
      <c r="V28" s="200"/>
      <c r="W28" s="201"/>
      <c r="X28" s="200"/>
      <c r="Y28" s="201"/>
      <c r="Z28" s="200"/>
      <c r="AA28" s="201"/>
    </row>
    <row r="29" spans="1:27" x14ac:dyDescent="0.2">
      <c r="A29" s="329" t="s">
        <v>51</v>
      </c>
      <c r="B29" s="340"/>
      <c r="C29" s="341" t="str">
        <f t="shared" si="10"/>
        <v>s/d</v>
      </c>
      <c r="D29" s="340"/>
      <c r="E29" s="341" t="str">
        <f>IFERROR(D29/$D$51,"s/d")</f>
        <v>s/d</v>
      </c>
      <c r="F29" s="340"/>
      <c r="G29" s="341" t="str">
        <f>IFERROR(F29/$F$51,"s/d")</f>
        <v>s/d</v>
      </c>
      <c r="H29" s="340"/>
      <c r="I29" s="342" t="str">
        <f>IFERROR(H29/$H$51,"s/d")</f>
        <v>s/d</v>
      </c>
      <c r="J29" s="340"/>
      <c r="K29" s="342" t="str">
        <f>IFERROR(J29/$J$51,"s/d")</f>
        <v>s/d</v>
      </c>
      <c r="M29" s="194"/>
      <c r="N29" s="200"/>
      <c r="O29" s="201"/>
      <c r="P29" s="200"/>
      <c r="Q29" s="201"/>
      <c r="R29" s="200"/>
      <c r="S29" s="201"/>
      <c r="T29" s="200"/>
      <c r="U29" s="201"/>
      <c r="V29" s="200"/>
      <c r="W29" s="201"/>
      <c r="X29" s="200"/>
      <c r="Y29" s="201"/>
      <c r="Z29" s="200"/>
      <c r="AA29" s="201"/>
    </row>
    <row r="30" spans="1:27" ht="13.5" thickBot="1" x14ac:dyDescent="0.25">
      <c r="A30" s="330" t="s">
        <v>52</v>
      </c>
      <c r="B30" s="343"/>
      <c r="C30" s="344" t="str">
        <f t="shared" si="10"/>
        <v>s/d</v>
      </c>
      <c r="D30" s="343"/>
      <c r="E30" s="344" t="str">
        <f>IFERROR(D30/$D$51,"s/d")</f>
        <v>s/d</v>
      </c>
      <c r="F30" s="343"/>
      <c r="G30" s="344" t="str">
        <f>IFERROR(F30/$F$51,"s/d")</f>
        <v>s/d</v>
      </c>
      <c r="H30" s="343"/>
      <c r="I30" s="345" t="str">
        <f>IFERROR(H30/$H$51,"s/d")</f>
        <v>s/d</v>
      </c>
      <c r="J30" s="343"/>
      <c r="K30" s="345" t="str">
        <f>IFERROR(J30/$J$51,"s/d")</f>
        <v>s/d</v>
      </c>
      <c r="M30" s="195"/>
      <c r="N30" s="200"/>
      <c r="O30" s="201"/>
      <c r="P30" s="200"/>
      <c r="Q30" s="201"/>
      <c r="R30" s="200"/>
      <c r="S30" s="201"/>
      <c r="T30" s="200"/>
      <c r="U30" s="201"/>
      <c r="V30" s="200"/>
      <c r="W30" s="201"/>
      <c r="X30" s="200"/>
      <c r="Y30" s="201"/>
      <c r="Z30" s="200"/>
      <c r="AA30" s="201"/>
    </row>
    <row r="31" spans="1:27" ht="13.5" thickBot="1" x14ac:dyDescent="0.25">
      <c r="A31" s="331"/>
      <c r="B31" s="346"/>
      <c r="C31" s="351"/>
      <c r="D31" s="346"/>
      <c r="E31" s="351"/>
      <c r="F31" s="346"/>
      <c r="G31" s="351"/>
      <c r="H31" s="346"/>
      <c r="I31" s="351"/>
      <c r="J31" s="346"/>
      <c r="K31" s="351"/>
      <c r="M31" s="195"/>
      <c r="N31" s="200"/>
      <c r="O31" s="201"/>
      <c r="P31" s="200"/>
      <c r="Q31" s="201"/>
      <c r="R31" s="200"/>
      <c r="S31" s="201"/>
      <c r="T31" s="200"/>
      <c r="U31" s="201"/>
      <c r="V31" s="200"/>
      <c r="W31" s="201"/>
      <c r="X31" s="200"/>
      <c r="Y31" s="201"/>
      <c r="Z31" s="200"/>
      <c r="AA31" s="201"/>
    </row>
    <row r="32" spans="1:27" x14ac:dyDescent="0.2">
      <c r="A32" s="328" t="s">
        <v>53</v>
      </c>
      <c r="B32" s="337"/>
      <c r="C32" s="338" t="str">
        <f t="shared" ref="C32:C35" si="11">IFERROR(B32/$B$51,"s/d")</f>
        <v>s/d</v>
      </c>
      <c r="D32" s="337"/>
      <c r="E32" s="338" t="str">
        <f>IFERROR(D32/$D$51,"s/d")</f>
        <v>s/d</v>
      </c>
      <c r="F32" s="337"/>
      <c r="G32" s="338" t="str">
        <f>IFERROR(F32/$F$51,"s/d")</f>
        <v>s/d</v>
      </c>
      <c r="H32" s="337"/>
      <c r="I32" s="339" t="str">
        <f>IFERROR(H32/$H$51,"s/d")</f>
        <v>s/d</v>
      </c>
      <c r="J32" s="337"/>
      <c r="K32" s="339" t="str">
        <f>IFERROR(J32/$J$51,"s/d")</f>
        <v>s/d</v>
      </c>
      <c r="M32" s="195"/>
      <c r="N32" s="200"/>
      <c r="O32" s="201"/>
      <c r="P32" s="200"/>
      <c r="Q32" s="201"/>
      <c r="R32" s="200"/>
      <c r="S32" s="201"/>
      <c r="T32" s="200"/>
      <c r="U32" s="201"/>
      <c r="V32" s="200"/>
      <c r="W32" s="201"/>
      <c r="X32" s="200"/>
      <c r="Y32" s="201"/>
      <c r="Z32" s="200"/>
      <c r="AA32" s="201"/>
    </row>
    <row r="33" spans="1:27" x14ac:dyDescent="0.2">
      <c r="A33" s="332" t="s">
        <v>54</v>
      </c>
      <c r="B33" s="340"/>
      <c r="C33" s="341" t="str">
        <f t="shared" si="11"/>
        <v>s/d</v>
      </c>
      <c r="D33" s="340"/>
      <c r="E33" s="341" t="str">
        <f>IFERROR(D33/$D$51,"s/d")</f>
        <v>s/d</v>
      </c>
      <c r="F33" s="340"/>
      <c r="G33" s="341" t="str">
        <f>IFERROR(F33/$F$51,"s/d")</f>
        <v>s/d</v>
      </c>
      <c r="H33" s="340"/>
      <c r="I33" s="342" t="str">
        <f>IFERROR(H33/$H$51,"s/d")</f>
        <v>s/d</v>
      </c>
      <c r="J33" s="340"/>
      <c r="K33" s="342" t="str">
        <f>IFERROR(J33/$J$51,"s/d")</f>
        <v>s/d</v>
      </c>
      <c r="M33" s="195"/>
      <c r="N33" s="200"/>
      <c r="O33" s="201"/>
      <c r="P33" s="200"/>
      <c r="Q33" s="201"/>
      <c r="R33" s="200"/>
      <c r="S33" s="201"/>
      <c r="T33" s="200"/>
      <c r="U33" s="201"/>
      <c r="V33" s="200"/>
      <c r="W33" s="201"/>
      <c r="X33" s="200"/>
      <c r="Y33" s="201"/>
      <c r="Z33" s="200"/>
      <c r="AA33" s="201"/>
    </row>
    <row r="34" spans="1:27" x14ac:dyDescent="0.2">
      <c r="A34" s="332" t="s">
        <v>78</v>
      </c>
      <c r="B34" s="340"/>
      <c r="C34" s="341" t="str">
        <f t="shared" si="11"/>
        <v>s/d</v>
      </c>
      <c r="D34" s="340"/>
      <c r="E34" s="341" t="str">
        <f>IFERROR(D34/$D$51,"s/d")</f>
        <v>s/d</v>
      </c>
      <c r="F34" s="340"/>
      <c r="G34" s="341" t="str">
        <f>IFERROR(F34/$F$51,"s/d")</f>
        <v>s/d</v>
      </c>
      <c r="H34" s="340"/>
      <c r="I34" s="342" t="str">
        <f>IFERROR(H34/$H$51,"s/d")</f>
        <v>s/d</v>
      </c>
      <c r="J34" s="340"/>
      <c r="K34" s="342" t="str">
        <f>IFERROR(J34/$J$51,"s/d")</f>
        <v>s/d</v>
      </c>
      <c r="M34" s="194"/>
      <c r="N34" s="200"/>
      <c r="O34" s="201"/>
      <c r="P34" s="200"/>
      <c r="Q34" s="201"/>
      <c r="R34" s="200"/>
      <c r="S34" s="201"/>
      <c r="T34" s="200"/>
      <c r="U34" s="201"/>
      <c r="V34" s="200"/>
      <c r="W34" s="201"/>
      <c r="X34" s="200"/>
      <c r="Y34" s="201"/>
      <c r="Z34" s="200"/>
      <c r="AA34" s="201"/>
    </row>
    <row r="35" spans="1:27" ht="13.5" thickBot="1" x14ac:dyDescent="0.25">
      <c r="A35" s="330" t="s">
        <v>67</v>
      </c>
      <c r="B35" s="343"/>
      <c r="C35" s="344" t="str">
        <f t="shared" si="11"/>
        <v>s/d</v>
      </c>
      <c r="D35" s="343"/>
      <c r="E35" s="344" t="str">
        <f>IFERROR(D35/$D$51,"s/d")</f>
        <v>s/d</v>
      </c>
      <c r="F35" s="343"/>
      <c r="G35" s="344" t="str">
        <f>IFERROR(F35/$F$51,"s/d")</f>
        <v>s/d</v>
      </c>
      <c r="H35" s="343"/>
      <c r="I35" s="345" t="str">
        <f>IFERROR(H35/$H$51,"s/d")</f>
        <v>s/d</v>
      </c>
      <c r="J35" s="343"/>
      <c r="K35" s="345" t="str">
        <f>IFERROR(J35/$J$51,"s/d")</f>
        <v>s/d</v>
      </c>
      <c r="M35" s="195"/>
      <c r="N35" s="200"/>
      <c r="O35" s="201"/>
      <c r="P35" s="200"/>
      <c r="Q35" s="201"/>
      <c r="R35" s="200"/>
      <c r="S35" s="201"/>
      <c r="T35" s="200"/>
      <c r="U35" s="201"/>
      <c r="V35" s="200"/>
      <c r="W35" s="201"/>
      <c r="X35" s="200"/>
      <c r="Y35" s="201"/>
      <c r="Z35" s="200"/>
      <c r="AA35" s="201"/>
    </row>
    <row r="36" spans="1:27" ht="13.5" thickBot="1" x14ac:dyDescent="0.25">
      <c r="A36" s="326"/>
      <c r="B36" s="346"/>
      <c r="C36" s="347"/>
      <c r="D36" s="346"/>
      <c r="E36" s="347"/>
      <c r="F36" s="346"/>
      <c r="G36" s="347"/>
      <c r="H36" s="346"/>
      <c r="I36" s="347"/>
      <c r="J36" s="346"/>
      <c r="K36" s="347"/>
      <c r="M36" s="195"/>
      <c r="N36" s="200"/>
      <c r="O36" s="201"/>
      <c r="P36" s="200"/>
      <c r="Q36" s="201"/>
      <c r="R36" s="200"/>
      <c r="S36" s="201"/>
      <c r="T36" s="200"/>
      <c r="U36" s="201"/>
      <c r="V36" s="200"/>
      <c r="W36" s="201"/>
      <c r="X36" s="200"/>
      <c r="Y36" s="201"/>
      <c r="Z36" s="200"/>
      <c r="AA36" s="201"/>
    </row>
    <row r="37" spans="1:27" x14ac:dyDescent="0.2">
      <c r="A37" s="328" t="s">
        <v>55</v>
      </c>
      <c r="B37" s="337"/>
      <c r="C37" s="338" t="str">
        <f t="shared" ref="C37:C43" si="12">IFERROR(B37/$B$51,"s/d")</f>
        <v>s/d</v>
      </c>
      <c r="D37" s="337"/>
      <c r="E37" s="338" t="str">
        <f t="shared" ref="E37:E43" si="13">IFERROR(D37/$D$51,"s/d")</f>
        <v>s/d</v>
      </c>
      <c r="F37" s="337"/>
      <c r="G37" s="338" t="str">
        <f t="shared" ref="G37:G43" si="14">IFERROR(F37/$F$51,"s/d")</f>
        <v>s/d</v>
      </c>
      <c r="H37" s="337"/>
      <c r="I37" s="339" t="str">
        <f t="shared" ref="I37:I43" si="15">IFERROR(H37/$H$51,"s/d")</f>
        <v>s/d</v>
      </c>
      <c r="J37" s="337"/>
      <c r="K37" s="339" t="str">
        <f t="shared" ref="K37:K43" si="16">IFERROR(J37/$J$51,"s/d")</f>
        <v>s/d</v>
      </c>
      <c r="M37" s="194"/>
      <c r="N37" s="200"/>
      <c r="O37" s="201"/>
      <c r="P37" s="200"/>
      <c r="Q37" s="201"/>
      <c r="R37" s="200"/>
      <c r="S37" s="201"/>
      <c r="T37" s="200"/>
      <c r="U37" s="201"/>
      <c r="V37" s="200"/>
      <c r="W37" s="201"/>
      <c r="X37" s="200"/>
      <c r="Y37" s="201"/>
      <c r="Z37" s="200"/>
      <c r="AA37" s="201"/>
    </row>
    <row r="38" spans="1:27" x14ac:dyDescent="0.2">
      <c r="A38" s="329" t="s">
        <v>56</v>
      </c>
      <c r="B38" s="340"/>
      <c r="C38" s="341" t="str">
        <f t="shared" si="12"/>
        <v>s/d</v>
      </c>
      <c r="D38" s="340"/>
      <c r="E38" s="341" t="str">
        <f t="shared" si="13"/>
        <v>s/d</v>
      </c>
      <c r="F38" s="340"/>
      <c r="G38" s="341" t="str">
        <f t="shared" si="14"/>
        <v>s/d</v>
      </c>
      <c r="H38" s="340"/>
      <c r="I38" s="342" t="str">
        <f t="shared" si="15"/>
        <v>s/d</v>
      </c>
      <c r="J38" s="340"/>
      <c r="K38" s="342" t="str">
        <f t="shared" si="16"/>
        <v>s/d</v>
      </c>
      <c r="M38" s="194"/>
      <c r="N38" s="200"/>
      <c r="O38" s="201"/>
      <c r="P38" s="200"/>
      <c r="Q38" s="201"/>
      <c r="R38" s="200"/>
      <c r="S38" s="201"/>
      <c r="T38" s="200"/>
      <c r="U38" s="201"/>
      <c r="V38" s="200"/>
      <c r="W38" s="201"/>
      <c r="X38" s="200"/>
      <c r="Y38" s="201"/>
      <c r="Z38" s="200"/>
      <c r="AA38" s="201"/>
    </row>
    <row r="39" spans="1:27" x14ac:dyDescent="0.2">
      <c r="A39" s="329" t="s">
        <v>57</v>
      </c>
      <c r="B39" s="340"/>
      <c r="C39" s="341" t="str">
        <f t="shared" si="12"/>
        <v>s/d</v>
      </c>
      <c r="D39" s="340"/>
      <c r="E39" s="341" t="str">
        <f t="shared" si="13"/>
        <v>s/d</v>
      </c>
      <c r="F39" s="340"/>
      <c r="G39" s="341" t="str">
        <f t="shared" si="14"/>
        <v>s/d</v>
      </c>
      <c r="H39" s="340"/>
      <c r="I39" s="342" t="str">
        <f t="shared" si="15"/>
        <v>s/d</v>
      </c>
      <c r="J39" s="340"/>
      <c r="K39" s="342" t="str">
        <f t="shared" si="16"/>
        <v>s/d</v>
      </c>
      <c r="M39" s="194"/>
      <c r="N39" s="200"/>
      <c r="O39" s="201"/>
      <c r="P39" s="200"/>
      <c r="Q39" s="201"/>
      <c r="R39" s="200"/>
      <c r="S39" s="201"/>
      <c r="T39" s="200"/>
      <c r="U39" s="201"/>
      <c r="V39" s="200"/>
      <c r="W39" s="201"/>
      <c r="X39" s="200"/>
      <c r="Y39" s="201"/>
      <c r="Z39" s="200"/>
      <c r="AA39" s="201"/>
    </row>
    <row r="40" spans="1:27" x14ac:dyDescent="0.2">
      <c r="A40" s="329" t="s">
        <v>58</v>
      </c>
      <c r="B40" s="340"/>
      <c r="C40" s="341" t="str">
        <f t="shared" si="12"/>
        <v>s/d</v>
      </c>
      <c r="D40" s="340"/>
      <c r="E40" s="341" t="str">
        <f t="shared" si="13"/>
        <v>s/d</v>
      </c>
      <c r="F40" s="340"/>
      <c r="G40" s="341" t="str">
        <f t="shared" si="14"/>
        <v>s/d</v>
      </c>
      <c r="H40" s="340"/>
      <c r="I40" s="342" t="str">
        <f t="shared" si="15"/>
        <v>s/d</v>
      </c>
      <c r="J40" s="340"/>
      <c r="K40" s="342" t="str">
        <f t="shared" si="16"/>
        <v>s/d</v>
      </c>
      <c r="M40" s="194"/>
      <c r="N40" s="200"/>
      <c r="O40" s="201"/>
      <c r="P40" s="200"/>
      <c r="Q40" s="201"/>
      <c r="R40" s="200"/>
      <c r="S40" s="201"/>
      <c r="T40" s="200"/>
      <c r="U40" s="201"/>
      <c r="V40" s="200"/>
      <c r="W40" s="201"/>
      <c r="X40" s="200"/>
      <c r="Y40" s="201"/>
      <c r="Z40" s="200"/>
      <c r="AA40" s="201"/>
    </row>
    <row r="41" spans="1:27" x14ac:dyDescent="0.2">
      <c r="A41" s="332" t="s">
        <v>59</v>
      </c>
      <c r="B41" s="340"/>
      <c r="C41" s="341" t="str">
        <f t="shared" si="12"/>
        <v>s/d</v>
      </c>
      <c r="D41" s="340"/>
      <c r="E41" s="341" t="str">
        <f t="shared" si="13"/>
        <v>s/d</v>
      </c>
      <c r="F41" s="340"/>
      <c r="G41" s="341" t="str">
        <f t="shared" si="14"/>
        <v>s/d</v>
      </c>
      <c r="H41" s="340"/>
      <c r="I41" s="342" t="str">
        <f t="shared" si="15"/>
        <v>s/d</v>
      </c>
      <c r="J41" s="340"/>
      <c r="K41" s="342" t="str">
        <f t="shared" si="16"/>
        <v>s/d</v>
      </c>
      <c r="M41" s="195"/>
      <c r="N41" s="200"/>
      <c r="O41" s="201"/>
      <c r="P41" s="200"/>
      <c r="Q41" s="201"/>
      <c r="R41" s="200"/>
      <c r="S41" s="201"/>
      <c r="T41" s="200"/>
      <c r="U41" s="201"/>
      <c r="V41" s="200"/>
      <c r="W41" s="201"/>
      <c r="X41" s="200"/>
      <c r="Y41" s="201"/>
      <c r="Z41" s="200"/>
      <c r="AA41" s="201"/>
    </row>
    <row r="42" spans="1:27" x14ac:dyDescent="0.2">
      <c r="A42" s="329"/>
      <c r="B42" s="340"/>
      <c r="C42" s="341" t="str">
        <f t="shared" si="12"/>
        <v>s/d</v>
      </c>
      <c r="D42" s="340"/>
      <c r="E42" s="341" t="str">
        <f t="shared" si="13"/>
        <v>s/d</v>
      </c>
      <c r="F42" s="340"/>
      <c r="G42" s="341" t="str">
        <f t="shared" si="14"/>
        <v>s/d</v>
      </c>
      <c r="H42" s="340"/>
      <c r="I42" s="342" t="str">
        <f t="shared" si="15"/>
        <v>s/d</v>
      </c>
      <c r="J42" s="340"/>
      <c r="K42" s="342" t="str">
        <f t="shared" si="16"/>
        <v>s/d</v>
      </c>
      <c r="M42" s="195"/>
      <c r="N42" s="200"/>
      <c r="O42" s="201"/>
      <c r="P42" s="200"/>
      <c r="Q42" s="201"/>
      <c r="R42" s="200"/>
      <c r="S42" s="201"/>
      <c r="T42" s="200"/>
      <c r="U42" s="201"/>
      <c r="V42" s="200"/>
      <c r="W42" s="201"/>
      <c r="X42" s="200"/>
      <c r="Y42" s="201"/>
      <c r="Z42" s="200"/>
      <c r="AA42" s="201"/>
    </row>
    <row r="43" spans="1:27" ht="13.5" thickBot="1" x14ac:dyDescent="0.25">
      <c r="A43" s="333"/>
      <c r="B43" s="343"/>
      <c r="C43" s="344" t="str">
        <f t="shared" si="12"/>
        <v>s/d</v>
      </c>
      <c r="D43" s="343"/>
      <c r="E43" s="344" t="str">
        <f t="shared" si="13"/>
        <v>s/d</v>
      </c>
      <c r="F43" s="343"/>
      <c r="G43" s="344" t="str">
        <f t="shared" si="14"/>
        <v>s/d</v>
      </c>
      <c r="H43" s="343"/>
      <c r="I43" s="345" t="str">
        <f t="shared" si="15"/>
        <v>s/d</v>
      </c>
      <c r="J43" s="343"/>
      <c r="K43" s="345" t="str">
        <f t="shared" si="16"/>
        <v>s/d</v>
      </c>
      <c r="M43" s="195"/>
      <c r="N43" s="200"/>
      <c r="O43" s="201"/>
      <c r="P43" s="200"/>
      <c r="Q43" s="201"/>
      <c r="R43" s="200"/>
      <c r="S43" s="201"/>
      <c r="T43" s="200"/>
      <c r="U43" s="201"/>
      <c r="V43" s="200"/>
      <c r="W43" s="201"/>
      <c r="X43" s="200"/>
      <c r="Y43" s="201"/>
      <c r="Z43" s="200"/>
      <c r="AA43" s="201"/>
    </row>
    <row r="44" spans="1:27" ht="13.5" thickBot="1" x14ac:dyDescent="0.25">
      <c r="A44" s="326"/>
      <c r="B44" s="346"/>
      <c r="C44" s="351"/>
      <c r="D44" s="346"/>
      <c r="E44" s="351"/>
      <c r="F44" s="346"/>
      <c r="G44" s="351"/>
      <c r="H44" s="346"/>
      <c r="I44" s="351"/>
      <c r="J44" s="346"/>
      <c r="K44" s="351"/>
      <c r="M44" s="195"/>
      <c r="N44" s="200"/>
      <c r="O44" s="201"/>
      <c r="P44" s="200"/>
      <c r="Q44" s="201"/>
      <c r="R44" s="200"/>
      <c r="S44" s="201"/>
      <c r="T44" s="200"/>
      <c r="U44" s="201"/>
      <c r="V44" s="200"/>
      <c r="W44" s="201"/>
      <c r="X44" s="200"/>
      <c r="Y44" s="201"/>
      <c r="Z44" s="200"/>
      <c r="AA44" s="201"/>
    </row>
    <row r="45" spans="1:27" x14ac:dyDescent="0.2">
      <c r="A45" s="328" t="s">
        <v>60</v>
      </c>
      <c r="B45" s="337"/>
      <c r="C45" s="338" t="str">
        <f t="shared" ref="C45:C49" si="17">IFERROR(B45/$B$51,"s/d")</f>
        <v>s/d</v>
      </c>
      <c r="D45" s="337"/>
      <c r="E45" s="338" t="str">
        <f>IFERROR(D45/$D$51,"s/d")</f>
        <v>s/d</v>
      </c>
      <c r="F45" s="337"/>
      <c r="G45" s="338" t="str">
        <f>IFERROR(F45/$F$51,"s/d")</f>
        <v>s/d</v>
      </c>
      <c r="H45" s="337"/>
      <c r="I45" s="339" t="str">
        <f>IFERROR(H45/$H$51,"s/d")</f>
        <v>s/d</v>
      </c>
      <c r="J45" s="337"/>
      <c r="K45" s="339" t="str">
        <f>IFERROR(J45/$J$51,"s/d")</f>
        <v>s/d</v>
      </c>
      <c r="M45" s="194"/>
      <c r="N45" s="200"/>
      <c r="O45" s="201"/>
      <c r="P45" s="200"/>
      <c r="Q45" s="201"/>
      <c r="R45" s="200"/>
      <c r="S45" s="201"/>
      <c r="T45" s="200"/>
      <c r="U45" s="201"/>
      <c r="V45" s="200"/>
      <c r="W45" s="201"/>
      <c r="X45" s="200"/>
      <c r="Y45" s="201"/>
      <c r="Z45" s="200"/>
      <c r="AA45" s="201"/>
    </row>
    <row r="46" spans="1:27" x14ac:dyDescent="0.2">
      <c r="A46" s="329" t="s">
        <v>79</v>
      </c>
      <c r="B46" s="340"/>
      <c r="C46" s="341" t="str">
        <f t="shared" si="17"/>
        <v>s/d</v>
      </c>
      <c r="D46" s="340"/>
      <c r="E46" s="341" t="str">
        <f>IFERROR(D46/$D$51,"s/d")</f>
        <v>s/d</v>
      </c>
      <c r="F46" s="340"/>
      <c r="G46" s="341" t="str">
        <f>IFERROR(F46/$F$51,"s/d")</f>
        <v>s/d</v>
      </c>
      <c r="H46" s="340"/>
      <c r="I46" s="342" t="str">
        <f>IFERROR(H46/$H$51,"s/d")</f>
        <v>s/d</v>
      </c>
      <c r="J46" s="340"/>
      <c r="K46" s="342" t="str">
        <f>IFERROR(J46/$J$51,"s/d")</f>
        <v>s/d</v>
      </c>
      <c r="M46" s="195"/>
      <c r="N46" s="200"/>
      <c r="O46" s="201"/>
      <c r="P46" s="200"/>
      <c r="Q46" s="201"/>
      <c r="R46" s="200"/>
      <c r="S46" s="201"/>
      <c r="T46" s="200"/>
      <c r="U46" s="201"/>
      <c r="V46" s="200"/>
      <c r="W46" s="201"/>
      <c r="X46" s="200"/>
      <c r="Y46" s="201"/>
      <c r="Z46" s="200"/>
      <c r="AA46" s="201"/>
    </row>
    <row r="47" spans="1:27" x14ac:dyDescent="0.2">
      <c r="A47" s="329" t="s">
        <v>61</v>
      </c>
      <c r="B47" s="340"/>
      <c r="C47" s="341" t="str">
        <f t="shared" si="17"/>
        <v>s/d</v>
      </c>
      <c r="D47" s="340"/>
      <c r="E47" s="341" t="str">
        <f>IFERROR(D47/$D$51,"s/d")</f>
        <v>s/d</v>
      </c>
      <c r="F47" s="340"/>
      <c r="G47" s="341" t="str">
        <f>IFERROR(F47/$F$51,"s/d")</f>
        <v>s/d</v>
      </c>
      <c r="H47" s="340"/>
      <c r="I47" s="342" t="str">
        <f>IFERROR(H47/$H$51,"s/d")</f>
        <v>s/d</v>
      </c>
      <c r="J47" s="340"/>
      <c r="K47" s="342" t="str">
        <f>IFERROR(J47/$J$51,"s/d")</f>
        <v>s/d</v>
      </c>
      <c r="M47" s="195"/>
      <c r="N47" s="200"/>
      <c r="O47" s="201"/>
      <c r="P47" s="200"/>
      <c r="Q47" s="201"/>
      <c r="R47" s="200"/>
      <c r="S47" s="201"/>
      <c r="T47" s="200"/>
      <c r="U47" s="201"/>
      <c r="V47" s="200"/>
      <c r="W47" s="201"/>
      <c r="X47" s="200"/>
      <c r="Y47" s="201"/>
      <c r="Z47" s="200"/>
      <c r="AA47" s="201"/>
    </row>
    <row r="48" spans="1:27" x14ac:dyDescent="0.2">
      <c r="A48" s="329" t="s">
        <v>80</v>
      </c>
      <c r="B48" s="340"/>
      <c r="C48" s="341" t="str">
        <f t="shared" si="17"/>
        <v>s/d</v>
      </c>
      <c r="D48" s="340"/>
      <c r="E48" s="341" t="str">
        <f>IFERROR(D48/$D$51,"s/d")</f>
        <v>s/d</v>
      </c>
      <c r="F48" s="340"/>
      <c r="G48" s="341" t="str">
        <f>IFERROR(F48/$F$51,"s/d")</f>
        <v>s/d</v>
      </c>
      <c r="H48" s="340"/>
      <c r="I48" s="342" t="str">
        <f>IFERROR(H48/$H$51,"s/d")</f>
        <v>s/d</v>
      </c>
      <c r="J48" s="340"/>
      <c r="K48" s="342" t="str">
        <f>IFERROR(J48/$J$51,"s/d")</f>
        <v>s/d</v>
      </c>
      <c r="M48" s="194"/>
      <c r="N48" s="200"/>
      <c r="O48" s="201"/>
      <c r="P48" s="200"/>
      <c r="Q48" s="201"/>
      <c r="R48" s="200"/>
      <c r="S48" s="201"/>
      <c r="T48" s="200"/>
      <c r="U48" s="201"/>
      <c r="V48" s="200"/>
      <c r="W48" s="201"/>
      <c r="X48" s="200"/>
      <c r="Y48" s="201"/>
      <c r="Z48" s="200"/>
      <c r="AA48" s="201"/>
    </row>
    <row r="49" spans="1:27" ht="13.5" thickBot="1" x14ac:dyDescent="0.25">
      <c r="A49" s="330" t="s">
        <v>62</v>
      </c>
      <c r="B49" s="343"/>
      <c r="C49" s="344" t="str">
        <f t="shared" si="17"/>
        <v>s/d</v>
      </c>
      <c r="D49" s="343"/>
      <c r="E49" s="344" t="str">
        <f>IFERROR(D49/$D$51,"s/d")</f>
        <v>s/d</v>
      </c>
      <c r="F49" s="343"/>
      <c r="G49" s="344" t="str">
        <f>IFERROR(F49/$F$51,"s/d")</f>
        <v>s/d</v>
      </c>
      <c r="H49" s="343"/>
      <c r="I49" s="345" t="str">
        <f>IFERROR(H49/$H$51,"s/d")</f>
        <v>s/d</v>
      </c>
      <c r="J49" s="343"/>
      <c r="K49" s="345" t="str">
        <f>IFERROR(J49/$J$51,"s/d")</f>
        <v>s/d</v>
      </c>
      <c r="M49" s="195"/>
      <c r="N49" s="200"/>
      <c r="O49" s="201"/>
      <c r="P49" s="200"/>
      <c r="Q49" s="201"/>
      <c r="R49" s="200"/>
      <c r="S49" s="201"/>
      <c r="T49" s="200"/>
      <c r="U49" s="201"/>
      <c r="V49" s="200"/>
      <c r="W49" s="201"/>
      <c r="X49" s="200"/>
      <c r="Y49" s="201"/>
      <c r="Z49" s="200"/>
      <c r="AA49" s="201"/>
    </row>
    <row r="50" spans="1:27" ht="13.5" thickBot="1" x14ac:dyDescent="0.25">
      <c r="A50" s="326"/>
      <c r="B50" s="346"/>
      <c r="C50" s="347"/>
      <c r="D50" s="346"/>
      <c r="E50" s="347"/>
      <c r="F50" s="346"/>
      <c r="G50" s="347"/>
      <c r="H50" s="346"/>
      <c r="I50" s="347"/>
      <c r="J50" s="346"/>
      <c r="K50" s="347"/>
      <c r="M50" s="195"/>
      <c r="N50" s="200"/>
      <c r="O50" s="201"/>
      <c r="P50" s="200"/>
      <c r="Q50" s="201"/>
      <c r="R50" s="200"/>
      <c r="S50" s="201"/>
      <c r="T50" s="200"/>
      <c r="U50" s="201"/>
      <c r="V50" s="200"/>
      <c r="W50" s="201"/>
      <c r="X50" s="200"/>
      <c r="Y50" s="201"/>
      <c r="Z50" s="200"/>
      <c r="AA50" s="201"/>
    </row>
    <row r="51" spans="1:27" ht="13.5" thickBot="1" x14ac:dyDescent="0.25">
      <c r="A51" s="334" t="s">
        <v>63</v>
      </c>
      <c r="B51" s="352"/>
      <c r="C51" s="353">
        <v>1</v>
      </c>
      <c r="D51" s="352"/>
      <c r="E51" s="353">
        <v>1</v>
      </c>
      <c r="F51" s="352"/>
      <c r="G51" s="353">
        <v>1</v>
      </c>
      <c r="H51" s="352"/>
      <c r="I51" s="354">
        <v>1</v>
      </c>
      <c r="J51" s="352"/>
      <c r="K51" s="354">
        <v>1</v>
      </c>
      <c r="M51" s="195"/>
      <c r="N51" s="200"/>
      <c r="O51" s="201"/>
      <c r="P51" s="200"/>
      <c r="Q51" s="201"/>
      <c r="R51" s="200"/>
      <c r="S51" s="201"/>
      <c r="T51" s="200"/>
      <c r="U51" s="201"/>
      <c r="V51" s="200"/>
      <c r="W51" s="201"/>
      <c r="X51" s="200"/>
      <c r="Y51" s="201"/>
      <c r="Z51" s="200"/>
      <c r="AA51" s="201"/>
    </row>
    <row r="52" spans="1:27" ht="13.5" thickBot="1" x14ac:dyDescent="0.25">
      <c r="A52" s="326"/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M52" s="195"/>
      <c r="N52" s="200"/>
      <c r="O52" s="201"/>
      <c r="P52" s="200"/>
      <c r="Q52" s="201"/>
      <c r="R52" s="200"/>
      <c r="S52" s="201"/>
      <c r="T52" s="200"/>
      <c r="U52" s="201"/>
      <c r="V52" s="200"/>
      <c r="W52" s="201"/>
      <c r="X52" s="200"/>
      <c r="Y52" s="201"/>
      <c r="Z52" s="200"/>
      <c r="AA52" s="201"/>
    </row>
    <row r="53" spans="1:27" ht="13.5" thickBot="1" x14ac:dyDescent="0.25">
      <c r="A53" s="335" t="s">
        <v>129</v>
      </c>
      <c r="B53" s="356"/>
      <c r="C53" s="357" t="s">
        <v>141</v>
      </c>
      <c r="D53" s="356"/>
      <c r="E53" s="358" t="s">
        <v>141</v>
      </c>
      <c r="F53" s="359"/>
      <c r="G53" s="356" t="s">
        <v>141</v>
      </c>
      <c r="H53" s="357"/>
      <c r="I53" s="356" t="s">
        <v>141</v>
      </c>
      <c r="J53" s="357"/>
      <c r="K53" s="356" t="s">
        <v>141</v>
      </c>
      <c r="M53" s="194"/>
      <c r="N53" s="200"/>
      <c r="O53" s="201"/>
      <c r="P53" s="200"/>
      <c r="Q53" s="201"/>
      <c r="R53" s="200"/>
      <c r="S53" s="201"/>
      <c r="T53" s="200"/>
      <c r="U53" s="201"/>
      <c r="V53" s="200"/>
      <c r="W53" s="201"/>
      <c r="X53" s="200"/>
      <c r="Y53" s="201"/>
      <c r="Z53" s="200"/>
      <c r="AA53" s="201"/>
    </row>
    <row r="54" spans="1:27" ht="13.5" thickBot="1" x14ac:dyDescent="0.25">
      <c r="A54" s="326"/>
      <c r="B54" s="355"/>
      <c r="C54" s="355"/>
      <c r="D54" s="355"/>
      <c r="E54" s="355"/>
      <c r="F54" s="355"/>
      <c r="G54" s="355"/>
      <c r="H54" s="355"/>
      <c r="I54" s="355"/>
      <c r="J54" s="355"/>
      <c r="K54" s="355"/>
      <c r="M54" s="194"/>
      <c r="N54" s="200"/>
      <c r="O54" s="201"/>
      <c r="P54" s="200"/>
      <c r="Q54" s="201"/>
      <c r="R54" s="200"/>
      <c r="S54" s="201"/>
      <c r="T54" s="200"/>
      <c r="U54" s="201"/>
      <c r="V54" s="200"/>
      <c r="W54" s="201"/>
      <c r="X54" s="200"/>
      <c r="Y54" s="201"/>
      <c r="Z54" s="200"/>
      <c r="AA54" s="201"/>
    </row>
    <row r="55" spans="1:27" ht="13.5" thickBot="1" x14ac:dyDescent="0.25">
      <c r="A55" s="336" t="s">
        <v>68</v>
      </c>
      <c r="B55" s="346"/>
      <c r="C55" s="351"/>
      <c r="D55" s="346"/>
      <c r="E55" s="351"/>
      <c r="F55" s="346"/>
      <c r="G55" s="351"/>
      <c r="H55" s="346"/>
      <c r="I55" s="351"/>
      <c r="J55" s="346"/>
      <c r="K55" s="351"/>
      <c r="M55" s="195"/>
      <c r="N55" s="200"/>
      <c r="O55" s="201"/>
      <c r="P55" s="200"/>
      <c r="Q55" s="201"/>
      <c r="R55" s="200"/>
      <c r="S55" s="201"/>
      <c r="T55" s="200"/>
      <c r="U55" s="201"/>
      <c r="V55" s="200"/>
      <c r="W55" s="201"/>
      <c r="X55" s="200"/>
      <c r="Y55" s="201"/>
      <c r="Z55" s="200"/>
      <c r="AA55" s="201"/>
    </row>
    <row r="56" spans="1:27" s="206" customFormat="1" x14ac:dyDescent="0.2">
      <c r="A56" s="479" t="s">
        <v>76</v>
      </c>
      <c r="B56" s="360"/>
      <c r="C56" s="361" t="s">
        <v>141</v>
      </c>
      <c r="D56" s="360"/>
      <c r="E56" s="361" t="s">
        <v>141</v>
      </c>
      <c r="F56" s="360"/>
      <c r="G56" s="361" t="s">
        <v>141</v>
      </c>
      <c r="H56" s="360"/>
      <c r="I56" s="362" t="s">
        <v>141</v>
      </c>
      <c r="J56" s="360"/>
      <c r="K56" s="362" t="s">
        <v>141</v>
      </c>
      <c r="M56" s="70"/>
    </row>
    <row r="57" spans="1:27" s="206" customFormat="1" x14ac:dyDescent="0.2">
      <c r="A57" s="480" t="s">
        <v>203</v>
      </c>
      <c r="B57" s="363"/>
      <c r="C57" s="364"/>
      <c r="D57" s="363"/>
      <c r="E57" s="364"/>
      <c r="F57" s="363"/>
      <c r="G57" s="364"/>
      <c r="H57" s="363"/>
      <c r="I57" s="365"/>
      <c r="J57" s="363"/>
      <c r="K57" s="365"/>
      <c r="M57" s="197"/>
      <c r="N57" s="209"/>
      <c r="O57" s="210"/>
      <c r="P57" s="209"/>
      <c r="Q57" s="210"/>
      <c r="R57" s="209"/>
      <c r="S57" s="210"/>
      <c r="T57" s="209"/>
      <c r="U57" s="210"/>
      <c r="V57" s="209"/>
      <c r="W57" s="210"/>
      <c r="X57" s="209"/>
      <c r="Y57" s="210"/>
      <c r="Z57" s="209"/>
      <c r="AA57" s="210"/>
    </row>
    <row r="58" spans="1:27" s="206" customFormat="1" ht="13.5" thickBot="1" x14ac:dyDescent="0.25">
      <c r="A58" s="481" t="s">
        <v>204</v>
      </c>
      <c r="B58" s="366"/>
      <c r="C58" s="367"/>
      <c r="D58" s="366"/>
      <c r="E58" s="367"/>
      <c r="F58" s="366"/>
      <c r="G58" s="367"/>
      <c r="H58" s="366"/>
      <c r="I58" s="368"/>
      <c r="J58" s="366"/>
      <c r="K58" s="368"/>
      <c r="M58" s="211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</row>
    <row r="59" spans="1:27" ht="14.25" x14ac:dyDescent="0.2">
      <c r="A59" s="65"/>
      <c r="B59" s="58"/>
      <c r="C59" s="58"/>
      <c r="D59" s="58"/>
      <c r="E59" s="58"/>
      <c r="F59" s="58"/>
      <c r="G59" s="58"/>
      <c r="H59" s="58"/>
      <c r="I59" s="58"/>
      <c r="J59" s="58"/>
      <c r="K59" s="25"/>
      <c r="M59" s="205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</row>
    <row r="60" spans="1:27" ht="81" customHeight="1" x14ac:dyDescent="0.2">
      <c r="A60" s="565" t="s">
        <v>171</v>
      </c>
      <c r="B60" s="565"/>
      <c r="C60" s="565"/>
      <c r="D60" s="565"/>
      <c r="E60" s="565"/>
      <c r="F60" s="565"/>
      <c r="G60" s="565"/>
      <c r="H60" s="565"/>
      <c r="I60" s="565"/>
      <c r="J60" s="565"/>
      <c r="K60" s="565"/>
      <c r="M60" s="205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</row>
    <row r="61" spans="1:27" x14ac:dyDescent="0.2">
      <c r="M61" s="202"/>
      <c r="N61" s="56"/>
      <c r="O61" s="203"/>
      <c r="P61" s="203"/>
      <c r="Q61" s="203"/>
      <c r="R61" s="203"/>
      <c r="S61" s="203"/>
      <c r="T61" s="203"/>
      <c r="U61" s="203"/>
    </row>
    <row r="62" spans="1:27" x14ac:dyDescent="0.2">
      <c r="M62" s="204"/>
      <c r="N62" s="203"/>
      <c r="O62" s="203"/>
      <c r="P62" s="203"/>
      <c r="Q62" s="203"/>
      <c r="R62" s="203"/>
      <c r="S62" s="203"/>
      <c r="T62" s="203"/>
      <c r="U62" s="203"/>
    </row>
    <row r="64" spans="1:27" x14ac:dyDescent="0.2">
      <c r="M64" s="206"/>
    </row>
    <row r="65" spans="13:21" x14ac:dyDescent="0.2">
      <c r="M65" s="557"/>
      <c r="N65" s="558"/>
      <c r="O65" s="558"/>
      <c r="P65" s="558"/>
      <c r="Q65" s="558"/>
      <c r="R65" s="558"/>
      <c r="S65" s="558"/>
      <c r="T65" s="558"/>
      <c r="U65" s="558"/>
    </row>
    <row r="66" spans="13:21" x14ac:dyDescent="0.2">
      <c r="M66" s="453"/>
      <c r="N66" s="454"/>
      <c r="O66" s="454"/>
      <c r="P66" s="454"/>
      <c r="Q66" s="454"/>
      <c r="R66" s="454"/>
      <c r="S66" s="454"/>
      <c r="T66" s="454"/>
      <c r="U66" s="454"/>
    </row>
    <row r="67" spans="13:21" ht="15" x14ac:dyDescent="0.2">
      <c r="M67" s="559"/>
      <c r="N67" s="559"/>
      <c r="O67" s="559"/>
      <c r="P67" s="559"/>
      <c r="Q67" s="559"/>
      <c r="R67" s="559"/>
      <c r="S67" s="559"/>
      <c r="T67" s="559"/>
      <c r="U67" s="559"/>
    </row>
  </sheetData>
  <sheetProtection formatCells="0" formatColumns="0" formatRows="0"/>
  <mergeCells count="26">
    <mergeCell ref="A5:K5"/>
    <mergeCell ref="M5:AA5"/>
    <mergeCell ref="A1:K1"/>
    <mergeCell ref="A2:K2"/>
    <mergeCell ref="A3:K3"/>
    <mergeCell ref="A4:K4"/>
    <mergeCell ref="M4:AA4"/>
    <mergeCell ref="A6:K6"/>
    <mergeCell ref="M6:AA6"/>
    <mergeCell ref="B7:C7"/>
    <mergeCell ref="D7:E7"/>
    <mergeCell ref="F7:G7"/>
    <mergeCell ref="H7:I7"/>
    <mergeCell ref="J7:K7"/>
    <mergeCell ref="M7:AA7"/>
    <mergeCell ref="A60:K60"/>
    <mergeCell ref="M65:U65"/>
    <mergeCell ref="M67:U67"/>
    <mergeCell ref="M8:AA8"/>
    <mergeCell ref="N10:O10"/>
    <mergeCell ref="P10:Q10"/>
    <mergeCell ref="R10:S10"/>
    <mergeCell ref="T10:U10"/>
    <mergeCell ref="V10:W10"/>
    <mergeCell ref="X10:Y10"/>
    <mergeCell ref="Z10:AA10"/>
  </mergeCells>
  <printOptions horizontalCentered="1" verticalCentered="1"/>
  <pageMargins left="0.23622047244094491" right="0.27559055118110237" top="0.51181102362204722" bottom="0.43307086614173229" header="0.19685039370078741" footer="0.35433070866141736"/>
  <pageSetup paperSize="9" scale="61" orientation="landscape" r:id="rId1"/>
  <headerFooter alignWithMargins="0">
    <oddHeader xml:space="preserve">&amp;R2017 - Año de las Energías Renovables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selection sqref="A1:G1"/>
    </sheetView>
  </sheetViews>
  <sheetFormatPr baseColWidth="10" defaultRowHeight="12.75" x14ac:dyDescent="0.2"/>
  <cols>
    <col min="1" max="1" width="35.85546875" customWidth="1"/>
    <col min="2" max="2" width="17" customWidth="1"/>
    <col min="3" max="5" width="21.85546875" customWidth="1"/>
    <col min="6" max="6" width="22.7109375" bestFit="1" customWidth="1"/>
    <col min="7" max="7" width="13.28515625" bestFit="1" customWidth="1"/>
    <col min="10" max="10" width="15.42578125" style="58" bestFit="1" customWidth="1"/>
  </cols>
  <sheetData>
    <row r="1" spans="1:18" x14ac:dyDescent="0.2">
      <c r="A1" s="562" t="s">
        <v>232</v>
      </c>
      <c r="B1" s="562"/>
      <c r="C1" s="562"/>
      <c r="D1" s="562"/>
      <c r="E1" s="562"/>
      <c r="F1" s="562"/>
      <c r="G1" s="562"/>
    </row>
    <row r="2" spans="1:18" x14ac:dyDescent="0.2">
      <c r="A2" s="562" t="s">
        <v>111</v>
      </c>
      <c r="B2" s="562"/>
      <c r="C2" s="562"/>
      <c r="D2" s="562"/>
      <c r="E2" s="562"/>
      <c r="F2" s="562"/>
      <c r="G2" s="562"/>
    </row>
    <row r="3" spans="1:18" x14ac:dyDescent="0.2">
      <c r="A3" s="562" t="str">
        <f>+'parámetros e instrucciones'!$E$6</f>
        <v>HILADOS TEXTURADOS</v>
      </c>
      <c r="B3" s="562"/>
      <c r="C3" s="562"/>
      <c r="D3" s="562"/>
      <c r="E3" s="562"/>
      <c r="F3" s="562"/>
      <c r="G3" s="562"/>
      <c r="H3" s="71"/>
      <c r="I3" s="71"/>
      <c r="J3" s="69"/>
      <c r="K3" s="71"/>
      <c r="L3" s="71"/>
      <c r="M3" s="71"/>
      <c r="N3" s="71"/>
      <c r="O3" s="71"/>
      <c r="P3" s="71"/>
      <c r="Q3" s="71"/>
      <c r="R3" s="71"/>
    </row>
    <row r="4" spans="1:18" x14ac:dyDescent="0.2">
      <c r="A4" s="562" t="str">
        <f>+'8.a '!A4</f>
        <v>crudos, de 167 decitex y 48 filamentos</v>
      </c>
      <c r="B4" s="562"/>
      <c r="C4" s="562"/>
      <c r="D4" s="562"/>
      <c r="E4" s="562"/>
      <c r="F4" s="562"/>
      <c r="G4" s="562"/>
      <c r="H4" s="72"/>
      <c r="I4" s="72"/>
      <c r="J4" s="72"/>
      <c r="K4" s="71"/>
      <c r="L4" s="71"/>
      <c r="M4" s="71"/>
      <c r="N4" s="71"/>
      <c r="O4" s="71"/>
      <c r="P4" s="71"/>
      <c r="Q4" s="71"/>
      <c r="R4" s="71"/>
    </row>
    <row r="5" spans="1:18" ht="13.5" thickBot="1" x14ac:dyDescent="0.25">
      <c r="H5" s="71"/>
      <c r="I5" s="71"/>
      <c r="J5" s="59"/>
      <c r="K5" s="71"/>
      <c r="L5" s="71"/>
      <c r="M5" s="71"/>
      <c r="N5" s="71"/>
      <c r="O5" s="71"/>
      <c r="P5" s="71"/>
      <c r="Q5" s="71"/>
      <c r="R5" s="71"/>
    </row>
    <row r="6" spans="1:18" ht="13.5" customHeight="1" thickBot="1" x14ac:dyDescent="0.25">
      <c r="A6" s="581" t="s">
        <v>46</v>
      </c>
      <c r="B6" s="583" t="s">
        <v>186</v>
      </c>
      <c r="C6" s="435" t="str">
        <f>+'8.a '!B7</f>
        <v>promedio 2014</v>
      </c>
      <c r="D6" s="436" t="str">
        <f>+'8.a '!D7</f>
        <v>promedio 2015</v>
      </c>
      <c r="E6" s="435" t="s">
        <v>170</v>
      </c>
      <c r="F6" s="436" t="s">
        <v>222</v>
      </c>
      <c r="G6" s="585" t="s">
        <v>81</v>
      </c>
      <c r="H6" s="71"/>
      <c r="I6" s="71"/>
      <c r="J6" s="59"/>
      <c r="K6" s="71"/>
      <c r="L6" s="71"/>
      <c r="M6" s="71"/>
      <c r="N6" s="71"/>
      <c r="O6" s="71"/>
      <c r="P6" s="71"/>
      <c r="Q6" s="71"/>
      <c r="R6" s="71"/>
    </row>
    <row r="7" spans="1:18" ht="36.75" customHeight="1" thickBot="1" x14ac:dyDescent="0.25">
      <c r="A7" s="582"/>
      <c r="B7" s="584"/>
      <c r="C7" s="437" t="str">
        <f>"Cantidad por "&amp;'parámetros e instrucciones'!$E$9&amp;" de "&amp;'parámetros e instrucciones'!$E$6</f>
        <v>Cantidad por Kilogramo de HILADOS TEXTURADOS</v>
      </c>
      <c r="D7" s="437" t="str">
        <f>"Cantidad por "&amp;'parámetros e instrucciones'!$E$9&amp;" de "&amp;'parámetros e instrucciones'!$E$6</f>
        <v>Cantidad por Kilogramo de HILADOS TEXTURADOS</v>
      </c>
      <c r="E7" s="437" t="str">
        <f>"Cantidad por "&amp;'parámetros e instrucciones'!$E$9&amp;" de "&amp;'parámetros e instrucciones'!$E$6</f>
        <v>Cantidad por Kilogramo de HILADOS TEXTURADOS</v>
      </c>
      <c r="F7" s="437" t="str">
        <f>"Cantidad por "&amp;'parámetros e instrucciones'!$E$9&amp;" de "&amp;'parámetros e instrucciones'!$E$6</f>
        <v>Cantidad por Kilogramo de HILADOS TEXTURADOS</v>
      </c>
      <c r="G7" s="586"/>
      <c r="H7" s="71"/>
      <c r="I7" s="71"/>
      <c r="J7" s="69"/>
      <c r="K7" s="71"/>
      <c r="L7" s="71"/>
      <c r="M7" s="71"/>
      <c r="N7" s="71"/>
      <c r="O7" s="71"/>
      <c r="P7" s="71"/>
      <c r="Q7" s="71"/>
      <c r="R7" s="71"/>
    </row>
    <row r="8" spans="1:18" ht="13.5" thickBot="1" x14ac:dyDescent="0.25">
      <c r="A8" s="61"/>
      <c r="B8" s="61"/>
      <c r="G8" s="58"/>
      <c r="H8" s="71"/>
      <c r="I8" s="71"/>
      <c r="J8" s="69"/>
      <c r="K8" s="71"/>
      <c r="L8" s="71"/>
      <c r="M8" s="71"/>
      <c r="N8" s="71"/>
      <c r="O8" s="71"/>
      <c r="P8" s="71"/>
      <c r="Q8" s="71"/>
      <c r="R8" s="71"/>
    </row>
    <row r="9" spans="1:18" x14ac:dyDescent="0.2">
      <c r="A9" s="328" t="s">
        <v>109</v>
      </c>
      <c r="B9" s="413"/>
      <c r="C9" s="414"/>
      <c r="D9" s="415"/>
      <c r="E9" s="414"/>
      <c r="F9" s="415"/>
      <c r="G9" s="415"/>
      <c r="H9" s="71"/>
      <c r="I9" s="71"/>
      <c r="J9" s="69"/>
      <c r="K9" s="71"/>
      <c r="L9" s="71"/>
      <c r="M9" s="71"/>
      <c r="N9" s="71"/>
      <c r="O9" s="71"/>
      <c r="P9" s="71"/>
      <c r="Q9" s="71"/>
      <c r="R9" s="71"/>
    </row>
    <row r="10" spans="1:18" x14ac:dyDescent="0.2">
      <c r="A10" s="332" t="s">
        <v>135</v>
      </c>
      <c r="B10" s="416"/>
      <c r="C10" s="417"/>
      <c r="D10" s="418"/>
      <c r="E10" s="417"/>
      <c r="F10" s="418"/>
      <c r="G10" s="418"/>
      <c r="H10" s="71"/>
      <c r="I10" s="71"/>
      <c r="J10" s="69"/>
      <c r="K10" s="71"/>
      <c r="L10" s="71"/>
      <c r="M10" s="71"/>
      <c r="N10" s="71"/>
      <c r="O10" s="71"/>
      <c r="P10" s="71"/>
      <c r="Q10" s="71"/>
      <c r="R10" s="71"/>
    </row>
    <row r="11" spans="1:18" x14ac:dyDescent="0.2">
      <c r="A11" s="332" t="s">
        <v>134</v>
      </c>
      <c r="B11" s="416"/>
      <c r="C11" s="417"/>
      <c r="D11" s="418"/>
      <c r="E11" s="417"/>
      <c r="F11" s="418"/>
      <c r="G11" s="418"/>
      <c r="H11" s="71"/>
      <c r="I11" s="71"/>
      <c r="J11" s="69"/>
      <c r="K11" s="71"/>
      <c r="L11" s="71"/>
      <c r="M11" s="71"/>
      <c r="N11" s="71"/>
      <c r="O11" s="71"/>
      <c r="P11" s="71"/>
      <c r="Q11" s="71"/>
      <c r="R11" s="71"/>
    </row>
    <row r="12" spans="1:18" x14ac:dyDescent="0.2">
      <c r="A12" s="332" t="s">
        <v>132</v>
      </c>
      <c r="B12" s="416"/>
      <c r="C12" s="417"/>
      <c r="D12" s="418"/>
      <c r="E12" s="417"/>
      <c r="F12" s="418"/>
      <c r="G12" s="418"/>
      <c r="H12" s="71"/>
      <c r="I12" s="71"/>
      <c r="J12" s="69"/>
      <c r="K12" s="71"/>
      <c r="L12" s="71"/>
      <c r="M12" s="71"/>
      <c r="N12" s="71"/>
      <c r="O12" s="71"/>
      <c r="P12" s="71"/>
      <c r="Q12" s="71"/>
      <c r="R12" s="71"/>
    </row>
    <row r="13" spans="1:18" x14ac:dyDescent="0.2">
      <c r="A13" s="332" t="s">
        <v>133</v>
      </c>
      <c r="B13" s="416"/>
      <c r="C13" s="417"/>
      <c r="D13" s="418"/>
      <c r="E13" s="417"/>
      <c r="F13" s="418"/>
      <c r="G13" s="418"/>
      <c r="H13" s="71"/>
      <c r="I13" s="71"/>
      <c r="J13" s="69"/>
      <c r="K13" s="71"/>
      <c r="L13" s="71"/>
      <c r="M13" s="71"/>
      <c r="N13" s="71"/>
      <c r="O13" s="71"/>
      <c r="P13" s="71"/>
      <c r="Q13" s="71"/>
      <c r="R13" s="71"/>
    </row>
    <row r="14" spans="1:18" ht="13.5" thickBot="1" x14ac:dyDescent="0.25">
      <c r="A14" s="330"/>
      <c r="B14" s="419"/>
      <c r="C14" s="420"/>
      <c r="D14" s="421"/>
      <c r="E14" s="420"/>
      <c r="F14" s="421"/>
      <c r="G14" s="421"/>
      <c r="H14" s="71"/>
      <c r="I14" s="71"/>
      <c r="J14" s="69"/>
      <c r="K14" s="71"/>
      <c r="L14" s="71"/>
      <c r="M14" s="71"/>
      <c r="N14" s="71"/>
      <c r="O14" s="71"/>
      <c r="P14" s="71"/>
      <c r="Q14" s="71"/>
      <c r="R14" s="71"/>
    </row>
    <row r="15" spans="1:18" ht="13.5" thickBot="1" x14ac:dyDescent="0.25">
      <c r="A15" s="326"/>
      <c r="B15" s="326"/>
      <c r="C15" s="422"/>
      <c r="D15" s="422"/>
      <c r="E15" s="422"/>
      <c r="F15" s="422"/>
      <c r="G15" s="422"/>
      <c r="H15" s="71"/>
      <c r="I15" s="71"/>
      <c r="J15" s="69"/>
      <c r="K15" s="71"/>
      <c r="L15" s="71"/>
      <c r="M15" s="71"/>
      <c r="N15" s="71"/>
      <c r="O15" s="71"/>
      <c r="P15" s="71"/>
      <c r="Q15" s="71"/>
      <c r="R15" s="71"/>
    </row>
    <row r="16" spans="1:18" x14ac:dyDescent="0.2">
      <c r="A16" s="328" t="s">
        <v>110</v>
      </c>
      <c r="B16" s="413"/>
      <c r="C16" s="414"/>
      <c r="D16" s="415"/>
      <c r="E16" s="414"/>
      <c r="F16" s="415"/>
      <c r="G16" s="415"/>
      <c r="H16" s="71"/>
      <c r="I16" s="71"/>
      <c r="J16" s="69"/>
      <c r="K16" s="71"/>
      <c r="L16" s="71"/>
      <c r="M16" s="71"/>
      <c r="N16" s="71"/>
      <c r="O16" s="71"/>
      <c r="P16" s="71"/>
      <c r="Q16" s="71"/>
      <c r="R16" s="71"/>
    </row>
    <row r="17" spans="1:18" x14ac:dyDescent="0.2">
      <c r="A17" s="332" t="s">
        <v>135</v>
      </c>
      <c r="B17" s="416"/>
      <c r="C17" s="417"/>
      <c r="D17" s="418"/>
      <c r="E17" s="417"/>
      <c r="F17" s="418"/>
      <c r="G17" s="418"/>
      <c r="H17" s="71"/>
      <c r="I17" s="71"/>
      <c r="J17" s="69"/>
      <c r="K17" s="71"/>
      <c r="L17" s="71"/>
      <c r="M17" s="71"/>
      <c r="N17" s="71"/>
      <c r="O17" s="71"/>
      <c r="P17" s="71"/>
      <c r="Q17" s="71"/>
      <c r="R17" s="71"/>
    </row>
    <row r="18" spans="1:18" x14ac:dyDescent="0.2">
      <c r="A18" s="332" t="s">
        <v>134</v>
      </c>
      <c r="B18" s="416"/>
      <c r="C18" s="417"/>
      <c r="D18" s="418"/>
      <c r="E18" s="417"/>
      <c r="F18" s="418"/>
      <c r="G18" s="418"/>
      <c r="H18" s="71"/>
      <c r="I18" s="71"/>
      <c r="J18" s="69"/>
      <c r="K18" s="71"/>
      <c r="L18" s="71"/>
      <c r="M18" s="71"/>
      <c r="N18" s="71"/>
      <c r="O18" s="71"/>
      <c r="P18" s="71"/>
      <c r="Q18" s="71"/>
      <c r="R18" s="71"/>
    </row>
    <row r="19" spans="1:18" x14ac:dyDescent="0.2">
      <c r="A19" s="332" t="s">
        <v>132</v>
      </c>
      <c r="B19" s="416"/>
      <c r="C19" s="417"/>
      <c r="D19" s="418"/>
      <c r="E19" s="417"/>
      <c r="F19" s="418"/>
      <c r="G19" s="418"/>
    </row>
    <row r="20" spans="1:18" x14ac:dyDescent="0.2">
      <c r="A20" s="332" t="s">
        <v>133</v>
      </c>
      <c r="B20" s="416"/>
      <c r="C20" s="417"/>
      <c r="D20" s="418"/>
      <c r="E20" s="417"/>
      <c r="F20" s="418"/>
      <c r="G20" s="418"/>
    </row>
    <row r="21" spans="1:18" ht="13.5" thickBot="1" x14ac:dyDescent="0.25">
      <c r="A21" s="330"/>
      <c r="B21" s="419"/>
      <c r="C21" s="420"/>
      <c r="D21" s="421"/>
      <c r="E21" s="420"/>
      <c r="F21" s="421"/>
      <c r="G21" s="421"/>
    </row>
    <row r="22" spans="1:18" ht="13.5" thickBot="1" x14ac:dyDescent="0.25"/>
    <row r="23" spans="1:18" ht="13.5" thickBot="1" x14ac:dyDescent="0.25">
      <c r="A23" s="438" t="str">
        <f>+'8.a '!A5</f>
        <v>En pesos por Kilogramo</v>
      </c>
    </row>
    <row r="24" spans="1:18" ht="13.5" thickBot="1" x14ac:dyDescent="0.25">
      <c r="A24" s="569" t="s">
        <v>46</v>
      </c>
      <c r="B24" s="570"/>
      <c r="C24" s="423" t="str">
        <f>+C6</f>
        <v>promedio 2014</v>
      </c>
      <c r="D24" s="424" t="str">
        <f>+D6</f>
        <v>promedio 2015</v>
      </c>
      <c r="E24" s="423" t="str">
        <f>+E6</f>
        <v>promedio 2016</v>
      </c>
      <c r="F24" s="425" t="str">
        <f>+F6</f>
        <v>promedio ene-ago 2017</v>
      </c>
    </row>
    <row r="25" spans="1:18" ht="13.5" thickBot="1" x14ac:dyDescent="0.25">
      <c r="A25" s="571" t="s">
        <v>78</v>
      </c>
      <c r="B25" s="572"/>
      <c r="C25" s="422"/>
      <c r="D25" s="422"/>
      <c r="E25" s="422"/>
      <c r="F25" s="422"/>
    </row>
    <row r="26" spans="1:18" x14ac:dyDescent="0.2">
      <c r="A26" s="575" t="s">
        <v>112</v>
      </c>
      <c r="B26" s="576"/>
      <c r="C26" s="426"/>
      <c r="D26" s="427"/>
      <c r="E26" s="426"/>
      <c r="F26" s="428"/>
    </row>
    <row r="27" spans="1:18" x14ac:dyDescent="0.2">
      <c r="A27" s="577" t="s">
        <v>122</v>
      </c>
      <c r="B27" s="578"/>
      <c r="C27" s="429"/>
      <c r="D27" s="430"/>
      <c r="E27" s="429"/>
      <c r="F27" s="431"/>
    </row>
    <row r="28" spans="1:18" x14ac:dyDescent="0.2">
      <c r="A28" s="577" t="s">
        <v>123</v>
      </c>
      <c r="B28" s="578"/>
      <c r="C28" s="429"/>
      <c r="D28" s="430"/>
      <c r="E28" s="429"/>
      <c r="F28" s="431"/>
    </row>
    <row r="29" spans="1:18" ht="13.5" thickBot="1" x14ac:dyDescent="0.25">
      <c r="A29" s="579" t="s">
        <v>124</v>
      </c>
      <c r="B29" s="580"/>
      <c r="C29" s="432"/>
      <c r="D29" s="433"/>
      <c r="E29" s="432"/>
      <c r="F29" s="434"/>
    </row>
    <row r="30" spans="1:18" ht="13.5" thickBot="1" x14ac:dyDescent="0.25">
      <c r="A30" s="573" t="s">
        <v>113</v>
      </c>
      <c r="B30" s="574"/>
      <c r="C30" s="422"/>
      <c r="D30" s="422"/>
      <c r="E30" s="422"/>
      <c r="F30" s="422"/>
    </row>
    <row r="31" spans="1:18" x14ac:dyDescent="0.2">
      <c r="A31" s="575" t="s">
        <v>112</v>
      </c>
      <c r="B31" s="576"/>
      <c r="C31" s="426"/>
      <c r="D31" s="427"/>
      <c r="E31" s="426"/>
      <c r="F31" s="428"/>
    </row>
    <row r="32" spans="1:18" x14ac:dyDescent="0.2">
      <c r="A32" s="577" t="s">
        <v>122</v>
      </c>
      <c r="B32" s="578"/>
      <c r="C32" s="429"/>
      <c r="D32" s="430"/>
      <c r="E32" s="429"/>
      <c r="F32" s="431"/>
    </row>
    <row r="33" spans="1:10" x14ac:dyDescent="0.2">
      <c r="A33" s="577" t="s">
        <v>123</v>
      </c>
      <c r="B33" s="578"/>
      <c r="C33" s="429"/>
      <c r="D33" s="430"/>
      <c r="E33" s="429"/>
      <c r="F33" s="431"/>
    </row>
    <row r="34" spans="1:10" ht="13.5" thickBot="1" x14ac:dyDescent="0.25">
      <c r="A34" s="579" t="s">
        <v>124</v>
      </c>
      <c r="B34" s="580"/>
      <c r="C34" s="432"/>
      <c r="D34" s="433"/>
      <c r="E34" s="432"/>
      <c r="F34" s="434"/>
    </row>
    <row r="35" spans="1:10" ht="13.5" thickBot="1" x14ac:dyDescent="0.25">
      <c r="A35" s="573" t="s">
        <v>114</v>
      </c>
      <c r="B35" s="574"/>
      <c r="C35" s="422"/>
      <c r="D35" s="422"/>
      <c r="E35" s="422"/>
      <c r="F35" s="422"/>
    </row>
    <row r="36" spans="1:10" x14ac:dyDescent="0.2">
      <c r="A36" s="575" t="s">
        <v>112</v>
      </c>
      <c r="B36" s="576"/>
      <c r="C36" s="426"/>
      <c r="D36" s="427"/>
      <c r="E36" s="426"/>
      <c r="F36" s="428"/>
    </row>
    <row r="37" spans="1:10" x14ac:dyDescent="0.2">
      <c r="A37" s="577" t="s">
        <v>122</v>
      </c>
      <c r="B37" s="578"/>
      <c r="C37" s="429"/>
      <c r="D37" s="430"/>
      <c r="E37" s="429"/>
      <c r="F37" s="431"/>
    </row>
    <row r="38" spans="1:10" x14ac:dyDescent="0.2">
      <c r="A38" s="577" t="s">
        <v>123</v>
      </c>
      <c r="B38" s="578"/>
      <c r="C38" s="429"/>
      <c r="D38" s="430"/>
      <c r="E38" s="429"/>
      <c r="F38" s="431"/>
    </row>
    <row r="39" spans="1:10" ht="13.5" thickBot="1" x14ac:dyDescent="0.25">
      <c r="A39" s="579" t="s">
        <v>124</v>
      </c>
      <c r="B39" s="580"/>
      <c r="C39" s="432"/>
      <c r="D39" s="433"/>
      <c r="E39" s="432"/>
      <c r="F39" s="434"/>
    </row>
    <row r="40" spans="1:10" ht="13.5" thickBot="1" x14ac:dyDescent="0.25">
      <c r="A40" s="573" t="s">
        <v>114</v>
      </c>
      <c r="B40" s="574"/>
      <c r="C40" s="422"/>
      <c r="D40" s="422"/>
      <c r="E40" s="422"/>
      <c r="F40" s="422"/>
    </row>
    <row r="41" spans="1:10" x14ac:dyDescent="0.2">
      <c r="A41" s="575" t="s">
        <v>112</v>
      </c>
      <c r="B41" s="576"/>
      <c r="C41" s="426"/>
      <c r="D41" s="427"/>
      <c r="E41" s="426"/>
      <c r="F41" s="428"/>
    </row>
    <row r="42" spans="1:10" x14ac:dyDescent="0.2">
      <c r="A42" s="577" t="s">
        <v>122</v>
      </c>
      <c r="B42" s="578"/>
      <c r="C42" s="429"/>
      <c r="D42" s="430"/>
      <c r="E42" s="429"/>
      <c r="F42" s="431"/>
    </row>
    <row r="43" spans="1:10" x14ac:dyDescent="0.2">
      <c r="A43" s="577" t="s">
        <v>123</v>
      </c>
      <c r="B43" s="578"/>
      <c r="C43" s="429"/>
      <c r="D43" s="430"/>
      <c r="E43" s="429"/>
      <c r="F43" s="431"/>
    </row>
    <row r="44" spans="1:10" ht="13.5" thickBot="1" x14ac:dyDescent="0.25">
      <c r="A44" s="579" t="s">
        <v>124</v>
      </c>
      <c r="B44" s="580"/>
      <c r="C44" s="432"/>
      <c r="D44" s="433"/>
      <c r="E44" s="432"/>
      <c r="F44" s="434"/>
    </row>
    <row r="46" spans="1:10" x14ac:dyDescent="0.2">
      <c r="A46" s="568" t="s">
        <v>142</v>
      </c>
      <c r="B46" s="568"/>
      <c r="C46" s="568"/>
      <c r="D46" s="568"/>
      <c r="E46" s="568"/>
      <c r="F46" s="568"/>
      <c r="G46" s="568"/>
      <c r="H46" s="73"/>
      <c r="I46" s="73"/>
      <c r="J46" s="73"/>
    </row>
  </sheetData>
  <mergeCells count="29">
    <mergeCell ref="A44:B44"/>
    <mergeCell ref="A38:B38"/>
    <mergeCell ref="A39:B39"/>
    <mergeCell ref="A41:B41"/>
    <mergeCell ref="A42:B42"/>
    <mergeCell ref="A43:B43"/>
    <mergeCell ref="A1:G1"/>
    <mergeCell ref="A2:G2"/>
    <mergeCell ref="A3:G3"/>
    <mergeCell ref="A4:G4"/>
    <mergeCell ref="A6:A7"/>
    <mergeCell ref="B6:B7"/>
    <mergeCell ref="G6:G7"/>
    <mergeCell ref="A46:G46"/>
    <mergeCell ref="A24:B24"/>
    <mergeCell ref="A25:B25"/>
    <mergeCell ref="A30:B30"/>
    <mergeCell ref="A35:B35"/>
    <mergeCell ref="A40:B40"/>
    <mergeCell ref="A26:B26"/>
    <mergeCell ref="A27:B27"/>
    <mergeCell ref="A28:B28"/>
    <mergeCell ref="A29:B29"/>
    <mergeCell ref="A31:B31"/>
    <mergeCell ref="A32:B32"/>
    <mergeCell ref="A33:B33"/>
    <mergeCell ref="A34:B34"/>
    <mergeCell ref="A36:B36"/>
    <mergeCell ref="A37:B37"/>
  </mergeCells>
  <printOptions horizontalCentered="1" verticalCentered="1"/>
  <pageMargins left="0.19685039370078741" right="0.23622047244094491" top="0.43307086614173229" bottom="0.31496062992125984" header="0.19685039370078741" footer="0"/>
  <pageSetup paperSize="9" scale="82" orientation="landscape" r:id="rId1"/>
  <headerFooter alignWithMargins="0">
    <oddHeader xml:space="preserve">&amp;R2017 - Año de las Energías Renovables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selection sqref="A1:G1"/>
    </sheetView>
  </sheetViews>
  <sheetFormatPr baseColWidth="10" defaultRowHeight="12.75" x14ac:dyDescent="0.2"/>
  <cols>
    <col min="1" max="1" width="35.85546875" customWidth="1"/>
    <col min="2" max="2" width="17" customWidth="1"/>
    <col min="3" max="5" width="21.85546875" customWidth="1"/>
    <col min="6" max="6" width="22.7109375" bestFit="1" customWidth="1"/>
    <col min="7" max="7" width="13.28515625" bestFit="1" customWidth="1"/>
    <col min="10" max="10" width="15.42578125" style="58" bestFit="1" customWidth="1"/>
  </cols>
  <sheetData>
    <row r="1" spans="1:18" x14ac:dyDescent="0.2">
      <c r="A1" s="562" t="s">
        <v>233</v>
      </c>
      <c r="B1" s="562"/>
      <c r="C1" s="562"/>
      <c r="D1" s="562"/>
      <c r="E1" s="562"/>
      <c r="F1" s="562"/>
      <c r="G1" s="562"/>
    </row>
    <row r="2" spans="1:18" x14ac:dyDescent="0.2">
      <c r="A2" s="562" t="s">
        <v>111</v>
      </c>
      <c r="B2" s="562"/>
      <c r="C2" s="562"/>
      <c r="D2" s="562"/>
      <c r="E2" s="562"/>
      <c r="F2" s="562"/>
      <c r="G2" s="562"/>
    </row>
    <row r="3" spans="1:18" x14ac:dyDescent="0.2">
      <c r="A3" s="562" t="str">
        <f>+'parámetros e instrucciones'!$E$6</f>
        <v>HILADOS TEXTURADOS</v>
      </c>
      <c r="B3" s="562"/>
      <c r="C3" s="562"/>
      <c r="D3" s="562"/>
      <c r="E3" s="562"/>
      <c r="F3" s="562"/>
      <c r="G3" s="562"/>
      <c r="H3" s="71"/>
      <c r="I3" s="71"/>
      <c r="J3" s="69"/>
      <c r="K3" s="71"/>
      <c r="L3" s="71"/>
      <c r="M3" s="71"/>
      <c r="N3" s="71"/>
      <c r="O3" s="71"/>
      <c r="P3" s="71"/>
      <c r="Q3" s="71"/>
      <c r="R3" s="71"/>
    </row>
    <row r="4" spans="1:18" x14ac:dyDescent="0.2">
      <c r="A4" s="562" t="str">
        <f>+'8.b'!A4</f>
        <v>crudos, de 111 decitex y 48 filamentos</v>
      </c>
      <c r="B4" s="562"/>
      <c r="C4" s="562"/>
      <c r="D4" s="562"/>
      <c r="E4" s="562"/>
      <c r="F4" s="562"/>
      <c r="G4" s="562"/>
      <c r="H4" s="72"/>
      <c r="I4" s="72"/>
      <c r="J4" s="72"/>
      <c r="K4" s="71"/>
      <c r="L4" s="71"/>
      <c r="M4" s="71"/>
      <c r="N4" s="71"/>
      <c r="O4" s="71"/>
      <c r="P4" s="71"/>
      <c r="Q4" s="71"/>
      <c r="R4" s="71"/>
    </row>
    <row r="5" spans="1:18" ht="13.5" thickBot="1" x14ac:dyDescent="0.25">
      <c r="H5" s="71"/>
      <c r="I5" s="71"/>
      <c r="J5" s="59"/>
      <c r="K5" s="71"/>
      <c r="L5" s="71"/>
      <c r="M5" s="71"/>
      <c r="N5" s="71"/>
      <c r="O5" s="71"/>
      <c r="P5" s="71"/>
      <c r="Q5" s="71"/>
      <c r="R5" s="71"/>
    </row>
    <row r="6" spans="1:18" ht="13.5" customHeight="1" thickBot="1" x14ac:dyDescent="0.25">
      <c r="A6" s="581" t="s">
        <v>46</v>
      </c>
      <c r="B6" s="583" t="s">
        <v>186</v>
      </c>
      <c r="C6" s="435" t="str">
        <f>+'8.a '!B7</f>
        <v>promedio 2014</v>
      </c>
      <c r="D6" s="436" t="str">
        <f>+'8.a '!D7</f>
        <v>promedio 2015</v>
      </c>
      <c r="E6" s="435" t="s">
        <v>170</v>
      </c>
      <c r="F6" s="436" t="s">
        <v>222</v>
      </c>
      <c r="G6" s="585" t="s">
        <v>81</v>
      </c>
      <c r="H6" s="71"/>
      <c r="I6" s="71"/>
      <c r="J6" s="59"/>
      <c r="K6" s="71"/>
      <c r="L6" s="71"/>
      <c r="M6" s="71"/>
      <c r="N6" s="71"/>
      <c r="O6" s="71"/>
      <c r="P6" s="71"/>
      <c r="Q6" s="71"/>
      <c r="R6" s="71"/>
    </row>
    <row r="7" spans="1:18" ht="36.75" customHeight="1" thickBot="1" x14ac:dyDescent="0.25">
      <c r="A7" s="582"/>
      <c r="B7" s="584"/>
      <c r="C7" s="437" t="str">
        <f>"Cantidad por "&amp;'parámetros e instrucciones'!$E$9&amp;" de "&amp;'parámetros e instrucciones'!$E$6</f>
        <v>Cantidad por Kilogramo de HILADOS TEXTURADOS</v>
      </c>
      <c r="D7" s="437" t="str">
        <f>"Cantidad por "&amp;'parámetros e instrucciones'!$E$9&amp;" de "&amp;'parámetros e instrucciones'!$E$6</f>
        <v>Cantidad por Kilogramo de HILADOS TEXTURADOS</v>
      </c>
      <c r="E7" s="437" t="str">
        <f>"Cantidad por "&amp;'parámetros e instrucciones'!$E$9&amp;" de "&amp;'parámetros e instrucciones'!$E$6</f>
        <v>Cantidad por Kilogramo de HILADOS TEXTURADOS</v>
      </c>
      <c r="F7" s="437" t="str">
        <f>"Cantidad por "&amp;'parámetros e instrucciones'!$E$9&amp;" de "&amp;'parámetros e instrucciones'!$E$6</f>
        <v>Cantidad por Kilogramo de HILADOS TEXTURADOS</v>
      </c>
      <c r="G7" s="586"/>
      <c r="H7" s="71"/>
      <c r="I7" s="71"/>
      <c r="J7" s="69"/>
      <c r="K7" s="71"/>
      <c r="L7" s="71"/>
      <c r="M7" s="71"/>
      <c r="N7" s="71"/>
      <c r="O7" s="71"/>
      <c r="P7" s="71"/>
      <c r="Q7" s="71"/>
      <c r="R7" s="71"/>
    </row>
    <row r="8" spans="1:18" ht="13.5" thickBot="1" x14ac:dyDescent="0.25">
      <c r="A8" s="61"/>
      <c r="B8" s="61"/>
      <c r="G8" s="58"/>
      <c r="H8" s="71"/>
      <c r="I8" s="71"/>
      <c r="J8" s="69"/>
      <c r="K8" s="71"/>
      <c r="L8" s="71"/>
      <c r="M8" s="71"/>
      <c r="N8" s="71"/>
      <c r="O8" s="71"/>
      <c r="P8" s="71"/>
      <c r="Q8" s="71"/>
      <c r="R8" s="71"/>
    </row>
    <row r="9" spans="1:18" x14ac:dyDescent="0.2">
      <c r="A9" s="328" t="s">
        <v>109</v>
      </c>
      <c r="B9" s="413"/>
      <c r="C9" s="414"/>
      <c r="D9" s="415"/>
      <c r="E9" s="414"/>
      <c r="F9" s="415"/>
      <c r="G9" s="415"/>
      <c r="H9" s="71"/>
      <c r="I9" s="71"/>
      <c r="J9" s="69"/>
      <c r="K9" s="71"/>
      <c r="L9" s="71"/>
      <c r="M9" s="71"/>
      <c r="N9" s="71"/>
      <c r="O9" s="71"/>
      <c r="P9" s="71"/>
      <c r="Q9" s="71"/>
      <c r="R9" s="71"/>
    </row>
    <row r="10" spans="1:18" x14ac:dyDescent="0.2">
      <c r="A10" s="332" t="s">
        <v>135</v>
      </c>
      <c r="B10" s="416"/>
      <c r="C10" s="417"/>
      <c r="D10" s="418"/>
      <c r="E10" s="417"/>
      <c r="F10" s="418"/>
      <c r="G10" s="418"/>
      <c r="H10" s="71"/>
      <c r="I10" s="71"/>
      <c r="J10" s="69"/>
      <c r="K10" s="71"/>
      <c r="L10" s="71"/>
      <c r="M10" s="71"/>
      <c r="N10" s="71"/>
      <c r="O10" s="71"/>
      <c r="P10" s="71"/>
      <c r="Q10" s="71"/>
      <c r="R10" s="71"/>
    </row>
    <row r="11" spans="1:18" x14ac:dyDescent="0.2">
      <c r="A11" s="332" t="s">
        <v>134</v>
      </c>
      <c r="B11" s="416"/>
      <c r="C11" s="417"/>
      <c r="D11" s="418"/>
      <c r="E11" s="417"/>
      <c r="F11" s="418"/>
      <c r="G11" s="418"/>
      <c r="H11" s="71"/>
      <c r="I11" s="71"/>
      <c r="J11" s="69"/>
      <c r="K11" s="71"/>
      <c r="L11" s="71"/>
      <c r="M11" s="71"/>
      <c r="N11" s="71"/>
      <c r="O11" s="71"/>
      <c r="P11" s="71"/>
      <c r="Q11" s="71"/>
      <c r="R11" s="71"/>
    </row>
    <row r="12" spans="1:18" x14ac:dyDescent="0.2">
      <c r="A12" s="332" t="s">
        <v>132</v>
      </c>
      <c r="B12" s="416"/>
      <c r="C12" s="417"/>
      <c r="D12" s="418"/>
      <c r="E12" s="417"/>
      <c r="F12" s="418"/>
      <c r="G12" s="418"/>
      <c r="H12" s="71"/>
      <c r="I12" s="71"/>
      <c r="J12" s="69"/>
      <c r="K12" s="71"/>
      <c r="L12" s="71"/>
      <c r="M12" s="71"/>
      <c r="N12" s="71"/>
      <c r="O12" s="71"/>
      <c r="P12" s="71"/>
      <c r="Q12" s="71"/>
      <c r="R12" s="71"/>
    </row>
    <row r="13" spans="1:18" x14ac:dyDescent="0.2">
      <c r="A13" s="332" t="s">
        <v>133</v>
      </c>
      <c r="B13" s="416"/>
      <c r="C13" s="417"/>
      <c r="D13" s="418"/>
      <c r="E13" s="417"/>
      <c r="F13" s="418"/>
      <c r="G13" s="418"/>
      <c r="H13" s="71"/>
      <c r="I13" s="71"/>
      <c r="J13" s="69"/>
      <c r="K13" s="71"/>
      <c r="L13" s="71"/>
      <c r="M13" s="71"/>
      <c r="N13" s="71"/>
      <c r="O13" s="71"/>
      <c r="P13" s="71"/>
      <c r="Q13" s="71"/>
      <c r="R13" s="71"/>
    </row>
    <row r="14" spans="1:18" ht="13.5" thickBot="1" x14ac:dyDescent="0.25">
      <c r="A14" s="330"/>
      <c r="B14" s="419"/>
      <c r="C14" s="420"/>
      <c r="D14" s="421"/>
      <c r="E14" s="420"/>
      <c r="F14" s="421"/>
      <c r="G14" s="421"/>
      <c r="H14" s="71"/>
      <c r="I14" s="71"/>
      <c r="J14" s="69"/>
      <c r="K14" s="71"/>
      <c r="L14" s="71"/>
      <c r="M14" s="71"/>
      <c r="N14" s="71"/>
      <c r="O14" s="71"/>
      <c r="P14" s="71"/>
      <c r="Q14" s="71"/>
      <c r="R14" s="71"/>
    </row>
    <row r="15" spans="1:18" ht="13.5" thickBot="1" x14ac:dyDescent="0.25">
      <c r="A15" s="326"/>
      <c r="B15" s="326"/>
      <c r="C15" s="422"/>
      <c r="D15" s="422"/>
      <c r="E15" s="422"/>
      <c r="F15" s="422"/>
      <c r="G15" s="422"/>
      <c r="H15" s="71"/>
      <c r="I15" s="71"/>
      <c r="J15" s="69"/>
      <c r="K15" s="71"/>
      <c r="L15" s="71"/>
      <c r="M15" s="71"/>
      <c r="N15" s="71"/>
      <c r="O15" s="71"/>
      <c r="P15" s="71"/>
      <c r="Q15" s="71"/>
      <c r="R15" s="71"/>
    </row>
    <row r="16" spans="1:18" x14ac:dyDescent="0.2">
      <c r="A16" s="328" t="s">
        <v>110</v>
      </c>
      <c r="B16" s="413"/>
      <c r="C16" s="414"/>
      <c r="D16" s="415"/>
      <c r="E16" s="414"/>
      <c r="F16" s="415"/>
      <c r="G16" s="415"/>
      <c r="H16" s="71"/>
      <c r="I16" s="71"/>
      <c r="J16" s="69"/>
      <c r="K16" s="71"/>
      <c r="L16" s="71"/>
      <c r="M16" s="71"/>
      <c r="N16" s="71"/>
      <c r="O16" s="71"/>
      <c r="P16" s="71"/>
      <c r="Q16" s="71"/>
      <c r="R16" s="71"/>
    </row>
    <row r="17" spans="1:18" x14ac:dyDescent="0.2">
      <c r="A17" s="332" t="s">
        <v>135</v>
      </c>
      <c r="B17" s="416"/>
      <c r="C17" s="417"/>
      <c r="D17" s="418"/>
      <c r="E17" s="417"/>
      <c r="F17" s="418"/>
      <c r="G17" s="418"/>
      <c r="H17" s="71"/>
      <c r="I17" s="71"/>
      <c r="J17" s="69"/>
      <c r="K17" s="71"/>
      <c r="L17" s="71"/>
      <c r="M17" s="71"/>
      <c r="N17" s="71"/>
      <c r="O17" s="71"/>
      <c r="P17" s="71"/>
      <c r="Q17" s="71"/>
      <c r="R17" s="71"/>
    </row>
    <row r="18" spans="1:18" x14ac:dyDescent="0.2">
      <c r="A18" s="332" t="s">
        <v>134</v>
      </c>
      <c r="B18" s="416"/>
      <c r="C18" s="417"/>
      <c r="D18" s="418"/>
      <c r="E18" s="417"/>
      <c r="F18" s="418"/>
      <c r="G18" s="418"/>
      <c r="H18" s="71"/>
      <c r="I18" s="71"/>
      <c r="J18" s="69"/>
      <c r="K18" s="71"/>
      <c r="L18" s="71"/>
      <c r="M18" s="71"/>
      <c r="N18" s="71"/>
      <c r="O18" s="71"/>
      <c r="P18" s="71"/>
      <c r="Q18" s="71"/>
      <c r="R18" s="71"/>
    </row>
    <row r="19" spans="1:18" x14ac:dyDescent="0.2">
      <c r="A19" s="332" t="s">
        <v>132</v>
      </c>
      <c r="B19" s="416"/>
      <c r="C19" s="417"/>
      <c r="D19" s="418"/>
      <c r="E19" s="417"/>
      <c r="F19" s="418"/>
      <c r="G19" s="418"/>
    </row>
    <row r="20" spans="1:18" x14ac:dyDescent="0.2">
      <c r="A20" s="332" t="s">
        <v>133</v>
      </c>
      <c r="B20" s="416"/>
      <c r="C20" s="417"/>
      <c r="D20" s="418"/>
      <c r="E20" s="417"/>
      <c r="F20" s="418"/>
      <c r="G20" s="418"/>
    </row>
    <row r="21" spans="1:18" ht="13.5" thickBot="1" x14ac:dyDescent="0.25">
      <c r="A21" s="330"/>
      <c r="B21" s="419"/>
      <c r="C21" s="420"/>
      <c r="D21" s="421"/>
      <c r="E21" s="420"/>
      <c r="F21" s="421"/>
      <c r="G21" s="421"/>
    </row>
    <row r="22" spans="1:18" ht="13.5" thickBot="1" x14ac:dyDescent="0.25"/>
    <row r="23" spans="1:18" ht="13.5" thickBot="1" x14ac:dyDescent="0.25">
      <c r="A23" s="438" t="str">
        <f>+'8.a '!A5</f>
        <v>En pesos por Kilogramo</v>
      </c>
    </row>
    <row r="24" spans="1:18" ht="13.5" thickBot="1" x14ac:dyDescent="0.25">
      <c r="A24" s="569" t="s">
        <v>46</v>
      </c>
      <c r="B24" s="570"/>
      <c r="C24" s="423" t="str">
        <f>+C6</f>
        <v>promedio 2014</v>
      </c>
      <c r="D24" s="455" t="str">
        <f>+D6</f>
        <v>promedio 2015</v>
      </c>
      <c r="E24" s="423" t="str">
        <f>+E6</f>
        <v>promedio 2016</v>
      </c>
      <c r="F24" s="425" t="str">
        <f>+F6</f>
        <v>promedio ene-ago 2017</v>
      </c>
    </row>
    <row r="25" spans="1:18" ht="13.5" thickBot="1" x14ac:dyDescent="0.25">
      <c r="A25" s="571" t="s">
        <v>78</v>
      </c>
      <c r="B25" s="572"/>
      <c r="C25" s="422"/>
      <c r="D25" s="422"/>
      <c r="E25" s="422"/>
      <c r="F25" s="422"/>
    </row>
    <row r="26" spans="1:18" x14ac:dyDescent="0.2">
      <c r="A26" s="575" t="s">
        <v>112</v>
      </c>
      <c r="B26" s="576"/>
      <c r="C26" s="426"/>
      <c r="D26" s="427"/>
      <c r="E26" s="426"/>
      <c r="F26" s="428"/>
    </row>
    <row r="27" spans="1:18" x14ac:dyDescent="0.2">
      <c r="A27" s="577" t="s">
        <v>122</v>
      </c>
      <c r="B27" s="578"/>
      <c r="C27" s="429"/>
      <c r="D27" s="430"/>
      <c r="E27" s="429"/>
      <c r="F27" s="431"/>
    </row>
    <row r="28" spans="1:18" x14ac:dyDescent="0.2">
      <c r="A28" s="577" t="s">
        <v>123</v>
      </c>
      <c r="B28" s="578"/>
      <c r="C28" s="429"/>
      <c r="D28" s="430"/>
      <c r="E28" s="429"/>
      <c r="F28" s="431"/>
    </row>
    <row r="29" spans="1:18" ht="13.5" thickBot="1" x14ac:dyDescent="0.25">
      <c r="A29" s="579" t="s">
        <v>124</v>
      </c>
      <c r="B29" s="580"/>
      <c r="C29" s="432"/>
      <c r="D29" s="433"/>
      <c r="E29" s="432"/>
      <c r="F29" s="434"/>
    </row>
    <row r="30" spans="1:18" ht="13.5" thickBot="1" x14ac:dyDescent="0.25">
      <c r="A30" s="573" t="s">
        <v>113</v>
      </c>
      <c r="B30" s="574"/>
      <c r="C30" s="422"/>
      <c r="D30" s="422"/>
      <c r="E30" s="422"/>
      <c r="F30" s="422"/>
    </row>
    <row r="31" spans="1:18" x14ac:dyDescent="0.2">
      <c r="A31" s="575" t="s">
        <v>112</v>
      </c>
      <c r="B31" s="576"/>
      <c r="C31" s="426"/>
      <c r="D31" s="427"/>
      <c r="E31" s="426"/>
      <c r="F31" s="428"/>
    </row>
    <row r="32" spans="1:18" x14ac:dyDescent="0.2">
      <c r="A32" s="577" t="s">
        <v>122</v>
      </c>
      <c r="B32" s="578"/>
      <c r="C32" s="429"/>
      <c r="D32" s="430"/>
      <c r="E32" s="429"/>
      <c r="F32" s="431"/>
    </row>
    <row r="33" spans="1:10" x14ac:dyDescent="0.2">
      <c r="A33" s="577" t="s">
        <v>123</v>
      </c>
      <c r="B33" s="578"/>
      <c r="C33" s="429"/>
      <c r="D33" s="430"/>
      <c r="E33" s="429"/>
      <c r="F33" s="431"/>
    </row>
    <row r="34" spans="1:10" ht="13.5" thickBot="1" x14ac:dyDescent="0.25">
      <c r="A34" s="579" t="s">
        <v>124</v>
      </c>
      <c r="B34" s="580"/>
      <c r="C34" s="432"/>
      <c r="D34" s="433"/>
      <c r="E34" s="432"/>
      <c r="F34" s="434"/>
    </row>
    <row r="35" spans="1:10" ht="13.5" thickBot="1" x14ac:dyDescent="0.25">
      <c r="A35" s="573" t="s">
        <v>114</v>
      </c>
      <c r="B35" s="574"/>
      <c r="C35" s="422"/>
      <c r="D35" s="422"/>
      <c r="E35" s="422"/>
      <c r="F35" s="422"/>
    </row>
    <row r="36" spans="1:10" x14ac:dyDescent="0.2">
      <c r="A36" s="575" t="s">
        <v>112</v>
      </c>
      <c r="B36" s="576"/>
      <c r="C36" s="426"/>
      <c r="D36" s="427"/>
      <c r="E36" s="426"/>
      <c r="F36" s="428"/>
    </row>
    <row r="37" spans="1:10" x14ac:dyDescent="0.2">
      <c r="A37" s="577" t="s">
        <v>122</v>
      </c>
      <c r="B37" s="578"/>
      <c r="C37" s="429"/>
      <c r="D37" s="430"/>
      <c r="E37" s="429"/>
      <c r="F37" s="431"/>
    </row>
    <row r="38" spans="1:10" x14ac:dyDescent="0.2">
      <c r="A38" s="577" t="s">
        <v>123</v>
      </c>
      <c r="B38" s="578"/>
      <c r="C38" s="429"/>
      <c r="D38" s="430"/>
      <c r="E38" s="429"/>
      <c r="F38" s="431"/>
    </row>
    <row r="39" spans="1:10" ht="13.5" thickBot="1" x14ac:dyDescent="0.25">
      <c r="A39" s="579" t="s">
        <v>124</v>
      </c>
      <c r="B39" s="580"/>
      <c r="C39" s="432"/>
      <c r="D39" s="433"/>
      <c r="E39" s="432"/>
      <c r="F39" s="434"/>
    </row>
    <row r="40" spans="1:10" ht="13.5" thickBot="1" x14ac:dyDescent="0.25">
      <c r="A40" s="573" t="s">
        <v>114</v>
      </c>
      <c r="B40" s="574"/>
      <c r="C40" s="422"/>
      <c r="D40" s="422"/>
      <c r="E40" s="422"/>
      <c r="F40" s="422"/>
    </row>
    <row r="41" spans="1:10" x14ac:dyDescent="0.2">
      <c r="A41" s="575" t="s">
        <v>112</v>
      </c>
      <c r="B41" s="576"/>
      <c r="C41" s="426"/>
      <c r="D41" s="427"/>
      <c r="E41" s="426"/>
      <c r="F41" s="428"/>
    </row>
    <row r="42" spans="1:10" x14ac:dyDescent="0.2">
      <c r="A42" s="577" t="s">
        <v>122</v>
      </c>
      <c r="B42" s="578"/>
      <c r="C42" s="429"/>
      <c r="D42" s="430"/>
      <c r="E42" s="429"/>
      <c r="F42" s="431"/>
    </row>
    <row r="43" spans="1:10" x14ac:dyDescent="0.2">
      <c r="A43" s="577" t="s">
        <v>123</v>
      </c>
      <c r="B43" s="578"/>
      <c r="C43" s="429"/>
      <c r="D43" s="430"/>
      <c r="E43" s="429"/>
      <c r="F43" s="431"/>
    </row>
    <row r="44" spans="1:10" ht="13.5" thickBot="1" x14ac:dyDescent="0.25">
      <c r="A44" s="579" t="s">
        <v>124</v>
      </c>
      <c r="B44" s="580"/>
      <c r="C44" s="432"/>
      <c r="D44" s="433"/>
      <c r="E44" s="432"/>
      <c r="F44" s="434"/>
    </row>
    <row r="46" spans="1:10" x14ac:dyDescent="0.2">
      <c r="A46" s="568" t="s">
        <v>142</v>
      </c>
      <c r="B46" s="568"/>
      <c r="C46" s="568"/>
      <c r="D46" s="568"/>
      <c r="E46" s="568"/>
      <c r="F46" s="568"/>
      <c r="G46" s="568"/>
      <c r="H46" s="73"/>
      <c r="I46" s="73"/>
      <c r="J46" s="73"/>
    </row>
  </sheetData>
  <mergeCells count="29">
    <mergeCell ref="A1:G1"/>
    <mergeCell ref="A2:G2"/>
    <mergeCell ref="A3:G3"/>
    <mergeCell ref="A4:G4"/>
    <mergeCell ref="A6:A7"/>
    <mergeCell ref="B6:B7"/>
    <mergeCell ref="G6:G7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2:B42"/>
    <mergeCell ref="A43:B43"/>
    <mergeCell ref="A44:B44"/>
    <mergeCell ref="A46:G46"/>
    <mergeCell ref="A36:B36"/>
    <mergeCell ref="A37:B37"/>
    <mergeCell ref="A38:B38"/>
    <mergeCell ref="A39:B39"/>
    <mergeCell ref="A40:B40"/>
    <mergeCell ref="A41:B41"/>
  </mergeCells>
  <printOptions horizontalCentered="1" verticalCentered="1"/>
  <pageMargins left="0.19685039370078741" right="0.23622047244094491" top="0.43307086614173229" bottom="0.31496062992125984" header="0.19685039370078741" footer="0"/>
  <pageSetup paperSize="9" scale="82" orientation="landscape" r:id="rId1"/>
  <headerFooter alignWithMargins="0">
    <oddHeader xml:space="preserve">&amp;R2017 - Año de las Energías Renovables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selection sqref="A1:G1"/>
    </sheetView>
  </sheetViews>
  <sheetFormatPr baseColWidth="10" defaultRowHeight="12.75" x14ac:dyDescent="0.2"/>
  <cols>
    <col min="1" max="1" width="35.85546875" customWidth="1"/>
    <col min="2" max="2" width="17" customWidth="1"/>
    <col min="3" max="5" width="21.85546875" customWidth="1"/>
    <col min="6" max="6" width="22.7109375" bestFit="1" customWidth="1"/>
    <col min="7" max="7" width="13.28515625" bestFit="1" customWidth="1"/>
    <col min="10" max="10" width="15.42578125" style="58" bestFit="1" customWidth="1"/>
  </cols>
  <sheetData>
    <row r="1" spans="1:18" x14ac:dyDescent="0.2">
      <c r="A1" s="562" t="s">
        <v>234</v>
      </c>
      <c r="B1" s="562"/>
      <c r="C1" s="562"/>
      <c r="D1" s="562"/>
      <c r="E1" s="562"/>
      <c r="F1" s="562"/>
      <c r="G1" s="562"/>
    </row>
    <row r="2" spans="1:18" x14ac:dyDescent="0.2">
      <c r="A2" s="562" t="s">
        <v>111</v>
      </c>
      <c r="B2" s="562"/>
      <c r="C2" s="562"/>
      <c r="D2" s="562"/>
      <c r="E2" s="562"/>
      <c r="F2" s="562"/>
      <c r="G2" s="562"/>
    </row>
    <row r="3" spans="1:18" x14ac:dyDescent="0.2">
      <c r="A3" s="562" t="str">
        <f>+'parámetros e instrucciones'!$E$6</f>
        <v>HILADOS TEXTURADOS</v>
      </c>
      <c r="B3" s="562"/>
      <c r="C3" s="562"/>
      <c r="D3" s="562"/>
      <c r="E3" s="562"/>
      <c r="F3" s="562"/>
      <c r="G3" s="562"/>
      <c r="H3" s="71"/>
      <c r="I3" s="71"/>
      <c r="J3" s="69"/>
      <c r="K3" s="71"/>
      <c r="L3" s="71"/>
      <c r="M3" s="71"/>
      <c r="N3" s="71"/>
      <c r="O3" s="71"/>
      <c r="P3" s="71"/>
      <c r="Q3" s="71"/>
      <c r="R3" s="71"/>
    </row>
    <row r="4" spans="1:18" x14ac:dyDescent="0.2">
      <c r="A4" s="562" t="str">
        <f>+'8.c'!A4</f>
        <v>crudos, de 83 decitex y 34 filamentos</v>
      </c>
      <c r="B4" s="562"/>
      <c r="C4" s="562"/>
      <c r="D4" s="562"/>
      <c r="E4" s="562"/>
      <c r="F4" s="562"/>
      <c r="G4" s="562"/>
      <c r="H4" s="72"/>
      <c r="I4" s="72"/>
      <c r="J4" s="72"/>
      <c r="K4" s="71"/>
      <c r="L4" s="71"/>
      <c r="M4" s="71"/>
      <c r="N4" s="71"/>
      <c r="O4" s="71"/>
      <c r="P4" s="71"/>
      <c r="Q4" s="71"/>
      <c r="R4" s="71"/>
    </row>
    <row r="5" spans="1:18" ht="13.5" thickBot="1" x14ac:dyDescent="0.25">
      <c r="H5" s="71"/>
      <c r="I5" s="71"/>
      <c r="J5" s="59"/>
      <c r="K5" s="71"/>
      <c r="L5" s="71"/>
      <c r="M5" s="71"/>
      <c r="N5" s="71"/>
      <c r="O5" s="71"/>
      <c r="P5" s="71"/>
      <c r="Q5" s="71"/>
      <c r="R5" s="71"/>
    </row>
    <row r="6" spans="1:18" ht="13.5" customHeight="1" thickBot="1" x14ac:dyDescent="0.25">
      <c r="A6" s="581" t="s">
        <v>46</v>
      </c>
      <c r="B6" s="583" t="s">
        <v>186</v>
      </c>
      <c r="C6" s="435" t="str">
        <f>+'8.a '!B7</f>
        <v>promedio 2014</v>
      </c>
      <c r="D6" s="436" t="str">
        <f>+'8.a '!D7</f>
        <v>promedio 2015</v>
      </c>
      <c r="E6" s="435" t="s">
        <v>170</v>
      </c>
      <c r="F6" s="436" t="s">
        <v>222</v>
      </c>
      <c r="G6" s="585" t="s">
        <v>81</v>
      </c>
      <c r="H6" s="71"/>
      <c r="I6" s="71"/>
      <c r="J6" s="59"/>
      <c r="K6" s="71"/>
      <c r="L6" s="71"/>
      <c r="M6" s="71"/>
      <c r="N6" s="71"/>
      <c r="O6" s="71"/>
      <c r="P6" s="71"/>
      <c r="Q6" s="71"/>
      <c r="R6" s="71"/>
    </row>
    <row r="7" spans="1:18" ht="36.75" customHeight="1" thickBot="1" x14ac:dyDescent="0.25">
      <c r="A7" s="582"/>
      <c r="B7" s="584"/>
      <c r="C7" s="437" t="str">
        <f>"Cantidad por "&amp;'parámetros e instrucciones'!$E$9&amp;" de "&amp;'parámetros e instrucciones'!$E$6</f>
        <v>Cantidad por Kilogramo de HILADOS TEXTURADOS</v>
      </c>
      <c r="D7" s="437" t="str">
        <f>"Cantidad por "&amp;'parámetros e instrucciones'!$E$9&amp;" de "&amp;'parámetros e instrucciones'!$E$6</f>
        <v>Cantidad por Kilogramo de HILADOS TEXTURADOS</v>
      </c>
      <c r="E7" s="437" t="str">
        <f>"Cantidad por "&amp;'parámetros e instrucciones'!$E$9&amp;" de "&amp;'parámetros e instrucciones'!$E$6</f>
        <v>Cantidad por Kilogramo de HILADOS TEXTURADOS</v>
      </c>
      <c r="F7" s="437" t="str">
        <f>"Cantidad por "&amp;'parámetros e instrucciones'!$E$9&amp;" de "&amp;'parámetros e instrucciones'!$E$6</f>
        <v>Cantidad por Kilogramo de HILADOS TEXTURADOS</v>
      </c>
      <c r="G7" s="586"/>
      <c r="H7" s="71"/>
      <c r="I7" s="71"/>
      <c r="J7" s="69"/>
      <c r="K7" s="71"/>
      <c r="L7" s="71"/>
      <c r="M7" s="71"/>
      <c r="N7" s="71"/>
      <c r="O7" s="71"/>
      <c r="P7" s="71"/>
      <c r="Q7" s="71"/>
      <c r="R7" s="71"/>
    </row>
    <row r="8" spans="1:18" ht="13.5" thickBot="1" x14ac:dyDescent="0.25">
      <c r="A8" s="61"/>
      <c r="B8" s="61"/>
      <c r="G8" s="58"/>
      <c r="H8" s="71"/>
      <c r="I8" s="71"/>
      <c r="J8" s="69"/>
      <c r="K8" s="71"/>
      <c r="L8" s="71"/>
      <c r="M8" s="71"/>
      <c r="N8" s="71"/>
      <c r="O8" s="71"/>
      <c r="P8" s="71"/>
      <c r="Q8" s="71"/>
      <c r="R8" s="71"/>
    </row>
    <row r="9" spans="1:18" x14ac:dyDescent="0.2">
      <c r="A9" s="328" t="s">
        <v>109</v>
      </c>
      <c r="B9" s="413"/>
      <c r="C9" s="414"/>
      <c r="D9" s="415"/>
      <c r="E9" s="414"/>
      <c r="F9" s="415"/>
      <c r="G9" s="415"/>
      <c r="H9" s="71"/>
      <c r="I9" s="71"/>
      <c r="J9" s="69"/>
      <c r="K9" s="71"/>
      <c r="L9" s="71"/>
      <c r="M9" s="71"/>
      <c r="N9" s="71"/>
      <c r="O9" s="71"/>
      <c r="P9" s="71"/>
      <c r="Q9" s="71"/>
      <c r="R9" s="71"/>
    </row>
    <row r="10" spans="1:18" x14ac:dyDescent="0.2">
      <c r="A10" s="332" t="s">
        <v>135</v>
      </c>
      <c r="B10" s="416"/>
      <c r="C10" s="417"/>
      <c r="D10" s="418"/>
      <c r="E10" s="417"/>
      <c r="F10" s="418"/>
      <c r="G10" s="418"/>
      <c r="H10" s="71"/>
      <c r="I10" s="71"/>
      <c r="J10" s="69"/>
      <c r="K10" s="71"/>
      <c r="L10" s="71"/>
      <c r="M10" s="71"/>
      <c r="N10" s="71"/>
      <c r="O10" s="71"/>
      <c r="P10" s="71"/>
      <c r="Q10" s="71"/>
      <c r="R10" s="71"/>
    </row>
    <row r="11" spans="1:18" x14ac:dyDescent="0.2">
      <c r="A11" s="332" t="s">
        <v>134</v>
      </c>
      <c r="B11" s="416"/>
      <c r="C11" s="417"/>
      <c r="D11" s="418"/>
      <c r="E11" s="417"/>
      <c r="F11" s="418"/>
      <c r="G11" s="418"/>
      <c r="H11" s="71"/>
      <c r="I11" s="71"/>
      <c r="J11" s="69"/>
      <c r="K11" s="71"/>
      <c r="L11" s="71"/>
      <c r="M11" s="71"/>
      <c r="N11" s="71"/>
      <c r="O11" s="71"/>
      <c r="P11" s="71"/>
      <c r="Q11" s="71"/>
      <c r="R11" s="71"/>
    </row>
    <row r="12" spans="1:18" x14ac:dyDescent="0.2">
      <c r="A12" s="332" t="s">
        <v>132</v>
      </c>
      <c r="B12" s="416"/>
      <c r="C12" s="417"/>
      <c r="D12" s="418"/>
      <c r="E12" s="417"/>
      <c r="F12" s="418"/>
      <c r="G12" s="418"/>
      <c r="H12" s="71"/>
      <c r="I12" s="71"/>
      <c r="J12" s="69"/>
      <c r="K12" s="71"/>
      <c r="L12" s="71"/>
      <c r="M12" s="71"/>
      <c r="N12" s="71"/>
      <c r="O12" s="71"/>
      <c r="P12" s="71"/>
      <c r="Q12" s="71"/>
      <c r="R12" s="71"/>
    </row>
    <row r="13" spans="1:18" x14ac:dyDescent="0.2">
      <c r="A13" s="332" t="s">
        <v>133</v>
      </c>
      <c r="B13" s="416"/>
      <c r="C13" s="417"/>
      <c r="D13" s="418"/>
      <c r="E13" s="417"/>
      <c r="F13" s="418"/>
      <c r="G13" s="418"/>
      <c r="H13" s="71"/>
      <c r="I13" s="71"/>
      <c r="J13" s="69"/>
      <c r="K13" s="71"/>
      <c r="L13" s="71"/>
      <c r="M13" s="71"/>
      <c r="N13" s="71"/>
      <c r="O13" s="71"/>
      <c r="P13" s="71"/>
      <c r="Q13" s="71"/>
      <c r="R13" s="71"/>
    </row>
    <row r="14" spans="1:18" ht="13.5" thickBot="1" x14ac:dyDescent="0.25">
      <c r="A14" s="330"/>
      <c r="B14" s="419"/>
      <c r="C14" s="420"/>
      <c r="D14" s="421"/>
      <c r="E14" s="420"/>
      <c r="F14" s="421"/>
      <c r="G14" s="421"/>
      <c r="H14" s="71"/>
      <c r="I14" s="71"/>
      <c r="J14" s="69"/>
      <c r="K14" s="71"/>
      <c r="L14" s="71"/>
      <c r="M14" s="71"/>
      <c r="N14" s="71"/>
      <c r="O14" s="71"/>
      <c r="P14" s="71"/>
      <c r="Q14" s="71"/>
      <c r="R14" s="71"/>
    </row>
    <row r="15" spans="1:18" ht="13.5" thickBot="1" x14ac:dyDescent="0.25">
      <c r="A15" s="326"/>
      <c r="B15" s="326"/>
      <c r="C15" s="422"/>
      <c r="D15" s="422"/>
      <c r="E15" s="422"/>
      <c r="F15" s="422"/>
      <c r="G15" s="422"/>
      <c r="H15" s="71"/>
      <c r="I15" s="71"/>
      <c r="J15" s="69"/>
      <c r="K15" s="71"/>
      <c r="L15" s="71"/>
      <c r="M15" s="71"/>
      <c r="N15" s="71"/>
      <c r="O15" s="71"/>
      <c r="P15" s="71"/>
      <c r="Q15" s="71"/>
      <c r="R15" s="71"/>
    </row>
    <row r="16" spans="1:18" x14ac:dyDescent="0.2">
      <c r="A16" s="328" t="s">
        <v>110</v>
      </c>
      <c r="B16" s="413"/>
      <c r="C16" s="414"/>
      <c r="D16" s="415"/>
      <c r="E16" s="414"/>
      <c r="F16" s="415"/>
      <c r="G16" s="415"/>
      <c r="H16" s="71"/>
      <c r="I16" s="71"/>
      <c r="J16" s="69"/>
      <c r="K16" s="71"/>
      <c r="L16" s="71"/>
      <c r="M16" s="71"/>
      <c r="N16" s="71"/>
      <c r="O16" s="71"/>
      <c r="P16" s="71"/>
      <c r="Q16" s="71"/>
      <c r="R16" s="71"/>
    </row>
    <row r="17" spans="1:18" x14ac:dyDescent="0.2">
      <c r="A17" s="332" t="s">
        <v>135</v>
      </c>
      <c r="B17" s="416"/>
      <c r="C17" s="417"/>
      <c r="D17" s="418"/>
      <c r="E17" s="417"/>
      <c r="F17" s="418"/>
      <c r="G17" s="418"/>
      <c r="H17" s="71"/>
      <c r="I17" s="71"/>
      <c r="J17" s="69"/>
      <c r="K17" s="71"/>
      <c r="L17" s="71"/>
      <c r="M17" s="71"/>
      <c r="N17" s="71"/>
      <c r="O17" s="71"/>
      <c r="P17" s="71"/>
      <c r="Q17" s="71"/>
      <c r="R17" s="71"/>
    </row>
    <row r="18" spans="1:18" x14ac:dyDescent="0.2">
      <c r="A18" s="332" t="s">
        <v>134</v>
      </c>
      <c r="B18" s="416"/>
      <c r="C18" s="417"/>
      <c r="D18" s="418"/>
      <c r="E18" s="417"/>
      <c r="F18" s="418"/>
      <c r="G18" s="418"/>
      <c r="H18" s="71"/>
      <c r="I18" s="71"/>
      <c r="J18" s="69"/>
      <c r="K18" s="71"/>
      <c r="L18" s="71"/>
      <c r="M18" s="71"/>
      <c r="N18" s="71"/>
      <c r="O18" s="71"/>
      <c r="P18" s="71"/>
      <c r="Q18" s="71"/>
      <c r="R18" s="71"/>
    </row>
    <row r="19" spans="1:18" x14ac:dyDescent="0.2">
      <c r="A19" s="332" t="s">
        <v>132</v>
      </c>
      <c r="B19" s="416"/>
      <c r="C19" s="417"/>
      <c r="D19" s="418"/>
      <c r="E19" s="417"/>
      <c r="F19" s="418"/>
      <c r="G19" s="418"/>
    </row>
    <row r="20" spans="1:18" x14ac:dyDescent="0.2">
      <c r="A20" s="332" t="s">
        <v>133</v>
      </c>
      <c r="B20" s="416"/>
      <c r="C20" s="417"/>
      <c r="D20" s="418"/>
      <c r="E20" s="417"/>
      <c r="F20" s="418"/>
      <c r="G20" s="418"/>
    </row>
    <row r="21" spans="1:18" ht="13.5" thickBot="1" x14ac:dyDescent="0.25">
      <c r="A21" s="330"/>
      <c r="B21" s="419"/>
      <c r="C21" s="420"/>
      <c r="D21" s="421"/>
      <c r="E21" s="420"/>
      <c r="F21" s="421"/>
      <c r="G21" s="421"/>
    </row>
    <row r="22" spans="1:18" ht="13.5" thickBot="1" x14ac:dyDescent="0.25"/>
    <row r="23" spans="1:18" ht="13.5" thickBot="1" x14ac:dyDescent="0.25">
      <c r="A23" s="438" t="str">
        <f>+'8.a '!A5</f>
        <v>En pesos por Kilogramo</v>
      </c>
    </row>
    <row r="24" spans="1:18" ht="13.5" thickBot="1" x14ac:dyDescent="0.25">
      <c r="A24" s="569" t="s">
        <v>46</v>
      </c>
      <c r="B24" s="570"/>
      <c r="C24" s="423" t="str">
        <f>+C6</f>
        <v>promedio 2014</v>
      </c>
      <c r="D24" s="455" t="str">
        <f>+D6</f>
        <v>promedio 2015</v>
      </c>
      <c r="E24" s="423" t="str">
        <f>+E6</f>
        <v>promedio 2016</v>
      </c>
      <c r="F24" s="425" t="str">
        <f>+F6</f>
        <v>promedio ene-ago 2017</v>
      </c>
    </row>
    <row r="25" spans="1:18" ht="13.5" thickBot="1" x14ac:dyDescent="0.25">
      <c r="A25" s="571" t="s">
        <v>78</v>
      </c>
      <c r="B25" s="572"/>
      <c r="C25" s="422"/>
      <c r="D25" s="422"/>
      <c r="E25" s="422"/>
      <c r="F25" s="422"/>
    </row>
    <row r="26" spans="1:18" x14ac:dyDescent="0.2">
      <c r="A26" s="575" t="s">
        <v>112</v>
      </c>
      <c r="B26" s="576"/>
      <c r="C26" s="426"/>
      <c r="D26" s="427"/>
      <c r="E26" s="426"/>
      <c r="F26" s="428"/>
    </row>
    <row r="27" spans="1:18" x14ac:dyDescent="0.2">
      <c r="A27" s="577" t="s">
        <v>122</v>
      </c>
      <c r="B27" s="578"/>
      <c r="C27" s="429"/>
      <c r="D27" s="430"/>
      <c r="E27" s="429"/>
      <c r="F27" s="431"/>
    </row>
    <row r="28" spans="1:18" x14ac:dyDescent="0.2">
      <c r="A28" s="577" t="s">
        <v>123</v>
      </c>
      <c r="B28" s="578"/>
      <c r="C28" s="429"/>
      <c r="D28" s="430"/>
      <c r="E28" s="429"/>
      <c r="F28" s="431"/>
    </row>
    <row r="29" spans="1:18" ht="13.5" thickBot="1" x14ac:dyDescent="0.25">
      <c r="A29" s="579" t="s">
        <v>124</v>
      </c>
      <c r="B29" s="580"/>
      <c r="C29" s="432"/>
      <c r="D29" s="433"/>
      <c r="E29" s="432"/>
      <c r="F29" s="434"/>
    </row>
    <row r="30" spans="1:18" ht="13.5" thickBot="1" x14ac:dyDescent="0.25">
      <c r="A30" s="573" t="s">
        <v>113</v>
      </c>
      <c r="B30" s="574"/>
      <c r="C30" s="422"/>
      <c r="D30" s="422"/>
      <c r="E30" s="422"/>
      <c r="F30" s="422"/>
    </row>
    <row r="31" spans="1:18" x14ac:dyDescent="0.2">
      <c r="A31" s="575" t="s">
        <v>112</v>
      </c>
      <c r="B31" s="576"/>
      <c r="C31" s="426"/>
      <c r="D31" s="427"/>
      <c r="E31" s="426"/>
      <c r="F31" s="428"/>
    </row>
    <row r="32" spans="1:18" x14ac:dyDescent="0.2">
      <c r="A32" s="577" t="s">
        <v>122</v>
      </c>
      <c r="B32" s="578"/>
      <c r="C32" s="429"/>
      <c r="D32" s="430"/>
      <c r="E32" s="429"/>
      <c r="F32" s="431"/>
    </row>
    <row r="33" spans="1:10" x14ac:dyDescent="0.2">
      <c r="A33" s="577" t="s">
        <v>123</v>
      </c>
      <c r="B33" s="578"/>
      <c r="C33" s="429"/>
      <c r="D33" s="430"/>
      <c r="E33" s="429"/>
      <c r="F33" s="431"/>
    </row>
    <row r="34" spans="1:10" ht="13.5" thickBot="1" x14ac:dyDescent="0.25">
      <c r="A34" s="579" t="s">
        <v>124</v>
      </c>
      <c r="B34" s="580"/>
      <c r="C34" s="432"/>
      <c r="D34" s="433"/>
      <c r="E34" s="432"/>
      <c r="F34" s="434"/>
    </row>
    <row r="35" spans="1:10" ht="13.5" thickBot="1" x14ac:dyDescent="0.25">
      <c r="A35" s="573" t="s">
        <v>114</v>
      </c>
      <c r="B35" s="574"/>
      <c r="C35" s="422"/>
      <c r="D35" s="422"/>
      <c r="E35" s="422"/>
      <c r="F35" s="422"/>
    </row>
    <row r="36" spans="1:10" x14ac:dyDescent="0.2">
      <c r="A36" s="575" t="s">
        <v>112</v>
      </c>
      <c r="B36" s="576"/>
      <c r="C36" s="426"/>
      <c r="D36" s="427"/>
      <c r="E36" s="426"/>
      <c r="F36" s="428"/>
    </row>
    <row r="37" spans="1:10" x14ac:dyDescent="0.2">
      <c r="A37" s="577" t="s">
        <v>122</v>
      </c>
      <c r="B37" s="578"/>
      <c r="C37" s="429"/>
      <c r="D37" s="430"/>
      <c r="E37" s="429"/>
      <c r="F37" s="431"/>
    </row>
    <row r="38" spans="1:10" x14ac:dyDescent="0.2">
      <c r="A38" s="577" t="s">
        <v>123</v>
      </c>
      <c r="B38" s="578"/>
      <c r="C38" s="429"/>
      <c r="D38" s="430"/>
      <c r="E38" s="429"/>
      <c r="F38" s="431"/>
    </row>
    <row r="39" spans="1:10" ht="13.5" thickBot="1" x14ac:dyDescent="0.25">
      <c r="A39" s="579" t="s">
        <v>124</v>
      </c>
      <c r="B39" s="580"/>
      <c r="C39" s="432"/>
      <c r="D39" s="433"/>
      <c r="E39" s="432"/>
      <c r="F39" s="434"/>
    </row>
    <row r="40" spans="1:10" ht="13.5" thickBot="1" x14ac:dyDescent="0.25">
      <c r="A40" s="573" t="s">
        <v>114</v>
      </c>
      <c r="B40" s="574"/>
      <c r="C40" s="422"/>
      <c r="D40" s="422"/>
      <c r="E40" s="422"/>
      <c r="F40" s="422"/>
    </row>
    <row r="41" spans="1:10" x14ac:dyDescent="0.2">
      <c r="A41" s="575" t="s">
        <v>112</v>
      </c>
      <c r="B41" s="576"/>
      <c r="C41" s="426"/>
      <c r="D41" s="427"/>
      <c r="E41" s="426"/>
      <c r="F41" s="428"/>
    </row>
    <row r="42" spans="1:10" x14ac:dyDescent="0.2">
      <c r="A42" s="577" t="s">
        <v>122</v>
      </c>
      <c r="B42" s="578"/>
      <c r="C42" s="429"/>
      <c r="D42" s="430"/>
      <c r="E42" s="429"/>
      <c r="F42" s="431"/>
    </row>
    <row r="43" spans="1:10" x14ac:dyDescent="0.2">
      <c r="A43" s="577" t="s">
        <v>123</v>
      </c>
      <c r="B43" s="578"/>
      <c r="C43" s="429"/>
      <c r="D43" s="430"/>
      <c r="E43" s="429"/>
      <c r="F43" s="431"/>
    </row>
    <row r="44" spans="1:10" ht="13.5" thickBot="1" x14ac:dyDescent="0.25">
      <c r="A44" s="579" t="s">
        <v>124</v>
      </c>
      <c r="B44" s="580"/>
      <c r="C44" s="432"/>
      <c r="D44" s="433"/>
      <c r="E44" s="432"/>
      <c r="F44" s="434"/>
    </row>
    <row r="46" spans="1:10" x14ac:dyDescent="0.2">
      <c r="A46" s="568" t="s">
        <v>142</v>
      </c>
      <c r="B46" s="568"/>
      <c r="C46" s="568"/>
      <c r="D46" s="568"/>
      <c r="E46" s="568"/>
      <c r="F46" s="568"/>
      <c r="G46" s="568"/>
      <c r="H46" s="73"/>
      <c r="I46" s="73"/>
      <c r="J46" s="73"/>
    </row>
  </sheetData>
  <mergeCells count="29">
    <mergeCell ref="A1:G1"/>
    <mergeCell ref="A2:G2"/>
    <mergeCell ref="A3:G3"/>
    <mergeCell ref="A4:G4"/>
    <mergeCell ref="A6:A7"/>
    <mergeCell ref="B6:B7"/>
    <mergeCell ref="G6:G7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2:B42"/>
    <mergeCell ref="A43:B43"/>
    <mergeCell ref="A44:B44"/>
    <mergeCell ref="A46:G46"/>
    <mergeCell ref="A36:B36"/>
    <mergeCell ref="A37:B37"/>
    <mergeCell ref="A38:B38"/>
    <mergeCell ref="A39:B39"/>
    <mergeCell ref="A40:B40"/>
    <mergeCell ref="A41:B41"/>
  </mergeCells>
  <printOptions horizontalCentered="1" verticalCentered="1"/>
  <pageMargins left="0.19685039370078741" right="0.23622047244094491" top="0.43307086614173229" bottom="0.31496062992125984" header="0.19685039370078741" footer="0"/>
  <pageSetup paperSize="9" scale="82" orientation="landscape" r:id="rId1"/>
  <headerFooter alignWithMargins="0">
    <oddHeader xml:space="preserve">&amp;R2017 - Año de las Energías Renovables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E62"/>
  <sheetViews>
    <sheetView showGridLines="0" zoomScale="75" workbookViewId="0">
      <selection sqref="A1:E64"/>
    </sheetView>
  </sheetViews>
  <sheetFormatPr baseColWidth="10" defaultRowHeight="12.75" x14ac:dyDescent="0.2"/>
  <cols>
    <col min="1" max="1" width="17.5703125" style="25" customWidth="1"/>
    <col min="2" max="3" width="18.5703125" style="57" customWidth="1"/>
    <col min="4" max="4" width="30" style="57" customWidth="1"/>
    <col min="5" max="5" width="7.5703125" style="25" customWidth="1"/>
    <col min="6" max="6" width="17.5703125" style="25" customWidth="1"/>
    <col min="7" max="255" width="11.42578125" style="25"/>
    <col min="256" max="256" width="4.140625" style="25" customWidth="1"/>
    <col min="257" max="257" width="17.5703125" style="25" customWidth="1"/>
    <col min="258" max="259" width="18.5703125" style="25" customWidth="1"/>
    <col min="260" max="260" width="20.42578125" style="25" customWidth="1"/>
    <col min="261" max="261" width="7.5703125" style="25" customWidth="1"/>
    <col min="262" max="262" width="17.5703125" style="25" customWidth="1"/>
    <col min="263" max="511" width="11.42578125" style="25"/>
    <col min="512" max="512" width="4.140625" style="25" customWidth="1"/>
    <col min="513" max="513" width="17.5703125" style="25" customWidth="1"/>
    <col min="514" max="515" width="18.5703125" style="25" customWidth="1"/>
    <col min="516" max="516" width="20.42578125" style="25" customWidth="1"/>
    <col min="517" max="517" width="7.5703125" style="25" customWidth="1"/>
    <col min="518" max="518" width="17.5703125" style="25" customWidth="1"/>
    <col min="519" max="767" width="11.42578125" style="25"/>
    <col min="768" max="768" width="4.140625" style="25" customWidth="1"/>
    <col min="769" max="769" width="17.5703125" style="25" customWidth="1"/>
    <col min="770" max="771" width="18.5703125" style="25" customWidth="1"/>
    <col min="772" max="772" width="20.42578125" style="25" customWidth="1"/>
    <col min="773" max="773" width="7.5703125" style="25" customWidth="1"/>
    <col min="774" max="774" width="17.5703125" style="25" customWidth="1"/>
    <col min="775" max="1023" width="11.42578125" style="25"/>
    <col min="1024" max="1024" width="4.140625" style="25" customWidth="1"/>
    <col min="1025" max="1025" width="17.5703125" style="25" customWidth="1"/>
    <col min="1026" max="1027" width="18.5703125" style="25" customWidth="1"/>
    <col min="1028" max="1028" width="20.42578125" style="25" customWidth="1"/>
    <col min="1029" max="1029" width="7.5703125" style="25" customWidth="1"/>
    <col min="1030" max="1030" width="17.5703125" style="25" customWidth="1"/>
    <col min="1031" max="1279" width="11.42578125" style="25"/>
    <col min="1280" max="1280" width="4.140625" style="25" customWidth="1"/>
    <col min="1281" max="1281" width="17.5703125" style="25" customWidth="1"/>
    <col min="1282" max="1283" width="18.5703125" style="25" customWidth="1"/>
    <col min="1284" max="1284" width="20.42578125" style="25" customWidth="1"/>
    <col min="1285" max="1285" width="7.5703125" style="25" customWidth="1"/>
    <col min="1286" max="1286" width="17.5703125" style="25" customWidth="1"/>
    <col min="1287" max="1535" width="11.42578125" style="25"/>
    <col min="1536" max="1536" width="4.140625" style="25" customWidth="1"/>
    <col min="1537" max="1537" width="17.5703125" style="25" customWidth="1"/>
    <col min="1538" max="1539" width="18.5703125" style="25" customWidth="1"/>
    <col min="1540" max="1540" width="20.42578125" style="25" customWidth="1"/>
    <col min="1541" max="1541" width="7.5703125" style="25" customWidth="1"/>
    <col min="1542" max="1542" width="17.5703125" style="25" customWidth="1"/>
    <col min="1543" max="1791" width="11.42578125" style="25"/>
    <col min="1792" max="1792" width="4.140625" style="25" customWidth="1"/>
    <col min="1793" max="1793" width="17.5703125" style="25" customWidth="1"/>
    <col min="1794" max="1795" width="18.5703125" style="25" customWidth="1"/>
    <col min="1796" max="1796" width="20.42578125" style="25" customWidth="1"/>
    <col min="1797" max="1797" width="7.5703125" style="25" customWidth="1"/>
    <col min="1798" max="1798" width="17.5703125" style="25" customWidth="1"/>
    <col min="1799" max="2047" width="11.42578125" style="25"/>
    <col min="2048" max="2048" width="4.140625" style="25" customWidth="1"/>
    <col min="2049" max="2049" width="17.5703125" style="25" customWidth="1"/>
    <col min="2050" max="2051" width="18.5703125" style="25" customWidth="1"/>
    <col min="2052" max="2052" width="20.42578125" style="25" customWidth="1"/>
    <col min="2053" max="2053" width="7.5703125" style="25" customWidth="1"/>
    <col min="2054" max="2054" width="17.5703125" style="25" customWidth="1"/>
    <col min="2055" max="2303" width="11.42578125" style="25"/>
    <col min="2304" max="2304" width="4.140625" style="25" customWidth="1"/>
    <col min="2305" max="2305" width="17.5703125" style="25" customWidth="1"/>
    <col min="2306" max="2307" width="18.5703125" style="25" customWidth="1"/>
    <col min="2308" max="2308" width="20.42578125" style="25" customWidth="1"/>
    <col min="2309" max="2309" width="7.5703125" style="25" customWidth="1"/>
    <col min="2310" max="2310" width="17.5703125" style="25" customWidth="1"/>
    <col min="2311" max="2559" width="11.42578125" style="25"/>
    <col min="2560" max="2560" width="4.140625" style="25" customWidth="1"/>
    <col min="2561" max="2561" width="17.5703125" style="25" customWidth="1"/>
    <col min="2562" max="2563" width="18.5703125" style="25" customWidth="1"/>
    <col min="2564" max="2564" width="20.42578125" style="25" customWidth="1"/>
    <col min="2565" max="2565" width="7.5703125" style="25" customWidth="1"/>
    <col min="2566" max="2566" width="17.5703125" style="25" customWidth="1"/>
    <col min="2567" max="2815" width="11.42578125" style="25"/>
    <col min="2816" max="2816" width="4.140625" style="25" customWidth="1"/>
    <col min="2817" max="2817" width="17.5703125" style="25" customWidth="1"/>
    <col min="2818" max="2819" width="18.5703125" style="25" customWidth="1"/>
    <col min="2820" max="2820" width="20.42578125" style="25" customWidth="1"/>
    <col min="2821" max="2821" width="7.5703125" style="25" customWidth="1"/>
    <col min="2822" max="2822" width="17.5703125" style="25" customWidth="1"/>
    <col min="2823" max="3071" width="11.42578125" style="25"/>
    <col min="3072" max="3072" width="4.140625" style="25" customWidth="1"/>
    <col min="3073" max="3073" width="17.5703125" style="25" customWidth="1"/>
    <col min="3074" max="3075" width="18.5703125" style="25" customWidth="1"/>
    <col min="3076" max="3076" width="20.42578125" style="25" customWidth="1"/>
    <col min="3077" max="3077" width="7.5703125" style="25" customWidth="1"/>
    <col min="3078" max="3078" width="17.5703125" style="25" customWidth="1"/>
    <col min="3079" max="3327" width="11.42578125" style="25"/>
    <col min="3328" max="3328" width="4.140625" style="25" customWidth="1"/>
    <col min="3329" max="3329" width="17.5703125" style="25" customWidth="1"/>
    <col min="3330" max="3331" width="18.5703125" style="25" customWidth="1"/>
    <col min="3332" max="3332" width="20.42578125" style="25" customWidth="1"/>
    <col min="3333" max="3333" width="7.5703125" style="25" customWidth="1"/>
    <col min="3334" max="3334" width="17.5703125" style="25" customWidth="1"/>
    <col min="3335" max="3583" width="11.42578125" style="25"/>
    <col min="3584" max="3584" width="4.140625" style="25" customWidth="1"/>
    <col min="3585" max="3585" width="17.5703125" style="25" customWidth="1"/>
    <col min="3586" max="3587" width="18.5703125" style="25" customWidth="1"/>
    <col min="3588" max="3588" width="20.42578125" style="25" customWidth="1"/>
    <col min="3589" max="3589" width="7.5703125" style="25" customWidth="1"/>
    <col min="3590" max="3590" width="17.5703125" style="25" customWidth="1"/>
    <col min="3591" max="3839" width="11.42578125" style="25"/>
    <col min="3840" max="3840" width="4.140625" style="25" customWidth="1"/>
    <col min="3841" max="3841" width="17.5703125" style="25" customWidth="1"/>
    <col min="3842" max="3843" width="18.5703125" style="25" customWidth="1"/>
    <col min="3844" max="3844" width="20.42578125" style="25" customWidth="1"/>
    <col min="3845" max="3845" width="7.5703125" style="25" customWidth="1"/>
    <col min="3846" max="3846" width="17.5703125" style="25" customWidth="1"/>
    <col min="3847" max="4095" width="11.42578125" style="25"/>
    <col min="4096" max="4096" width="4.140625" style="25" customWidth="1"/>
    <col min="4097" max="4097" width="17.5703125" style="25" customWidth="1"/>
    <col min="4098" max="4099" width="18.5703125" style="25" customWidth="1"/>
    <col min="4100" max="4100" width="20.42578125" style="25" customWidth="1"/>
    <col min="4101" max="4101" width="7.5703125" style="25" customWidth="1"/>
    <col min="4102" max="4102" width="17.5703125" style="25" customWidth="1"/>
    <col min="4103" max="4351" width="11.42578125" style="25"/>
    <col min="4352" max="4352" width="4.140625" style="25" customWidth="1"/>
    <col min="4353" max="4353" width="17.5703125" style="25" customWidth="1"/>
    <col min="4354" max="4355" width="18.5703125" style="25" customWidth="1"/>
    <col min="4356" max="4356" width="20.42578125" style="25" customWidth="1"/>
    <col min="4357" max="4357" width="7.5703125" style="25" customWidth="1"/>
    <col min="4358" max="4358" width="17.5703125" style="25" customWidth="1"/>
    <col min="4359" max="4607" width="11.42578125" style="25"/>
    <col min="4608" max="4608" width="4.140625" style="25" customWidth="1"/>
    <col min="4609" max="4609" width="17.5703125" style="25" customWidth="1"/>
    <col min="4610" max="4611" width="18.5703125" style="25" customWidth="1"/>
    <col min="4612" max="4612" width="20.42578125" style="25" customWidth="1"/>
    <col min="4613" max="4613" width="7.5703125" style="25" customWidth="1"/>
    <col min="4614" max="4614" width="17.5703125" style="25" customWidth="1"/>
    <col min="4615" max="4863" width="11.42578125" style="25"/>
    <col min="4864" max="4864" width="4.140625" style="25" customWidth="1"/>
    <col min="4865" max="4865" width="17.5703125" style="25" customWidth="1"/>
    <col min="4866" max="4867" width="18.5703125" style="25" customWidth="1"/>
    <col min="4868" max="4868" width="20.42578125" style="25" customWidth="1"/>
    <col min="4869" max="4869" width="7.5703125" style="25" customWidth="1"/>
    <col min="4870" max="4870" width="17.5703125" style="25" customWidth="1"/>
    <col min="4871" max="5119" width="11.42578125" style="25"/>
    <col min="5120" max="5120" width="4.140625" style="25" customWidth="1"/>
    <col min="5121" max="5121" width="17.5703125" style="25" customWidth="1"/>
    <col min="5122" max="5123" width="18.5703125" style="25" customWidth="1"/>
    <col min="5124" max="5124" width="20.42578125" style="25" customWidth="1"/>
    <col min="5125" max="5125" width="7.5703125" style="25" customWidth="1"/>
    <col min="5126" max="5126" width="17.5703125" style="25" customWidth="1"/>
    <col min="5127" max="5375" width="11.42578125" style="25"/>
    <col min="5376" max="5376" width="4.140625" style="25" customWidth="1"/>
    <col min="5377" max="5377" width="17.5703125" style="25" customWidth="1"/>
    <col min="5378" max="5379" width="18.5703125" style="25" customWidth="1"/>
    <col min="5380" max="5380" width="20.42578125" style="25" customWidth="1"/>
    <col min="5381" max="5381" width="7.5703125" style="25" customWidth="1"/>
    <col min="5382" max="5382" width="17.5703125" style="25" customWidth="1"/>
    <col min="5383" max="5631" width="11.42578125" style="25"/>
    <col min="5632" max="5632" width="4.140625" style="25" customWidth="1"/>
    <col min="5633" max="5633" width="17.5703125" style="25" customWidth="1"/>
    <col min="5634" max="5635" width="18.5703125" style="25" customWidth="1"/>
    <col min="5636" max="5636" width="20.42578125" style="25" customWidth="1"/>
    <col min="5637" max="5637" width="7.5703125" style="25" customWidth="1"/>
    <col min="5638" max="5638" width="17.5703125" style="25" customWidth="1"/>
    <col min="5639" max="5887" width="11.42578125" style="25"/>
    <col min="5888" max="5888" width="4.140625" style="25" customWidth="1"/>
    <col min="5889" max="5889" width="17.5703125" style="25" customWidth="1"/>
    <col min="5890" max="5891" width="18.5703125" style="25" customWidth="1"/>
    <col min="5892" max="5892" width="20.42578125" style="25" customWidth="1"/>
    <col min="5893" max="5893" width="7.5703125" style="25" customWidth="1"/>
    <col min="5894" max="5894" width="17.5703125" style="25" customWidth="1"/>
    <col min="5895" max="6143" width="11.42578125" style="25"/>
    <col min="6144" max="6144" width="4.140625" style="25" customWidth="1"/>
    <col min="6145" max="6145" width="17.5703125" style="25" customWidth="1"/>
    <col min="6146" max="6147" width="18.5703125" style="25" customWidth="1"/>
    <col min="6148" max="6148" width="20.42578125" style="25" customWidth="1"/>
    <col min="6149" max="6149" width="7.5703125" style="25" customWidth="1"/>
    <col min="6150" max="6150" width="17.5703125" style="25" customWidth="1"/>
    <col min="6151" max="6399" width="11.42578125" style="25"/>
    <col min="6400" max="6400" width="4.140625" style="25" customWidth="1"/>
    <col min="6401" max="6401" width="17.5703125" style="25" customWidth="1"/>
    <col min="6402" max="6403" width="18.5703125" style="25" customWidth="1"/>
    <col min="6404" max="6404" width="20.42578125" style="25" customWidth="1"/>
    <col min="6405" max="6405" width="7.5703125" style="25" customWidth="1"/>
    <col min="6406" max="6406" width="17.5703125" style="25" customWidth="1"/>
    <col min="6407" max="6655" width="11.42578125" style="25"/>
    <col min="6656" max="6656" width="4.140625" style="25" customWidth="1"/>
    <col min="6657" max="6657" width="17.5703125" style="25" customWidth="1"/>
    <col min="6658" max="6659" width="18.5703125" style="25" customWidth="1"/>
    <col min="6660" max="6660" width="20.42578125" style="25" customWidth="1"/>
    <col min="6661" max="6661" width="7.5703125" style="25" customWidth="1"/>
    <col min="6662" max="6662" width="17.5703125" style="25" customWidth="1"/>
    <col min="6663" max="6911" width="11.42578125" style="25"/>
    <col min="6912" max="6912" width="4.140625" style="25" customWidth="1"/>
    <col min="6913" max="6913" width="17.5703125" style="25" customWidth="1"/>
    <col min="6914" max="6915" width="18.5703125" style="25" customWidth="1"/>
    <col min="6916" max="6916" width="20.42578125" style="25" customWidth="1"/>
    <col min="6917" max="6917" width="7.5703125" style="25" customWidth="1"/>
    <col min="6918" max="6918" width="17.5703125" style="25" customWidth="1"/>
    <col min="6919" max="7167" width="11.42578125" style="25"/>
    <col min="7168" max="7168" width="4.140625" style="25" customWidth="1"/>
    <col min="7169" max="7169" width="17.5703125" style="25" customWidth="1"/>
    <col min="7170" max="7171" width="18.5703125" style="25" customWidth="1"/>
    <col min="7172" max="7172" width="20.42578125" style="25" customWidth="1"/>
    <col min="7173" max="7173" width="7.5703125" style="25" customWidth="1"/>
    <col min="7174" max="7174" width="17.5703125" style="25" customWidth="1"/>
    <col min="7175" max="7423" width="11.42578125" style="25"/>
    <col min="7424" max="7424" width="4.140625" style="25" customWidth="1"/>
    <col min="7425" max="7425" width="17.5703125" style="25" customWidth="1"/>
    <col min="7426" max="7427" width="18.5703125" style="25" customWidth="1"/>
    <col min="7428" max="7428" width="20.42578125" style="25" customWidth="1"/>
    <col min="7429" max="7429" width="7.5703125" style="25" customWidth="1"/>
    <col min="7430" max="7430" width="17.5703125" style="25" customWidth="1"/>
    <col min="7431" max="7679" width="11.42578125" style="25"/>
    <col min="7680" max="7680" width="4.140625" style="25" customWidth="1"/>
    <col min="7681" max="7681" width="17.5703125" style="25" customWidth="1"/>
    <col min="7682" max="7683" width="18.5703125" style="25" customWidth="1"/>
    <col min="7684" max="7684" width="20.42578125" style="25" customWidth="1"/>
    <col min="7685" max="7685" width="7.5703125" style="25" customWidth="1"/>
    <col min="7686" max="7686" width="17.5703125" style="25" customWidth="1"/>
    <col min="7687" max="7935" width="11.42578125" style="25"/>
    <col min="7936" max="7936" width="4.140625" style="25" customWidth="1"/>
    <col min="7937" max="7937" width="17.5703125" style="25" customWidth="1"/>
    <col min="7938" max="7939" width="18.5703125" style="25" customWidth="1"/>
    <col min="7940" max="7940" width="20.42578125" style="25" customWidth="1"/>
    <col min="7941" max="7941" width="7.5703125" style="25" customWidth="1"/>
    <col min="7942" max="7942" width="17.5703125" style="25" customWidth="1"/>
    <col min="7943" max="8191" width="11.42578125" style="25"/>
    <col min="8192" max="8192" width="4.140625" style="25" customWidth="1"/>
    <col min="8193" max="8193" width="17.5703125" style="25" customWidth="1"/>
    <col min="8194" max="8195" width="18.5703125" style="25" customWidth="1"/>
    <col min="8196" max="8196" width="20.42578125" style="25" customWidth="1"/>
    <col min="8197" max="8197" width="7.5703125" style="25" customWidth="1"/>
    <col min="8198" max="8198" width="17.5703125" style="25" customWidth="1"/>
    <col min="8199" max="8447" width="11.42578125" style="25"/>
    <col min="8448" max="8448" width="4.140625" style="25" customWidth="1"/>
    <col min="8449" max="8449" width="17.5703125" style="25" customWidth="1"/>
    <col min="8450" max="8451" width="18.5703125" style="25" customWidth="1"/>
    <col min="8452" max="8452" width="20.42578125" style="25" customWidth="1"/>
    <col min="8453" max="8453" width="7.5703125" style="25" customWidth="1"/>
    <col min="8454" max="8454" width="17.5703125" style="25" customWidth="1"/>
    <col min="8455" max="8703" width="11.42578125" style="25"/>
    <col min="8704" max="8704" width="4.140625" style="25" customWidth="1"/>
    <col min="8705" max="8705" width="17.5703125" style="25" customWidth="1"/>
    <col min="8706" max="8707" width="18.5703125" style="25" customWidth="1"/>
    <col min="8708" max="8708" width="20.42578125" style="25" customWidth="1"/>
    <col min="8709" max="8709" width="7.5703125" style="25" customWidth="1"/>
    <col min="8710" max="8710" width="17.5703125" style="25" customWidth="1"/>
    <col min="8711" max="8959" width="11.42578125" style="25"/>
    <col min="8960" max="8960" width="4.140625" style="25" customWidth="1"/>
    <col min="8961" max="8961" width="17.5703125" style="25" customWidth="1"/>
    <col min="8962" max="8963" width="18.5703125" style="25" customWidth="1"/>
    <col min="8964" max="8964" width="20.42578125" style="25" customWidth="1"/>
    <col min="8965" max="8965" width="7.5703125" style="25" customWidth="1"/>
    <col min="8966" max="8966" width="17.5703125" style="25" customWidth="1"/>
    <col min="8967" max="9215" width="11.42578125" style="25"/>
    <col min="9216" max="9216" width="4.140625" style="25" customWidth="1"/>
    <col min="9217" max="9217" width="17.5703125" style="25" customWidth="1"/>
    <col min="9218" max="9219" width="18.5703125" style="25" customWidth="1"/>
    <col min="9220" max="9220" width="20.42578125" style="25" customWidth="1"/>
    <col min="9221" max="9221" width="7.5703125" style="25" customWidth="1"/>
    <col min="9222" max="9222" width="17.5703125" style="25" customWidth="1"/>
    <col min="9223" max="9471" width="11.42578125" style="25"/>
    <col min="9472" max="9472" width="4.140625" style="25" customWidth="1"/>
    <col min="9473" max="9473" width="17.5703125" style="25" customWidth="1"/>
    <col min="9474" max="9475" width="18.5703125" style="25" customWidth="1"/>
    <col min="9476" max="9476" width="20.42578125" style="25" customWidth="1"/>
    <col min="9477" max="9477" width="7.5703125" style="25" customWidth="1"/>
    <col min="9478" max="9478" width="17.5703125" style="25" customWidth="1"/>
    <col min="9479" max="9727" width="11.42578125" style="25"/>
    <col min="9728" max="9728" width="4.140625" style="25" customWidth="1"/>
    <col min="9729" max="9729" width="17.5703125" style="25" customWidth="1"/>
    <col min="9730" max="9731" width="18.5703125" style="25" customWidth="1"/>
    <col min="9732" max="9732" width="20.42578125" style="25" customWidth="1"/>
    <col min="9733" max="9733" width="7.5703125" style="25" customWidth="1"/>
    <col min="9734" max="9734" width="17.5703125" style="25" customWidth="1"/>
    <col min="9735" max="9983" width="11.42578125" style="25"/>
    <col min="9984" max="9984" width="4.140625" style="25" customWidth="1"/>
    <col min="9985" max="9985" width="17.5703125" style="25" customWidth="1"/>
    <col min="9986" max="9987" width="18.5703125" style="25" customWidth="1"/>
    <col min="9988" max="9988" width="20.42578125" style="25" customWidth="1"/>
    <col min="9989" max="9989" width="7.5703125" style="25" customWidth="1"/>
    <col min="9990" max="9990" width="17.5703125" style="25" customWidth="1"/>
    <col min="9991" max="10239" width="11.42578125" style="25"/>
    <col min="10240" max="10240" width="4.140625" style="25" customWidth="1"/>
    <col min="10241" max="10241" width="17.5703125" style="25" customWidth="1"/>
    <col min="10242" max="10243" width="18.5703125" style="25" customWidth="1"/>
    <col min="10244" max="10244" width="20.42578125" style="25" customWidth="1"/>
    <col min="10245" max="10245" width="7.5703125" style="25" customWidth="1"/>
    <col min="10246" max="10246" width="17.5703125" style="25" customWidth="1"/>
    <col min="10247" max="10495" width="11.42578125" style="25"/>
    <col min="10496" max="10496" width="4.140625" style="25" customWidth="1"/>
    <col min="10497" max="10497" width="17.5703125" style="25" customWidth="1"/>
    <col min="10498" max="10499" width="18.5703125" style="25" customWidth="1"/>
    <col min="10500" max="10500" width="20.42578125" style="25" customWidth="1"/>
    <col min="10501" max="10501" width="7.5703125" style="25" customWidth="1"/>
    <col min="10502" max="10502" width="17.5703125" style="25" customWidth="1"/>
    <col min="10503" max="10751" width="11.42578125" style="25"/>
    <col min="10752" max="10752" width="4.140625" style="25" customWidth="1"/>
    <col min="10753" max="10753" width="17.5703125" style="25" customWidth="1"/>
    <col min="10754" max="10755" width="18.5703125" style="25" customWidth="1"/>
    <col min="10756" max="10756" width="20.42578125" style="25" customWidth="1"/>
    <col min="10757" max="10757" width="7.5703125" style="25" customWidth="1"/>
    <col min="10758" max="10758" width="17.5703125" style="25" customWidth="1"/>
    <col min="10759" max="11007" width="11.42578125" style="25"/>
    <col min="11008" max="11008" width="4.140625" style="25" customWidth="1"/>
    <col min="11009" max="11009" width="17.5703125" style="25" customWidth="1"/>
    <col min="11010" max="11011" width="18.5703125" style="25" customWidth="1"/>
    <col min="11012" max="11012" width="20.42578125" style="25" customWidth="1"/>
    <col min="11013" max="11013" width="7.5703125" style="25" customWidth="1"/>
    <col min="11014" max="11014" width="17.5703125" style="25" customWidth="1"/>
    <col min="11015" max="11263" width="11.42578125" style="25"/>
    <col min="11264" max="11264" width="4.140625" style="25" customWidth="1"/>
    <col min="11265" max="11265" width="17.5703125" style="25" customWidth="1"/>
    <col min="11266" max="11267" width="18.5703125" style="25" customWidth="1"/>
    <col min="11268" max="11268" width="20.42578125" style="25" customWidth="1"/>
    <col min="11269" max="11269" width="7.5703125" style="25" customWidth="1"/>
    <col min="11270" max="11270" width="17.5703125" style="25" customWidth="1"/>
    <col min="11271" max="11519" width="11.42578125" style="25"/>
    <col min="11520" max="11520" width="4.140625" style="25" customWidth="1"/>
    <col min="11521" max="11521" width="17.5703125" style="25" customWidth="1"/>
    <col min="11522" max="11523" width="18.5703125" style="25" customWidth="1"/>
    <col min="11524" max="11524" width="20.42578125" style="25" customWidth="1"/>
    <col min="11525" max="11525" width="7.5703125" style="25" customWidth="1"/>
    <col min="11526" max="11526" width="17.5703125" style="25" customWidth="1"/>
    <col min="11527" max="11775" width="11.42578125" style="25"/>
    <col min="11776" max="11776" width="4.140625" style="25" customWidth="1"/>
    <col min="11777" max="11777" width="17.5703125" style="25" customWidth="1"/>
    <col min="11778" max="11779" width="18.5703125" style="25" customWidth="1"/>
    <col min="11780" max="11780" width="20.42578125" style="25" customWidth="1"/>
    <col min="11781" max="11781" width="7.5703125" style="25" customWidth="1"/>
    <col min="11782" max="11782" width="17.5703125" style="25" customWidth="1"/>
    <col min="11783" max="12031" width="11.42578125" style="25"/>
    <col min="12032" max="12032" width="4.140625" style="25" customWidth="1"/>
    <col min="12033" max="12033" width="17.5703125" style="25" customWidth="1"/>
    <col min="12034" max="12035" width="18.5703125" style="25" customWidth="1"/>
    <col min="12036" max="12036" width="20.42578125" style="25" customWidth="1"/>
    <col min="12037" max="12037" width="7.5703125" style="25" customWidth="1"/>
    <col min="12038" max="12038" width="17.5703125" style="25" customWidth="1"/>
    <col min="12039" max="12287" width="11.42578125" style="25"/>
    <col min="12288" max="12288" width="4.140625" style="25" customWidth="1"/>
    <col min="12289" max="12289" width="17.5703125" style="25" customWidth="1"/>
    <col min="12290" max="12291" width="18.5703125" style="25" customWidth="1"/>
    <col min="12292" max="12292" width="20.42578125" style="25" customWidth="1"/>
    <col min="12293" max="12293" width="7.5703125" style="25" customWidth="1"/>
    <col min="12294" max="12294" width="17.5703125" style="25" customWidth="1"/>
    <col min="12295" max="12543" width="11.42578125" style="25"/>
    <col min="12544" max="12544" width="4.140625" style="25" customWidth="1"/>
    <col min="12545" max="12545" width="17.5703125" style="25" customWidth="1"/>
    <col min="12546" max="12547" width="18.5703125" style="25" customWidth="1"/>
    <col min="12548" max="12548" width="20.42578125" style="25" customWidth="1"/>
    <col min="12549" max="12549" width="7.5703125" style="25" customWidth="1"/>
    <col min="12550" max="12550" width="17.5703125" style="25" customWidth="1"/>
    <col min="12551" max="12799" width="11.42578125" style="25"/>
    <col min="12800" max="12800" width="4.140625" style="25" customWidth="1"/>
    <col min="12801" max="12801" width="17.5703125" style="25" customWidth="1"/>
    <col min="12802" max="12803" width="18.5703125" style="25" customWidth="1"/>
    <col min="12804" max="12804" width="20.42578125" style="25" customWidth="1"/>
    <col min="12805" max="12805" width="7.5703125" style="25" customWidth="1"/>
    <col min="12806" max="12806" width="17.5703125" style="25" customWidth="1"/>
    <col min="12807" max="13055" width="11.42578125" style="25"/>
    <col min="13056" max="13056" width="4.140625" style="25" customWidth="1"/>
    <col min="13057" max="13057" width="17.5703125" style="25" customWidth="1"/>
    <col min="13058" max="13059" width="18.5703125" style="25" customWidth="1"/>
    <col min="13060" max="13060" width="20.42578125" style="25" customWidth="1"/>
    <col min="13061" max="13061" width="7.5703125" style="25" customWidth="1"/>
    <col min="13062" max="13062" width="17.5703125" style="25" customWidth="1"/>
    <col min="13063" max="13311" width="11.42578125" style="25"/>
    <col min="13312" max="13312" width="4.140625" style="25" customWidth="1"/>
    <col min="13313" max="13313" width="17.5703125" style="25" customWidth="1"/>
    <col min="13314" max="13315" width="18.5703125" style="25" customWidth="1"/>
    <col min="13316" max="13316" width="20.42578125" style="25" customWidth="1"/>
    <col min="13317" max="13317" width="7.5703125" style="25" customWidth="1"/>
    <col min="13318" max="13318" width="17.5703125" style="25" customWidth="1"/>
    <col min="13319" max="13567" width="11.42578125" style="25"/>
    <col min="13568" max="13568" width="4.140625" style="25" customWidth="1"/>
    <col min="13569" max="13569" width="17.5703125" style="25" customWidth="1"/>
    <col min="13570" max="13571" width="18.5703125" style="25" customWidth="1"/>
    <col min="13572" max="13572" width="20.42578125" style="25" customWidth="1"/>
    <col min="13573" max="13573" width="7.5703125" style="25" customWidth="1"/>
    <col min="13574" max="13574" width="17.5703125" style="25" customWidth="1"/>
    <col min="13575" max="13823" width="11.42578125" style="25"/>
    <col min="13824" max="13824" width="4.140625" style="25" customWidth="1"/>
    <col min="13825" max="13825" width="17.5703125" style="25" customWidth="1"/>
    <col min="13826" max="13827" width="18.5703125" style="25" customWidth="1"/>
    <col min="13828" max="13828" width="20.42578125" style="25" customWidth="1"/>
    <col min="13829" max="13829" width="7.5703125" style="25" customWidth="1"/>
    <col min="13830" max="13830" width="17.5703125" style="25" customWidth="1"/>
    <col min="13831" max="14079" width="11.42578125" style="25"/>
    <col min="14080" max="14080" width="4.140625" style="25" customWidth="1"/>
    <col min="14081" max="14081" width="17.5703125" style="25" customWidth="1"/>
    <col min="14082" max="14083" width="18.5703125" style="25" customWidth="1"/>
    <col min="14084" max="14084" width="20.42578125" style="25" customWidth="1"/>
    <col min="14085" max="14085" width="7.5703125" style="25" customWidth="1"/>
    <col min="14086" max="14086" width="17.5703125" style="25" customWidth="1"/>
    <col min="14087" max="14335" width="11.42578125" style="25"/>
    <col min="14336" max="14336" width="4.140625" style="25" customWidth="1"/>
    <col min="14337" max="14337" width="17.5703125" style="25" customWidth="1"/>
    <col min="14338" max="14339" width="18.5703125" style="25" customWidth="1"/>
    <col min="14340" max="14340" width="20.42578125" style="25" customWidth="1"/>
    <col min="14341" max="14341" width="7.5703125" style="25" customWidth="1"/>
    <col min="14342" max="14342" width="17.5703125" style="25" customWidth="1"/>
    <col min="14343" max="14591" width="11.42578125" style="25"/>
    <col min="14592" max="14592" width="4.140625" style="25" customWidth="1"/>
    <col min="14593" max="14593" width="17.5703125" style="25" customWidth="1"/>
    <col min="14594" max="14595" width="18.5703125" style="25" customWidth="1"/>
    <col min="14596" max="14596" width="20.42578125" style="25" customWidth="1"/>
    <col min="14597" max="14597" width="7.5703125" style="25" customWidth="1"/>
    <col min="14598" max="14598" width="17.5703125" style="25" customWidth="1"/>
    <col min="14599" max="14847" width="11.42578125" style="25"/>
    <col min="14848" max="14848" width="4.140625" style="25" customWidth="1"/>
    <col min="14849" max="14849" width="17.5703125" style="25" customWidth="1"/>
    <col min="14850" max="14851" width="18.5703125" style="25" customWidth="1"/>
    <col min="14852" max="14852" width="20.42578125" style="25" customWidth="1"/>
    <col min="14853" max="14853" width="7.5703125" style="25" customWidth="1"/>
    <col min="14854" max="14854" width="17.5703125" style="25" customWidth="1"/>
    <col min="14855" max="15103" width="11.42578125" style="25"/>
    <col min="15104" max="15104" width="4.140625" style="25" customWidth="1"/>
    <col min="15105" max="15105" width="17.5703125" style="25" customWidth="1"/>
    <col min="15106" max="15107" width="18.5703125" style="25" customWidth="1"/>
    <col min="15108" max="15108" width="20.42578125" style="25" customWidth="1"/>
    <col min="15109" max="15109" width="7.5703125" style="25" customWidth="1"/>
    <col min="15110" max="15110" width="17.5703125" style="25" customWidth="1"/>
    <col min="15111" max="15359" width="11.42578125" style="25"/>
    <col min="15360" max="15360" width="4.140625" style="25" customWidth="1"/>
    <col min="15361" max="15361" width="17.5703125" style="25" customWidth="1"/>
    <col min="15362" max="15363" width="18.5703125" style="25" customWidth="1"/>
    <col min="15364" max="15364" width="20.42578125" style="25" customWidth="1"/>
    <col min="15365" max="15365" width="7.5703125" style="25" customWidth="1"/>
    <col min="15366" max="15366" width="17.5703125" style="25" customWidth="1"/>
    <col min="15367" max="15615" width="11.42578125" style="25"/>
    <col min="15616" max="15616" width="4.140625" style="25" customWidth="1"/>
    <col min="15617" max="15617" width="17.5703125" style="25" customWidth="1"/>
    <col min="15618" max="15619" width="18.5703125" style="25" customWidth="1"/>
    <col min="15620" max="15620" width="20.42578125" style="25" customWidth="1"/>
    <col min="15621" max="15621" width="7.5703125" style="25" customWidth="1"/>
    <col min="15622" max="15622" width="17.5703125" style="25" customWidth="1"/>
    <col min="15623" max="15871" width="11.42578125" style="25"/>
    <col min="15872" max="15872" width="4.140625" style="25" customWidth="1"/>
    <col min="15873" max="15873" width="17.5703125" style="25" customWidth="1"/>
    <col min="15874" max="15875" width="18.5703125" style="25" customWidth="1"/>
    <col min="15876" max="15876" width="20.42578125" style="25" customWidth="1"/>
    <col min="15877" max="15877" width="7.5703125" style="25" customWidth="1"/>
    <col min="15878" max="15878" width="17.5703125" style="25" customWidth="1"/>
    <col min="15879" max="16127" width="11.42578125" style="25"/>
    <col min="16128" max="16128" width="4.140625" style="25" customWidth="1"/>
    <col min="16129" max="16129" width="17.5703125" style="25" customWidth="1"/>
    <col min="16130" max="16131" width="18.5703125" style="25" customWidth="1"/>
    <col min="16132" max="16132" width="20.42578125" style="25" customWidth="1"/>
    <col min="16133" max="16133" width="7.5703125" style="25" customWidth="1"/>
    <col min="16134" max="16134" width="17.5703125" style="25" customWidth="1"/>
    <col min="16135" max="16384" width="11.42578125" style="25"/>
  </cols>
  <sheetData>
    <row r="1" spans="1:5" ht="15.75" x14ac:dyDescent="0.25">
      <c r="A1" s="507" t="s">
        <v>207</v>
      </c>
      <c r="B1" s="507"/>
      <c r="C1" s="507"/>
      <c r="D1" s="507"/>
      <c r="E1" s="507"/>
    </row>
    <row r="2" spans="1:5" ht="15.75" x14ac:dyDescent="0.25">
      <c r="A2" s="507" t="s">
        <v>208</v>
      </c>
      <c r="B2" s="507"/>
      <c r="C2" s="507"/>
      <c r="D2" s="507"/>
      <c r="E2" s="507"/>
    </row>
    <row r="3" spans="1:5" ht="15.75" x14ac:dyDescent="0.25">
      <c r="A3" s="588" t="str">
        <f>+'parámetros e instrucciones'!$E$6</f>
        <v>HILADOS TEXTURADOS</v>
      </c>
      <c r="B3" s="589"/>
      <c r="C3" s="589"/>
      <c r="D3" s="589"/>
      <c r="E3" s="589"/>
    </row>
    <row r="4" spans="1:5" s="146" customFormat="1" ht="17.25" customHeight="1" x14ac:dyDescent="0.25">
      <c r="A4" s="587" t="str">
        <f>+'8.a '!A4:K4</f>
        <v>crudos, de 167 decitex y 48 filamentos</v>
      </c>
      <c r="B4" s="587"/>
      <c r="C4" s="587" t="str">
        <f>+'parámetros e instrucciones'!$E$6</f>
        <v>HILADOS TEXTURADOS</v>
      </c>
      <c r="D4" s="587"/>
    </row>
    <row r="5" spans="1:5" s="146" customFormat="1" ht="17.25" customHeight="1" x14ac:dyDescent="0.2">
      <c r="A5" s="412" t="s">
        <v>209</v>
      </c>
      <c r="B5" s="251"/>
      <c r="D5" s="251"/>
    </row>
    <row r="6" spans="1:5" s="146" customFormat="1" ht="13.5" customHeight="1" thickBot="1" x14ac:dyDescent="0.25">
      <c r="A6" s="251"/>
      <c r="B6" s="251"/>
      <c r="C6" s="251"/>
      <c r="D6" s="251"/>
    </row>
    <row r="7" spans="1:5" x14ac:dyDescent="0.2">
      <c r="A7" s="147" t="s">
        <v>154</v>
      </c>
      <c r="B7" s="79" t="s">
        <v>155</v>
      </c>
      <c r="C7" s="138" t="s">
        <v>10</v>
      </c>
      <c r="D7" s="137" t="s">
        <v>156</v>
      </c>
      <c r="E7" s="46"/>
    </row>
    <row r="8" spans="1:5" ht="13.5" thickBot="1" x14ac:dyDescent="0.25">
      <c r="A8" s="148" t="s">
        <v>7</v>
      </c>
      <c r="B8" s="145" t="s">
        <v>172</v>
      </c>
      <c r="C8" s="409" t="str">
        <f>+'parámetros e instrucciones'!E8</f>
        <v>Kilogramos</v>
      </c>
      <c r="D8" s="149" t="s">
        <v>157</v>
      </c>
      <c r="E8" s="46"/>
    </row>
    <row r="9" spans="1:5" x14ac:dyDescent="0.2">
      <c r="A9" s="255">
        <f>+'3.vol '!A7</f>
        <v>41640</v>
      </c>
      <c r="B9" s="143"/>
      <c r="C9" s="150"/>
      <c r="D9" s="143"/>
    </row>
    <row r="10" spans="1:5" x14ac:dyDescent="0.2">
      <c r="A10" s="256">
        <f>+'3.vol '!A8</f>
        <v>41671</v>
      </c>
      <c r="B10" s="144"/>
      <c r="C10" s="151"/>
      <c r="D10" s="144"/>
    </row>
    <row r="11" spans="1:5" x14ac:dyDescent="0.2">
      <c r="A11" s="256">
        <f>+'3.vol '!A9</f>
        <v>41699</v>
      </c>
      <c r="B11" s="144"/>
      <c r="C11" s="151"/>
      <c r="D11" s="144"/>
    </row>
    <row r="12" spans="1:5" x14ac:dyDescent="0.2">
      <c r="A12" s="256">
        <f>+'3.vol '!A10</f>
        <v>41730</v>
      </c>
      <c r="B12" s="144"/>
      <c r="C12" s="151"/>
      <c r="D12" s="144"/>
    </row>
    <row r="13" spans="1:5" x14ac:dyDescent="0.2">
      <c r="A13" s="256">
        <f>+'3.vol '!A11</f>
        <v>41760</v>
      </c>
      <c r="B13" s="141"/>
      <c r="C13" s="151"/>
      <c r="D13" s="144"/>
    </row>
    <row r="14" spans="1:5" x14ac:dyDescent="0.2">
      <c r="A14" s="256">
        <f>+'3.vol '!A12</f>
        <v>41791</v>
      </c>
      <c r="B14" s="144"/>
      <c r="C14" s="151"/>
      <c r="D14" s="144"/>
    </row>
    <row r="15" spans="1:5" x14ac:dyDescent="0.2">
      <c r="A15" s="256">
        <f>+'3.vol '!A13</f>
        <v>41821</v>
      </c>
      <c r="B15" s="141"/>
      <c r="C15" s="151"/>
      <c r="D15" s="144"/>
    </row>
    <row r="16" spans="1:5" x14ac:dyDescent="0.2">
      <c r="A16" s="256">
        <f>+'3.vol '!A14</f>
        <v>41852</v>
      </c>
      <c r="B16" s="141"/>
      <c r="C16" s="151"/>
      <c r="D16" s="144"/>
    </row>
    <row r="17" spans="1:4" x14ac:dyDescent="0.2">
      <c r="A17" s="256">
        <f>+'3.vol '!A15</f>
        <v>41883</v>
      </c>
      <c r="B17" s="141"/>
      <c r="C17" s="151"/>
      <c r="D17" s="144"/>
    </row>
    <row r="18" spans="1:4" x14ac:dyDescent="0.2">
      <c r="A18" s="256">
        <f>+'3.vol '!A16</f>
        <v>41913</v>
      </c>
      <c r="B18" s="141"/>
      <c r="C18" s="151"/>
      <c r="D18" s="144"/>
    </row>
    <row r="19" spans="1:4" x14ac:dyDescent="0.2">
      <c r="A19" s="256">
        <f>+'3.vol '!A17</f>
        <v>41944</v>
      </c>
      <c r="B19" s="141"/>
      <c r="C19" s="151"/>
      <c r="D19" s="144"/>
    </row>
    <row r="20" spans="1:4" ht="13.5" thickBot="1" x14ac:dyDescent="0.25">
      <c r="A20" s="257">
        <f>+'3.vol '!A18</f>
        <v>41974</v>
      </c>
      <c r="B20" s="142"/>
      <c r="C20" s="152"/>
      <c r="D20" s="153"/>
    </row>
    <row r="21" spans="1:4" x14ac:dyDescent="0.2">
      <c r="A21" s="258">
        <f>+'3.vol '!A19</f>
        <v>42005</v>
      </c>
      <c r="B21" s="140"/>
      <c r="C21" s="150"/>
      <c r="D21" s="143"/>
    </row>
    <row r="22" spans="1:4" x14ac:dyDescent="0.2">
      <c r="A22" s="256">
        <f>+'3.vol '!A20</f>
        <v>42036</v>
      </c>
      <c r="B22" s="141"/>
      <c r="C22" s="151"/>
      <c r="D22" s="144"/>
    </row>
    <row r="23" spans="1:4" x14ac:dyDescent="0.2">
      <c r="A23" s="256">
        <f>+'3.vol '!A21</f>
        <v>42064</v>
      </c>
      <c r="B23" s="141"/>
      <c r="C23" s="151"/>
      <c r="D23" s="144"/>
    </row>
    <row r="24" spans="1:4" x14ac:dyDescent="0.2">
      <c r="A24" s="256">
        <f>+'3.vol '!A22</f>
        <v>42095</v>
      </c>
      <c r="B24" s="141"/>
      <c r="C24" s="151"/>
      <c r="D24" s="144"/>
    </row>
    <row r="25" spans="1:4" x14ac:dyDescent="0.2">
      <c r="A25" s="256">
        <f>+'3.vol '!A23</f>
        <v>42125</v>
      </c>
      <c r="B25" s="141"/>
      <c r="C25" s="151"/>
      <c r="D25" s="144"/>
    </row>
    <row r="26" spans="1:4" x14ac:dyDescent="0.2">
      <c r="A26" s="256">
        <f>+'3.vol '!A24</f>
        <v>42156</v>
      </c>
      <c r="B26" s="141"/>
      <c r="C26" s="151"/>
      <c r="D26" s="144"/>
    </row>
    <row r="27" spans="1:4" x14ac:dyDescent="0.2">
      <c r="A27" s="256">
        <f>+'3.vol '!A25</f>
        <v>42186</v>
      </c>
      <c r="B27" s="141"/>
      <c r="C27" s="151"/>
      <c r="D27" s="144"/>
    </row>
    <row r="28" spans="1:4" x14ac:dyDescent="0.2">
      <c r="A28" s="256">
        <f>+'3.vol '!A26</f>
        <v>42217</v>
      </c>
      <c r="B28" s="141"/>
      <c r="C28" s="151"/>
      <c r="D28" s="144"/>
    </row>
    <row r="29" spans="1:4" x14ac:dyDescent="0.2">
      <c r="A29" s="256">
        <f>+'3.vol '!A27</f>
        <v>42248</v>
      </c>
      <c r="B29" s="141"/>
      <c r="C29" s="151"/>
      <c r="D29" s="144"/>
    </row>
    <row r="30" spans="1:4" x14ac:dyDescent="0.2">
      <c r="A30" s="256">
        <f>+'3.vol '!A28</f>
        <v>42278</v>
      </c>
      <c r="B30" s="141"/>
      <c r="C30" s="151"/>
      <c r="D30" s="144"/>
    </row>
    <row r="31" spans="1:4" x14ac:dyDescent="0.2">
      <c r="A31" s="256">
        <f>+'3.vol '!A29</f>
        <v>42309</v>
      </c>
      <c r="B31" s="141"/>
      <c r="C31" s="151"/>
      <c r="D31" s="144"/>
    </row>
    <row r="32" spans="1:4" ht="13.5" thickBot="1" x14ac:dyDescent="0.25">
      <c r="A32" s="259">
        <f>+'3.vol '!A30</f>
        <v>42339</v>
      </c>
      <c r="B32" s="142"/>
      <c r="C32" s="152"/>
      <c r="D32" s="153"/>
    </row>
    <row r="33" spans="1:4" x14ac:dyDescent="0.2">
      <c r="A33" s="255">
        <f>+'3.vol '!A31</f>
        <v>42370</v>
      </c>
      <c r="B33" s="140"/>
      <c r="C33" s="150"/>
      <c r="D33" s="143"/>
    </row>
    <row r="34" spans="1:4" x14ac:dyDescent="0.2">
      <c r="A34" s="256">
        <f>+'3.vol '!A32</f>
        <v>42401</v>
      </c>
      <c r="B34" s="141"/>
      <c r="C34" s="151"/>
      <c r="D34" s="144"/>
    </row>
    <row r="35" spans="1:4" x14ac:dyDescent="0.2">
      <c r="A35" s="256">
        <f>+'3.vol '!A33</f>
        <v>42430</v>
      </c>
      <c r="B35" s="141"/>
      <c r="C35" s="151"/>
      <c r="D35" s="144"/>
    </row>
    <row r="36" spans="1:4" x14ac:dyDescent="0.2">
      <c r="A36" s="256">
        <f>+'3.vol '!A34</f>
        <v>42461</v>
      </c>
      <c r="B36" s="141"/>
      <c r="C36" s="151"/>
      <c r="D36" s="144"/>
    </row>
    <row r="37" spans="1:4" x14ac:dyDescent="0.2">
      <c r="A37" s="256">
        <f>+'3.vol '!A35</f>
        <v>42491</v>
      </c>
      <c r="B37" s="141"/>
      <c r="C37" s="151"/>
      <c r="D37" s="144"/>
    </row>
    <row r="38" spans="1:4" x14ac:dyDescent="0.2">
      <c r="A38" s="256">
        <f>+'3.vol '!A36</f>
        <v>42522</v>
      </c>
      <c r="B38" s="141"/>
      <c r="C38" s="151"/>
      <c r="D38" s="144"/>
    </row>
    <row r="39" spans="1:4" x14ac:dyDescent="0.2">
      <c r="A39" s="256">
        <f>+'3.vol '!A37</f>
        <v>42552</v>
      </c>
      <c r="B39" s="141"/>
      <c r="C39" s="151"/>
      <c r="D39" s="144"/>
    </row>
    <row r="40" spans="1:4" x14ac:dyDescent="0.2">
      <c r="A40" s="256">
        <f>+'3.vol '!A38</f>
        <v>42583</v>
      </c>
      <c r="B40" s="141"/>
      <c r="C40" s="151"/>
      <c r="D40" s="144"/>
    </row>
    <row r="41" spans="1:4" x14ac:dyDescent="0.2">
      <c r="A41" s="256">
        <f>+'3.vol '!A39</f>
        <v>42614</v>
      </c>
      <c r="B41" s="141"/>
      <c r="C41" s="151"/>
      <c r="D41" s="144"/>
    </row>
    <row r="42" spans="1:4" x14ac:dyDescent="0.2">
      <c r="A42" s="256">
        <f>+'3.vol '!A40</f>
        <v>42644</v>
      </c>
      <c r="B42" s="141"/>
      <c r="C42" s="151"/>
      <c r="D42" s="144"/>
    </row>
    <row r="43" spans="1:4" x14ac:dyDescent="0.2">
      <c r="A43" s="256">
        <f>+'3.vol '!A41</f>
        <v>42675</v>
      </c>
      <c r="B43" s="141"/>
      <c r="C43" s="151"/>
      <c r="D43" s="144"/>
    </row>
    <row r="44" spans="1:4" ht="13.5" thickBot="1" x14ac:dyDescent="0.25">
      <c r="A44" s="259">
        <f>+'3.vol '!A42</f>
        <v>42705</v>
      </c>
      <c r="B44" s="142"/>
      <c r="C44" s="152"/>
      <c r="D44" s="153"/>
    </row>
    <row r="45" spans="1:4" x14ac:dyDescent="0.2">
      <c r="A45" s="255">
        <f>+'3.vol '!A43</f>
        <v>42736</v>
      </c>
      <c r="B45" s="459"/>
      <c r="C45" s="460"/>
      <c r="D45" s="461"/>
    </row>
    <row r="46" spans="1:4" x14ac:dyDescent="0.2">
      <c r="A46" s="256">
        <f>+'3.vol '!A44</f>
        <v>42767</v>
      </c>
      <c r="B46" s="144"/>
      <c r="C46" s="151"/>
      <c r="D46" s="462"/>
    </row>
    <row r="47" spans="1:4" x14ac:dyDescent="0.2">
      <c r="A47" s="256">
        <f>+'3.vol '!A45</f>
        <v>42795</v>
      </c>
      <c r="B47" s="144"/>
      <c r="C47" s="151"/>
      <c r="D47" s="462"/>
    </row>
    <row r="48" spans="1:4" x14ac:dyDescent="0.2">
      <c r="A48" s="256">
        <f>+'3.vol '!A46</f>
        <v>42826</v>
      </c>
      <c r="B48" s="144"/>
      <c r="C48" s="151"/>
      <c r="D48" s="462"/>
    </row>
    <row r="49" spans="1:4" x14ac:dyDescent="0.2">
      <c r="A49" s="256">
        <f>+'3.vol '!A47</f>
        <v>42856</v>
      </c>
      <c r="B49" s="141"/>
      <c r="C49" s="151"/>
      <c r="D49" s="462"/>
    </row>
    <row r="50" spans="1:4" x14ac:dyDescent="0.2">
      <c r="A50" s="256">
        <f>+'3.vol '!A48</f>
        <v>42887</v>
      </c>
      <c r="B50" s="144"/>
      <c r="C50" s="151"/>
      <c r="D50" s="462"/>
    </row>
    <row r="51" spans="1:4" x14ac:dyDescent="0.2">
      <c r="A51" s="256">
        <f>+'3.vol '!A49</f>
        <v>42917</v>
      </c>
      <c r="B51" s="141"/>
      <c r="C51" s="151"/>
      <c r="D51" s="462"/>
    </row>
    <row r="52" spans="1:4" ht="13.5" thickBot="1" x14ac:dyDescent="0.25">
      <c r="A52" s="257">
        <f>+'3.vol '!A50</f>
        <v>42948</v>
      </c>
      <c r="B52" s="463"/>
      <c r="C52" s="464"/>
      <c r="D52" s="465"/>
    </row>
    <row r="53" spans="1:4" hidden="1" x14ac:dyDescent="0.2">
      <c r="A53" s="258">
        <f>+'3.vol '!A51</f>
        <v>42979</v>
      </c>
      <c r="B53" s="456"/>
      <c r="C53" s="457"/>
      <c r="D53" s="458"/>
    </row>
    <row r="54" spans="1:4" hidden="1" x14ac:dyDescent="0.2">
      <c r="A54" s="256">
        <f>+'3.vol '!A52</f>
        <v>43009</v>
      </c>
      <c r="B54" s="141"/>
      <c r="C54" s="151"/>
      <c r="D54" s="144"/>
    </row>
    <row r="55" spans="1:4" hidden="1" x14ac:dyDescent="0.2">
      <c r="A55" s="256">
        <f>+'3.vol '!A53</f>
        <v>43040</v>
      </c>
      <c r="B55" s="141"/>
      <c r="C55" s="151"/>
      <c r="D55" s="144"/>
    </row>
    <row r="56" spans="1:4" ht="13.5" hidden="1" thickBot="1" x14ac:dyDescent="0.25">
      <c r="A56" s="257">
        <f>+'3.vol '!A54</f>
        <v>43070</v>
      </c>
      <c r="B56" s="142"/>
      <c r="C56" s="152"/>
      <c r="D56" s="153"/>
    </row>
    <row r="57" spans="1:4" ht="13.5" thickBot="1" x14ac:dyDescent="0.25"/>
    <row r="58" spans="1:4" x14ac:dyDescent="0.2">
      <c r="A58" s="260" t="str">
        <f>+'3.vol '!A58</f>
        <v>2014</v>
      </c>
      <c r="B58" s="466"/>
      <c r="C58" s="467"/>
      <c r="D58" s="468"/>
    </row>
    <row r="59" spans="1:4" x14ac:dyDescent="0.2">
      <c r="A59" s="261">
        <f>+'3.vol '!A59</f>
        <v>2015</v>
      </c>
      <c r="B59" s="104"/>
      <c r="C59" s="105"/>
      <c r="D59" s="469"/>
    </row>
    <row r="60" spans="1:4" ht="13.5" thickBot="1" x14ac:dyDescent="0.25">
      <c r="A60" s="261">
        <f>+'3.vol '!A60</f>
        <v>2016</v>
      </c>
      <c r="B60" s="104"/>
      <c r="C60" s="105"/>
      <c r="D60" s="469"/>
    </row>
    <row r="61" spans="1:4" ht="13.5" thickBot="1" x14ac:dyDescent="0.25">
      <c r="A61" s="260" t="str">
        <f>+'3.vol '!A61</f>
        <v>ene-ago 2016</v>
      </c>
      <c r="B61" s="104"/>
      <c r="C61" s="105"/>
      <c r="D61" s="469"/>
    </row>
    <row r="62" spans="1:4" ht="13.5" thickBot="1" x14ac:dyDescent="0.25">
      <c r="A62" s="470" t="str">
        <f>+'3.vol '!A62</f>
        <v>ene-ago 2017</v>
      </c>
      <c r="B62" s="471"/>
      <c r="C62" s="472"/>
      <c r="D62" s="473"/>
    </row>
  </sheetData>
  <sheetProtection formatCells="0" formatColumns="0" formatRows="0"/>
  <protectedRanges>
    <protectedRange sqref="B58:D62" name="Rango2_1"/>
    <protectedRange sqref="B58:D62" name="Rango1_1"/>
  </protectedRanges>
  <mergeCells count="4">
    <mergeCell ref="A4:D4"/>
    <mergeCell ref="A1:E1"/>
    <mergeCell ref="A2:E2"/>
    <mergeCell ref="A3:E3"/>
  </mergeCells>
  <phoneticPr fontId="0" type="noConversion"/>
  <printOptions horizontalCentered="1" verticalCentered="1" gridLinesSet="0"/>
  <pageMargins left="0.11811023622047245" right="0.27559055118110237" top="0.39370078740157483" bottom="0.35433070866141736" header="0.19685039370078741" footer="0"/>
  <pageSetup paperSize="9" orientation="portrait" horizontalDpi="1200" verticalDpi="1200" r:id="rId1"/>
  <headerFooter alignWithMargins="0">
    <oddHeader xml:space="preserve">&amp;R2017 - Año de las Energías Renovables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C6:F10"/>
  <sheetViews>
    <sheetView showGridLines="0" workbookViewId="0">
      <selection activeCell="C22" sqref="C22"/>
    </sheetView>
  </sheetViews>
  <sheetFormatPr baseColWidth="10" defaultRowHeight="12.75" x14ac:dyDescent="0.2"/>
  <cols>
    <col min="1" max="2" width="11.42578125" style="25"/>
    <col min="3" max="3" width="58.42578125" style="25" customWidth="1"/>
    <col min="4" max="16384" width="11.42578125" style="25"/>
  </cols>
  <sheetData>
    <row r="6" spans="3:6" x14ac:dyDescent="0.2">
      <c r="F6" s="62"/>
    </row>
    <row r="7" spans="3:6" x14ac:dyDescent="0.2">
      <c r="F7" s="62"/>
    </row>
    <row r="8" spans="3:6" x14ac:dyDescent="0.2">
      <c r="F8" s="62"/>
    </row>
    <row r="9" spans="3:6" ht="13.5" thickBot="1" x14ac:dyDescent="0.25">
      <c r="F9" s="62"/>
    </row>
    <row r="10" spans="3:6" ht="36" thickBot="1" x14ac:dyDescent="0.55000000000000004">
      <c r="C10" s="229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19685039370078741" footer="0.51181102362204722"/>
  <pageSetup paperSize="9" orientation="portrait" horizontalDpi="1200" verticalDpi="1200" r:id="rId1"/>
  <headerFooter alignWithMargins="0">
    <oddHeader xml:space="preserve">&amp;R2017 - Año de las Energías Renovables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showGridLines="0" zoomScale="75" workbookViewId="0">
      <selection sqref="A1:E64"/>
    </sheetView>
  </sheetViews>
  <sheetFormatPr baseColWidth="10" defaultRowHeight="12.75" x14ac:dyDescent="0.2"/>
  <cols>
    <col min="1" max="1" width="17.5703125" style="25" customWidth="1"/>
    <col min="2" max="3" width="18.5703125" style="57" customWidth="1"/>
    <col min="4" max="4" width="30" style="57" customWidth="1"/>
    <col min="5" max="5" width="7.5703125" style="25" customWidth="1"/>
    <col min="6" max="6" width="17.5703125" style="25" customWidth="1"/>
    <col min="7" max="255" width="11.42578125" style="25"/>
    <col min="256" max="256" width="4.140625" style="25" customWidth="1"/>
    <col min="257" max="257" width="17.5703125" style="25" customWidth="1"/>
    <col min="258" max="259" width="18.5703125" style="25" customWidth="1"/>
    <col min="260" max="260" width="20.42578125" style="25" customWidth="1"/>
    <col min="261" max="261" width="7.5703125" style="25" customWidth="1"/>
    <col min="262" max="262" width="17.5703125" style="25" customWidth="1"/>
    <col min="263" max="511" width="11.42578125" style="25"/>
    <col min="512" max="512" width="4.140625" style="25" customWidth="1"/>
    <col min="513" max="513" width="17.5703125" style="25" customWidth="1"/>
    <col min="514" max="515" width="18.5703125" style="25" customWidth="1"/>
    <col min="516" max="516" width="20.42578125" style="25" customWidth="1"/>
    <col min="517" max="517" width="7.5703125" style="25" customWidth="1"/>
    <col min="518" max="518" width="17.5703125" style="25" customWidth="1"/>
    <col min="519" max="767" width="11.42578125" style="25"/>
    <col min="768" max="768" width="4.140625" style="25" customWidth="1"/>
    <col min="769" max="769" width="17.5703125" style="25" customWidth="1"/>
    <col min="770" max="771" width="18.5703125" style="25" customWidth="1"/>
    <col min="772" max="772" width="20.42578125" style="25" customWidth="1"/>
    <col min="773" max="773" width="7.5703125" style="25" customWidth="1"/>
    <col min="774" max="774" width="17.5703125" style="25" customWidth="1"/>
    <col min="775" max="1023" width="11.42578125" style="25"/>
    <col min="1024" max="1024" width="4.140625" style="25" customWidth="1"/>
    <col min="1025" max="1025" width="17.5703125" style="25" customWidth="1"/>
    <col min="1026" max="1027" width="18.5703125" style="25" customWidth="1"/>
    <col min="1028" max="1028" width="20.42578125" style="25" customWidth="1"/>
    <col min="1029" max="1029" width="7.5703125" style="25" customWidth="1"/>
    <col min="1030" max="1030" width="17.5703125" style="25" customWidth="1"/>
    <col min="1031" max="1279" width="11.42578125" style="25"/>
    <col min="1280" max="1280" width="4.140625" style="25" customWidth="1"/>
    <col min="1281" max="1281" width="17.5703125" style="25" customWidth="1"/>
    <col min="1282" max="1283" width="18.5703125" style="25" customWidth="1"/>
    <col min="1284" max="1284" width="20.42578125" style="25" customWidth="1"/>
    <col min="1285" max="1285" width="7.5703125" style="25" customWidth="1"/>
    <col min="1286" max="1286" width="17.5703125" style="25" customWidth="1"/>
    <col min="1287" max="1535" width="11.42578125" style="25"/>
    <col min="1536" max="1536" width="4.140625" style="25" customWidth="1"/>
    <col min="1537" max="1537" width="17.5703125" style="25" customWidth="1"/>
    <col min="1538" max="1539" width="18.5703125" style="25" customWidth="1"/>
    <col min="1540" max="1540" width="20.42578125" style="25" customWidth="1"/>
    <col min="1541" max="1541" width="7.5703125" style="25" customWidth="1"/>
    <col min="1542" max="1542" width="17.5703125" style="25" customWidth="1"/>
    <col min="1543" max="1791" width="11.42578125" style="25"/>
    <col min="1792" max="1792" width="4.140625" style="25" customWidth="1"/>
    <col min="1793" max="1793" width="17.5703125" style="25" customWidth="1"/>
    <col min="1794" max="1795" width="18.5703125" style="25" customWidth="1"/>
    <col min="1796" max="1796" width="20.42578125" style="25" customWidth="1"/>
    <col min="1797" max="1797" width="7.5703125" style="25" customWidth="1"/>
    <col min="1798" max="1798" width="17.5703125" style="25" customWidth="1"/>
    <col min="1799" max="2047" width="11.42578125" style="25"/>
    <col min="2048" max="2048" width="4.140625" style="25" customWidth="1"/>
    <col min="2049" max="2049" width="17.5703125" style="25" customWidth="1"/>
    <col min="2050" max="2051" width="18.5703125" style="25" customWidth="1"/>
    <col min="2052" max="2052" width="20.42578125" style="25" customWidth="1"/>
    <col min="2053" max="2053" width="7.5703125" style="25" customWidth="1"/>
    <col min="2054" max="2054" width="17.5703125" style="25" customWidth="1"/>
    <col min="2055" max="2303" width="11.42578125" style="25"/>
    <col min="2304" max="2304" width="4.140625" style="25" customWidth="1"/>
    <col min="2305" max="2305" width="17.5703125" style="25" customWidth="1"/>
    <col min="2306" max="2307" width="18.5703125" style="25" customWidth="1"/>
    <col min="2308" max="2308" width="20.42578125" style="25" customWidth="1"/>
    <col min="2309" max="2309" width="7.5703125" style="25" customWidth="1"/>
    <col min="2310" max="2310" width="17.5703125" style="25" customWidth="1"/>
    <col min="2311" max="2559" width="11.42578125" style="25"/>
    <col min="2560" max="2560" width="4.140625" style="25" customWidth="1"/>
    <col min="2561" max="2561" width="17.5703125" style="25" customWidth="1"/>
    <col min="2562" max="2563" width="18.5703125" style="25" customWidth="1"/>
    <col min="2564" max="2564" width="20.42578125" style="25" customWidth="1"/>
    <col min="2565" max="2565" width="7.5703125" style="25" customWidth="1"/>
    <col min="2566" max="2566" width="17.5703125" style="25" customWidth="1"/>
    <col min="2567" max="2815" width="11.42578125" style="25"/>
    <col min="2816" max="2816" width="4.140625" style="25" customWidth="1"/>
    <col min="2817" max="2817" width="17.5703125" style="25" customWidth="1"/>
    <col min="2818" max="2819" width="18.5703125" style="25" customWidth="1"/>
    <col min="2820" max="2820" width="20.42578125" style="25" customWidth="1"/>
    <col min="2821" max="2821" width="7.5703125" style="25" customWidth="1"/>
    <col min="2822" max="2822" width="17.5703125" style="25" customWidth="1"/>
    <col min="2823" max="3071" width="11.42578125" style="25"/>
    <col min="3072" max="3072" width="4.140625" style="25" customWidth="1"/>
    <col min="3073" max="3073" width="17.5703125" style="25" customWidth="1"/>
    <col min="3074" max="3075" width="18.5703125" style="25" customWidth="1"/>
    <col min="3076" max="3076" width="20.42578125" style="25" customWidth="1"/>
    <col min="3077" max="3077" width="7.5703125" style="25" customWidth="1"/>
    <col min="3078" max="3078" width="17.5703125" style="25" customWidth="1"/>
    <col min="3079" max="3327" width="11.42578125" style="25"/>
    <col min="3328" max="3328" width="4.140625" style="25" customWidth="1"/>
    <col min="3329" max="3329" width="17.5703125" style="25" customWidth="1"/>
    <col min="3330" max="3331" width="18.5703125" style="25" customWidth="1"/>
    <col min="3332" max="3332" width="20.42578125" style="25" customWidth="1"/>
    <col min="3333" max="3333" width="7.5703125" style="25" customWidth="1"/>
    <col min="3334" max="3334" width="17.5703125" style="25" customWidth="1"/>
    <col min="3335" max="3583" width="11.42578125" style="25"/>
    <col min="3584" max="3584" width="4.140625" style="25" customWidth="1"/>
    <col min="3585" max="3585" width="17.5703125" style="25" customWidth="1"/>
    <col min="3586" max="3587" width="18.5703125" style="25" customWidth="1"/>
    <col min="3588" max="3588" width="20.42578125" style="25" customWidth="1"/>
    <col min="3589" max="3589" width="7.5703125" style="25" customWidth="1"/>
    <col min="3590" max="3590" width="17.5703125" style="25" customWidth="1"/>
    <col min="3591" max="3839" width="11.42578125" style="25"/>
    <col min="3840" max="3840" width="4.140625" style="25" customWidth="1"/>
    <col min="3841" max="3841" width="17.5703125" style="25" customWidth="1"/>
    <col min="3842" max="3843" width="18.5703125" style="25" customWidth="1"/>
    <col min="3844" max="3844" width="20.42578125" style="25" customWidth="1"/>
    <col min="3845" max="3845" width="7.5703125" style="25" customWidth="1"/>
    <col min="3846" max="3846" width="17.5703125" style="25" customWidth="1"/>
    <col min="3847" max="4095" width="11.42578125" style="25"/>
    <col min="4096" max="4096" width="4.140625" style="25" customWidth="1"/>
    <col min="4097" max="4097" width="17.5703125" style="25" customWidth="1"/>
    <col min="4098" max="4099" width="18.5703125" style="25" customWidth="1"/>
    <col min="4100" max="4100" width="20.42578125" style="25" customWidth="1"/>
    <col min="4101" max="4101" width="7.5703125" style="25" customWidth="1"/>
    <col min="4102" max="4102" width="17.5703125" style="25" customWidth="1"/>
    <col min="4103" max="4351" width="11.42578125" style="25"/>
    <col min="4352" max="4352" width="4.140625" style="25" customWidth="1"/>
    <col min="4353" max="4353" width="17.5703125" style="25" customWidth="1"/>
    <col min="4354" max="4355" width="18.5703125" style="25" customWidth="1"/>
    <col min="4356" max="4356" width="20.42578125" style="25" customWidth="1"/>
    <col min="4357" max="4357" width="7.5703125" style="25" customWidth="1"/>
    <col min="4358" max="4358" width="17.5703125" style="25" customWidth="1"/>
    <col min="4359" max="4607" width="11.42578125" style="25"/>
    <col min="4608" max="4608" width="4.140625" style="25" customWidth="1"/>
    <col min="4609" max="4609" width="17.5703125" style="25" customWidth="1"/>
    <col min="4610" max="4611" width="18.5703125" style="25" customWidth="1"/>
    <col min="4612" max="4612" width="20.42578125" style="25" customWidth="1"/>
    <col min="4613" max="4613" width="7.5703125" style="25" customWidth="1"/>
    <col min="4614" max="4614" width="17.5703125" style="25" customWidth="1"/>
    <col min="4615" max="4863" width="11.42578125" style="25"/>
    <col min="4864" max="4864" width="4.140625" style="25" customWidth="1"/>
    <col min="4865" max="4865" width="17.5703125" style="25" customWidth="1"/>
    <col min="4866" max="4867" width="18.5703125" style="25" customWidth="1"/>
    <col min="4868" max="4868" width="20.42578125" style="25" customWidth="1"/>
    <col min="4869" max="4869" width="7.5703125" style="25" customWidth="1"/>
    <col min="4870" max="4870" width="17.5703125" style="25" customWidth="1"/>
    <col min="4871" max="5119" width="11.42578125" style="25"/>
    <col min="5120" max="5120" width="4.140625" style="25" customWidth="1"/>
    <col min="5121" max="5121" width="17.5703125" style="25" customWidth="1"/>
    <col min="5122" max="5123" width="18.5703125" style="25" customWidth="1"/>
    <col min="5124" max="5124" width="20.42578125" style="25" customWidth="1"/>
    <col min="5125" max="5125" width="7.5703125" style="25" customWidth="1"/>
    <col min="5126" max="5126" width="17.5703125" style="25" customWidth="1"/>
    <col min="5127" max="5375" width="11.42578125" style="25"/>
    <col min="5376" max="5376" width="4.140625" style="25" customWidth="1"/>
    <col min="5377" max="5377" width="17.5703125" style="25" customWidth="1"/>
    <col min="5378" max="5379" width="18.5703125" style="25" customWidth="1"/>
    <col min="5380" max="5380" width="20.42578125" style="25" customWidth="1"/>
    <col min="5381" max="5381" width="7.5703125" style="25" customWidth="1"/>
    <col min="5382" max="5382" width="17.5703125" style="25" customWidth="1"/>
    <col min="5383" max="5631" width="11.42578125" style="25"/>
    <col min="5632" max="5632" width="4.140625" style="25" customWidth="1"/>
    <col min="5633" max="5633" width="17.5703125" style="25" customWidth="1"/>
    <col min="5634" max="5635" width="18.5703125" style="25" customWidth="1"/>
    <col min="5636" max="5636" width="20.42578125" style="25" customWidth="1"/>
    <col min="5637" max="5637" width="7.5703125" style="25" customWidth="1"/>
    <col min="5638" max="5638" width="17.5703125" style="25" customWidth="1"/>
    <col min="5639" max="5887" width="11.42578125" style="25"/>
    <col min="5888" max="5888" width="4.140625" style="25" customWidth="1"/>
    <col min="5889" max="5889" width="17.5703125" style="25" customWidth="1"/>
    <col min="5890" max="5891" width="18.5703125" style="25" customWidth="1"/>
    <col min="5892" max="5892" width="20.42578125" style="25" customWidth="1"/>
    <col min="5893" max="5893" width="7.5703125" style="25" customWidth="1"/>
    <col min="5894" max="5894" width="17.5703125" style="25" customWidth="1"/>
    <col min="5895" max="6143" width="11.42578125" style="25"/>
    <col min="6144" max="6144" width="4.140625" style="25" customWidth="1"/>
    <col min="6145" max="6145" width="17.5703125" style="25" customWidth="1"/>
    <col min="6146" max="6147" width="18.5703125" style="25" customWidth="1"/>
    <col min="6148" max="6148" width="20.42578125" style="25" customWidth="1"/>
    <col min="6149" max="6149" width="7.5703125" style="25" customWidth="1"/>
    <col min="6150" max="6150" width="17.5703125" style="25" customWidth="1"/>
    <col min="6151" max="6399" width="11.42578125" style="25"/>
    <col min="6400" max="6400" width="4.140625" style="25" customWidth="1"/>
    <col min="6401" max="6401" width="17.5703125" style="25" customWidth="1"/>
    <col min="6402" max="6403" width="18.5703125" style="25" customWidth="1"/>
    <col min="6404" max="6404" width="20.42578125" style="25" customWidth="1"/>
    <col min="6405" max="6405" width="7.5703125" style="25" customWidth="1"/>
    <col min="6406" max="6406" width="17.5703125" style="25" customWidth="1"/>
    <col min="6407" max="6655" width="11.42578125" style="25"/>
    <col min="6656" max="6656" width="4.140625" style="25" customWidth="1"/>
    <col min="6657" max="6657" width="17.5703125" style="25" customWidth="1"/>
    <col min="6658" max="6659" width="18.5703125" style="25" customWidth="1"/>
    <col min="6660" max="6660" width="20.42578125" style="25" customWidth="1"/>
    <col min="6661" max="6661" width="7.5703125" style="25" customWidth="1"/>
    <col min="6662" max="6662" width="17.5703125" style="25" customWidth="1"/>
    <col min="6663" max="6911" width="11.42578125" style="25"/>
    <col min="6912" max="6912" width="4.140625" style="25" customWidth="1"/>
    <col min="6913" max="6913" width="17.5703125" style="25" customWidth="1"/>
    <col min="6914" max="6915" width="18.5703125" style="25" customWidth="1"/>
    <col min="6916" max="6916" width="20.42578125" style="25" customWidth="1"/>
    <col min="6917" max="6917" width="7.5703125" style="25" customWidth="1"/>
    <col min="6918" max="6918" width="17.5703125" style="25" customWidth="1"/>
    <col min="6919" max="7167" width="11.42578125" style="25"/>
    <col min="7168" max="7168" width="4.140625" style="25" customWidth="1"/>
    <col min="7169" max="7169" width="17.5703125" style="25" customWidth="1"/>
    <col min="7170" max="7171" width="18.5703125" style="25" customWidth="1"/>
    <col min="7172" max="7172" width="20.42578125" style="25" customWidth="1"/>
    <col min="7173" max="7173" width="7.5703125" style="25" customWidth="1"/>
    <col min="7174" max="7174" width="17.5703125" style="25" customWidth="1"/>
    <col min="7175" max="7423" width="11.42578125" style="25"/>
    <col min="7424" max="7424" width="4.140625" style="25" customWidth="1"/>
    <col min="7425" max="7425" width="17.5703125" style="25" customWidth="1"/>
    <col min="7426" max="7427" width="18.5703125" style="25" customWidth="1"/>
    <col min="7428" max="7428" width="20.42578125" style="25" customWidth="1"/>
    <col min="7429" max="7429" width="7.5703125" style="25" customWidth="1"/>
    <col min="7430" max="7430" width="17.5703125" style="25" customWidth="1"/>
    <col min="7431" max="7679" width="11.42578125" style="25"/>
    <col min="7680" max="7680" width="4.140625" style="25" customWidth="1"/>
    <col min="7681" max="7681" width="17.5703125" style="25" customWidth="1"/>
    <col min="7682" max="7683" width="18.5703125" style="25" customWidth="1"/>
    <col min="7684" max="7684" width="20.42578125" style="25" customWidth="1"/>
    <col min="7685" max="7685" width="7.5703125" style="25" customWidth="1"/>
    <col min="7686" max="7686" width="17.5703125" style="25" customWidth="1"/>
    <col min="7687" max="7935" width="11.42578125" style="25"/>
    <col min="7936" max="7936" width="4.140625" style="25" customWidth="1"/>
    <col min="7937" max="7937" width="17.5703125" style="25" customWidth="1"/>
    <col min="7938" max="7939" width="18.5703125" style="25" customWidth="1"/>
    <col min="7940" max="7940" width="20.42578125" style="25" customWidth="1"/>
    <col min="7941" max="7941" width="7.5703125" style="25" customWidth="1"/>
    <col min="7942" max="7942" width="17.5703125" style="25" customWidth="1"/>
    <col min="7943" max="8191" width="11.42578125" style="25"/>
    <col min="8192" max="8192" width="4.140625" style="25" customWidth="1"/>
    <col min="8193" max="8193" width="17.5703125" style="25" customWidth="1"/>
    <col min="8194" max="8195" width="18.5703125" style="25" customWidth="1"/>
    <col min="8196" max="8196" width="20.42578125" style="25" customWidth="1"/>
    <col min="8197" max="8197" width="7.5703125" style="25" customWidth="1"/>
    <col min="8198" max="8198" width="17.5703125" style="25" customWidth="1"/>
    <col min="8199" max="8447" width="11.42578125" style="25"/>
    <col min="8448" max="8448" width="4.140625" style="25" customWidth="1"/>
    <col min="8449" max="8449" width="17.5703125" style="25" customWidth="1"/>
    <col min="8450" max="8451" width="18.5703125" style="25" customWidth="1"/>
    <col min="8452" max="8452" width="20.42578125" style="25" customWidth="1"/>
    <col min="8453" max="8453" width="7.5703125" style="25" customWidth="1"/>
    <col min="8454" max="8454" width="17.5703125" style="25" customWidth="1"/>
    <col min="8455" max="8703" width="11.42578125" style="25"/>
    <col min="8704" max="8704" width="4.140625" style="25" customWidth="1"/>
    <col min="8705" max="8705" width="17.5703125" style="25" customWidth="1"/>
    <col min="8706" max="8707" width="18.5703125" style="25" customWidth="1"/>
    <col min="8708" max="8708" width="20.42578125" style="25" customWidth="1"/>
    <col min="8709" max="8709" width="7.5703125" style="25" customWidth="1"/>
    <col min="8710" max="8710" width="17.5703125" style="25" customWidth="1"/>
    <col min="8711" max="8959" width="11.42578125" style="25"/>
    <col min="8960" max="8960" width="4.140625" style="25" customWidth="1"/>
    <col min="8961" max="8961" width="17.5703125" style="25" customWidth="1"/>
    <col min="8962" max="8963" width="18.5703125" style="25" customWidth="1"/>
    <col min="8964" max="8964" width="20.42578125" style="25" customWidth="1"/>
    <col min="8965" max="8965" width="7.5703125" style="25" customWidth="1"/>
    <col min="8966" max="8966" width="17.5703125" style="25" customWidth="1"/>
    <col min="8967" max="9215" width="11.42578125" style="25"/>
    <col min="9216" max="9216" width="4.140625" style="25" customWidth="1"/>
    <col min="9217" max="9217" width="17.5703125" style="25" customWidth="1"/>
    <col min="9218" max="9219" width="18.5703125" style="25" customWidth="1"/>
    <col min="9220" max="9220" width="20.42578125" style="25" customWidth="1"/>
    <col min="9221" max="9221" width="7.5703125" style="25" customWidth="1"/>
    <col min="9222" max="9222" width="17.5703125" style="25" customWidth="1"/>
    <col min="9223" max="9471" width="11.42578125" style="25"/>
    <col min="9472" max="9472" width="4.140625" style="25" customWidth="1"/>
    <col min="9473" max="9473" width="17.5703125" style="25" customWidth="1"/>
    <col min="9474" max="9475" width="18.5703125" style="25" customWidth="1"/>
    <col min="9476" max="9476" width="20.42578125" style="25" customWidth="1"/>
    <col min="9477" max="9477" width="7.5703125" style="25" customWidth="1"/>
    <col min="9478" max="9478" width="17.5703125" style="25" customWidth="1"/>
    <col min="9479" max="9727" width="11.42578125" style="25"/>
    <col min="9728" max="9728" width="4.140625" style="25" customWidth="1"/>
    <col min="9729" max="9729" width="17.5703125" style="25" customWidth="1"/>
    <col min="9730" max="9731" width="18.5703125" style="25" customWidth="1"/>
    <col min="9732" max="9732" width="20.42578125" style="25" customWidth="1"/>
    <col min="9733" max="9733" width="7.5703125" style="25" customWidth="1"/>
    <col min="9734" max="9734" width="17.5703125" style="25" customWidth="1"/>
    <col min="9735" max="9983" width="11.42578125" style="25"/>
    <col min="9984" max="9984" width="4.140625" style="25" customWidth="1"/>
    <col min="9985" max="9985" width="17.5703125" style="25" customWidth="1"/>
    <col min="9986" max="9987" width="18.5703125" style="25" customWidth="1"/>
    <col min="9988" max="9988" width="20.42578125" style="25" customWidth="1"/>
    <col min="9989" max="9989" width="7.5703125" style="25" customWidth="1"/>
    <col min="9990" max="9990" width="17.5703125" style="25" customWidth="1"/>
    <col min="9991" max="10239" width="11.42578125" style="25"/>
    <col min="10240" max="10240" width="4.140625" style="25" customWidth="1"/>
    <col min="10241" max="10241" width="17.5703125" style="25" customWidth="1"/>
    <col min="10242" max="10243" width="18.5703125" style="25" customWidth="1"/>
    <col min="10244" max="10244" width="20.42578125" style="25" customWidth="1"/>
    <col min="10245" max="10245" width="7.5703125" style="25" customWidth="1"/>
    <col min="10246" max="10246" width="17.5703125" style="25" customWidth="1"/>
    <col min="10247" max="10495" width="11.42578125" style="25"/>
    <col min="10496" max="10496" width="4.140625" style="25" customWidth="1"/>
    <col min="10497" max="10497" width="17.5703125" style="25" customWidth="1"/>
    <col min="10498" max="10499" width="18.5703125" style="25" customWidth="1"/>
    <col min="10500" max="10500" width="20.42578125" style="25" customWidth="1"/>
    <col min="10501" max="10501" width="7.5703125" style="25" customWidth="1"/>
    <col min="10502" max="10502" width="17.5703125" style="25" customWidth="1"/>
    <col min="10503" max="10751" width="11.42578125" style="25"/>
    <col min="10752" max="10752" width="4.140625" style="25" customWidth="1"/>
    <col min="10753" max="10753" width="17.5703125" style="25" customWidth="1"/>
    <col min="10754" max="10755" width="18.5703125" style="25" customWidth="1"/>
    <col min="10756" max="10756" width="20.42578125" style="25" customWidth="1"/>
    <col min="10757" max="10757" width="7.5703125" style="25" customWidth="1"/>
    <col min="10758" max="10758" width="17.5703125" style="25" customWidth="1"/>
    <col min="10759" max="11007" width="11.42578125" style="25"/>
    <col min="11008" max="11008" width="4.140625" style="25" customWidth="1"/>
    <col min="11009" max="11009" width="17.5703125" style="25" customWidth="1"/>
    <col min="11010" max="11011" width="18.5703125" style="25" customWidth="1"/>
    <col min="11012" max="11012" width="20.42578125" style="25" customWidth="1"/>
    <col min="11013" max="11013" width="7.5703125" style="25" customWidth="1"/>
    <col min="11014" max="11014" width="17.5703125" style="25" customWidth="1"/>
    <col min="11015" max="11263" width="11.42578125" style="25"/>
    <col min="11264" max="11264" width="4.140625" style="25" customWidth="1"/>
    <col min="11265" max="11265" width="17.5703125" style="25" customWidth="1"/>
    <col min="11266" max="11267" width="18.5703125" style="25" customWidth="1"/>
    <col min="11268" max="11268" width="20.42578125" style="25" customWidth="1"/>
    <col min="11269" max="11269" width="7.5703125" style="25" customWidth="1"/>
    <col min="11270" max="11270" width="17.5703125" style="25" customWidth="1"/>
    <col min="11271" max="11519" width="11.42578125" style="25"/>
    <col min="11520" max="11520" width="4.140625" style="25" customWidth="1"/>
    <col min="11521" max="11521" width="17.5703125" style="25" customWidth="1"/>
    <col min="11522" max="11523" width="18.5703125" style="25" customWidth="1"/>
    <col min="11524" max="11524" width="20.42578125" style="25" customWidth="1"/>
    <col min="11525" max="11525" width="7.5703125" style="25" customWidth="1"/>
    <col min="11526" max="11526" width="17.5703125" style="25" customWidth="1"/>
    <col min="11527" max="11775" width="11.42578125" style="25"/>
    <col min="11776" max="11776" width="4.140625" style="25" customWidth="1"/>
    <col min="11777" max="11777" width="17.5703125" style="25" customWidth="1"/>
    <col min="11778" max="11779" width="18.5703125" style="25" customWidth="1"/>
    <col min="11780" max="11780" width="20.42578125" style="25" customWidth="1"/>
    <col min="11781" max="11781" width="7.5703125" style="25" customWidth="1"/>
    <col min="11782" max="11782" width="17.5703125" style="25" customWidth="1"/>
    <col min="11783" max="12031" width="11.42578125" style="25"/>
    <col min="12032" max="12032" width="4.140625" style="25" customWidth="1"/>
    <col min="12033" max="12033" width="17.5703125" style="25" customWidth="1"/>
    <col min="12034" max="12035" width="18.5703125" style="25" customWidth="1"/>
    <col min="12036" max="12036" width="20.42578125" style="25" customWidth="1"/>
    <col min="12037" max="12037" width="7.5703125" style="25" customWidth="1"/>
    <col min="12038" max="12038" width="17.5703125" style="25" customWidth="1"/>
    <col min="12039" max="12287" width="11.42578125" style="25"/>
    <col min="12288" max="12288" width="4.140625" style="25" customWidth="1"/>
    <col min="12289" max="12289" width="17.5703125" style="25" customWidth="1"/>
    <col min="12290" max="12291" width="18.5703125" style="25" customWidth="1"/>
    <col min="12292" max="12292" width="20.42578125" style="25" customWidth="1"/>
    <col min="12293" max="12293" width="7.5703125" style="25" customWidth="1"/>
    <col min="12294" max="12294" width="17.5703125" style="25" customWidth="1"/>
    <col min="12295" max="12543" width="11.42578125" style="25"/>
    <col min="12544" max="12544" width="4.140625" style="25" customWidth="1"/>
    <col min="12545" max="12545" width="17.5703125" style="25" customWidth="1"/>
    <col min="12546" max="12547" width="18.5703125" style="25" customWidth="1"/>
    <col min="12548" max="12548" width="20.42578125" style="25" customWidth="1"/>
    <col min="12549" max="12549" width="7.5703125" style="25" customWidth="1"/>
    <col min="12550" max="12550" width="17.5703125" style="25" customWidth="1"/>
    <col min="12551" max="12799" width="11.42578125" style="25"/>
    <col min="12800" max="12800" width="4.140625" style="25" customWidth="1"/>
    <col min="12801" max="12801" width="17.5703125" style="25" customWidth="1"/>
    <col min="12802" max="12803" width="18.5703125" style="25" customWidth="1"/>
    <col min="12804" max="12804" width="20.42578125" style="25" customWidth="1"/>
    <col min="12805" max="12805" width="7.5703125" style="25" customWidth="1"/>
    <col min="12806" max="12806" width="17.5703125" style="25" customWidth="1"/>
    <col min="12807" max="13055" width="11.42578125" style="25"/>
    <col min="13056" max="13056" width="4.140625" style="25" customWidth="1"/>
    <col min="13057" max="13057" width="17.5703125" style="25" customWidth="1"/>
    <col min="13058" max="13059" width="18.5703125" style="25" customWidth="1"/>
    <col min="13060" max="13060" width="20.42578125" style="25" customWidth="1"/>
    <col min="13061" max="13061" width="7.5703125" style="25" customWidth="1"/>
    <col min="13062" max="13062" width="17.5703125" style="25" customWidth="1"/>
    <col min="13063" max="13311" width="11.42578125" style="25"/>
    <col min="13312" max="13312" width="4.140625" style="25" customWidth="1"/>
    <col min="13313" max="13313" width="17.5703125" style="25" customWidth="1"/>
    <col min="13314" max="13315" width="18.5703125" style="25" customWidth="1"/>
    <col min="13316" max="13316" width="20.42578125" style="25" customWidth="1"/>
    <col min="13317" max="13317" width="7.5703125" style="25" customWidth="1"/>
    <col min="13318" max="13318" width="17.5703125" style="25" customWidth="1"/>
    <col min="13319" max="13567" width="11.42578125" style="25"/>
    <col min="13568" max="13568" width="4.140625" style="25" customWidth="1"/>
    <col min="13569" max="13569" width="17.5703125" style="25" customWidth="1"/>
    <col min="13570" max="13571" width="18.5703125" style="25" customWidth="1"/>
    <col min="13572" max="13572" width="20.42578125" style="25" customWidth="1"/>
    <col min="13573" max="13573" width="7.5703125" style="25" customWidth="1"/>
    <col min="13574" max="13574" width="17.5703125" style="25" customWidth="1"/>
    <col min="13575" max="13823" width="11.42578125" style="25"/>
    <col min="13824" max="13824" width="4.140625" style="25" customWidth="1"/>
    <col min="13825" max="13825" width="17.5703125" style="25" customWidth="1"/>
    <col min="13826" max="13827" width="18.5703125" style="25" customWidth="1"/>
    <col min="13828" max="13828" width="20.42578125" style="25" customWidth="1"/>
    <col min="13829" max="13829" width="7.5703125" style="25" customWidth="1"/>
    <col min="13830" max="13830" width="17.5703125" style="25" customWidth="1"/>
    <col min="13831" max="14079" width="11.42578125" style="25"/>
    <col min="14080" max="14080" width="4.140625" style="25" customWidth="1"/>
    <col min="14081" max="14081" width="17.5703125" style="25" customWidth="1"/>
    <col min="14082" max="14083" width="18.5703125" style="25" customWidth="1"/>
    <col min="14084" max="14084" width="20.42578125" style="25" customWidth="1"/>
    <col min="14085" max="14085" width="7.5703125" style="25" customWidth="1"/>
    <col min="14086" max="14086" width="17.5703125" style="25" customWidth="1"/>
    <col min="14087" max="14335" width="11.42578125" style="25"/>
    <col min="14336" max="14336" width="4.140625" style="25" customWidth="1"/>
    <col min="14337" max="14337" width="17.5703125" style="25" customWidth="1"/>
    <col min="14338" max="14339" width="18.5703125" style="25" customWidth="1"/>
    <col min="14340" max="14340" width="20.42578125" style="25" customWidth="1"/>
    <col min="14341" max="14341" width="7.5703125" style="25" customWidth="1"/>
    <col min="14342" max="14342" width="17.5703125" style="25" customWidth="1"/>
    <col min="14343" max="14591" width="11.42578125" style="25"/>
    <col min="14592" max="14592" width="4.140625" style="25" customWidth="1"/>
    <col min="14593" max="14593" width="17.5703125" style="25" customWidth="1"/>
    <col min="14594" max="14595" width="18.5703125" style="25" customWidth="1"/>
    <col min="14596" max="14596" width="20.42578125" style="25" customWidth="1"/>
    <col min="14597" max="14597" width="7.5703125" style="25" customWidth="1"/>
    <col min="14598" max="14598" width="17.5703125" style="25" customWidth="1"/>
    <col min="14599" max="14847" width="11.42578125" style="25"/>
    <col min="14848" max="14848" width="4.140625" style="25" customWidth="1"/>
    <col min="14849" max="14849" width="17.5703125" style="25" customWidth="1"/>
    <col min="14850" max="14851" width="18.5703125" style="25" customWidth="1"/>
    <col min="14852" max="14852" width="20.42578125" style="25" customWidth="1"/>
    <col min="14853" max="14853" width="7.5703125" style="25" customWidth="1"/>
    <col min="14854" max="14854" width="17.5703125" style="25" customWidth="1"/>
    <col min="14855" max="15103" width="11.42578125" style="25"/>
    <col min="15104" max="15104" width="4.140625" style="25" customWidth="1"/>
    <col min="15105" max="15105" width="17.5703125" style="25" customWidth="1"/>
    <col min="15106" max="15107" width="18.5703125" style="25" customWidth="1"/>
    <col min="15108" max="15108" width="20.42578125" style="25" customWidth="1"/>
    <col min="15109" max="15109" width="7.5703125" style="25" customWidth="1"/>
    <col min="15110" max="15110" width="17.5703125" style="25" customWidth="1"/>
    <col min="15111" max="15359" width="11.42578125" style="25"/>
    <col min="15360" max="15360" width="4.140625" style="25" customWidth="1"/>
    <col min="15361" max="15361" width="17.5703125" style="25" customWidth="1"/>
    <col min="15362" max="15363" width="18.5703125" style="25" customWidth="1"/>
    <col min="15364" max="15364" width="20.42578125" style="25" customWidth="1"/>
    <col min="15365" max="15365" width="7.5703125" style="25" customWidth="1"/>
    <col min="15366" max="15366" width="17.5703125" style="25" customWidth="1"/>
    <col min="15367" max="15615" width="11.42578125" style="25"/>
    <col min="15616" max="15616" width="4.140625" style="25" customWidth="1"/>
    <col min="15617" max="15617" width="17.5703125" style="25" customWidth="1"/>
    <col min="15618" max="15619" width="18.5703125" style="25" customWidth="1"/>
    <col min="15620" max="15620" width="20.42578125" style="25" customWidth="1"/>
    <col min="15621" max="15621" width="7.5703125" style="25" customWidth="1"/>
    <col min="15622" max="15622" width="17.5703125" style="25" customWidth="1"/>
    <col min="15623" max="15871" width="11.42578125" style="25"/>
    <col min="15872" max="15872" width="4.140625" style="25" customWidth="1"/>
    <col min="15873" max="15873" width="17.5703125" style="25" customWidth="1"/>
    <col min="15874" max="15875" width="18.5703125" style="25" customWidth="1"/>
    <col min="15876" max="15876" width="20.42578125" style="25" customWidth="1"/>
    <col min="15877" max="15877" width="7.5703125" style="25" customWidth="1"/>
    <col min="15878" max="15878" width="17.5703125" style="25" customWidth="1"/>
    <col min="15879" max="16127" width="11.42578125" style="25"/>
    <col min="16128" max="16128" width="4.140625" style="25" customWidth="1"/>
    <col min="16129" max="16129" width="17.5703125" style="25" customWidth="1"/>
    <col min="16130" max="16131" width="18.5703125" style="25" customWidth="1"/>
    <col min="16132" max="16132" width="20.42578125" style="25" customWidth="1"/>
    <col min="16133" max="16133" width="7.5703125" style="25" customWidth="1"/>
    <col min="16134" max="16134" width="17.5703125" style="25" customWidth="1"/>
    <col min="16135" max="16384" width="11.42578125" style="25"/>
  </cols>
  <sheetData>
    <row r="1" spans="1:5" ht="15.75" x14ac:dyDescent="0.25">
      <c r="A1" s="507" t="s">
        <v>207</v>
      </c>
      <c r="B1" s="507"/>
      <c r="C1" s="507"/>
      <c r="D1" s="507"/>
      <c r="E1" s="507"/>
    </row>
    <row r="2" spans="1:5" ht="15.75" x14ac:dyDescent="0.25">
      <c r="A2" s="507" t="s">
        <v>208</v>
      </c>
      <c r="B2" s="507"/>
      <c r="C2" s="507"/>
      <c r="D2" s="507"/>
      <c r="E2" s="507"/>
    </row>
    <row r="3" spans="1:5" ht="15.75" x14ac:dyDescent="0.25">
      <c r="A3" s="588" t="str">
        <f>+'parámetros e instrucciones'!$E$6</f>
        <v>HILADOS TEXTURADOS</v>
      </c>
      <c r="B3" s="589"/>
      <c r="C3" s="589"/>
      <c r="D3" s="589"/>
      <c r="E3" s="589"/>
    </row>
    <row r="4" spans="1:5" s="146" customFormat="1" ht="17.25" customHeight="1" x14ac:dyDescent="0.25">
      <c r="A4" s="587" t="str">
        <f>+'8.b'!A4:K4</f>
        <v>crudos, de 111 decitex y 48 filamentos</v>
      </c>
      <c r="B4" s="587"/>
      <c r="C4" s="587" t="str">
        <f>+'parámetros e instrucciones'!$E$6</f>
        <v>HILADOS TEXTURADOS</v>
      </c>
      <c r="D4" s="587"/>
    </row>
    <row r="5" spans="1:5" s="146" customFormat="1" ht="17.25" customHeight="1" x14ac:dyDescent="0.2">
      <c r="A5" s="412" t="s">
        <v>209</v>
      </c>
      <c r="B5" s="251"/>
      <c r="D5" s="251"/>
    </row>
    <row r="6" spans="1:5" s="146" customFormat="1" ht="13.5" customHeight="1" thickBot="1" x14ac:dyDescent="0.25">
      <c r="A6" s="251"/>
      <c r="B6" s="251"/>
      <c r="C6" s="251"/>
      <c r="D6" s="251"/>
    </row>
    <row r="7" spans="1:5" x14ac:dyDescent="0.2">
      <c r="A7" s="147" t="s">
        <v>154</v>
      </c>
      <c r="B7" s="79" t="s">
        <v>155</v>
      </c>
      <c r="C7" s="138" t="s">
        <v>10</v>
      </c>
      <c r="D7" s="137" t="s">
        <v>156</v>
      </c>
      <c r="E7" s="46"/>
    </row>
    <row r="8" spans="1:5" ht="13.5" thickBot="1" x14ac:dyDescent="0.25">
      <c r="A8" s="148" t="s">
        <v>7</v>
      </c>
      <c r="B8" s="145" t="s">
        <v>172</v>
      </c>
      <c r="C8" s="409" t="str">
        <f>+'parámetros e instrucciones'!E8</f>
        <v>Kilogramos</v>
      </c>
      <c r="D8" s="149" t="s">
        <v>157</v>
      </c>
      <c r="E8" s="46"/>
    </row>
    <row r="9" spans="1:5" x14ac:dyDescent="0.2">
      <c r="A9" s="255">
        <f>+'3.vol '!A7</f>
        <v>41640</v>
      </c>
      <c r="B9" s="143"/>
      <c r="C9" s="150"/>
      <c r="D9" s="143"/>
    </row>
    <row r="10" spans="1:5" x14ac:dyDescent="0.2">
      <c r="A10" s="256">
        <f>+'3.vol '!A8</f>
        <v>41671</v>
      </c>
      <c r="B10" s="144"/>
      <c r="C10" s="151"/>
      <c r="D10" s="144"/>
    </row>
    <row r="11" spans="1:5" x14ac:dyDescent="0.2">
      <c r="A11" s="256">
        <f>+'3.vol '!A9</f>
        <v>41699</v>
      </c>
      <c r="B11" s="144"/>
      <c r="C11" s="151"/>
      <c r="D11" s="144"/>
    </row>
    <row r="12" spans="1:5" x14ac:dyDescent="0.2">
      <c r="A12" s="256">
        <f>+'3.vol '!A10</f>
        <v>41730</v>
      </c>
      <c r="B12" s="144"/>
      <c r="C12" s="151"/>
      <c r="D12" s="144"/>
    </row>
    <row r="13" spans="1:5" x14ac:dyDescent="0.2">
      <c r="A13" s="256">
        <f>+'3.vol '!A11</f>
        <v>41760</v>
      </c>
      <c r="B13" s="141"/>
      <c r="C13" s="151"/>
      <c r="D13" s="144"/>
    </row>
    <row r="14" spans="1:5" x14ac:dyDescent="0.2">
      <c r="A14" s="256">
        <f>+'3.vol '!A12</f>
        <v>41791</v>
      </c>
      <c r="B14" s="144"/>
      <c r="C14" s="151"/>
      <c r="D14" s="144"/>
    </row>
    <row r="15" spans="1:5" x14ac:dyDescent="0.2">
      <c r="A15" s="256">
        <f>+'3.vol '!A13</f>
        <v>41821</v>
      </c>
      <c r="B15" s="141"/>
      <c r="C15" s="151"/>
      <c r="D15" s="144"/>
    </row>
    <row r="16" spans="1:5" x14ac:dyDescent="0.2">
      <c r="A16" s="256">
        <f>+'3.vol '!A14</f>
        <v>41852</v>
      </c>
      <c r="B16" s="141"/>
      <c r="C16" s="151"/>
      <c r="D16" s="144"/>
    </row>
    <row r="17" spans="1:4" x14ac:dyDescent="0.2">
      <c r="A17" s="256">
        <f>+'3.vol '!A15</f>
        <v>41883</v>
      </c>
      <c r="B17" s="141"/>
      <c r="C17" s="151"/>
      <c r="D17" s="144"/>
    </row>
    <row r="18" spans="1:4" x14ac:dyDescent="0.2">
      <c r="A18" s="256">
        <f>+'3.vol '!A16</f>
        <v>41913</v>
      </c>
      <c r="B18" s="141"/>
      <c r="C18" s="151"/>
      <c r="D18" s="144"/>
    </row>
    <row r="19" spans="1:4" x14ac:dyDescent="0.2">
      <c r="A19" s="256">
        <f>+'3.vol '!A17</f>
        <v>41944</v>
      </c>
      <c r="B19" s="141"/>
      <c r="C19" s="151"/>
      <c r="D19" s="144"/>
    </row>
    <row r="20" spans="1:4" ht="13.5" thickBot="1" x14ac:dyDescent="0.25">
      <c r="A20" s="257">
        <f>+'3.vol '!A18</f>
        <v>41974</v>
      </c>
      <c r="B20" s="142"/>
      <c r="C20" s="152"/>
      <c r="D20" s="153"/>
    </row>
    <row r="21" spans="1:4" x14ac:dyDescent="0.2">
      <c r="A21" s="258">
        <f>+'3.vol '!A19</f>
        <v>42005</v>
      </c>
      <c r="B21" s="140"/>
      <c r="C21" s="150"/>
      <c r="D21" s="143"/>
    </row>
    <row r="22" spans="1:4" x14ac:dyDescent="0.2">
      <c r="A22" s="256">
        <f>+'3.vol '!A20</f>
        <v>42036</v>
      </c>
      <c r="B22" s="141"/>
      <c r="C22" s="151"/>
      <c r="D22" s="144"/>
    </row>
    <row r="23" spans="1:4" x14ac:dyDescent="0.2">
      <c r="A23" s="256">
        <f>+'3.vol '!A21</f>
        <v>42064</v>
      </c>
      <c r="B23" s="141"/>
      <c r="C23" s="151"/>
      <c r="D23" s="144"/>
    </row>
    <row r="24" spans="1:4" x14ac:dyDescent="0.2">
      <c r="A24" s="256">
        <f>+'3.vol '!A22</f>
        <v>42095</v>
      </c>
      <c r="B24" s="141"/>
      <c r="C24" s="151"/>
      <c r="D24" s="144"/>
    </row>
    <row r="25" spans="1:4" x14ac:dyDescent="0.2">
      <c r="A25" s="256">
        <f>+'3.vol '!A23</f>
        <v>42125</v>
      </c>
      <c r="B25" s="141"/>
      <c r="C25" s="151"/>
      <c r="D25" s="144"/>
    </row>
    <row r="26" spans="1:4" x14ac:dyDescent="0.2">
      <c r="A26" s="256">
        <f>+'3.vol '!A24</f>
        <v>42156</v>
      </c>
      <c r="B26" s="141"/>
      <c r="C26" s="151"/>
      <c r="D26" s="144"/>
    </row>
    <row r="27" spans="1:4" x14ac:dyDescent="0.2">
      <c r="A27" s="256">
        <f>+'3.vol '!A25</f>
        <v>42186</v>
      </c>
      <c r="B27" s="141"/>
      <c r="C27" s="151"/>
      <c r="D27" s="144"/>
    </row>
    <row r="28" spans="1:4" x14ac:dyDescent="0.2">
      <c r="A28" s="256">
        <f>+'3.vol '!A26</f>
        <v>42217</v>
      </c>
      <c r="B28" s="141"/>
      <c r="C28" s="151"/>
      <c r="D28" s="144"/>
    </row>
    <row r="29" spans="1:4" x14ac:dyDescent="0.2">
      <c r="A29" s="256">
        <f>+'3.vol '!A27</f>
        <v>42248</v>
      </c>
      <c r="B29" s="141"/>
      <c r="C29" s="151"/>
      <c r="D29" s="144"/>
    </row>
    <row r="30" spans="1:4" x14ac:dyDescent="0.2">
      <c r="A30" s="256">
        <f>+'3.vol '!A28</f>
        <v>42278</v>
      </c>
      <c r="B30" s="141"/>
      <c r="C30" s="151"/>
      <c r="D30" s="144"/>
    </row>
    <row r="31" spans="1:4" x14ac:dyDescent="0.2">
      <c r="A31" s="256">
        <f>+'3.vol '!A29</f>
        <v>42309</v>
      </c>
      <c r="B31" s="141"/>
      <c r="C31" s="151"/>
      <c r="D31" s="144"/>
    </row>
    <row r="32" spans="1:4" ht="13.5" thickBot="1" x14ac:dyDescent="0.25">
      <c r="A32" s="259">
        <f>+'3.vol '!A30</f>
        <v>42339</v>
      </c>
      <c r="B32" s="142"/>
      <c r="C32" s="152"/>
      <c r="D32" s="153"/>
    </row>
    <row r="33" spans="1:4" x14ac:dyDescent="0.2">
      <c r="A33" s="255">
        <f>+'3.vol '!A31</f>
        <v>42370</v>
      </c>
      <c r="B33" s="140"/>
      <c r="C33" s="150"/>
      <c r="D33" s="143"/>
    </row>
    <row r="34" spans="1:4" x14ac:dyDescent="0.2">
      <c r="A34" s="256">
        <f>+'3.vol '!A32</f>
        <v>42401</v>
      </c>
      <c r="B34" s="141"/>
      <c r="C34" s="151"/>
      <c r="D34" s="144"/>
    </row>
    <row r="35" spans="1:4" x14ac:dyDescent="0.2">
      <c r="A35" s="256">
        <f>+'3.vol '!A33</f>
        <v>42430</v>
      </c>
      <c r="B35" s="141"/>
      <c r="C35" s="151"/>
      <c r="D35" s="144"/>
    </row>
    <row r="36" spans="1:4" x14ac:dyDescent="0.2">
      <c r="A36" s="256">
        <f>+'3.vol '!A34</f>
        <v>42461</v>
      </c>
      <c r="B36" s="141"/>
      <c r="C36" s="151"/>
      <c r="D36" s="144"/>
    </row>
    <row r="37" spans="1:4" x14ac:dyDescent="0.2">
      <c r="A37" s="256">
        <f>+'3.vol '!A35</f>
        <v>42491</v>
      </c>
      <c r="B37" s="141"/>
      <c r="C37" s="151"/>
      <c r="D37" s="144"/>
    </row>
    <row r="38" spans="1:4" x14ac:dyDescent="0.2">
      <c r="A38" s="256">
        <f>+'3.vol '!A36</f>
        <v>42522</v>
      </c>
      <c r="B38" s="141"/>
      <c r="C38" s="151"/>
      <c r="D38" s="144"/>
    </row>
    <row r="39" spans="1:4" x14ac:dyDescent="0.2">
      <c r="A39" s="256">
        <f>+'3.vol '!A37</f>
        <v>42552</v>
      </c>
      <c r="B39" s="141"/>
      <c r="C39" s="151"/>
      <c r="D39" s="144"/>
    </row>
    <row r="40" spans="1:4" x14ac:dyDescent="0.2">
      <c r="A40" s="256">
        <f>+'3.vol '!A38</f>
        <v>42583</v>
      </c>
      <c r="B40" s="141"/>
      <c r="C40" s="151"/>
      <c r="D40" s="144"/>
    </row>
    <row r="41" spans="1:4" x14ac:dyDescent="0.2">
      <c r="A41" s="256">
        <f>+'3.vol '!A39</f>
        <v>42614</v>
      </c>
      <c r="B41" s="141"/>
      <c r="C41" s="151"/>
      <c r="D41" s="144"/>
    </row>
    <row r="42" spans="1:4" x14ac:dyDescent="0.2">
      <c r="A42" s="256">
        <f>+'3.vol '!A40</f>
        <v>42644</v>
      </c>
      <c r="B42" s="141"/>
      <c r="C42" s="151"/>
      <c r="D42" s="144"/>
    </row>
    <row r="43" spans="1:4" x14ac:dyDescent="0.2">
      <c r="A43" s="256">
        <f>+'3.vol '!A41</f>
        <v>42675</v>
      </c>
      <c r="B43" s="141"/>
      <c r="C43" s="151"/>
      <c r="D43" s="144"/>
    </row>
    <row r="44" spans="1:4" ht="13.5" thickBot="1" x14ac:dyDescent="0.25">
      <c r="A44" s="259">
        <f>+'3.vol '!A42</f>
        <v>42705</v>
      </c>
      <c r="B44" s="142"/>
      <c r="C44" s="152"/>
      <c r="D44" s="153"/>
    </row>
    <row r="45" spans="1:4" x14ac:dyDescent="0.2">
      <c r="A45" s="255">
        <f>+'3.vol '!A43</f>
        <v>42736</v>
      </c>
      <c r="B45" s="459"/>
      <c r="C45" s="460"/>
      <c r="D45" s="461"/>
    </row>
    <row r="46" spans="1:4" x14ac:dyDescent="0.2">
      <c r="A46" s="256">
        <f>+'3.vol '!A44</f>
        <v>42767</v>
      </c>
      <c r="B46" s="144"/>
      <c r="C46" s="151"/>
      <c r="D46" s="462"/>
    </row>
    <row r="47" spans="1:4" x14ac:dyDescent="0.2">
      <c r="A47" s="256">
        <f>+'3.vol '!A45</f>
        <v>42795</v>
      </c>
      <c r="B47" s="144"/>
      <c r="C47" s="151"/>
      <c r="D47" s="462"/>
    </row>
    <row r="48" spans="1:4" x14ac:dyDescent="0.2">
      <c r="A48" s="256">
        <f>+'3.vol '!A46</f>
        <v>42826</v>
      </c>
      <c r="B48" s="144"/>
      <c r="C48" s="151"/>
      <c r="D48" s="462"/>
    </row>
    <row r="49" spans="1:4" x14ac:dyDescent="0.2">
      <c r="A49" s="256">
        <f>+'3.vol '!A47</f>
        <v>42856</v>
      </c>
      <c r="B49" s="141"/>
      <c r="C49" s="151"/>
      <c r="D49" s="462"/>
    </row>
    <row r="50" spans="1:4" x14ac:dyDescent="0.2">
      <c r="A50" s="256">
        <f>+'3.vol '!A48</f>
        <v>42887</v>
      </c>
      <c r="B50" s="144"/>
      <c r="C50" s="151"/>
      <c r="D50" s="462"/>
    </row>
    <row r="51" spans="1:4" x14ac:dyDescent="0.2">
      <c r="A51" s="256">
        <f>+'3.vol '!A49</f>
        <v>42917</v>
      </c>
      <c r="B51" s="141"/>
      <c r="C51" s="151"/>
      <c r="D51" s="462"/>
    </row>
    <row r="52" spans="1:4" ht="13.5" thickBot="1" x14ac:dyDescent="0.25">
      <c r="A52" s="257">
        <f>+'3.vol '!A50</f>
        <v>42948</v>
      </c>
      <c r="B52" s="463"/>
      <c r="C52" s="464"/>
      <c r="D52" s="465"/>
    </row>
    <row r="53" spans="1:4" hidden="1" x14ac:dyDescent="0.2">
      <c r="A53" s="258">
        <f>+'3.vol '!A51</f>
        <v>42979</v>
      </c>
      <c r="B53" s="456"/>
      <c r="C53" s="457"/>
      <c r="D53" s="458"/>
    </row>
    <row r="54" spans="1:4" hidden="1" x14ac:dyDescent="0.2">
      <c r="A54" s="256">
        <f>+'3.vol '!A52</f>
        <v>43009</v>
      </c>
      <c r="B54" s="141"/>
      <c r="C54" s="151"/>
      <c r="D54" s="144"/>
    </row>
    <row r="55" spans="1:4" hidden="1" x14ac:dyDescent="0.2">
      <c r="A55" s="256">
        <f>+'3.vol '!A53</f>
        <v>43040</v>
      </c>
      <c r="B55" s="141"/>
      <c r="C55" s="151"/>
      <c r="D55" s="144"/>
    </row>
    <row r="56" spans="1:4" ht="13.5" hidden="1" thickBot="1" x14ac:dyDescent="0.25">
      <c r="A56" s="257">
        <f>+'3.vol '!A54</f>
        <v>43070</v>
      </c>
      <c r="B56" s="142"/>
      <c r="C56" s="152"/>
      <c r="D56" s="153"/>
    </row>
    <row r="57" spans="1:4" ht="13.5" thickBot="1" x14ac:dyDescent="0.25"/>
    <row r="58" spans="1:4" x14ac:dyDescent="0.2">
      <c r="A58" s="260" t="str">
        <f>+'3.vol '!A58</f>
        <v>2014</v>
      </c>
      <c r="B58" s="466"/>
      <c r="C58" s="467"/>
      <c r="D58" s="468"/>
    </row>
    <row r="59" spans="1:4" x14ac:dyDescent="0.2">
      <c r="A59" s="261">
        <f>+'3.vol '!A59</f>
        <v>2015</v>
      </c>
      <c r="B59" s="104"/>
      <c r="C59" s="105"/>
      <c r="D59" s="469"/>
    </row>
    <row r="60" spans="1:4" ht="13.5" thickBot="1" x14ac:dyDescent="0.25">
      <c r="A60" s="261">
        <f>+'3.vol '!A60</f>
        <v>2016</v>
      </c>
      <c r="B60" s="104"/>
      <c r="C60" s="105"/>
      <c r="D60" s="469"/>
    </row>
    <row r="61" spans="1:4" ht="13.5" thickBot="1" x14ac:dyDescent="0.25">
      <c r="A61" s="260" t="str">
        <f>+'3.vol '!A61</f>
        <v>ene-ago 2016</v>
      </c>
      <c r="B61" s="104"/>
      <c r="C61" s="105"/>
      <c r="D61" s="469"/>
    </row>
    <row r="62" spans="1:4" ht="13.5" thickBot="1" x14ac:dyDescent="0.25">
      <c r="A62" s="470" t="str">
        <f>+'3.vol '!A62</f>
        <v>ene-ago 2017</v>
      </c>
      <c r="B62" s="471"/>
      <c r="C62" s="472"/>
      <c r="D62" s="473"/>
    </row>
  </sheetData>
  <sheetProtection formatCells="0" formatColumns="0" formatRows="0"/>
  <protectedRanges>
    <protectedRange sqref="B58:D62" name="Rango2_1"/>
    <protectedRange sqref="B58:D62" name="Rango1_1"/>
  </protectedRanges>
  <mergeCells count="4">
    <mergeCell ref="A1:E1"/>
    <mergeCell ref="A2:E2"/>
    <mergeCell ref="A3:E3"/>
    <mergeCell ref="A4:D4"/>
  </mergeCells>
  <printOptions horizontalCentered="1" verticalCentered="1" gridLinesSet="0"/>
  <pageMargins left="0.11811023622047245" right="0.27559055118110237" top="0.39370078740157483" bottom="0.35433070866141736" header="0.19685039370078741" footer="0"/>
  <pageSetup paperSize="9" orientation="portrait" horizontalDpi="1200" verticalDpi="1200" r:id="rId1"/>
  <headerFooter alignWithMargins="0">
    <oddHeader xml:space="preserve">&amp;R2017 - Año de las Energías Renovables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showGridLines="0" zoomScale="75" workbookViewId="0">
      <selection sqref="A1:E64"/>
    </sheetView>
  </sheetViews>
  <sheetFormatPr baseColWidth="10" defaultRowHeight="12.75" x14ac:dyDescent="0.2"/>
  <cols>
    <col min="1" max="1" width="17.5703125" style="25" customWidth="1"/>
    <col min="2" max="3" width="18.5703125" style="57" customWidth="1"/>
    <col min="4" max="4" width="30" style="57" customWidth="1"/>
    <col min="5" max="5" width="7.5703125" style="25" customWidth="1"/>
    <col min="6" max="6" width="17.5703125" style="25" customWidth="1"/>
    <col min="7" max="255" width="11.42578125" style="25"/>
    <col min="256" max="256" width="4.140625" style="25" customWidth="1"/>
    <col min="257" max="257" width="17.5703125" style="25" customWidth="1"/>
    <col min="258" max="259" width="18.5703125" style="25" customWidth="1"/>
    <col min="260" max="260" width="20.42578125" style="25" customWidth="1"/>
    <col min="261" max="261" width="7.5703125" style="25" customWidth="1"/>
    <col min="262" max="262" width="17.5703125" style="25" customWidth="1"/>
    <col min="263" max="511" width="11.42578125" style="25"/>
    <col min="512" max="512" width="4.140625" style="25" customWidth="1"/>
    <col min="513" max="513" width="17.5703125" style="25" customWidth="1"/>
    <col min="514" max="515" width="18.5703125" style="25" customWidth="1"/>
    <col min="516" max="516" width="20.42578125" style="25" customWidth="1"/>
    <col min="517" max="517" width="7.5703125" style="25" customWidth="1"/>
    <col min="518" max="518" width="17.5703125" style="25" customWidth="1"/>
    <col min="519" max="767" width="11.42578125" style="25"/>
    <col min="768" max="768" width="4.140625" style="25" customWidth="1"/>
    <col min="769" max="769" width="17.5703125" style="25" customWidth="1"/>
    <col min="770" max="771" width="18.5703125" style="25" customWidth="1"/>
    <col min="772" max="772" width="20.42578125" style="25" customWidth="1"/>
    <col min="773" max="773" width="7.5703125" style="25" customWidth="1"/>
    <col min="774" max="774" width="17.5703125" style="25" customWidth="1"/>
    <col min="775" max="1023" width="11.42578125" style="25"/>
    <col min="1024" max="1024" width="4.140625" style="25" customWidth="1"/>
    <col min="1025" max="1025" width="17.5703125" style="25" customWidth="1"/>
    <col min="1026" max="1027" width="18.5703125" style="25" customWidth="1"/>
    <col min="1028" max="1028" width="20.42578125" style="25" customWidth="1"/>
    <col min="1029" max="1029" width="7.5703125" style="25" customWidth="1"/>
    <col min="1030" max="1030" width="17.5703125" style="25" customWidth="1"/>
    <col min="1031" max="1279" width="11.42578125" style="25"/>
    <col min="1280" max="1280" width="4.140625" style="25" customWidth="1"/>
    <col min="1281" max="1281" width="17.5703125" style="25" customWidth="1"/>
    <col min="1282" max="1283" width="18.5703125" style="25" customWidth="1"/>
    <col min="1284" max="1284" width="20.42578125" style="25" customWidth="1"/>
    <col min="1285" max="1285" width="7.5703125" style="25" customWidth="1"/>
    <col min="1286" max="1286" width="17.5703125" style="25" customWidth="1"/>
    <col min="1287" max="1535" width="11.42578125" style="25"/>
    <col min="1536" max="1536" width="4.140625" style="25" customWidth="1"/>
    <col min="1537" max="1537" width="17.5703125" style="25" customWidth="1"/>
    <col min="1538" max="1539" width="18.5703125" style="25" customWidth="1"/>
    <col min="1540" max="1540" width="20.42578125" style="25" customWidth="1"/>
    <col min="1541" max="1541" width="7.5703125" style="25" customWidth="1"/>
    <col min="1542" max="1542" width="17.5703125" style="25" customWidth="1"/>
    <col min="1543" max="1791" width="11.42578125" style="25"/>
    <col min="1792" max="1792" width="4.140625" style="25" customWidth="1"/>
    <col min="1793" max="1793" width="17.5703125" style="25" customWidth="1"/>
    <col min="1794" max="1795" width="18.5703125" style="25" customWidth="1"/>
    <col min="1796" max="1796" width="20.42578125" style="25" customWidth="1"/>
    <col min="1797" max="1797" width="7.5703125" style="25" customWidth="1"/>
    <col min="1798" max="1798" width="17.5703125" style="25" customWidth="1"/>
    <col min="1799" max="2047" width="11.42578125" style="25"/>
    <col min="2048" max="2048" width="4.140625" style="25" customWidth="1"/>
    <col min="2049" max="2049" width="17.5703125" style="25" customWidth="1"/>
    <col min="2050" max="2051" width="18.5703125" style="25" customWidth="1"/>
    <col min="2052" max="2052" width="20.42578125" style="25" customWidth="1"/>
    <col min="2053" max="2053" width="7.5703125" style="25" customWidth="1"/>
    <col min="2054" max="2054" width="17.5703125" style="25" customWidth="1"/>
    <col min="2055" max="2303" width="11.42578125" style="25"/>
    <col min="2304" max="2304" width="4.140625" style="25" customWidth="1"/>
    <col min="2305" max="2305" width="17.5703125" style="25" customWidth="1"/>
    <col min="2306" max="2307" width="18.5703125" style="25" customWidth="1"/>
    <col min="2308" max="2308" width="20.42578125" style="25" customWidth="1"/>
    <col min="2309" max="2309" width="7.5703125" style="25" customWidth="1"/>
    <col min="2310" max="2310" width="17.5703125" style="25" customWidth="1"/>
    <col min="2311" max="2559" width="11.42578125" style="25"/>
    <col min="2560" max="2560" width="4.140625" style="25" customWidth="1"/>
    <col min="2561" max="2561" width="17.5703125" style="25" customWidth="1"/>
    <col min="2562" max="2563" width="18.5703125" style="25" customWidth="1"/>
    <col min="2564" max="2564" width="20.42578125" style="25" customWidth="1"/>
    <col min="2565" max="2565" width="7.5703125" style="25" customWidth="1"/>
    <col min="2566" max="2566" width="17.5703125" style="25" customWidth="1"/>
    <col min="2567" max="2815" width="11.42578125" style="25"/>
    <col min="2816" max="2816" width="4.140625" style="25" customWidth="1"/>
    <col min="2817" max="2817" width="17.5703125" style="25" customWidth="1"/>
    <col min="2818" max="2819" width="18.5703125" style="25" customWidth="1"/>
    <col min="2820" max="2820" width="20.42578125" style="25" customWidth="1"/>
    <col min="2821" max="2821" width="7.5703125" style="25" customWidth="1"/>
    <col min="2822" max="2822" width="17.5703125" style="25" customWidth="1"/>
    <col min="2823" max="3071" width="11.42578125" style="25"/>
    <col min="3072" max="3072" width="4.140625" style="25" customWidth="1"/>
    <col min="3073" max="3073" width="17.5703125" style="25" customWidth="1"/>
    <col min="3074" max="3075" width="18.5703125" style="25" customWidth="1"/>
    <col min="3076" max="3076" width="20.42578125" style="25" customWidth="1"/>
    <col min="3077" max="3077" width="7.5703125" style="25" customWidth="1"/>
    <col min="3078" max="3078" width="17.5703125" style="25" customWidth="1"/>
    <col min="3079" max="3327" width="11.42578125" style="25"/>
    <col min="3328" max="3328" width="4.140625" style="25" customWidth="1"/>
    <col min="3329" max="3329" width="17.5703125" style="25" customWidth="1"/>
    <col min="3330" max="3331" width="18.5703125" style="25" customWidth="1"/>
    <col min="3332" max="3332" width="20.42578125" style="25" customWidth="1"/>
    <col min="3333" max="3333" width="7.5703125" style="25" customWidth="1"/>
    <col min="3334" max="3334" width="17.5703125" style="25" customWidth="1"/>
    <col min="3335" max="3583" width="11.42578125" style="25"/>
    <col min="3584" max="3584" width="4.140625" style="25" customWidth="1"/>
    <col min="3585" max="3585" width="17.5703125" style="25" customWidth="1"/>
    <col min="3586" max="3587" width="18.5703125" style="25" customWidth="1"/>
    <col min="3588" max="3588" width="20.42578125" style="25" customWidth="1"/>
    <col min="3589" max="3589" width="7.5703125" style="25" customWidth="1"/>
    <col min="3590" max="3590" width="17.5703125" style="25" customWidth="1"/>
    <col min="3591" max="3839" width="11.42578125" style="25"/>
    <col min="3840" max="3840" width="4.140625" style="25" customWidth="1"/>
    <col min="3841" max="3841" width="17.5703125" style="25" customWidth="1"/>
    <col min="3842" max="3843" width="18.5703125" style="25" customWidth="1"/>
    <col min="3844" max="3844" width="20.42578125" style="25" customWidth="1"/>
    <col min="3845" max="3845" width="7.5703125" style="25" customWidth="1"/>
    <col min="3846" max="3846" width="17.5703125" style="25" customWidth="1"/>
    <col min="3847" max="4095" width="11.42578125" style="25"/>
    <col min="4096" max="4096" width="4.140625" style="25" customWidth="1"/>
    <col min="4097" max="4097" width="17.5703125" style="25" customWidth="1"/>
    <col min="4098" max="4099" width="18.5703125" style="25" customWidth="1"/>
    <col min="4100" max="4100" width="20.42578125" style="25" customWidth="1"/>
    <col min="4101" max="4101" width="7.5703125" style="25" customWidth="1"/>
    <col min="4102" max="4102" width="17.5703125" style="25" customWidth="1"/>
    <col min="4103" max="4351" width="11.42578125" style="25"/>
    <col min="4352" max="4352" width="4.140625" style="25" customWidth="1"/>
    <col min="4353" max="4353" width="17.5703125" style="25" customWidth="1"/>
    <col min="4354" max="4355" width="18.5703125" style="25" customWidth="1"/>
    <col min="4356" max="4356" width="20.42578125" style="25" customWidth="1"/>
    <col min="4357" max="4357" width="7.5703125" style="25" customWidth="1"/>
    <col min="4358" max="4358" width="17.5703125" style="25" customWidth="1"/>
    <col min="4359" max="4607" width="11.42578125" style="25"/>
    <col min="4608" max="4608" width="4.140625" style="25" customWidth="1"/>
    <col min="4609" max="4609" width="17.5703125" style="25" customWidth="1"/>
    <col min="4610" max="4611" width="18.5703125" style="25" customWidth="1"/>
    <col min="4612" max="4612" width="20.42578125" style="25" customWidth="1"/>
    <col min="4613" max="4613" width="7.5703125" style="25" customWidth="1"/>
    <col min="4614" max="4614" width="17.5703125" style="25" customWidth="1"/>
    <col min="4615" max="4863" width="11.42578125" style="25"/>
    <col min="4864" max="4864" width="4.140625" style="25" customWidth="1"/>
    <col min="4865" max="4865" width="17.5703125" style="25" customWidth="1"/>
    <col min="4866" max="4867" width="18.5703125" style="25" customWidth="1"/>
    <col min="4868" max="4868" width="20.42578125" style="25" customWidth="1"/>
    <col min="4869" max="4869" width="7.5703125" style="25" customWidth="1"/>
    <col min="4870" max="4870" width="17.5703125" style="25" customWidth="1"/>
    <col min="4871" max="5119" width="11.42578125" style="25"/>
    <col min="5120" max="5120" width="4.140625" style="25" customWidth="1"/>
    <col min="5121" max="5121" width="17.5703125" style="25" customWidth="1"/>
    <col min="5122" max="5123" width="18.5703125" style="25" customWidth="1"/>
    <col min="5124" max="5124" width="20.42578125" style="25" customWidth="1"/>
    <col min="5125" max="5125" width="7.5703125" style="25" customWidth="1"/>
    <col min="5126" max="5126" width="17.5703125" style="25" customWidth="1"/>
    <col min="5127" max="5375" width="11.42578125" style="25"/>
    <col min="5376" max="5376" width="4.140625" style="25" customWidth="1"/>
    <col min="5377" max="5377" width="17.5703125" style="25" customWidth="1"/>
    <col min="5378" max="5379" width="18.5703125" style="25" customWidth="1"/>
    <col min="5380" max="5380" width="20.42578125" style="25" customWidth="1"/>
    <col min="5381" max="5381" width="7.5703125" style="25" customWidth="1"/>
    <col min="5382" max="5382" width="17.5703125" style="25" customWidth="1"/>
    <col min="5383" max="5631" width="11.42578125" style="25"/>
    <col min="5632" max="5632" width="4.140625" style="25" customWidth="1"/>
    <col min="5633" max="5633" width="17.5703125" style="25" customWidth="1"/>
    <col min="5634" max="5635" width="18.5703125" style="25" customWidth="1"/>
    <col min="5636" max="5636" width="20.42578125" style="25" customWidth="1"/>
    <col min="5637" max="5637" width="7.5703125" style="25" customWidth="1"/>
    <col min="5638" max="5638" width="17.5703125" style="25" customWidth="1"/>
    <col min="5639" max="5887" width="11.42578125" style="25"/>
    <col min="5888" max="5888" width="4.140625" style="25" customWidth="1"/>
    <col min="5889" max="5889" width="17.5703125" style="25" customWidth="1"/>
    <col min="5890" max="5891" width="18.5703125" style="25" customWidth="1"/>
    <col min="5892" max="5892" width="20.42578125" style="25" customWidth="1"/>
    <col min="5893" max="5893" width="7.5703125" style="25" customWidth="1"/>
    <col min="5894" max="5894" width="17.5703125" style="25" customWidth="1"/>
    <col min="5895" max="6143" width="11.42578125" style="25"/>
    <col min="6144" max="6144" width="4.140625" style="25" customWidth="1"/>
    <col min="6145" max="6145" width="17.5703125" style="25" customWidth="1"/>
    <col min="6146" max="6147" width="18.5703125" style="25" customWidth="1"/>
    <col min="6148" max="6148" width="20.42578125" style="25" customWidth="1"/>
    <col min="6149" max="6149" width="7.5703125" style="25" customWidth="1"/>
    <col min="6150" max="6150" width="17.5703125" style="25" customWidth="1"/>
    <col min="6151" max="6399" width="11.42578125" style="25"/>
    <col min="6400" max="6400" width="4.140625" style="25" customWidth="1"/>
    <col min="6401" max="6401" width="17.5703125" style="25" customWidth="1"/>
    <col min="6402" max="6403" width="18.5703125" style="25" customWidth="1"/>
    <col min="6404" max="6404" width="20.42578125" style="25" customWidth="1"/>
    <col min="6405" max="6405" width="7.5703125" style="25" customWidth="1"/>
    <col min="6406" max="6406" width="17.5703125" style="25" customWidth="1"/>
    <col min="6407" max="6655" width="11.42578125" style="25"/>
    <col min="6656" max="6656" width="4.140625" style="25" customWidth="1"/>
    <col min="6657" max="6657" width="17.5703125" style="25" customWidth="1"/>
    <col min="6658" max="6659" width="18.5703125" style="25" customWidth="1"/>
    <col min="6660" max="6660" width="20.42578125" style="25" customWidth="1"/>
    <col min="6661" max="6661" width="7.5703125" style="25" customWidth="1"/>
    <col min="6662" max="6662" width="17.5703125" style="25" customWidth="1"/>
    <col min="6663" max="6911" width="11.42578125" style="25"/>
    <col min="6912" max="6912" width="4.140625" style="25" customWidth="1"/>
    <col min="6913" max="6913" width="17.5703125" style="25" customWidth="1"/>
    <col min="6914" max="6915" width="18.5703125" style="25" customWidth="1"/>
    <col min="6916" max="6916" width="20.42578125" style="25" customWidth="1"/>
    <col min="6917" max="6917" width="7.5703125" style="25" customWidth="1"/>
    <col min="6918" max="6918" width="17.5703125" style="25" customWidth="1"/>
    <col min="6919" max="7167" width="11.42578125" style="25"/>
    <col min="7168" max="7168" width="4.140625" style="25" customWidth="1"/>
    <col min="7169" max="7169" width="17.5703125" style="25" customWidth="1"/>
    <col min="7170" max="7171" width="18.5703125" style="25" customWidth="1"/>
    <col min="7172" max="7172" width="20.42578125" style="25" customWidth="1"/>
    <col min="7173" max="7173" width="7.5703125" style="25" customWidth="1"/>
    <col min="7174" max="7174" width="17.5703125" style="25" customWidth="1"/>
    <col min="7175" max="7423" width="11.42578125" style="25"/>
    <col min="7424" max="7424" width="4.140625" style="25" customWidth="1"/>
    <col min="7425" max="7425" width="17.5703125" style="25" customWidth="1"/>
    <col min="7426" max="7427" width="18.5703125" style="25" customWidth="1"/>
    <col min="7428" max="7428" width="20.42578125" style="25" customWidth="1"/>
    <col min="7429" max="7429" width="7.5703125" style="25" customWidth="1"/>
    <col min="7430" max="7430" width="17.5703125" style="25" customWidth="1"/>
    <col min="7431" max="7679" width="11.42578125" style="25"/>
    <col min="7680" max="7680" width="4.140625" style="25" customWidth="1"/>
    <col min="7681" max="7681" width="17.5703125" style="25" customWidth="1"/>
    <col min="7682" max="7683" width="18.5703125" style="25" customWidth="1"/>
    <col min="7684" max="7684" width="20.42578125" style="25" customWidth="1"/>
    <col min="7685" max="7685" width="7.5703125" style="25" customWidth="1"/>
    <col min="7686" max="7686" width="17.5703125" style="25" customWidth="1"/>
    <col min="7687" max="7935" width="11.42578125" style="25"/>
    <col min="7936" max="7936" width="4.140625" style="25" customWidth="1"/>
    <col min="7937" max="7937" width="17.5703125" style="25" customWidth="1"/>
    <col min="7938" max="7939" width="18.5703125" style="25" customWidth="1"/>
    <col min="7940" max="7940" width="20.42578125" style="25" customWidth="1"/>
    <col min="7941" max="7941" width="7.5703125" style="25" customWidth="1"/>
    <col min="7942" max="7942" width="17.5703125" style="25" customWidth="1"/>
    <col min="7943" max="8191" width="11.42578125" style="25"/>
    <col min="8192" max="8192" width="4.140625" style="25" customWidth="1"/>
    <col min="8193" max="8193" width="17.5703125" style="25" customWidth="1"/>
    <col min="8194" max="8195" width="18.5703125" style="25" customWidth="1"/>
    <col min="8196" max="8196" width="20.42578125" style="25" customWidth="1"/>
    <col min="8197" max="8197" width="7.5703125" style="25" customWidth="1"/>
    <col min="8198" max="8198" width="17.5703125" style="25" customWidth="1"/>
    <col min="8199" max="8447" width="11.42578125" style="25"/>
    <col min="8448" max="8448" width="4.140625" style="25" customWidth="1"/>
    <col min="8449" max="8449" width="17.5703125" style="25" customWidth="1"/>
    <col min="8450" max="8451" width="18.5703125" style="25" customWidth="1"/>
    <col min="8452" max="8452" width="20.42578125" style="25" customWidth="1"/>
    <col min="8453" max="8453" width="7.5703125" style="25" customWidth="1"/>
    <col min="8454" max="8454" width="17.5703125" style="25" customWidth="1"/>
    <col min="8455" max="8703" width="11.42578125" style="25"/>
    <col min="8704" max="8704" width="4.140625" style="25" customWidth="1"/>
    <col min="8705" max="8705" width="17.5703125" style="25" customWidth="1"/>
    <col min="8706" max="8707" width="18.5703125" style="25" customWidth="1"/>
    <col min="8708" max="8708" width="20.42578125" style="25" customWidth="1"/>
    <col min="8709" max="8709" width="7.5703125" style="25" customWidth="1"/>
    <col min="8710" max="8710" width="17.5703125" style="25" customWidth="1"/>
    <col min="8711" max="8959" width="11.42578125" style="25"/>
    <col min="8960" max="8960" width="4.140625" style="25" customWidth="1"/>
    <col min="8961" max="8961" width="17.5703125" style="25" customWidth="1"/>
    <col min="8962" max="8963" width="18.5703125" style="25" customWidth="1"/>
    <col min="8964" max="8964" width="20.42578125" style="25" customWidth="1"/>
    <col min="8965" max="8965" width="7.5703125" style="25" customWidth="1"/>
    <col min="8966" max="8966" width="17.5703125" style="25" customWidth="1"/>
    <col min="8967" max="9215" width="11.42578125" style="25"/>
    <col min="9216" max="9216" width="4.140625" style="25" customWidth="1"/>
    <col min="9217" max="9217" width="17.5703125" style="25" customWidth="1"/>
    <col min="9218" max="9219" width="18.5703125" style="25" customWidth="1"/>
    <col min="9220" max="9220" width="20.42578125" style="25" customWidth="1"/>
    <col min="9221" max="9221" width="7.5703125" style="25" customWidth="1"/>
    <col min="9222" max="9222" width="17.5703125" style="25" customWidth="1"/>
    <col min="9223" max="9471" width="11.42578125" style="25"/>
    <col min="9472" max="9472" width="4.140625" style="25" customWidth="1"/>
    <col min="9473" max="9473" width="17.5703125" style="25" customWidth="1"/>
    <col min="9474" max="9475" width="18.5703125" style="25" customWidth="1"/>
    <col min="9476" max="9476" width="20.42578125" style="25" customWidth="1"/>
    <col min="9477" max="9477" width="7.5703125" style="25" customWidth="1"/>
    <col min="9478" max="9478" width="17.5703125" style="25" customWidth="1"/>
    <col min="9479" max="9727" width="11.42578125" style="25"/>
    <col min="9728" max="9728" width="4.140625" style="25" customWidth="1"/>
    <col min="9729" max="9729" width="17.5703125" style="25" customWidth="1"/>
    <col min="9730" max="9731" width="18.5703125" style="25" customWidth="1"/>
    <col min="9732" max="9732" width="20.42578125" style="25" customWidth="1"/>
    <col min="9733" max="9733" width="7.5703125" style="25" customWidth="1"/>
    <col min="9734" max="9734" width="17.5703125" style="25" customWidth="1"/>
    <col min="9735" max="9983" width="11.42578125" style="25"/>
    <col min="9984" max="9984" width="4.140625" style="25" customWidth="1"/>
    <col min="9985" max="9985" width="17.5703125" style="25" customWidth="1"/>
    <col min="9986" max="9987" width="18.5703125" style="25" customWidth="1"/>
    <col min="9988" max="9988" width="20.42578125" style="25" customWidth="1"/>
    <col min="9989" max="9989" width="7.5703125" style="25" customWidth="1"/>
    <col min="9990" max="9990" width="17.5703125" style="25" customWidth="1"/>
    <col min="9991" max="10239" width="11.42578125" style="25"/>
    <col min="10240" max="10240" width="4.140625" style="25" customWidth="1"/>
    <col min="10241" max="10241" width="17.5703125" style="25" customWidth="1"/>
    <col min="10242" max="10243" width="18.5703125" style="25" customWidth="1"/>
    <col min="10244" max="10244" width="20.42578125" style="25" customWidth="1"/>
    <col min="10245" max="10245" width="7.5703125" style="25" customWidth="1"/>
    <col min="10246" max="10246" width="17.5703125" style="25" customWidth="1"/>
    <col min="10247" max="10495" width="11.42578125" style="25"/>
    <col min="10496" max="10496" width="4.140625" style="25" customWidth="1"/>
    <col min="10497" max="10497" width="17.5703125" style="25" customWidth="1"/>
    <col min="10498" max="10499" width="18.5703125" style="25" customWidth="1"/>
    <col min="10500" max="10500" width="20.42578125" style="25" customWidth="1"/>
    <col min="10501" max="10501" width="7.5703125" style="25" customWidth="1"/>
    <col min="10502" max="10502" width="17.5703125" style="25" customWidth="1"/>
    <col min="10503" max="10751" width="11.42578125" style="25"/>
    <col min="10752" max="10752" width="4.140625" style="25" customWidth="1"/>
    <col min="10753" max="10753" width="17.5703125" style="25" customWidth="1"/>
    <col min="10754" max="10755" width="18.5703125" style="25" customWidth="1"/>
    <col min="10756" max="10756" width="20.42578125" style="25" customWidth="1"/>
    <col min="10757" max="10757" width="7.5703125" style="25" customWidth="1"/>
    <col min="10758" max="10758" width="17.5703125" style="25" customWidth="1"/>
    <col min="10759" max="11007" width="11.42578125" style="25"/>
    <col min="11008" max="11008" width="4.140625" style="25" customWidth="1"/>
    <col min="11009" max="11009" width="17.5703125" style="25" customWidth="1"/>
    <col min="11010" max="11011" width="18.5703125" style="25" customWidth="1"/>
    <col min="11012" max="11012" width="20.42578125" style="25" customWidth="1"/>
    <col min="11013" max="11013" width="7.5703125" style="25" customWidth="1"/>
    <col min="11014" max="11014" width="17.5703125" style="25" customWidth="1"/>
    <col min="11015" max="11263" width="11.42578125" style="25"/>
    <col min="11264" max="11264" width="4.140625" style="25" customWidth="1"/>
    <col min="11265" max="11265" width="17.5703125" style="25" customWidth="1"/>
    <col min="11266" max="11267" width="18.5703125" style="25" customWidth="1"/>
    <col min="11268" max="11268" width="20.42578125" style="25" customWidth="1"/>
    <col min="11269" max="11269" width="7.5703125" style="25" customWidth="1"/>
    <col min="11270" max="11270" width="17.5703125" style="25" customWidth="1"/>
    <col min="11271" max="11519" width="11.42578125" style="25"/>
    <col min="11520" max="11520" width="4.140625" style="25" customWidth="1"/>
    <col min="11521" max="11521" width="17.5703125" style="25" customWidth="1"/>
    <col min="11522" max="11523" width="18.5703125" style="25" customWidth="1"/>
    <col min="11524" max="11524" width="20.42578125" style="25" customWidth="1"/>
    <col min="11525" max="11525" width="7.5703125" style="25" customWidth="1"/>
    <col min="11526" max="11526" width="17.5703125" style="25" customWidth="1"/>
    <col min="11527" max="11775" width="11.42578125" style="25"/>
    <col min="11776" max="11776" width="4.140625" style="25" customWidth="1"/>
    <col min="11777" max="11777" width="17.5703125" style="25" customWidth="1"/>
    <col min="11778" max="11779" width="18.5703125" style="25" customWidth="1"/>
    <col min="11780" max="11780" width="20.42578125" style="25" customWidth="1"/>
    <col min="11781" max="11781" width="7.5703125" style="25" customWidth="1"/>
    <col min="11782" max="11782" width="17.5703125" style="25" customWidth="1"/>
    <col min="11783" max="12031" width="11.42578125" style="25"/>
    <col min="12032" max="12032" width="4.140625" style="25" customWidth="1"/>
    <col min="12033" max="12033" width="17.5703125" style="25" customWidth="1"/>
    <col min="12034" max="12035" width="18.5703125" style="25" customWidth="1"/>
    <col min="12036" max="12036" width="20.42578125" style="25" customWidth="1"/>
    <col min="12037" max="12037" width="7.5703125" style="25" customWidth="1"/>
    <col min="12038" max="12038" width="17.5703125" style="25" customWidth="1"/>
    <col min="12039" max="12287" width="11.42578125" style="25"/>
    <col min="12288" max="12288" width="4.140625" style="25" customWidth="1"/>
    <col min="12289" max="12289" width="17.5703125" style="25" customWidth="1"/>
    <col min="12290" max="12291" width="18.5703125" style="25" customWidth="1"/>
    <col min="12292" max="12292" width="20.42578125" style="25" customWidth="1"/>
    <col min="12293" max="12293" width="7.5703125" style="25" customWidth="1"/>
    <col min="12294" max="12294" width="17.5703125" style="25" customWidth="1"/>
    <col min="12295" max="12543" width="11.42578125" style="25"/>
    <col min="12544" max="12544" width="4.140625" style="25" customWidth="1"/>
    <col min="12545" max="12545" width="17.5703125" style="25" customWidth="1"/>
    <col min="12546" max="12547" width="18.5703125" style="25" customWidth="1"/>
    <col min="12548" max="12548" width="20.42578125" style="25" customWidth="1"/>
    <col min="12549" max="12549" width="7.5703125" style="25" customWidth="1"/>
    <col min="12550" max="12550" width="17.5703125" style="25" customWidth="1"/>
    <col min="12551" max="12799" width="11.42578125" style="25"/>
    <col min="12800" max="12800" width="4.140625" style="25" customWidth="1"/>
    <col min="12801" max="12801" width="17.5703125" style="25" customWidth="1"/>
    <col min="12802" max="12803" width="18.5703125" style="25" customWidth="1"/>
    <col min="12804" max="12804" width="20.42578125" style="25" customWidth="1"/>
    <col min="12805" max="12805" width="7.5703125" style="25" customWidth="1"/>
    <col min="12806" max="12806" width="17.5703125" style="25" customWidth="1"/>
    <col min="12807" max="13055" width="11.42578125" style="25"/>
    <col min="13056" max="13056" width="4.140625" style="25" customWidth="1"/>
    <col min="13057" max="13057" width="17.5703125" style="25" customWidth="1"/>
    <col min="13058" max="13059" width="18.5703125" style="25" customWidth="1"/>
    <col min="13060" max="13060" width="20.42578125" style="25" customWidth="1"/>
    <col min="13061" max="13061" width="7.5703125" style="25" customWidth="1"/>
    <col min="13062" max="13062" width="17.5703125" style="25" customWidth="1"/>
    <col min="13063" max="13311" width="11.42578125" style="25"/>
    <col min="13312" max="13312" width="4.140625" style="25" customWidth="1"/>
    <col min="13313" max="13313" width="17.5703125" style="25" customWidth="1"/>
    <col min="13314" max="13315" width="18.5703125" style="25" customWidth="1"/>
    <col min="13316" max="13316" width="20.42578125" style="25" customWidth="1"/>
    <col min="13317" max="13317" width="7.5703125" style="25" customWidth="1"/>
    <col min="13318" max="13318" width="17.5703125" style="25" customWidth="1"/>
    <col min="13319" max="13567" width="11.42578125" style="25"/>
    <col min="13568" max="13568" width="4.140625" style="25" customWidth="1"/>
    <col min="13569" max="13569" width="17.5703125" style="25" customWidth="1"/>
    <col min="13570" max="13571" width="18.5703125" style="25" customWidth="1"/>
    <col min="13572" max="13572" width="20.42578125" style="25" customWidth="1"/>
    <col min="13573" max="13573" width="7.5703125" style="25" customWidth="1"/>
    <col min="13574" max="13574" width="17.5703125" style="25" customWidth="1"/>
    <col min="13575" max="13823" width="11.42578125" style="25"/>
    <col min="13824" max="13824" width="4.140625" style="25" customWidth="1"/>
    <col min="13825" max="13825" width="17.5703125" style="25" customWidth="1"/>
    <col min="13826" max="13827" width="18.5703125" style="25" customWidth="1"/>
    <col min="13828" max="13828" width="20.42578125" style="25" customWidth="1"/>
    <col min="13829" max="13829" width="7.5703125" style="25" customWidth="1"/>
    <col min="13830" max="13830" width="17.5703125" style="25" customWidth="1"/>
    <col min="13831" max="14079" width="11.42578125" style="25"/>
    <col min="14080" max="14080" width="4.140625" style="25" customWidth="1"/>
    <col min="14081" max="14081" width="17.5703125" style="25" customWidth="1"/>
    <col min="14082" max="14083" width="18.5703125" style="25" customWidth="1"/>
    <col min="14084" max="14084" width="20.42578125" style="25" customWidth="1"/>
    <col min="14085" max="14085" width="7.5703125" style="25" customWidth="1"/>
    <col min="14086" max="14086" width="17.5703125" style="25" customWidth="1"/>
    <col min="14087" max="14335" width="11.42578125" style="25"/>
    <col min="14336" max="14336" width="4.140625" style="25" customWidth="1"/>
    <col min="14337" max="14337" width="17.5703125" style="25" customWidth="1"/>
    <col min="14338" max="14339" width="18.5703125" style="25" customWidth="1"/>
    <col min="14340" max="14340" width="20.42578125" style="25" customWidth="1"/>
    <col min="14341" max="14341" width="7.5703125" style="25" customWidth="1"/>
    <col min="14342" max="14342" width="17.5703125" style="25" customWidth="1"/>
    <col min="14343" max="14591" width="11.42578125" style="25"/>
    <col min="14592" max="14592" width="4.140625" style="25" customWidth="1"/>
    <col min="14593" max="14593" width="17.5703125" style="25" customWidth="1"/>
    <col min="14594" max="14595" width="18.5703125" style="25" customWidth="1"/>
    <col min="14596" max="14596" width="20.42578125" style="25" customWidth="1"/>
    <col min="14597" max="14597" width="7.5703125" style="25" customWidth="1"/>
    <col min="14598" max="14598" width="17.5703125" style="25" customWidth="1"/>
    <col min="14599" max="14847" width="11.42578125" style="25"/>
    <col min="14848" max="14848" width="4.140625" style="25" customWidth="1"/>
    <col min="14849" max="14849" width="17.5703125" style="25" customWidth="1"/>
    <col min="14850" max="14851" width="18.5703125" style="25" customWidth="1"/>
    <col min="14852" max="14852" width="20.42578125" style="25" customWidth="1"/>
    <col min="14853" max="14853" width="7.5703125" style="25" customWidth="1"/>
    <col min="14854" max="14854" width="17.5703125" style="25" customWidth="1"/>
    <col min="14855" max="15103" width="11.42578125" style="25"/>
    <col min="15104" max="15104" width="4.140625" style="25" customWidth="1"/>
    <col min="15105" max="15105" width="17.5703125" style="25" customWidth="1"/>
    <col min="15106" max="15107" width="18.5703125" style="25" customWidth="1"/>
    <col min="15108" max="15108" width="20.42578125" style="25" customWidth="1"/>
    <col min="15109" max="15109" width="7.5703125" style="25" customWidth="1"/>
    <col min="15110" max="15110" width="17.5703125" style="25" customWidth="1"/>
    <col min="15111" max="15359" width="11.42578125" style="25"/>
    <col min="15360" max="15360" width="4.140625" style="25" customWidth="1"/>
    <col min="15361" max="15361" width="17.5703125" style="25" customWidth="1"/>
    <col min="15362" max="15363" width="18.5703125" style="25" customWidth="1"/>
    <col min="15364" max="15364" width="20.42578125" style="25" customWidth="1"/>
    <col min="15365" max="15365" width="7.5703125" style="25" customWidth="1"/>
    <col min="15366" max="15366" width="17.5703125" style="25" customWidth="1"/>
    <col min="15367" max="15615" width="11.42578125" style="25"/>
    <col min="15616" max="15616" width="4.140625" style="25" customWidth="1"/>
    <col min="15617" max="15617" width="17.5703125" style="25" customWidth="1"/>
    <col min="15618" max="15619" width="18.5703125" style="25" customWidth="1"/>
    <col min="15620" max="15620" width="20.42578125" style="25" customWidth="1"/>
    <col min="15621" max="15621" width="7.5703125" style="25" customWidth="1"/>
    <col min="15622" max="15622" width="17.5703125" style="25" customWidth="1"/>
    <col min="15623" max="15871" width="11.42578125" style="25"/>
    <col min="15872" max="15872" width="4.140625" style="25" customWidth="1"/>
    <col min="15873" max="15873" width="17.5703125" style="25" customWidth="1"/>
    <col min="15874" max="15875" width="18.5703125" style="25" customWidth="1"/>
    <col min="15876" max="15876" width="20.42578125" style="25" customWidth="1"/>
    <col min="15877" max="15877" width="7.5703125" style="25" customWidth="1"/>
    <col min="15878" max="15878" width="17.5703125" style="25" customWidth="1"/>
    <col min="15879" max="16127" width="11.42578125" style="25"/>
    <col min="16128" max="16128" width="4.140625" style="25" customWidth="1"/>
    <col min="16129" max="16129" width="17.5703125" style="25" customWidth="1"/>
    <col min="16130" max="16131" width="18.5703125" style="25" customWidth="1"/>
    <col min="16132" max="16132" width="20.42578125" style="25" customWidth="1"/>
    <col min="16133" max="16133" width="7.5703125" style="25" customWidth="1"/>
    <col min="16134" max="16134" width="17.5703125" style="25" customWidth="1"/>
    <col min="16135" max="16384" width="11.42578125" style="25"/>
  </cols>
  <sheetData>
    <row r="1" spans="1:5" ht="15.75" x14ac:dyDescent="0.25">
      <c r="A1" s="507" t="s">
        <v>207</v>
      </c>
      <c r="B1" s="507"/>
      <c r="C1" s="507"/>
      <c r="D1" s="507"/>
      <c r="E1" s="507"/>
    </row>
    <row r="2" spans="1:5" ht="15.75" x14ac:dyDescent="0.25">
      <c r="A2" s="507" t="s">
        <v>208</v>
      </c>
      <c r="B2" s="507"/>
      <c r="C2" s="507"/>
      <c r="D2" s="507"/>
      <c r="E2" s="507"/>
    </row>
    <row r="3" spans="1:5" ht="15.75" x14ac:dyDescent="0.25">
      <c r="A3" s="588" t="str">
        <f>+'parámetros e instrucciones'!$E$6</f>
        <v>HILADOS TEXTURADOS</v>
      </c>
      <c r="B3" s="589"/>
      <c r="C3" s="589"/>
      <c r="D3" s="589"/>
      <c r="E3" s="589"/>
    </row>
    <row r="4" spans="1:5" s="146" customFormat="1" ht="17.25" customHeight="1" x14ac:dyDescent="0.25">
      <c r="A4" s="587" t="str">
        <f>+'8.c'!A4:K4</f>
        <v>crudos, de 83 decitex y 34 filamentos</v>
      </c>
      <c r="B4" s="587"/>
      <c r="C4" s="587" t="str">
        <f>+'parámetros e instrucciones'!$E$6</f>
        <v>HILADOS TEXTURADOS</v>
      </c>
      <c r="D4" s="587"/>
    </row>
    <row r="5" spans="1:5" s="146" customFormat="1" ht="17.25" customHeight="1" x14ac:dyDescent="0.2">
      <c r="A5" s="412" t="s">
        <v>209</v>
      </c>
      <c r="B5" s="251"/>
      <c r="D5" s="251"/>
    </row>
    <row r="6" spans="1:5" s="146" customFormat="1" ht="13.5" customHeight="1" thickBot="1" x14ac:dyDescent="0.25">
      <c r="A6" s="251"/>
      <c r="B6" s="251"/>
      <c r="C6" s="251"/>
      <c r="D6" s="251"/>
    </row>
    <row r="7" spans="1:5" x14ac:dyDescent="0.2">
      <c r="A7" s="147" t="s">
        <v>154</v>
      </c>
      <c r="B7" s="79" t="s">
        <v>155</v>
      </c>
      <c r="C7" s="138" t="s">
        <v>10</v>
      </c>
      <c r="D7" s="137" t="s">
        <v>156</v>
      </c>
      <c r="E7" s="46"/>
    </row>
    <row r="8" spans="1:5" ht="13.5" thickBot="1" x14ac:dyDescent="0.25">
      <c r="A8" s="148" t="s">
        <v>7</v>
      </c>
      <c r="B8" s="145" t="s">
        <v>172</v>
      </c>
      <c r="C8" s="409" t="str">
        <f>+'parámetros e instrucciones'!E8</f>
        <v>Kilogramos</v>
      </c>
      <c r="D8" s="149" t="s">
        <v>157</v>
      </c>
      <c r="E8" s="46"/>
    </row>
    <row r="9" spans="1:5" x14ac:dyDescent="0.2">
      <c r="A9" s="255">
        <f>+'3.vol '!A7</f>
        <v>41640</v>
      </c>
      <c r="B9" s="143"/>
      <c r="C9" s="150"/>
      <c r="D9" s="143"/>
    </row>
    <row r="10" spans="1:5" x14ac:dyDescent="0.2">
      <c r="A10" s="256">
        <f>+'3.vol '!A8</f>
        <v>41671</v>
      </c>
      <c r="B10" s="144"/>
      <c r="C10" s="151"/>
      <c r="D10" s="144"/>
    </row>
    <row r="11" spans="1:5" x14ac:dyDescent="0.2">
      <c r="A11" s="256">
        <f>+'3.vol '!A9</f>
        <v>41699</v>
      </c>
      <c r="B11" s="144"/>
      <c r="C11" s="151"/>
      <c r="D11" s="144"/>
    </row>
    <row r="12" spans="1:5" x14ac:dyDescent="0.2">
      <c r="A12" s="256">
        <f>+'3.vol '!A10</f>
        <v>41730</v>
      </c>
      <c r="B12" s="144"/>
      <c r="C12" s="151"/>
      <c r="D12" s="144"/>
    </row>
    <row r="13" spans="1:5" x14ac:dyDescent="0.2">
      <c r="A13" s="256">
        <f>+'3.vol '!A11</f>
        <v>41760</v>
      </c>
      <c r="B13" s="141"/>
      <c r="C13" s="151"/>
      <c r="D13" s="144"/>
    </row>
    <row r="14" spans="1:5" x14ac:dyDescent="0.2">
      <c r="A14" s="256">
        <f>+'3.vol '!A12</f>
        <v>41791</v>
      </c>
      <c r="B14" s="144"/>
      <c r="C14" s="151"/>
      <c r="D14" s="144"/>
    </row>
    <row r="15" spans="1:5" x14ac:dyDescent="0.2">
      <c r="A15" s="256">
        <f>+'3.vol '!A13</f>
        <v>41821</v>
      </c>
      <c r="B15" s="141"/>
      <c r="C15" s="151"/>
      <c r="D15" s="144"/>
    </row>
    <row r="16" spans="1:5" x14ac:dyDescent="0.2">
      <c r="A16" s="256">
        <f>+'3.vol '!A14</f>
        <v>41852</v>
      </c>
      <c r="B16" s="141"/>
      <c r="C16" s="151"/>
      <c r="D16" s="144"/>
    </row>
    <row r="17" spans="1:4" x14ac:dyDescent="0.2">
      <c r="A17" s="256">
        <f>+'3.vol '!A15</f>
        <v>41883</v>
      </c>
      <c r="B17" s="141"/>
      <c r="C17" s="151"/>
      <c r="D17" s="144"/>
    </row>
    <row r="18" spans="1:4" x14ac:dyDescent="0.2">
      <c r="A18" s="256">
        <f>+'3.vol '!A16</f>
        <v>41913</v>
      </c>
      <c r="B18" s="141"/>
      <c r="C18" s="151"/>
      <c r="D18" s="144"/>
    </row>
    <row r="19" spans="1:4" x14ac:dyDescent="0.2">
      <c r="A19" s="256">
        <f>+'3.vol '!A17</f>
        <v>41944</v>
      </c>
      <c r="B19" s="141"/>
      <c r="C19" s="151"/>
      <c r="D19" s="144"/>
    </row>
    <row r="20" spans="1:4" ht="13.5" thickBot="1" x14ac:dyDescent="0.25">
      <c r="A20" s="257">
        <f>+'3.vol '!A18</f>
        <v>41974</v>
      </c>
      <c r="B20" s="142"/>
      <c r="C20" s="152"/>
      <c r="D20" s="153"/>
    </row>
    <row r="21" spans="1:4" x14ac:dyDescent="0.2">
      <c r="A21" s="258">
        <f>+'3.vol '!A19</f>
        <v>42005</v>
      </c>
      <c r="B21" s="140"/>
      <c r="C21" s="150"/>
      <c r="D21" s="143"/>
    </row>
    <row r="22" spans="1:4" x14ac:dyDescent="0.2">
      <c r="A22" s="256">
        <f>+'3.vol '!A20</f>
        <v>42036</v>
      </c>
      <c r="B22" s="141"/>
      <c r="C22" s="151"/>
      <c r="D22" s="144"/>
    </row>
    <row r="23" spans="1:4" x14ac:dyDescent="0.2">
      <c r="A23" s="256">
        <f>+'3.vol '!A21</f>
        <v>42064</v>
      </c>
      <c r="B23" s="141"/>
      <c r="C23" s="151"/>
      <c r="D23" s="144"/>
    </row>
    <row r="24" spans="1:4" x14ac:dyDescent="0.2">
      <c r="A24" s="256">
        <f>+'3.vol '!A22</f>
        <v>42095</v>
      </c>
      <c r="B24" s="141"/>
      <c r="C24" s="151"/>
      <c r="D24" s="144"/>
    </row>
    <row r="25" spans="1:4" x14ac:dyDescent="0.2">
      <c r="A25" s="256">
        <f>+'3.vol '!A23</f>
        <v>42125</v>
      </c>
      <c r="B25" s="141"/>
      <c r="C25" s="151"/>
      <c r="D25" s="144"/>
    </row>
    <row r="26" spans="1:4" x14ac:dyDescent="0.2">
      <c r="A26" s="256">
        <f>+'3.vol '!A24</f>
        <v>42156</v>
      </c>
      <c r="B26" s="141"/>
      <c r="C26" s="151"/>
      <c r="D26" s="144"/>
    </row>
    <row r="27" spans="1:4" x14ac:dyDescent="0.2">
      <c r="A27" s="256">
        <f>+'3.vol '!A25</f>
        <v>42186</v>
      </c>
      <c r="B27" s="141"/>
      <c r="C27" s="151"/>
      <c r="D27" s="144"/>
    </row>
    <row r="28" spans="1:4" x14ac:dyDescent="0.2">
      <c r="A28" s="256">
        <f>+'3.vol '!A26</f>
        <v>42217</v>
      </c>
      <c r="B28" s="141"/>
      <c r="C28" s="151"/>
      <c r="D28" s="144"/>
    </row>
    <row r="29" spans="1:4" x14ac:dyDescent="0.2">
      <c r="A29" s="256">
        <f>+'3.vol '!A27</f>
        <v>42248</v>
      </c>
      <c r="B29" s="141"/>
      <c r="C29" s="151"/>
      <c r="D29" s="144"/>
    </row>
    <row r="30" spans="1:4" x14ac:dyDescent="0.2">
      <c r="A30" s="256">
        <f>+'3.vol '!A28</f>
        <v>42278</v>
      </c>
      <c r="B30" s="141"/>
      <c r="C30" s="151"/>
      <c r="D30" s="144"/>
    </row>
    <row r="31" spans="1:4" x14ac:dyDescent="0.2">
      <c r="A31" s="256">
        <f>+'3.vol '!A29</f>
        <v>42309</v>
      </c>
      <c r="B31" s="141"/>
      <c r="C31" s="151"/>
      <c r="D31" s="144"/>
    </row>
    <row r="32" spans="1:4" ht="13.5" thickBot="1" x14ac:dyDescent="0.25">
      <c r="A32" s="259">
        <f>+'3.vol '!A30</f>
        <v>42339</v>
      </c>
      <c r="B32" s="142"/>
      <c r="C32" s="152"/>
      <c r="D32" s="153"/>
    </row>
    <row r="33" spans="1:4" x14ac:dyDescent="0.2">
      <c r="A33" s="255">
        <f>+'3.vol '!A31</f>
        <v>42370</v>
      </c>
      <c r="B33" s="140"/>
      <c r="C33" s="150"/>
      <c r="D33" s="143"/>
    </row>
    <row r="34" spans="1:4" x14ac:dyDescent="0.2">
      <c r="A34" s="256">
        <f>+'3.vol '!A32</f>
        <v>42401</v>
      </c>
      <c r="B34" s="141"/>
      <c r="C34" s="151"/>
      <c r="D34" s="144"/>
    </row>
    <row r="35" spans="1:4" x14ac:dyDescent="0.2">
      <c r="A35" s="256">
        <f>+'3.vol '!A33</f>
        <v>42430</v>
      </c>
      <c r="B35" s="141"/>
      <c r="C35" s="151"/>
      <c r="D35" s="144"/>
    </row>
    <row r="36" spans="1:4" x14ac:dyDescent="0.2">
      <c r="A36" s="256">
        <f>+'3.vol '!A34</f>
        <v>42461</v>
      </c>
      <c r="B36" s="141"/>
      <c r="C36" s="151"/>
      <c r="D36" s="144"/>
    </row>
    <row r="37" spans="1:4" x14ac:dyDescent="0.2">
      <c r="A37" s="256">
        <f>+'3.vol '!A35</f>
        <v>42491</v>
      </c>
      <c r="B37" s="141"/>
      <c r="C37" s="151"/>
      <c r="D37" s="144"/>
    </row>
    <row r="38" spans="1:4" x14ac:dyDescent="0.2">
      <c r="A38" s="256">
        <f>+'3.vol '!A36</f>
        <v>42522</v>
      </c>
      <c r="B38" s="141"/>
      <c r="C38" s="151"/>
      <c r="D38" s="144"/>
    </row>
    <row r="39" spans="1:4" x14ac:dyDescent="0.2">
      <c r="A39" s="256">
        <f>+'3.vol '!A37</f>
        <v>42552</v>
      </c>
      <c r="B39" s="141"/>
      <c r="C39" s="151"/>
      <c r="D39" s="144"/>
    </row>
    <row r="40" spans="1:4" x14ac:dyDescent="0.2">
      <c r="A40" s="256">
        <f>+'3.vol '!A38</f>
        <v>42583</v>
      </c>
      <c r="B40" s="141"/>
      <c r="C40" s="151"/>
      <c r="D40" s="144"/>
    </row>
    <row r="41" spans="1:4" x14ac:dyDescent="0.2">
      <c r="A41" s="256">
        <f>+'3.vol '!A39</f>
        <v>42614</v>
      </c>
      <c r="B41" s="141"/>
      <c r="C41" s="151"/>
      <c r="D41" s="144"/>
    </row>
    <row r="42" spans="1:4" x14ac:dyDescent="0.2">
      <c r="A42" s="256">
        <f>+'3.vol '!A40</f>
        <v>42644</v>
      </c>
      <c r="B42" s="141"/>
      <c r="C42" s="151"/>
      <c r="D42" s="144"/>
    </row>
    <row r="43" spans="1:4" x14ac:dyDescent="0.2">
      <c r="A43" s="256">
        <f>+'3.vol '!A41</f>
        <v>42675</v>
      </c>
      <c r="B43" s="141"/>
      <c r="C43" s="151"/>
      <c r="D43" s="144"/>
    </row>
    <row r="44" spans="1:4" ht="13.5" thickBot="1" x14ac:dyDescent="0.25">
      <c r="A44" s="259">
        <f>+'3.vol '!A42</f>
        <v>42705</v>
      </c>
      <c r="B44" s="142"/>
      <c r="C44" s="152"/>
      <c r="D44" s="153"/>
    </row>
    <row r="45" spans="1:4" x14ac:dyDescent="0.2">
      <c r="A45" s="255">
        <f>+'3.vol '!A43</f>
        <v>42736</v>
      </c>
      <c r="B45" s="459"/>
      <c r="C45" s="460"/>
      <c r="D45" s="461"/>
    </row>
    <row r="46" spans="1:4" x14ac:dyDescent="0.2">
      <c r="A46" s="256">
        <f>+'3.vol '!A44</f>
        <v>42767</v>
      </c>
      <c r="B46" s="144"/>
      <c r="C46" s="151"/>
      <c r="D46" s="462"/>
    </row>
    <row r="47" spans="1:4" x14ac:dyDescent="0.2">
      <c r="A47" s="256">
        <f>+'3.vol '!A45</f>
        <v>42795</v>
      </c>
      <c r="B47" s="144"/>
      <c r="C47" s="151"/>
      <c r="D47" s="462"/>
    </row>
    <row r="48" spans="1:4" x14ac:dyDescent="0.2">
      <c r="A48" s="256">
        <f>+'3.vol '!A46</f>
        <v>42826</v>
      </c>
      <c r="B48" s="144"/>
      <c r="C48" s="151"/>
      <c r="D48" s="462"/>
    </row>
    <row r="49" spans="1:4" x14ac:dyDescent="0.2">
      <c r="A49" s="256">
        <f>+'3.vol '!A47</f>
        <v>42856</v>
      </c>
      <c r="B49" s="141"/>
      <c r="C49" s="151"/>
      <c r="D49" s="462"/>
    </row>
    <row r="50" spans="1:4" x14ac:dyDescent="0.2">
      <c r="A50" s="256">
        <f>+'3.vol '!A48</f>
        <v>42887</v>
      </c>
      <c r="B50" s="144"/>
      <c r="C50" s="151"/>
      <c r="D50" s="462"/>
    </row>
    <row r="51" spans="1:4" x14ac:dyDescent="0.2">
      <c r="A51" s="256">
        <f>+'3.vol '!A49</f>
        <v>42917</v>
      </c>
      <c r="B51" s="141"/>
      <c r="C51" s="151"/>
      <c r="D51" s="462"/>
    </row>
    <row r="52" spans="1:4" ht="13.5" thickBot="1" x14ac:dyDescent="0.25">
      <c r="A52" s="257">
        <f>+'3.vol '!A50</f>
        <v>42948</v>
      </c>
      <c r="B52" s="463"/>
      <c r="C52" s="464"/>
      <c r="D52" s="465"/>
    </row>
    <row r="53" spans="1:4" hidden="1" x14ac:dyDescent="0.2">
      <c r="A53" s="258">
        <f>+'3.vol '!A51</f>
        <v>42979</v>
      </c>
      <c r="B53" s="456"/>
      <c r="C53" s="457"/>
      <c r="D53" s="458"/>
    </row>
    <row r="54" spans="1:4" hidden="1" x14ac:dyDescent="0.2">
      <c r="A54" s="256">
        <f>+'3.vol '!A52</f>
        <v>43009</v>
      </c>
      <c r="B54" s="141"/>
      <c r="C54" s="151"/>
      <c r="D54" s="144"/>
    </row>
    <row r="55" spans="1:4" hidden="1" x14ac:dyDescent="0.2">
      <c r="A55" s="256">
        <f>+'3.vol '!A53</f>
        <v>43040</v>
      </c>
      <c r="B55" s="141"/>
      <c r="C55" s="151"/>
      <c r="D55" s="144"/>
    </row>
    <row r="56" spans="1:4" ht="13.5" hidden="1" thickBot="1" x14ac:dyDescent="0.25">
      <c r="A56" s="257">
        <f>+'3.vol '!A54</f>
        <v>43070</v>
      </c>
      <c r="B56" s="142"/>
      <c r="C56" s="152"/>
      <c r="D56" s="153"/>
    </row>
    <row r="57" spans="1:4" ht="13.5" thickBot="1" x14ac:dyDescent="0.25"/>
    <row r="58" spans="1:4" x14ac:dyDescent="0.2">
      <c r="A58" s="260" t="str">
        <f>+'3.vol '!A58</f>
        <v>2014</v>
      </c>
      <c r="B58" s="466"/>
      <c r="C58" s="467"/>
      <c r="D58" s="468"/>
    </row>
    <row r="59" spans="1:4" x14ac:dyDescent="0.2">
      <c r="A59" s="261">
        <f>+'3.vol '!A59</f>
        <v>2015</v>
      </c>
      <c r="B59" s="104"/>
      <c r="C59" s="105"/>
      <c r="D59" s="469"/>
    </row>
    <row r="60" spans="1:4" ht="13.5" thickBot="1" x14ac:dyDescent="0.25">
      <c r="A60" s="261">
        <f>+'3.vol '!A60</f>
        <v>2016</v>
      </c>
      <c r="B60" s="104"/>
      <c r="C60" s="105"/>
      <c r="D60" s="469"/>
    </row>
    <row r="61" spans="1:4" ht="13.5" thickBot="1" x14ac:dyDescent="0.25">
      <c r="A61" s="260" t="str">
        <f>+'3.vol '!A61</f>
        <v>ene-ago 2016</v>
      </c>
      <c r="B61" s="104"/>
      <c r="C61" s="105"/>
      <c r="D61" s="469"/>
    </row>
    <row r="62" spans="1:4" ht="13.5" thickBot="1" x14ac:dyDescent="0.25">
      <c r="A62" s="470" t="str">
        <f>+'3.vol '!A62</f>
        <v>ene-ago 2017</v>
      </c>
      <c r="B62" s="471"/>
      <c r="C62" s="472"/>
      <c r="D62" s="473"/>
    </row>
  </sheetData>
  <sheetProtection formatCells="0" formatColumns="0" formatRows="0"/>
  <protectedRanges>
    <protectedRange sqref="B58:D62" name="Rango2_1"/>
    <protectedRange sqref="B58:D62" name="Rango1_1"/>
  </protectedRanges>
  <mergeCells count="4">
    <mergeCell ref="A1:E1"/>
    <mergeCell ref="A2:E2"/>
    <mergeCell ref="A3:E3"/>
    <mergeCell ref="A4:D4"/>
  </mergeCells>
  <printOptions horizontalCentered="1" verticalCentered="1" gridLinesSet="0"/>
  <pageMargins left="0.31496062992125984" right="0.27559055118110237" top="0.39370078740157483" bottom="0.35433070866141736" header="0.19685039370078741" footer="0"/>
  <pageSetup paperSize="9" orientation="portrait" horizontalDpi="1200" verticalDpi="1200" r:id="rId1"/>
  <headerFooter alignWithMargins="0">
    <oddHeader xml:space="preserve">&amp;R2017 - Año de las Energías Renovables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zoomScale="90" zoomScaleNormal="90" workbookViewId="0">
      <selection activeCell="C22" sqref="C22"/>
    </sheetView>
  </sheetViews>
  <sheetFormatPr baseColWidth="10" defaultRowHeight="12.75" x14ac:dyDescent="0.2"/>
  <cols>
    <col min="1" max="1" width="14.5703125" style="25" customWidth="1"/>
    <col min="2" max="2" width="24.85546875" style="25" customWidth="1"/>
    <col min="3" max="3" width="16.140625" style="25" customWidth="1"/>
    <col min="4" max="5" width="11.42578125" style="25"/>
    <col min="6" max="6" width="14.140625" style="25" customWidth="1"/>
    <col min="7" max="9" width="2.85546875" style="25" customWidth="1"/>
    <col min="10" max="256" width="11.42578125" style="25"/>
    <col min="257" max="257" width="14.5703125" style="25" customWidth="1"/>
    <col min="258" max="258" width="24.85546875" style="25" customWidth="1"/>
    <col min="259" max="259" width="16.140625" style="25" customWidth="1"/>
    <col min="260" max="261" width="11.42578125" style="25"/>
    <col min="262" max="262" width="14.140625" style="25" customWidth="1"/>
    <col min="263" max="265" width="2.85546875" style="25" customWidth="1"/>
    <col min="266" max="512" width="11.42578125" style="25"/>
    <col min="513" max="513" width="14.5703125" style="25" customWidth="1"/>
    <col min="514" max="514" width="24.85546875" style="25" customWidth="1"/>
    <col min="515" max="515" width="16.140625" style="25" customWidth="1"/>
    <col min="516" max="517" width="11.42578125" style="25"/>
    <col min="518" max="518" width="14.140625" style="25" customWidth="1"/>
    <col min="519" max="521" width="2.85546875" style="25" customWidth="1"/>
    <col min="522" max="768" width="11.42578125" style="25"/>
    <col min="769" max="769" width="14.5703125" style="25" customWidth="1"/>
    <col min="770" max="770" width="24.85546875" style="25" customWidth="1"/>
    <col min="771" max="771" width="16.140625" style="25" customWidth="1"/>
    <col min="772" max="773" width="11.42578125" style="25"/>
    <col min="774" max="774" width="14.140625" style="25" customWidth="1"/>
    <col min="775" max="777" width="2.85546875" style="25" customWidth="1"/>
    <col min="778" max="1024" width="11.42578125" style="25"/>
    <col min="1025" max="1025" width="14.5703125" style="25" customWidth="1"/>
    <col min="1026" max="1026" width="24.85546875" style="25" customWidth="1"/>
    <col min="1027" max="1027" width="16.140625" style="25" customWidth="1"/>
    <col min="1028" max="1029" width="11.42578125" style="25"/>
    <col min="1030" max="1030" width="14.140625" style="25" customWidth="1"/>
    <col min="1031" max="1033" width="2.85546875" style="25" customWidth="1"/>
    <col min="1034" max="1280" width="11.42578125" style="25"/>
    <col min="1281" max="1281" width="14.5703125" style="25" customWidth="1"/>
    <col min="1282" max="1282" width="24.85546875" style="25" customWidth="1"/>
    <col min="1283" max="1283" width="16.140625" style="25" customWidth="1"/>
    <col min="1284" max="1285" width="11.42578125" style="25"/>
    <col min="1286" max="1286" width="14.140625" style="25" customWidth="1"/>
    <col min="1287" max="1289" width="2.85546875" style="25" customWidth="1"/>
    <col min="1290" max="1536" width="11.42578125" style="25"/>
    <col min="1537" max="1537" width="14.5703125" style="25" customWidth="1"/>
    <col min="1538" max="1538" width="24.85546875" style="25" customWidth="1"/>
    <col min="1539" max="1539" width="16.140625" style="25" customWidth="1"/>
    <col min="1540" max="1541" width="11.42578125" style="25"/>
    <col min="1542" max="1542" width="14.140625" style="25" customWidth="1"/>
    <col min="1543" max="1545" width="2.85546875" style="25" customWidth="1"/>
    <col min="1546" max="1792" width="11.42578125" style="25"/>
    <col min="1793" max="1793" width="14.5703125" style="25" customWidth="1"/>
    <col min="1794" max="1794" width="24.85546875" style="25" customWidth="1"/>
    <col min="1795" max="1795" width="16.140625" style="25" customWidth="1"/>
    <col min="1796" max="1797" width="11.42578125" style="25"/>
    <col min="1798" max="1798" width="14.140625" style="25" customWidth="1"/>
    <col min="1799" max="1801" width="2.85546875" style="25" customWidth="1"/>
    <col min="1802" max="2048" width="11.42578125" style="25"/>
    <col min="2049" max="2049" width="14.5703125" style="25" customWidth="1"/>
    <col min="2050" max="2050" width="24.85546875" style="25" customWidth="1"/>
    <col min="2051" max="2051" width="16.140625" style="25" customWidth="1"/>
    <col min="2052" max="2053" width="11.42578125" style="25"/>
    <col min="2054" max="2054" width="14.140625" style="25" customWidth="1"/>
    <col min="2055" max="2057" width="2.85546875" style="25" customWidth="1"/>
    <col min="2058" max="2304" width="11.42578125" style="25"/>
    <col min="2305" max="2305" width="14.5703125" style="25" customWidth="1"/>
    <col min="2306" max="2306" width="24.85546875" style="25" customWidth="1"/>
    <col min="2307" max="2307" width="16.140625" style="25" customWidth="1"/>
    <col min="2308" max="2309" width="11.42578125" style="25"/>
    <col min="2310" max="2310" width="14.140625" style="25" customWidth="1"/>
    <col min="2311" max="2313" width="2.85546875" style="25" customWidth="1"/>
    <col min="2314" max="2560" width="11.42578125" style="25"/>
    <col min="2561" max="2561" width="14.5703125" style="25" customWidth="1"/>
    <col min="2562" max="2562" width="24.85546875" style="25" customWidth="1"/>
    <col min="2563" max="2563" width="16.140625" style="25" customWidth="1"/>
    <col min="2564" max="2565" width="11.42578125" style="25"/>
    <col min="2566" max="2566" width="14.140625" style="25" customWidth="1"/>
    <col min="2567" max="2569" width="2.85546875" style="25" customWidth="1"/>
    <col min="2570" max="2816" width="11.42578125" style="25"/>
    <col min="2817" max="2817" width="14.5703125" style="25" customWidth="1"/>
    <col min="2818" max="2818" width="24.85546875" style="25" customWidth="1"/>
    <col min="2819" max="2819" width="16.140625" style="25" customWidth="1"/>
    <col min="2820" max="2821" width="11.42578125" style="25"/>
    <col min="2822" max="2822" width="14.140625" style="25" customWidth="1"/>
    <col min="2823" max="2825" width="2.85546875" style="25" customWidth="1"/>
    <col min="2826" max="3072" width="11.42578125" style="25"/>
    <col min="3073" max="3073" width="14.5703125" style="25" customWidth="1"/>
    <col min="3074" max="3074" width="24.85546875" style="25" customWidth="1"/>
    <col min="3075" max="3075" width="16.140625" style="25" customWidth="1"/>
    <col min="3076" max="3077" width="11.42578125" style="25"/>
    <col min="3078" max="3078" width="14.140625" style="25" customWidth="1"/>
    <col min="3079" max="3081" width="2.85546875" style="25" customWidth="1"/>
    <col min="3082" max="3328" width="11.42578125" style="25"/>
    <col min="3329" max="3329" width="14.5703125" style="25" customWidth="1"/>
    <col min="3330" max="3330" width="24.85546875" style="25" customWidth="1"/>
    <col min="3331" max="3331" width="16.140625" style="25" customWidth="1"/>
    <col min="3332" max="3333" width="11.42578125" style="25"/>
    <col min="3334" max="3334" width="14.140625" style="25" customWidth="1"/>
    <col min="3335" max="3337" width="2.85546875" style="25" customWidth="1"/>
    <col min="3338" max="3584" width="11.42578125" style="25"/>
    <col min="3585" max="3585" width="14.5703125" style="25" customWidth="1"/>
    <col min="3586" max="3586" width="24.85546875" style="25" customWidth="1"/>
    <col min="3587" max="3587" width="16.140625" style="25" customWidth="1"/>
    <col min="3588" max="3589" width="11.42578125" style="25"/>
    <col min="3590" max="3590" width="14.140625" style="25" customWidth="1"/>
    <col min="3591" max="3593" width="2.85546875" style="25" customWidth="1"/>
    <col min="3594" max="3840" width="11.42578125" style="25"/>
    <col min="3841" max="3841" width="14.5703125" style="25" customWidth="1"/>
    <col min="3842" max="3842" width="24.85546875" style="25" customWidth="1"/>
    <col min="3843" max="3843" width="16.140625" style="25" customWidth="1"/>
    <col min="3844" max="3845" width="11.42578125" style="25"/>
    <col min="3846" max="3846" width="14.140625" style="25" customWidth="1"/>
    <col min="3847" max="3849" width="2.85546875" style="25" customWidth="1"/>
    <col min="3850" max="4096" width="11.42578125" style="25"/>
    <col min="4097" max="4097" width="14.5703125" style="25" customWidth="1"/>
    <col min="4098" max="4098" width="24.85546875" style="25" customWidth="1"/>
    <col min="4099" max="4099" width="16.140625" style="25" customWidth="1"/>
    <col min="4100" max="4101" width="11.42578125" style="25"/>
    <col min="4102" max="4102" width="14.140625" style="25" customWidth="1"/>
    <col min="4103" max="4105" width="2.85546875" style="25" customWidth="1"/>
    <col min="4106" max="4352" width="11.42578125" style="25"/>
    <col min="4353" max="4353" width="14.5703125" style="25" customWidth="1"/>
    <col min="4354" max="4354" width="24.85546875" style="25" customWidth="1"/>
    <col min="4355" max="4355" width="16.140625" style="25" customWidth="1"/>
    <col min="4356" max="4357" width="11.42578125" style="25"/>
    <col min="4358" max="4358" width="14.140625" style="25" customWidth="1"/>
    <col min="4359" max="4361" width="2.85546875" style="25" customWidth="1"/>
    <col min="4362" max="4608" width="11.42578125" style="25"/>
    <col min="4609" max="4609" width="14.5703125" style="25" customWidth="1"/>
    <col min="4610" max="4610" width="24.85546875" style="25" customWidth="1"/>
    <col min="4611" max="4611" width="16.140625" style="25" customWidth="1"/>
    <col min="4612" max="4613" width="11.42578125" style="25"/>
    <col min="4614" max="4614" width="14.140625" style="25" customWidth="1"/>
    <col min="4615" max="4617" width="2.85546875" style="25" customWidth="1"/>
    <col min="4618" max="4864" width="11.42578125" style="25"/>
    <col min="4865" max="4865" width="14.5703125" style="25" customWidth="1"/>
    <col min="4866" max="4866" width="24.85546875" style="25" customWidth="1"/>
    <col min="4867" max="4867" width="16.140625" style="25" customWidth="1"/>
    <col min="4868" max="4869" width="11.42578125" style="25"/>
    <col min="4870" max="4870" width="14.140625" style="25" customWidth="1"/>
    <col min="4871" max="4873" width="2.85546875" style="25" customWidth="1"/>
    <col min="4874" max="5120" width="11.42578125" style="25"/>
    <col min="5121" max="5121" width="14.5703125" style="25" customWidth="1"/>
    <col min="5122" max="5122" width="24.85546875" style="25" customWidth="1"/>
    <col min="5123" max="5123" width="16.140625" style="25" customWidth="1"/>
    <col min="5124" max="5125" width="11.42578125" style="25"/>
    <col min="5126" max="5126" width="14.140625" style="25" customWidth="1"/>
    <col min="5127" max="5129" width="2.85546875" style="25" customWidth="1"/>
    <col min="5130" max="5376" width="11.42578125" style="25"/>
    <col min="5377" max="5377" width="14.5703125" style="25" customWidth="1"/>
    <col min="5378" max="5378" width="24.85546875" style="25" customWidth="1"/>
    <col min="5379" max="5379" width="16.140625" style="25" customWidth="1"/>
    <col min="5380" max="5381" width="11.42578125" style="25"/>
    <col min="5382" max="5382" width="14.140625" style="25" customWidth="1"/>
    <col min="5383" max="5385" width="2.85546875" style="25" customWidth="1"/>
    <col min="5386" max="5632" width="11.42578125" style="25"/>
    <col min="5633" max="5633" width="14.5703125" style="25" customWidth="1"/>
    <col min="5634" max="5634" width="24.85546875" style="25" customWidth="1"/>
    <col min="5635" max="5635" width="16.140625" style="25" customWidth="1"/>
    <col min="5636" max="5637" width="11.42578125" style="25"/>
    <col min="5638" max="5638" width="14.140625" style="25" customWidth="1"/>
    <col min="5639" max="5641" width="2.85546875" style="25" customWidth="1"/>
    <col min="5642" max="5888" width="11.42578125" style="25"/>
    <col min="5889" max="5889" width="14.5703125" style="25" customWidth="1"/>
    <col min="5890" max="5890" width="24.85546875" style="25" customWidth="1"/>
    <col min="5891" max="5891" width="16.140625" style="25" customWidth="1"/>
    <col min="5892" max="5893" width="11.42578125" style="25"/>
    <col min="5894" max="5894" width="14.140625" style="25" customWidth="1"/>
    <col min="5895" max="5897" width="2.85546875" style="25" customWidth="1"/>
    <col min="5898" max="6144" width="11.42578125" style="25"/>
    <col min="6145" max="6145" width="14.5703125" style="25" customWidth="1"/>
    <col min="6146" max="6146" width="24.85546875" style="25" customWidth="1"/>
    <col min="6147" max="6147" width="16.140625" style="25" customWidth="1"/>
    <col min="6148" max="6149" width="11.42578125" style="25"/>
    <col min="6150" max="6150" width="14.140625" style="25" customWidth="1"/>
    <col min="6151" max="6153" width="2.85546875" style="25" customWidth="1"/>
    <col min="6154" max="6400" width="11.42578125" style="25"/>
    <col min="6401" max="6401" width="14.5703125" style="25" customWidth="1"/>
    <col min="6402" max="6402" width="24.85546875" style="25" customWidth="1"/>
    <col min="6403" max="6403" width="16.140625" style="25" customWidth="1"/>
    <col min="6404" max="6405" width="11.42578125" style="25"/>
    <col min="6406" max="6406" width="14.140625" style="25" customWidth="1"/>
    <col min="6407" max="6409" width="2.85546875" style="25" customWidth="1"/>
    <col min="6410" max="6656" width="11.42578125" style="25"/>
    <col min="6657" max="6657" width="14.5703125" style="25" customWidth="1"/>
    <col min="6658" max="6658" width="24.85546875" style="25" customWidth="1"/>
    <col min="6659" max="6659" width="16.140625" style="25" customWidth="1"/>
    <col min="6660" max="6661" width="11.42578125" style="25"/>
    <col min="6662" max="6662" width="14.140625" style="25" customWidth="1"/>
    <col min="6663" max="6665" width="2.85546875" style="25" customWidth="1"/>
    <col min="6666" max="6912" width="11.42578125" style="25"/>
    <col min="6913" max="6913" width="14.5703125" style="25" customWidth="1"/>
    <col min="6914" max="6914" width="24.85546875" style="25" customWidth="1"/>
    <col min="6915" max="6915" width="16.140625" style="25" customWidth="1"/>
    <col min="6916" max="6917" width="11.42578125" style="25"/>
    <col min="6918" max="6918" width="14.140625" style="25" customWidth="1"/>
    <col min="6919" max="6921" width="2.85546875" style="25" customWidth="1"/>
    <col min="6922" max="7168" width="11.42578125" style="25"/>
    <col min="7169" max="7169" width="14.5703125" style="25" customWidth="1"/>
    <col min="7170" max="7170" width="24.85546875" style="25" customWidth="1"/>
    <col min="7171" max="7171" width="16.140625" style="25" customWidth="1"/>
    <col min="7172" max="7173" width="11.42578125" style="25"/>
    <col min="7174" max="7174" width="14.140625" style="25" customWidth="1"/>
    <col min="7175" max="7177" width="2.85546875" style="25" customWidth="1"/>
    <col min="7178" max="7424" width="11.42578125" style="25"/>
    <col min="7425" max="7425" width="14.5703125" style="25" customWidth="1"/>
    <col min="7426" max="7426" width="24.85546875" style="25" customWidth="1"/>
    <col min="7427" max="7427" width="16.140625" style="25" customWidth="1"/>
    <col min="7428" max="7429" width="11.42578125" style="25"/>
    <col min="7430" max="7430" width="14.140625" style="25" customWidth="1"/>
    <col min="7431" max="7433" width="2.85546875" style="25" customWidth="1"/>
    <col min="7434" max="7680" width="11.42578125" style="25"/>
    <col min="7681" max="7681" width="14.5703125" style="25" customWidth="1"/>
    <col min="7682" max="7682" width="24.85546875" style="25" customWidth="1"/>
    <col min="7683" max="7683" width="16.140625" style="25" customWidth="1"/>
    <col min="7684" max="7685" width="11.42578125" style="25"/>
    <col min="7686" max="7686" width="14.140625" style="25" customWidth="1"/>
    <col min="7687" max="7689" width="2.85546875" style="25" customWidth="1"/>
    <col min="7690" max="7936" width="11.42578125" style="25"/>
    <col min="7937" max="7937" width="14.5703125" style="25" customWidth="1"/>
    <col min="7938" max="7938" width="24.85546875" style="25" customWidth="1"/>
    <col min="7939" max="7939" width="16.140625" style="25" customWidth="1"/>
    <col min="7940" max="7941" width="11.42578125" style="25"/>
    <col min="7942" max="7942" width="14.140625" style="25" customWidth="1"/>
    <col min="7943" max="7945" width="2.85546875" style="25" customWidth="1"/>
    <col min="7946" max="8192" width="11.42578125" style="25"/>
    <col min="8193" max="8193" width="14.5703125" style="25" customWidth="1"/>
    <col min="8194" max="8194" width="24.85546875" style="25" customWidth="1"/>
    <col min="8195" max="8195" width="16.140625" style="25" customWidth="1"/>
    <col min="8196" max="8197" width="11.42578125" style="25"/>
    <col min="8198" max="8198" width="14.140625" style="25" customWidth="1"/>
    <col min="8199" max="8201" width="2.85546875" style="25" customWidth="1"/>
    <col min="8202" max="8448" width="11.42578125" style="25"/>
    <col min="8449" max="8449" width="14.5703125" style="25" customWidth="1"/>
    <col min="8450" max="8450" width="24.85546875" style="25" customWidth="1"/>
    <col min="8451" max="8451" width="16.140625" style="25" customWidth="1"/>
    <col min="8452" max="8453" width="11.42578125" style="25"/>
    <col min="8454" max="8454" width="14.140625" style="25" customWidth="1"/>
    <col min="8455" max="8457" width="2.85546875" style="25" customWidth="1"/>
    <col min="8458" max="8704" width="11.42578125" style="25"/>
    <col min="8705" max="8705" width="14.5703125" style="25" customWidth="1"/>
    <col min="8706" max="8706" width="24.85546875" style="25" customWidth="1"/>
    <col min="8707" max="8707" width="16.140625" style="25" customWidth="1"/>
    <col min="8708" max="8709" width="11.42578125" style="25"/>
    <col min="8710" max="8710" width="14.140625" style="25" customWidth="1"/>
    <col min="8711" max="8713" width="2.85546875" style="25" customWidth="1"/>
    <col min="8714" max="8960" width="11.42578125" style="25"/>
    <col min="8961" max="8961" width="14.5703125" style="25" customWidth="1"/>
    <col min="8962" max="8962" width="24.85546875" style="25" customWidth="1"/>
    <col min="8963" max="8963" width="16.140625" style="25" customWidth="1"/>
    <col min="8964" max="8965" width="11.42578125" style="25"/>
    <col min="8966" max="8966" width="14.140625" style="25" customWidth="1"/>
    <col min="8967" max="8969" width="2.85546875" style="25" customWidth="1"/>
    <col min="8970" max="9216" width="11.42578125" style="25"/>
    <col min="9217" max="9217" width="14.5703125" style="25" customWidth="1"/>
    <col min="9218" max="9218" width="24.85546875" style="25" customWidth="1"/>
    <col min="9219" max="9219" width="16.140625" style="25" customWidth="1"/>
    <col min="9220" max="9221" width="11.42578125" style="25"/>
    <col min="9222" max="9222" width="14.140625" style="25" customWidth="1"/>
    <col min="9223" max="9225" width="2.85546875" style="25" customWidth="1"/>
    <col min="9226" max="9472" width="11.42578125" style="25"/>
    <col min="9473" max="9473" width="14.5703125" style="25" customWidth="1"/>
    <col min="9474" max="9474" width="24.85546875" style="25" customWidth="1"/>
    <col min="9475" max="9475" width="16.140625" style="25" customWidth="1"/>
    <col min="9476" max="9477" width="11.42578125" style="25"/>
    <col min="9478" max="9478" width="14.140625" style="25" customWidth="1"/>
    <col min="9479" max="9481" width="2.85546875" style="25" customWidth="1"/>
    <col min="9482" max="9728" width="11.42578125" style="25"/>
    <col min="9729" max="9729" width="14.5703125" style="25" customWidth="1"/>
    <col min="9730" max="9730" width="24.85546875" style="25" customWidth="1"/>
    <col min="9731" max="9731" width="16.140625" style="25" customWidth="1"/>
    <col min="9732" max="9733" width="11.42578125" style="25"/>
    <col min="9734" max="9734" width="14.140625" style="25" customWidth="1"/>
    <col min="9735" max="9737" width="2.85546875" style="25" customWidth="1"/>
    <col min="9738" max="9984" width="11.42578125" style="25"/>
    <col min="9985" max="9985" width="14.5703125" style="25" customWidth="1"/>
    <col min="9986" max="9986" width="24.85546875" style="25" customWidth="1"/>
    <col min="9987" max="9987" width="16.140625" style="25" customWidth="1"/>
    <col min="9988" max="9989" width="11.42578125" style="25"/>
    <col min="9990" max="9990" width="14.140625" style="25" customWidth="1"/>
    <col min="9991" max="9993" width="2.85546875" style="25" customWidth="1"/>
    <col min="9994" max="10240" width="11.42578125" style="25"/>
    <col min="10241" max="10241" width="14.5703125" style="25" customWidth="1"/>
    <col min="10242" max="10242" width="24.85546875" style="25" customWidth="1"/>
    <col min="10243" max="10243" width="16.140625" style="25" customWidth="1"/>
    <col min="10244" max="10245" width="11.42578125" style="25"/>
    <col min="10246" max="10246" width="14.140625" style="25" customWidth="1"/>
    <col min="10247" max="10249" width="2.85546875" style="25" customWidth="1"/>
    <col min="10250" max="10496" width="11.42578125" style="25"/>
    <col min="10497" max="10497" width="14.5703125" style="25" customWidth="1"/>
    <col min="10498" max="10498" width="24.85546875" style="25" customWidth="1"/>
    <col min="10499" max="10499" width="16.140625" style="25" customWidth="1"/>
    <col min="10500" max="10501" width="11.42578125" style="25"/>
    <col min="10502" max="10502" width="14.140625" style="25" customWidth="1"/>
    <col min="10503" max="10505" width="2.85546875" style="25" customWidth="1"/>
    <col min="10506" max="10752" width="11.42578125" style="25"/>
    <col min="10753" max="10753" width="14.5703125" style="25" customWidth="1"/>
    <col min="10754" max="10754" width="24.85546875" style="25" customWidth="1"/>
    <col min="10755" max="10755" width="16.140625" style="25" customWidth="1"/>
    <col min="10756" max="10757" width="11.42578125" style="25"/>
    <col min="10758" max="10758" width="14.140625" style="25" customWidth="1"/>
    <col min="10759" max="10761" width="2.85546875" style="25" customWidth="1"/>
    <col min="10762" max="11008" width="11.42578125" style="25"/>
    <col min="11009" max="11009" width="14.5703125" style="25" customWidth="1"/>
    <col min="11010" max="11010" width="24.85546875" style="25" customWidth="1"/>
    <col min="11011" max="11011" width="16.140625" style="25" customWidth="1"/>
    <col min="11012" max="11013" width="11.42578125" style="25"/>
    <col min="11014" max="11014" width="14.140625" style="25" customWidth="1"/>
    <col min="11015" max="11017" width="2.85546875" style="25" customWidth="1"/>
    <col min="11018" max="11264" width="11.42578125" style="25"/>
    <col min="11265" max="11265" width="14.5703125" style="25" customWidth="1"/>
    <col min="11266" max="11266" width="24.85546875" style="25" customWidth="1"/>
    <col min="11267" max="11267" width="16.140625" style="25" customWidth="1"/>
    <col min="11268" max="11269" width="11.42578125" style="25"/>
    <col min="11270" max="11270" width="14.140625" style="25" customWidth="1"/>
    <col min="11271" max="11273" width="2.85546875" style="25" customWidth="1"/>
    <col min="11274" max="11520" width="11.42578125" style="25"/>
    <col min="11521" max="11521" width="14.5703125" style="25" customWidth="1"/>
    <col min="11522" max="11522" width="24.85546875" style="25" customWidth="1"/>
    <col min="11523" max="11523" width="16.140625" style="25" customWidth="1"/>
    <col min="11524" max="11525" width="11.42578125" style="25"/>
    <col min="11526" max="11526" width="14.140625" style="25" customWidth="1"/>
    <col min="11527" max="11529" width="2.85546875" style="25" customWidth="1"/>
    <col min="11530" max="11776" width="11.42578125" style="25"/>
    <col min="11777" max="11777" width="14.5703125" style="25" customWidth="1"/>
    <col min="11778" max="11778" width="24.85546875" style="25" customWidth="1"/>
    <col min="11779" max="11779" width="16.140625" style="25" customWidth="1"/>
    <col min="11780" max="11781" width="11.42578125" style="25"/>
    <col min="11782" max="11782" width="14.140625" style="25" customWidth="1"/>
    <col min="11783" max="11785" width="2.85546875" style="25" customWidth="1"/>
    <col min="11786" max="12032" width="11.42578125" style="25"/>
    <col min="12033" max="12033" width="14.5703125" style="25" customWidth="1"/>
    <col min="12034" max="12034" width="24.85546875" style="25" customWidth="1"/>
    <col min="12035" max="12035" width="16.140625" style="25" customWidth="1"/>
    <col min="12036" max="12037" width="11.42578125" style="25"/>
    <col min="12038" max="12038" width="14.140625" style="25" customWidth="1"/>
    <col min="12039" max="12041" width="2.85546875" style="25" customWidth="1"/>
    <col min="12042" max="12288" width="11.42578125" style="25"/>
    <col min="12289" max="12289" width="14.5703125" style="25" customWidth="1"/>
    <col min="12290" max="12290" width="24.85546875" style="25" customWidth="1"/>
    <col min="12291" max="12291" width="16.140625" style="25" customWidth="1"/>
    <col min="12292" max="12293" width="11.42578125" style="25"/>
    <col min="12294" max="12294" width="14.140625" style="25" customWidth="1"/>
    <col min="12295" max="12297" width="2.85546875" style="25" customWidth="1"/>
    <col min="12298" max="12544" width="11.42578125" style="25"/>
    <col min="12545" max="12545" width="14.5703125" style="25" customWidth="1"/>
    <col min="12546" max="12546" width="24.85546875" style="25" customWidth="1"/>
    <col min="12547" max="12547" width="16.140625" style="25" customWidth="1"/>
    <col min="12548" max="12549" width="11.42578125" style="25"/>
    <col min="12550" max="12550" width="14.140625" style="25" customWidth="1"/>
    <col min="12551" max="12553" width="2.85546875" style="25" customWidth="1"/>
    <col min="12554" max="12800" width="11.42578125" style="25"/>
    <col min="12801" max="12801" width="14.5703125" style="25" customWidth="1"/>
    <col min="12802" max="12802" width="24.85546875" style="25" customWidth="1"/>
    <col min="12803" max="12803" width="16.140625" style="25" customWidth="1"/>
    <col min="12804" max="12805" width="11.42578125" style="25"/>
    <col min="12806" max="12806" width="14.140625" style="25" customWidth="1"/>
    <col min="12807" max="12809" width="2.85546875" style="25" customWidth="1"/>
    <col min="12810" max="13056" width="11.42578125" style="25"/>
    <col min="13057" max="13057" width="14.5703125" style="25" customWidth="1"/>
    <col min="13058" max="13058" width="24.85546875" style="25" customWidth="1"/>
    <col min="13059" max="13059" width="16.140625" style="25" customWidth="1"/>
    <col min="13060" max="13061" width="11.42578125" style="25"/>
    <col min="13062" max="13062" width="14.140625" style="25" customWidth="1"/>
    <col min="13063" max="13065" width="2.85546875" style="25" customWidth="1"/>
    <col min="13066" max="13312" width="11.42578125" style="25"/>
    <col min="13313" max="13313" width="14.5703125" style="25" customWidth="1"/>
    <col min="13314" max="13314" width="24.85546875" style="25" customWidth="1"/>
    <col min="13315" max="13315" width="16.140625" style="25" customWidth="1"/>
    <col min="13316" max="13317" width="11.42578125" style="25"/>
    <col min="13318" max="13318" width="14.140625" style="25" customWidth="1"/>
    <col min="13319" max="13321" width="2.85546875" style="25" customWidth="1"/>
    <col min="13322" max="13568" width="11.42578125" style="25"/>
    <col min="13569" max="13569" width="14.5703125" style="25" customWidth="1"/>
    <col min="13570" max="13570" width="24.85546875" style="25" customWidth="1"/>
    <col min="13571" max="13571" width="16.140625" style="25" customWidth="1"/>
    <col min="13572" max="13573" width="11.42578125" style="25"/>
    <col min="13574" max="13574" width="14.140625" style="25" customWidth="1"/>
    <col min="13575" max="13577" width="2.85546875" style="25" customWidth="1"/>
    <col min="13578" max="13824" width="11.42578125" style="25"/>
    <col min="13825" max="13825" width="14.5703125" style="25" customWidth="1"/>
    <col min="13826" max="13826" width="24.85546875" style="25" customWidth="1"/>
    <col min="13827" max="13827" width="16.140625" style="25" customWidth="1"/>
    <col min="13828" max="13829" width="11.42578125" style="25"/>
    <col min="13830" max="13830" width="14.140625" style="25" customWidth="1"/>
    <col min="13831" max="13833" width="2.85546875" style="25" customWidth="1"/>
    <col min="13834" max="14080" width="11.42578125" style="25"/>
    <col min="14081" max="14081" width="14.5703125" style="25" customWidth="1"/>
    <col min="14082" max="14082" width="24.85546875" style="25" customWidth="1"/>
    <col min="14083" max="14083" width="16.140625" style="25" customWidth="1"/>
    <col min="14084" max="14085" width="11.42578125" style="25"/>
    <col min="14086" max="14086" width="14.140625" style="25" customWidth="1"/>
    <col min="14087" max="14089" width="2.85546875" style="25" customWidth="1"/>
    <col min="14090" max="14336" width="11.42578125" style="25"/>
    <col min="14337" max="14337" width="14.5703125" style="25" customWidth="1"/>
    <col min="14338" max="14338" width="24.85546875" style="25" customWidth="1"/>
    <col min="14339" max="14339" width="16.140625" style="25" customWidth="1"/>
    <col min="14340" max="14341" width="11.42578125" style="25"/>
    <col min="14342" max="14342" width="14.140625" style="25" customWidth="1"/>
    <col min="14343" max="14345" width="2.85546875" style="25" customWidth="1"/>
    <col min="14346" max="14592" width="11.42578125" style="25"/>
    <col min="14593" max="14593" width="14.5703125" style="25" customWidth="1"/>
    <col min="14594" max="14594" width="24.85546875" style="25" customWidth="1"/>
    <col min="14595" max="14595" width="16.140625" style="25" customWidth="1"/>
    <col min="14596" max="14597" width="11.42578125" style="25"/>
    <col min="14598" max="14598" width="14.140625" style="25" customWidth="1"/>
    <col min="14599" max="14601" width="2.85546875" style="25" customWidth="1"/>
    <col min="14602" max="14848" width="11.42578125" style="25"/>
    <col min="14849" max="14849" width="14.5703125" style="25" customWidth="1"/>
    <col min="14850" max="14850" width="24.85546875" style="25" customWidth="1"/>
    <col min="14851" max="14851" width="16.140625" style="25" customWidth="1"/>
    <col min="14852" max="14853" width="11.42578125" style="25"/>
    <col min="14854" max="14854" width="14.140625" style="25" customWidth="1"/>
    <col min="14855" max="14857" width="2.85546875" style="25" customWidth="1"/>
    <col min="14858" max="15104" width="11.42578125" style="25"/>
    <col min="15105" max="15105" width="14.5703125" style="25" customWidth="1"/>
    <col min="15106" max="15106" width="24.85546875" style="25" customWidth="1"/>
    <col min="15107" max="15107" width="16.140625" style="25" customWidth="1"/>
    <col min="15108" max="15109" width="11.42578125" style="25"/>
    <col min="15110" max="15110" width="14.140625" style="25" customWidth="1"/>
    <col min="15111" max="15113" width="2.85546875" style="25" customWidth="1"/>
    <col min="15114" max="15360" width="11.42578125" style="25"/>
    <col min="15361" max="15361" width="14.5703125" style="25" customWidth="1"/>
    <col min="15362" max="15362" width="24.85546875" style="25" customWidth="1"/>
    <col min="15363" max="15363" width="16.140625" style="25" customWidth="1"/>
    <col min="15364" max="15365" width="11.42578125" style="25"/>
    <col min="15366" max="15366" width="14.140625" style="25" customWidth="1"/>
    <col min="15367" max="15369" width="2.85546875" style="25" customWidth="1"/>
    <col min="15370" max="15616" width="11.42578125" style="25"/>
    <col min="15617" max="15617" width="14.5703125" style="25" customWidth="1"/>
    <col min="15618" max="15618" width="24.85546875" style="25" customWidth="1"/>
    <col min="15619" max="15619" width="16.140625" style="25" customWidth="1"/>
    <col min="15620" max="15621" width="11.42578125" style="25"/>
    <col min="15622" max="15622" width="14.140625" style="25" customWidth="1"/>
    <col min="15623" max="15625" width="2.85546875" style="25" customWidth="1"/>
    <col min="15626" max="15872" width="11.42578125" style="25"/>
    <col min="15873" max="15873" width="14.5703125" style="25" customWidth="1"/>
    <col min="15874" max="15874" width="24.85546875" style="25" customWidth="1"/>
    <col min="15875" max="15875" width="16.140625" style="25" customWidth="1"/>
    <col min="15876" max="15877" width="11.42578125" style="25"/>
    <col min="15878" max="15878" width="14.140625" style="25" customWidth="1"/>
    <col min="15879" max="15881" width="2.85546875" style="25" customWidth="1"/>
    <col min="15882" max="16128" width="11.42578125" style="25"/>
    <col min="16129" max="16129" width="14.5703125" style="25" customWidth="1"/>
    <col min="16130" max="16130" width="24.85546875" style="25" customWidth="1"/>
    <col min="16131" max="16131" width="16.140625" style="25" customWidth="1"/>
    <col min="16132" max="16133" width="11.42578125" style="25"/>
    <col min="16134" max="16134" width="14.140625" style="25" customWidth="1"/>
    <col min="16135" max="16137" width="2.85546875" style="25" customWidth="1"/>
    <col min="16138" max="16384" width="11.42578125" style="25"/>
  </cols>
  <sheetData>
    <row r="1" spans="1:8" ht="15.75" x14ac:dyDescent="0.25">
      <c r="A1" s="507" t="s">
        <v>69</v>
      </c>
      <c r="B1" s="507"/>
      <c r="C1" s="507"/>
      <c r="D1" s="507"/>
      <c r="E1" s="507"/>
      <c r="F1" s="156"/>
      <c r="G1" s="156"/>
      <c r="H1" s="156"/>
    </row>
    <row r="2" spans="1:8" ht="15.75" x14ac:dyDescent="0.25">
      <c r="A2" s="507" t="s">
        <v>64</v>
      </c>
      <c r="B2" s="507"/>
      <c r="C2" s="507"/>
      <c r="D2" s="507"/>
      <c r="E2" s="507"/>
      <c r="F2" s="44"/>
    </row>
    <row r="3" spans="1:8" ht="15.75" x14ac:dyDescent="0.25">
      <c r="A3" s="588" t="str">
        <f>+'parámetros e instrucciones'!$E$6</f>
        <v>HILADOS TEXTURADOS</v>
      </c>
      <c r="B3" s="590"/>
      <c r="C3" s="590"/>
      <c r="D3" s="590"/>
      <c r="E3" s="590"/>
      <c r="F3" s="157"/>
      <c r="G3" s="28"/>
    </row>
    <row r="4" spans="1:8" ht="15.75" x14ac:dyDescent="0.25">
      <c r="A4" s="507" t="s">
        <v>158</v>
      </c>
      <c r="B4" s="507"/>
      <c r="C4" s="507"/>
      <c r="D4" s="507"/>
      <c r="E4" s="507"/>
      <c r="F4" s="44"/>
    </row>
    <row r="5" spans="1:8" ht="27" customHeight="1" thickBot="1" x14ac:dyDescent="0.25">
      <c r="A5" s="591" t="s">
        <v>159</v>
      </c>
      <c r="B5" s="591"/>
      <c r="C5" s="591"/>
      <c r="D5" s="591"/>
      <c r="E5" s="591"/>
      <c r="F5" s="44"/>
    </row>
    <row r="6" spans="1:8" ht="12.75" customHeight="1" x14ac:dyDescent="0.2">
      <c r="A6" s="147" t="s">
        <v>154</v>
      </c>
      <c r="B6" s="137" t="s">
        <v>160</v>
      </c>
      <c r="C6" s="138" t="s">
        <v>161</v>
      </c>
      <c r="D6" s="137" t="s">
        <v>162</v>
      </c>
      <c r="E6" s="139" t="s">
        <v>163</v>
      </c>
      <c r="F6"/>
    </row>
    <row r="7" spans="1:8" ht="13.5" thickBot="1" x14ac:dyDescent="0.25">
      <c r="A7" s="148" t="s">
        <v>7</v>
      </c>
      <c r="B7" s="149" t="s">
        <v>164</v>
      </c>
      <c r="C7" s="409" t="str">
        <f>+'parámetros e instrucciones'!E8</f>
        <v>Kilogramos</v>
      </c>
      <c r="D7" s="149" t="s">
        <v>165</v>
      </c>
      <c r="E7" s="158" t="s">
        <v>165</v>
      </c>
      <c r="F7"/>
    </row>
    <row r="8" spans="1:8" x14ac:dyDescent="0.2">
      <c r="A8" s="255">
        <f>+'3.vol '!A7</f>
        <v>41640</v>
      </c>
      <c r="B8" s="143"/>
      <c r="C8" s="150"/>
      <c r="D8" s="143"/>
      <c r="E8" s="159"/>
      <c r="F8"/>
    </row>
    <row r="9" spans="1:8" x14ac:dyDescent="0.2">
      <c r="A9" s="256">
        <f>+'3.vol '!A8</f>
        <v>41671</v>
      </c>
      <c r="B9" s="144"/>
      <c r="C9" s="151"/>
      <c r="D9" s="144"/>
      <c r="E9" s="160"/>
      <c r="F9"/>
    </row>
    <row r="10" spans="1:8" x14ac:dyDescent="0.2">
      <c r="A10" s="256">
        <f>+'3.vol '!A9</f>
        <v>41699</v>
      </c>
      <c r="B10" s="144"/>
      <c r="C10" s="151"/>
      <c r="D10" s="144"/>
      <c r="E10" s="160"/>
      <c r="F10"/>
    </row>
    <row r="11" spans="1:8" x14ac:dyDescent="0.2">
      <c r="A11" s="256">
        <f>+'3.vol '!A10</f>
        <v>41730</v>
      </c>
      <c r="B11" s="144"/>
      <c r="C11" s="151"/>
      <c r="D11" s="144"/>
      <c r="E11" s="160"/>
      <c r="F11"/>
    </row>
    <row r="12" spans="1:8" x14ac:dyDescent="0.2">
      <c r="A12" s="256">
        <f>+'3.vol '!A11</f>
        <v>41760</v>
      </c>
      <c r="B12" s="141"/>
      <c r="C12" s="151"/>
      <c r="D12" s="144"/>
      <c r="E12" s="160"/>
      <c r="F12"/>
    </row>
    <row r="13" spans="1:8" x14ac:dyDescent="0.2">
      <c r="A13" s="256">
        <f>+'3.vol '!A12</f>
        <v>41791</v>
      </c>
      <c r="B13" s="144"/>
      <c r="C13" s="151"/>
      <c r="D13" s="144"/>
      <c r="E13" s="160"/>
      <c r="F13"/>
    </row>
    <row r="14" spans="1:8" x14ac:dyDescent="0.2">
      <c r="A14" s="256">
        <f>+'3.vol '!A13</f>
        <v>41821</v>
      </c>
      <c r="B14" s="141"/>
      <c r="C14" s="151"/>
      <c r="D14" s="144"/>
      <c r="E14" s="160"/>
      <c r="F14"/>
    </row>
    <row r="15" spans="1:8" x14ac:dyDescent="0.2">
      <c r="A15" s="256">
        <f>+'3.vol '!A14</f>
        <v>41852</v>
      </c>
      <c r="B15" s="141"/>
      <c r="C15" s="151"/>
      <c r="D15" s="144"/>
      <c r="E15" s="160"/>
      <c r="F15"/>
    </row>
    <row r="16" spans="1:8" x14ac:dyDescent="0.2">
      <c r="A16" s="256">
        <f>+'3.vol '!A15</f>
        <v>41883</v>
      </c>
      <c r="B16" s="141"/>
      <c r="C16" s="151"/>
      <c r="D16" s="144"/>
      <c r="E16" s="160"/>
      <c r="F16"/>
    </row>
    <row r="17" spans="1:6" x14ac:dyDescent="0.2">
      <c r="A17" s="256">
        <f>+'3.vol '!A16</f>
        <v>41913</v>
      </c>
      <c r="B17" s="141"/>
      <c r="C17" s="151"/>
      <c r="D17" s="144"/>
      <c r="E17" s="160"/>
      <c r="F17"/>
    </row>
    <row r="18" spans="1:6" x14ac:dyDescent="0.2">
      <c r="A18" s="256">
        <f>+'3.vol '!A17</f>
        <v>41944</v>
      </c>
      <c r="B18" s="141"/>
      <c r="C18" s="151"/>
      <c r="D18" s="144"/>
      <c r="E18" s="160"/>
      <c r="F18"/>
    </row>
    <row r="19" spans="1:6" ht="13.5" thickBot="1" x14ac:dyDescent="0.25">
      <c r="A19" s="257">
        <f>+'3.vol '!A18</f>
        <v>41974</v>
      </c>
      <c r="B19" s="142"/>
      <c r="C19" s="152"/>
      <c r="D19" s="153"/>
      <c r="E19" s="161"/>
      <c r="F19"/>
    </row>
    <row r="20" spans="1:6" x14ac:dyDescent="0.2">
      <c r="A20" s="258">
        <f>+'3.vol '!A19</f>
        <v>42005</v>
      </c>
      <c r="B20" s="140"/>
      <c r="C20" s="150"/>
      <c r="D20" s="143"/>
      <c r="E20" s="159"/>
      <c r="F20"/>
    </row>
    <row r="21" spans="1:6" x14ac:dyDescent="0.2">
      <c r="A21" s="256">
        <f>+'3.vol '!A20</f>
        <v>42036</v>
      </c>
      <c r="B21" s="141"/>
      <c r="C21" s="151"/>
      <c r="D21" s="144"/>
      <c r="E21" s="160"/>
      <c r="F21"/>
    </row>
    <row r="22" spans="1:6" x14ac:dyDescent="0.2">
      <c r="A22" s="256">
        <f>+'3.vol '!A21</f>
        <v>42064</v>
      </c>
      <c r="B22" s="141"/>
      <c r="C22" s="151"/>
      <c r="D22" s="144"/>
      <c r="E22" s="160"/>
      <c r="F22"/>
    </row>
    <row r="23" spans="1:6" x14ac:dyDescent="0.2">
      <c r="A23" s="256">
        <f>+'3.vol '!A22</f>
        <v>42095</v>
      </c>
      <c r="B23" s="141"/>
      <c r="C23" s="151"/>
      <c r="D23" s="144"/>
      <c r="E23" s="160"/>
      <c r="F23"/>
    </row>
    <row r="24" spans="1:6" x14ac:dyDescent="0.2">
      <c r="A24" s="256">
        <f>+'3.vol '!A23</f>
        <v>42125</v>
      </c>
      <c r="B24" s="141"/>
      <c r="C24" s="151"/>
      <c r="D24" s="144"/>
      <c r="E24" s="160"/>
      <c r="F24"/>
    </row>
    <row r="25" spans="1:6" x14ac:dyDescent="0.2">
      <c r="A25" s="256">
        <f>+'3.vol '!A24</f>
        <v>42156</v>
      </c>
      <c r="B25" s="141"/>
      <c r="C25" s="151"/>
      <c r="D25" s="144"/>
      <c r="E25" s="160"/>
      <c r="F25"/>
    </row>
    <row r="26" spans="1:6" x14ac:dyDescent="0.2">
      <c r="A26" s="256">
        <f>+'3.vol '!A25</f>
        <v>42186</v>
      </c>
      <c r="B26" s="141"/>
      <c r="C26" s="151"/>
      <c r="D26" s="144"/>
      <c r="E26" s="160"/>
      <c r="F26"/>
    </row>
    <row r="27" spans="1:6" x14ac:dyDescent="0.2">
      <c r="A27" s="256">
        <f>+'3.vol '!A26</f>
        <v>42217</v>
      </c>
      <c r="B27" s="141"/>
      <c r="C27" s="151"/>
      <c r="D27" s="144"/>
      <c r="E27" s="160"/>
      <c r="F27"/>
    </row>
    <row r="28" spans="1:6" x14ac:dyDescent="0.2">
      <c r="A28" s="256">
        <f>+'3.vol '!A27</f>
        <v>42248</v>
      </c>
      <c r="B28" s="141"/>
      <c r="C28" s="151"/>
      <c r="D28" s="144"/>
      <c r="E28" s="160"/>
      <c r="F28"/>
    </row>
    <row r="29" spans="1:6" x14ac:dyDescent="0.2">
      <c r="A29" s="256">
        <f>+'3.vol '!A28</f>
        <v>42278</v>
      </c>
      <c r="B29" s="141"/>
      <c r="C29" s="151"/>
      <c r="D29" s="144"/>
      <c r="E29" s="160"/>
      <c r="F29"/>
    </row>
    <row r="30" spans="1:6" x14ac:dyDescent="0.2">
      <c r="A30" s="256">
        <f>+'3.vol '!A29</f>
        <v>42309</v>
      </c>
      <c r="B30" s="141"/>
      <c r="C30" s="151"/>
      <c r="D30" s="144"/>
      <c r="E30" s="160"/>
      <c r="F30"/>
    </row>
    <row r="31" spans="1:6" ht="13.5" thickBot="1" x14ac:dyDescent="0.25">
      <c r="A31" s="259">
        <f>+'3.vol '!A30</f>
        <v>42339</v>
      </c>
      <c r="B31" s="142"/>
      <c r="C31" s="152"/>
      <c r="D31" s="153"/>
      <c r="E31" s="161"/>
      <c r="F31"/>
    </row>
    <row r="32" spans="1:6" x14ac:dyDescent="0.2">
      <c r="A32" s="255">
        <f>+'3.vol '!A31</f>
        <v>42370</v>
      </c>
      <c r="B32" s="140"/>
      <c r="C32" s="150"/>
      <c r="D32" s="143"/>
      <c r="E32" s="159"/>
      <c r="F32"/>
    </row>
    <row r="33" spans="1:6" x14ac:dyDescent="0.2">
      <c r="A33" s="256">
        <f>+'3.vol '!A32</f>
        <v>42401</v>
      </c>
      <c r="B33" s="141"/>
      <c r="C33" s="151"/>
      <c r="D33" s="144"/>
      <c r="E33" s="160"/>
      <c r="F33"/>
    </row>
    <row r="34" spans="1:6" x14ac:dyDescent="0.2">
      <c r="A34" s="256">
        <f>+'3.vol '!A33</f>
        <v>42430</v>
      </c>
      <c r="B34" s="141"/>
      <c r="C34" s="151"/>
      <c r="D34" s="144"/>
      <c r="E34" s="160"/>
      <c r="F34"/>
    </row>
    <row r="35" spans="1:6" x14ac:dyDescent="0.2">
      <c r="A35" s="256">
        <f>+'3.vol '!A34</f>
        <v>42461</v>
      </c>
      <c r="B35" s="141"/>
      <c r="C35" s="151"/>
      <c r="D35" s="144"/>
      <c r="E35" s="160"/>
      <c r="F35"/>
    </row>
    <row r="36" spans="1:6" x14ac:dyDescent="0.2">
      <c r="A36" s="256">
        <f>+'3.vol '!A35</f>
        <v>42491</v>
      </c>
      <c r="B36" s="141"/>
      <c r="C36" s="151"/>
      <c r="D36" s="144"/>
      <c r="E36" s="160"/>
      <c r="F36"/>
    </row>
    <row r="37" spans="1:6" x14ac:dyDescent="0.2">
      <c r="A37" s="256">
        <f>+'3.vol '!A36</f>
        <v>42522</v>
      </c>
      <c r="B37" s="141"/>
      <c r="C37" s="151"/>
      <c r="D37" s="144"/>
      <c r="E37" s="160"/>
      <c r="F37"/>
    </row>
    <row r="38" spans="1:6" x14ac:dyDescent="0.2">
      <c r="A38" s="256">
        <f>+'3.vol '!A37</f>
        <v>42552</v>
      </c>
      <c r="B38" s="141"/>
      <c r="C38" s="151"/>
      <c r="D38" s="144"/>
      <c r="E38" s="160"/>
      <c r="F38"/>
    </row>
    <row r="39" spans="1:6" x14ac:dyDescent="0.2">
      <c r="A39" s="256">
        <f>+'3.vol '!A38</f>
        <v>42583</v>
      </c>
      <c r="B39" s="141"/>
      <c r="C39" s="151"/>
      <c r="D39" s="144"/>
      <c r="E39" s="160"/>
      <c r="F39"/>
    </row>
    <row r="40" spans="1:6" x14ac:dyDescent="0.2">
      <c r="A40" s="256">
        <f>+'3.vol '!A39</f>
        <v>42614</v>
      </c>
      <c r="B40" s="141"/>
      <c r="C40" s="151"/>
      <c r="D40" s="144"/>
      <c r="E40" s="160"/>
      <c r="F40"/>
    </row>
    <row r="41" spans="1:6" x14ac:dyDescent="0.2">
      <c r="A41" s="256">
        <f>+'3.vol '!A40</f>
        <v>42644</v>
      </c>
      <c r="B41" s="141"/>
      <c r="C41" s="151"/>
      <c r="D41" s="144"/>
      <c r="E41" s="160"/>
      <c r="F41"/>
    </row>
    <row r="42" spans="1:6" x14ac:dyDescent="0.2">
      <c r="A42" s="256">
        <f>+'3.vol '!A41</f>
        <v>42675</v>
      </c>
      <c r="B42" s="141"/>
      <c r="C42" s="151"/>
      <c r="D42" s="144"/>
      <c r="E42" s="160"/>
      <c r="F42"/>
    </row>
    <row r="43" spans="1:6" ht="13.5" thickBot="1" x14ac:dyDescent="0.25">
      <c r="A43" s="257">
        <f>+'3.vol '!A42</f>
        <v>42705</v>
      </c>
      <c r="B43" s="142"/>
      <c r="C43" s="152"/>
      <c r="D43" s="153"/>
      <c r="E43" s="161"/>
      <c r="F43"/>
    </row>
    <row r="44" spans="1:6" x14ac:dyDescent="0.2">
      <c r="A44" s="258">
        <f>+'3.vol '!A43</f>
        <v>42736</v>
      </c>
      <c r="B44" s="140"/>
      <c r="C44" s="150"/>
      <c r="D44" s="143"/>
      <c r="E44" s="159"/>
      <c r="F44"/>
    </row>
    <row r="45" spans="1:6" x14ac:dyDescent="0.2">
      <c r="A45" s="256">
        <f>+'3.vol '!A44</f>
        <v>42767</v>
      </c>
      <c r="B45" s="141"/>
      <c r="C45" s="151"/>
      <c r="D45" s="144"/>
      <c r="E45" s="160"/>
      <c r="F45"/>
    </row>
    <row r="46" spans="1:6" x14ac:dyDescent="0.2">
      <c r="A46" s="256">
        <f>+'3.vol '!A45</f>
        <v>42795</v>
      </c>
      <c r="B46" s="141"/>
      <c r="C46" s="151"/>
      <c r="D46" s="144"/>
      <c r="E46" s="160"/>
      <c r="F46"/>
    </row>
    <row r="47" spans="1:6" x14ac:dyDescent="0.2">
      <c r="A47" s="256">
        <f>+'3.vol '!A46</f>
        <v>42826</v>
      </c>
      <c r="B47" s="141"/>
      <c r="C47" s="151"/>
      <c r="D47" s="144"/>
      <c r="E47" s="160"/>
      <c r="F47"/>
    </row>
    <row r="48" spans="1:6" x14ac:dyDescent="0.2">
      <c r="A48" s="256">
        <f>+'3.vol '!A47</f>
        <v>42856</v>
      </c>
      <c r="B48" s="141"/>
      <c r="C48" s="151"/>
      <c r="D48" s="144"/>
      <c r="E48" s="160"/>
      <c r="F48"/>
    </row>
    <row r="49" spans="1:6" x14ac:dyDescent="0.2">
      <c r="A49" s="256">
        <f>+'3.vol '!A48</f>
        <v>42887</v>
      </c>
      <c r="B49" s="141"/>
      <c r="C49" s="151"/>
      <c r="D49" s="144"/>
      <c r="E49" s="160"/>
      <c r="F49"/>
    </row>
    <row r="50" spans="1:6" x14ac:dyDescent="0.2">
      <c r="A50" s="256">
        <f>+'3.vol '!A49</f>
        <v>42917</v>
      </c>
      <c r="B50" s="141"/>
      <c r="C50" s="151"/>
      <c r="D50" s="144"/>
      <c r="E50" s="160"/>
      <c r="F50"/>
    </row>
    <row r="51" spans="1:6" x14ac:dyDescent="0.2">
      <c r="A51" s="256">
        <f>+'3.vol '!A50</f>
        <v>42948</v>
      </c>
      <c r="B51" s="141"/>
      <c r="C51" s="151"/>
      <c r="D51" s="144"/>
      <c r="E51" s="160"/>
      <c r="F51"/>
    </row>
    <row r="52" spans="1:6" hidden="1" x14ac:dyDescent="0.2">
      <c r="A52" s="256">
        <f>+'3.vol '!A51</f>
        <v>42979</v>
      </c>
      <c r="B52" s="141"/>
      <c r="C52" s="151"/>
      <c r="D52" s="144"/>
      <c r="E52" s="160"/>
      <c r="F52"/>
    </row>
    <row r="53" spans="1:6" hidden="1" x14ac:dyDescent="0.2">
      <c r="A53" s="256">
        <f>+'3.vol '!A52</f>
        <v>43009</v>
      </c>
      <c r="B53" s="141"/>
      <c r="C53" s="151"/>
      <c r="D53" s="144"/>
      <c r="E53" s="160"/>
      <c r="F53"/>
    </row>
    <row r="54" spans="1:6" hidden="1" x14ac:dyDescent="0.2">
      <c r="A54" s="256">
        <f>+'3.vol '!A53</f>
        <v>43040</v>
      </c>
      <c r="B54" s="141"/>
      <c r="C54" s="151"/>
      <c r="D54" s="144"/>
      <c r="E54" s="160"/>
      <c r="F54"/>
    </row>
    <row r="55" spans="1:6" ht="13.5" hidden="1" thickBot="1" x14ac:dyDescent="0.25">
      <c r="A55" s="257">
        <f>+'3.vol '!A54</f>
        <v>43070</v>
      </c>
      <c r="B55" s="142"/>
      <c r="C55" s="152"/>
      <c r="D55" s="153"/>
      <c r="E55" s="161"/>
      <c r="F55"/>
    </row>
    <row r="56" spans="1:6" ht="13.5" thickBot="1" x14ac:dyDescent="0.25">
      <c r="A56" s="154"/>
      <c r="B56" s="51"/>
      <c r="C56" s="51"/>
      <c r="D56" s="228"/>
      <c r="E56" s="51"/>
      <c r="F56"/>
    </row>
    <row r="57" spans="1:6" x14ac:dyDescent="0.2">
      <c r="A57" s="261" t="str">
        <f>+'3.vol '!A58</f>
        <v>2014</v>
      </c>
      <c r="B57" s="140"/>
      <c r="C57" s="150"/>
      <c r="D57" s="143"/>
      <c r="E57" s="159"/>
      <c r="F57"/>
    </row>
    <row r="58" spans="1:6" x14ac:dyDescent="0.2">
      <c r="A58" s="261">
        <f>+'3.vol '!A59</f>
        <v>2015</v>
      </c>
      <c r="B58" s="141"/>
      <c r="C58" s="151"/>
      <c r="D58" s="144"/>
      <c r="E58" s="160"/>
      <c r="F58"/>
    </row>
    <row r="59" spans="1:6" ht="13.5" thickBot="1" x14ac:dyDescent="0.25">
      <c r="A59" s="262">
        <f>+'3.vol '!A60</f>
        <v>2016</v>
      </c>
      <c r="B59" s="141"/>
      <c r="C59" s="151"/>
      <c r="D59" s="144"/>
      <c r="E59" s="160"/>
      <c r="F59"/>
    </row>
    <row r="60" spans="1:6" x14ac:dyDescent="0.2">
      <c r="A60" s="260" t="str">
        <f>+'3.vol '!A61</f>
        <v>ene-ago 2016</v>
      </c>
      <c r="B60" s="141"/>
      <c r="C60" s="151"/>
      <c r="D60" s="144"/>
      <c r="E60" s="160"/>
      <c r="F60"/>
    </row>
    <row r="61" spans="1:6" ht="13.5" thickBot="1" x14ac:dyDescent="0.25">
      <c r="A61" s="442" t="str">
        <f>+'3.vol '!A62</f>
        <v>ene-ago 2017</v>
      </c>
      <c r="B61" s="141"/>
      <c r="C61" s="151"/>
      <c r="D61" s="144"/>
      <c r="E61" s="160"/>
      <c r="F61"/>
    </row>
    <row r="62" spans="1:6" x14ac:dyDescent="0.2">
      <c r="A62" s="154"/>
      <c r="B62" s="51"/>
      <c r="C62" s="51"/>
      <c r="D62" s="228"/>
      <c r="E62" s="51"/>
      <c r="F62"/>
    </row>
    <row r="63" spans="1:6" x14ac:dyDescent="0.2">
      <c r="A63" s="154"/>
      <c r="B63" s="51"/>
      <c r="C63" s="51"/>
      <c r="D63" s="228"/>
      <c r="E63" s="51"/>
      <c r="F63"/>
    </row>
    <row r="64" spans="1:6" x14ac:dyDescent="0.2">
      <c r="A64" s="410" t="s">
        <v>65</v>
      </c>
      <c r="B64" s="51"/>
      <c r="C64" s="51"/>
      <c r="D64" s="77"/>
      <c r="E64" s="51"/>
      <c r="F64"/>
    </row>
    <row r="65" spans="1:6" s="51" customFormat="1" x14ac:dyDescent="0.2">
      <c r="A65" s="212"/>
      <c r="F65" s="184"/>
    </row>
    <row r="66" spans="1:6" s="51" customFormat="1" x14ac:dyDescent="0.2">
      <c r="A66" s="212"/>
      <c r="F66" s="184"/>
    </row>
    <row r="67" spans="1:6" s="51" customFormat="1" x14ac:dyDescent="0.2">
      <c r="A67" s="212"/>
      <c r="F67" s="184"/>
    </row>
    <row r="68" spans="1:6" s="51" customFormat="1" x14ac:dyDescent="0.2">
      <c r="A68" s="212"/>
      <c r="F68" s="184"/>
    </row>
    <row r="69" spans="1:6" s="51" customFormat="1" x14ac:dyDescent="0.2">
      <c r="A69" s="212"/>
      <c r="F69" s="184"/>
    </row>
    <row r="70" spans="1:6" s="51" customFormat="1" x14ac:dyDescent="0.2">
      <c r="A70" s="212"/>
      <c r="F70" s="184"/>
    </row>
    <row r="71" spans="1:6" s="51" customFormat="1" x14ac:dyDescent="0.2">
      <c r="A71" s="154"/>
      <c r="F71" s="184"/>
    </row>
    <row r="72" spans="1:6" s="51" customFormat="1" x14ac:dyDescent="0.2">
      <c r="A72" s="213"/>
      <c r="F72" s="184"/>
    </row>
    <row r="73" spans="1:6" s="51" customFormat="1" x14ac:dyDescent="0.2">
      <c r="A73" s="213"/>
      <c r="F73" s="184"/>
    </row>
    <row r="74" spans="1:6" s="51" customFormat="1" x14ac:dyDescent="0.2"/>
    <row r="75" spans="1:6" s="51" customFormat="1" x14ac:dyDescent="0.2">
      <c r="A75" s="155"/>
    </row>
    <row r="76" spans="1:6" s="51" customFormat="1" x14ac:dyDescent="0.2">
      <c r="A76" s="214"/>
    </row>
    <row r="77" spans="1:6" s="51" customFormat="1" x14ac:dyDescent="0.2">
      <c r="A77" s="80"/>
    </row>
    <row r="78" spans="1:6" s="51" customFormat="1" x14ac:dyDescent="0.2">
      <c r="B78" s="215"/>
      <c r="C78" s="80"/>
    </row>
    <row r="79" spans="1:6" s="51" customFormat="1" x14ac:dyDescent="0.2">
      <c r="B79" s="80"/>
      <c r="C79" s="80"/>
    </row>
    <row r="80" spans="1:6" s="51" customFormat="1" x14ac:dyDescent="0.2">
      <c r="A80" s="216"/>
      <c r="C80" s="217"/>
      <c r="D80" s="217"/>
    </row>
    <row r="81" spans="1:4" s="51" customFormat="1" x14ac:dyDescent="0.2">
      <c r="A81" s="218"/>
      <c r="C81" s="121"/>
      <c r="D81" s="121"/>
    </row>
    <row r="82" spans="1:4" s="51" customFormat="1" x14ac:dyDescent="0.2">
      <c r="A82" s="218"/>
      <c r="C82" s="121"/>
      <c r="D82" s="121"/>
    </row>
    <row r="83" spans="1:4" s="51" customFormat="1" x14ac:dyDescent="0.2">
      <c r="A83" s="218"/>
      <c r="C83" s="121"/>
      <c r="D83" s="121"/>
    </row>
    <row r="84" spans="1:4" s="51" customFormat="1" x14ac:dyDescent="0.2">
      <c r="A84" s="218"/>
      <c r="C84" s="121"/>
      <c r="D84" s="121"/>
    </row>
    <row r="85" spans="1:4" s="51" customFormat="1" x14ac:dyDescent="0.2">
      <c r="A85" s="218"/>
      <c r="C85" s="122"/>
      <c r="D85" s="122"/>
    </row>
    <row r="86" spans="1:4" s="51" customFormat="1" x14ac:dyDescent="0.2"/>
    <row r="87" spans="1:4" s="51" customFormat="1" x14ac:dyDescent="0.2"/>
    <row r="88" spans="1:4" s="51" customFormat="1" x14ac:dyDescent="0.2"/>
    <row r="89" spans="1:4" s="51" customFormat="1" x14ac:dyDescent="0.2"/>
    <row r="90" spans="1:4" s="51" customFormat="1" x14ac:dyDescent="0.2"/>
    <row r="91" spans="1:4" s="51" customFormat="1" x14ac:dyDescent="0.2"/>
    <row r="92" spans="1:4" s="51" customFormat="1" x14ac:dyDescent="0.2"/>
    <row r="93" spans="1:4" s="51" customFormat="1" x14ac:dyDescent="0.2"/>
    <row r="94" spans="1:4" s="51" customFormat="1" x14ac:dyDescent="0.2"/>
    <row r="95" spans="1:4" s="51" customFormat="1" x14ac:dyDescent="0.2"/>
    <row r="96" spans="1:4" s="51" customFormat="1" x14ac:dyDescent="0.2"/>
    <row r="97" s="51" customFormat="1" x14ac:dyDescent="0.2"/>
    <row r="98" s="51" customFormat="1" x14ac:dyDescent="0.2"/>
    <row r="99" s="51" customFormat="1" x14ac:dyDescent="0.2"/>
    <row r="100" s="51" customFormat="1" x14ac:dyDescent="0.2"/>
    <row r="101" s="51" customFormat="1" x14ac:dyDescent="0.2"/>
    <row r="102" s="51" customFormat="1" x14ac:dyDescent="0.2"/>
    <row r="103" s="51" customFormat="1" x14ac:dyDescent="0.2"/>
    <row r="104" s="51" customFormat="1" x14ac:dyDescent="0.2"/>
    <row r="105" s="51" customFormat="1" x14ac:dyDescent="0.2"/>
    <row r="106" s="51" customFormat="1" x14ac:dyDescent="0.2"/>
    <row r="107" s="51" customFormat="1" x14ac:dyDescent="0.2"/>
    <row r="108" s="51" customFormat="1" x14ac:dyDescent="0.2"/>
    <row r="109" s="51" customFormat="1" x14ac:dyDescent="0.2"/>
    <row r="110" s="51" customFormat="1" x14ac:dyDescent="0.2"/>
    <row r="111" s="51" customFormat="1" x14ac:dyDescent="0.2"/>
    <row r="112" s="51" customFormat="1" x14ac:dyDescent="0.2"/>
    <row r="113" s="51" customFormat="1" x14ac:dyDescent="0.2"/>
    <row r="114" s="51" customFormat="1" x14ac:dyDescent="0.2"/>
    <row r="115" s="51" customFormat="1" x14ac:dyDescent="0.2"/>
    <row r="116" s="51" customFormat="1" x14ac:dyDescent="0.2"/>
    <row r="117" s="51" customFormat="1" x14ac:dyDescent="0.2"/>
    <row r="118" s="51" customFormat="1" x14ac:dyDescent="0.2"/>
    <row r="119" s="51" customFormat="1" x14ac:dyDescent="0.2"/>
    <row r="120" s="51" customFormat="1" x14ac:dyDescent="0.2"/>
    <row r="121" s="51" customFormat="1" x14ac:dyDescent="0.2"/>
    <row r="122" s="51" customFormat="1" x14ac:dyDescent="0.2"/>
    <row r="123" s="51" customFormat="1" x14ac:dyDescent="0.2"/>
    <row r="124" s="51" customFormat="1" x14ac:dyDescent="0.2"/>
    <row r="125" s="51" customFormat="1" x14ac:dyDescent="0.2"/>
    <row r="126" s="51" customFormat="1" x14ac:dyDescent="0.2"/>
    <row r="127" s="51" customFormat="1" x14ac:dyDescent="0.2"/>
    <row r="128" s="51" customFormat="1" x14ac:dyDescent="0.2"/>
    <row r="129" s="51" customFormat="1" x14ac:dyDescent="0.2"/>
    <row r="130" s="51" customFormat="1" x14ac:dyDescent="0.2"/>
    <row r="131" s="51" customFormat="1" x14ac:dyDescent="0.2"/>
    <row r="132" s="51" customFormat="1" x14ac:dyDescent="0.2"/>
    <row r="133" s="51" customFormat="1" x14ac:dyDescent="0.2"/>
    <row r="134" s="51" customFormat="1" x14ac:dyDescent="0.2"/>
    <row r="135" s="51" customFormat="1" x14ac:dyDescent="0.2"/>
    <row r="136" s="51" customFormat="1" x14ac:dyDescent="0.2"/>
    <row r="137" s="51" customFormat="1" x14ac:dyDescent="0.2"/>
    <row r="138" s="51" customFormat="1" x14ac:dyDescent="0.2"/>
    <row r="139" s="51" customFormat="1" x14ac:dyDescent="0.2"/>
    <row r="140" s="51" customFormat="1" x14ac:dyDescent="0.2"/>
    <row r="141" s="51" customFormat="1" x14ac:dyDescent="0.2"/>
    <row r="142" s="51" customFormat="1" x14ac:dyDescent="0.2"/>
    <row r="143" s="51" customFormat="1" x14ac:dyDescent="0.2"/>
    <row r="144" s="51" customFormat="1" x14ac:dyDescent="0.2"/>
    <row r="145" s="51" customFormat="1" x14ac:dyDescent="0.2"/>
    <row r="146" s="51" customFormat="1" x14ac:dyDescent="0.2"/>
    <row r="147" s="51" customFormat="1" x14ac:dyDescent="0.2"/>
    <row r="148" s="51" customFormat="1" x14ac:dyDescent="0.2"/>
    <row r="149" s="51" customFormat="1" x14ac:dyDescent="0.2"/>
    <row r="150" s="51" customFormat="1" x14ac:dyDescent="0.2"/>
    <row r="151" s="51" customFormat="1" x14ac:dyDescent="0.2"/>
    <row r="152" s="51" customFormat="1" x14ac:dyDescent="0.2"/>
    <row r="153" s="51" customFormat="1" x14ac:dyDescent="0.2"/>
    <row r="154" s="51" customFormat="1" x14ac:dyDescent="0.2"/>
    <row r="155" s="51" customFormat="1" x14ac:dyDescent="0.2"/>
    <row r="156" s="51" customFormat="1" x14ac:dyDescent="0.2"/>
    <row r="157" s="51" customFormat="1" x14ac:dyDescent="0.2"/>
    <row r="158" s="51" customFormat="1" x14ac:dyDescent="0.2"/>
    <row r="159" s="51" customFormat="1" x14ac:dyDescent="0.2"/>
    <row r="160" s="51" customFormat="1" x14ac:dyDescent="0.2"/>
    <row r="161" s="51" customFormat="1" x14ac:dyDescent="0.2"/>
    <row r="162" s="51" customFormat="1" x14ac:dyDescent="0.2"/>
    <row r="163" s="51" customFormat="1" x14ac:dyDescent="0.2"/>
    <row r="164" s="51" customFormat="1" x14ac:dyDescent="0.2"/>
    <row r="165" s="51" customFormat="1" x14ac:dyDescent="0.2"/>
    <row r="166" s="51" customFormat="1" x14ac:dyDescent="0.2"/>
    <row r="167" s="51" customFormat="1" x14ac:dyDescent="0.2"/>
    <row r="168" s="51" customFormat="1" x14ac:dyDescent="0.2"/>
    <row r="169" s="51" customFormat="1" x14ac:dyDescent="0.2"/>
    <row r="170" s="51" customFormat="1" x14ac:dyDescent="0.2"/>
    <row r="171" s="51" customFormat="1" x14ac:dyDescent="0.2"/>
    <row r="172" s="51" customFormat="1" x14ac:dyDescent="0.2"/>
    <row r="173" s="51" customFormat="1" x14ac:dyDescent="0.2"/>
    <row r="174" s="51" customFormat="1" x14ac:dyDescent="0.2"/>
    <row r="175" s="51" customFormat="1" x14ac:dyDescent="0.2"/>
    <row r="176" s="51" customFormat="1" x14ac:dyDescent="0.2"/>
    <row r="177" s="51" customFormat="1" x14ac:dyDescent="0.2"/>
    <row r="178" s="51" customFormat="1" x14ac:dyDescent="0.2"/>
    <row r="179" s="51" customFormat="1" x14ac:dyDescent="0.2"/>
    <row r="180" s="51" customFormat="1" x14ac:dyDescent="0.2"/>
    <row r="181" s="51" customFormat="1" x14ac:dyDescent="0.2"/>
    <row r="182" s="51" customFormat="1" x14ac:dyDescent="0.2"/>
    <row r="183" s="51" customFormat="1" x14ac:dyDescent="0.2"/>
    <row r="184" s="51" customFormat="1" x14ac:dyDescent="0.2"/>
    <row r="185" s="51" customFormat="1" x14ac:dyDescent="0.2"/>
    <row r="186" s="51" customFormat="1" x14ac:dyDescent="0.2"/>
    <row r="187" s="51" customFormat="1" x14ac:dyDescent="0.2"/>
    <row r="188" s="51" customFormat="1" x14ac:dyDescent="0.2"/>
    <row r="189" s="51" customFormat="1" x14ac:dyDescent="0.2"/>
    <row r="190" s="51" customFormat="1" x14ac:dyDescent="0.2"/>
    <row r="191" s="51" customFormat="1" x14ac:dyDescent="0.2"/>
    <row r="192" s="51" customFormat="1" x14ac:dyDescent="0.2"/>
    <row r="193" s="51" customFormat="1" x14ac:dyDescent="0.2"/>
    <row r="194" s="51" customFormat="1" x14ac:dyDescent="0.2"/>
    <row r="195" s="51" customFormat="1" x14ac:dyDescent="0.2"/>
    <row r="196" s="51" customFormat="1" x14ac:dyDescent="0.2"/>
    <row r="197" s="51" customFormat="1" x14ac:dyDescent="0.2"/>
    <row r="198" s="51" customFormat="1" x14ac:dyDescent="0.2"/>
    <row r="199" s="51" customFormat="1" x14ac:dyDescent="0.2"/>
    <row r="200" s="51" customFormat="1" x14ac:dyDescent="0.2"/>
    <row r="201" s="51" customFormat="1" x14ac:dyDescent="0.2"/>
    <row r="202" s="51" customFormat="1" x14ac:dyDescent="0.2"/>
    <row r="203" s="51" customFormat="1" x14ac:dyDescent="0.2"/>
    <row r="204" s="51" customFormat="1" x14ac:dyDescent="0.2"/>
    <row r="205" s="51" customFormat="1" x14ac:dyDescent="0.2"/>
    <row r="206" s="51" customFormat="1" x14ac:dyDescent="0.2"/>
    <row r="207" s="51" customFormat="1" x14ac:dyDescent="0.2"/>
    <row r="208" s="51" customFormat="1" x14ac:dyDescent="0.2"/>
    <row r="209" s="51" customFormat="1" x14ac:dyDescent="0.2"/>
    <row r="210" s="51" customFormat="1" x14ac:dyDescent="0.2"/>
    <row r="211" s="51" customFormat="1" x14ac:dyDescent="0.2"/>
    <row r="212" s="51" customFormat="1" x14ac:dyDescent="0.2"/>
    <row r="213" s="51" customFormat="1" x14ac:dyDescent="0.2"/>
    <row r="214" s="51" customFormat="1" x14ac:dyDescent="0.2"/>
    <row r="215" s="51" customFormat="1" x14ac:dyDescent="0.2"/>
    <row r="216" s="51" customFormat="1" x14ac:dyDescent="0.2"/>
    <row r="217" s="51" customFormat="1" x14ac:dyDescent="0.2"/>
    <row r="218" s="51" customFormat="1" x14ac:dyDescent="0.2"/>
    <row r="219" s="51" customFormat="1" x14ac:dyDescent="0.2"/>
  </sheetData>
  <mergeCells count="5">
    <mergeCell ref="A1:E1"/>
    <mergeCell ref="A2:E2"/>
    <mergeCell ref="A3:E3"/>
    <mergeCell ref="A4:E4"/>
    <mergeCell ref="A5:E5"/>
  </mergeCells>
  <pageMargins left="0.31496062992125984" right="0.31496062992125984" top="1.299212598425197" bottom="0.74803149606299213" header="0.19685039370078741" footer="0.31496062992125984"/>
  <pageSetup paperSize="9" scale="84" orientation="portrait" verticalDpi="1200" r:id="rId1"/>
  <headerFooter>
    <oddHeader xml:space="preserve">&amp;R2017 - Año de las Energías Renovables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56"/>
  <sheetViews>
    <sheetView showGridLines="0" zoomScale="75" zoomScaleNormal="75" workbookViewId="0">
      <selection activeCell="C22" sqref="C22"/>
    </sheetView>
  </sheetViews>
  <sheetFormatPr baseColWidth="10" defaultRowHeight="12.75" x14ac:dyDescent="0.2"/>
  <cols>
    <col min="1" max="1" width="19.140625" style="25" customWidth="1"/>
    <col min="2" max="3" width="14.5703125" style="25" customWidth="1"/>
    <col min="4" max="8" width="13.85546875" style="25" customWidth="1"/>
    <col min="9" max="9" width="15.140625" style="25" customWidth="1"/>
    <col min="10" max="256" width="11.42578125" style="25"/>
    <col min="257" max="259" width="14.5703125" style="25" customWidth="1"/>
    <col min="260" max="265" width="13.85546875" style="25" customWidth="1"/>
    <col min="266" max="512" width="11.42578125" style="25"/>
    <col min="513" max="515" width="14.5703125" style="25" customWidth="1"/>
    <col min="516" max="521" width="13.85546875" style="25" customWidth="1"/>
    <col min="522" max="768" width="11.42578125" style="25"/>
    <col min="769" max="771" width="14.5703125" style="25" customWidth="1"/>
    <col min="772" max="777" width="13.85546875" style="25" customWidth="1"/>
    <col min="778" max="1024" width="11.42578125" style="25"/>
    <col min="1025" max="1027" width="14.5703125" style="25" customWidth="1"/>
    <col min="1028" max="1033" width="13.85546875" style="25" customWidth="1"/>
    <col min="1034" max="1280" width="11.42578125" style="25"/>
    <col min="1281" max="1283" width="14.5703125" style="25" customWidth="1"/>
    <col min="1284" max="1289" width="13.85546875" style="25" customWidth="1"/>
    <col min="1290" max="1536" width="11.42578125" style="25"/>
    <col min="1537" max="1539" width="14.5703125" style="25" customWidth="1"/>
    <col min="1540" max="1545" width="13.85546875" style="25" customWidth="1"/>
    <col min="1546" max="1792" width="11.42578125" style="25"/>
    <col min="1793" max="1795" width="14.5703125" style="25" customWidth="1"/>
    <col min="1796" max="1801" width="13.85546875" style="25" customWidth="1"/>
    <col min="1802" max="2048" width="11.42578125" style="25"/>
    <col min="2049" max="2051" width="14.5703125" style="25" customWidth="1"/>
    <col min="2052" max="2057" width="13.85546875" style="25" customWidth="1"/>
    <col min="2058" max="2304" width="11.42578125" style="25"/>
    <col min="2305" max="2307" width="14.5703125" style="25" customWidth="1"/>
    <col min="2308" max="2313" width="13.85546875" style="25" customWidth="1"/>
    <col min="2314" max="2560" width="11.42578125" style="25"/>
    <col min="2561" max="2563" width="14.5703125" style="25" customWidth="1"/>
    <col min="2564" max="2569" width="13.85546875" style="25" customWidth="1"/>
    <col min="2570" max="2816" width="11.42578125" style="25"/>
    <col min="2817" max="2819" width="14.5703125" style="25" customWidth="1"/>
    <col min="2820" max="2825" width="13.85546875" style="25" customWidth="1"/>
    <col min="2826" max="3072" width="11.42578125" style="25"/>
    <col min="3073" max="3075" width="14.5703125" style="25" customWidth="1"/>
    <col min="3076" max="3081" width="13.85546875" style="25" customWidth="1"/>
    <col min="3082" max="3328" width="11.42578125" style="25"/>
    <col min="3329" max="3331" width="14.5703125" style="25" customWidth="1"/>
    <col min="3332" max="3337" width="13.85546875" style="25" customWidth="1"/>
    <col min="3338" max="3584" width="11.42578125" style="25"/>
    <col min="3585" max="3587" width="14.5703125" style="25" customWidth="1"/>
    <col min="3588" max="3593" width="13.85546875" style="25" customWidth="1"/>
    <col min="3594" max="3840" width="11.42578125" style="25"/>
    <col min="3841" max="3843" width="14.5703125" style="25" customWidth="1"/>
    <col min="3844" max="3849" width="13.85546875" style="25" customWidth="1"/>
    <col min="3850" max="4096" width="11.42578125" style="25"/>
    <col min="4097" max="4099" width="14.5703125" style="25" customWidth="1"/>
    <col min="4100" max="4105" width="13.85546875" style="25" customWidth="1"/>
    <col min="4106" max="4352" width="11.42578125" style="25"/>
    <col min="4353" max="4355" width="14.5703125" style="25" customWidth="1"/>
    <col min="4356" max="4361" width="13.85546875" style="25" customWidth="1"/>
    <col min="4362" max="4608" width="11.42578125" style="25"/>
    <col min="4609" max="4611" width="14.5703125" style="25" customWidth="1"/>
    <col min="4612" max="4617" width="13.85546875" style="25" customWidth="1"/>
    <col min="4618" max="4864" width="11.42578125" style="25"/>
    <col min="4865" max="4867" width="14.5703125" style="25" customWidth="1"/>
    <col min="4868" max="4873" width="13.85546875" style="25" customWidth="1"/>
    <col min="4874" max="5120" width="11.42578125" style="25"/>
    <col min="5121" max="5123" width="14.5703125" style="25" customWidth="1"/>
    <col min="5124" max="5129" width="13.85546875" style="25" customWidth="1"/>
    <col min="5130" max="5376" width="11.42578125" style="25"/>
    <col min="5377" max="5379" width="14.5703125" style="25" customWidth="1"/>
    <col min="5380" max="5385" width="13.85546875" style="25" customWidth="1"/>
    <col min="5386" max="5632" width="11.42578125" style="25"/>
    <col min="5633" max="5635" width="14.5703125" style="25" customWidth="1"/>
    <col min="5636" max="5641" width="13.85546875" style="25" customWidth="1"/>
    <col min="5642" max="5888" width="11.42578125" style="25"/>
    <col min="5889" max="5891" width="14.5703125" style="25" customWidth="1"/>
    <col min="5892" max="5897" width="13.85546875" style="25" customWidth="1"/>
    <col min="5898" max="6144" width="11.42578125" style="25"/>
    <col min="6145" max="6147" width="14.5703125" style="25" customWidth="1"/>
    <col min="6148" max="6153" width="13.85546875" style="25" customWidth="1"/>
    <col min="6154" max="6400" width="11.42578125" style="25"/>
    <col min="6401" max="6403" width="14.5703125" style="25" customWidth="1"/>
    <col min="6404" max="6409" width="13.85546875" style="25" customWidth="1"/>
    <col min="6410" max="6656" width="11.42578125" style="25"/>
    <col min="6657" max="6659" width="14.5703125" style="25" customWidth="1"/>
    <col min="6660" max="6665" width="13.85546875" style="25" customWidth="1"/>
    <col min="6666" max="6912" width="11.42578125" style="25"/>
    <col min="6913" max="6915" width="14.5703125" style="25" customWidth="1"/>
    <col min="6916" max="6921" width="13.85546875" style="25" customWidth="1"/>
    <col min="6922" max="7168" width="11.42578125" style="25"/>
    <col min="7169" max="7171" width="14.5703125" style="25" customWidth="1"/>
    <col min="7172" max="7177" width="13.85546875" style="25" customWidth="1"/>
    <col min="7178" max="7424" width="11.42578125" style="25"/>
    <col min="7425" max="7427" width="14.5703125" style="25" customWidth="1"/>
    <col min="7428" max="7433" width="13.85546875" style="25" customWidth="1"/>
    <col min="7434" max="7680" width="11.42578125" style="25"/>
    <col min="7681" max="7683" width="14.5703125" style="25" customWidth="1"/>
    <col min="7684" max="7689" width="13.85546875" style="25" customWidth="1"/>
    <col min="7690" max="7936" width="11.42578125" style="25"/>
    <col min="7937" max="7939" width="14.5703125" style="25" customWidth="1"/>
    <col min="7940" max="7945" width="13.85546875" style="25" customWidth="1"/>
    <col min="7946" max="8192" width="11.42578125" style="25"/>
    <col min="8193" max="8195" width="14.5703125" style="25" customWidth="1"/>
    <col min="8196" max="8201" width="13.85546875" style="25" customWidth="1"/>
    <col min="8202" max="8448" width="11.42578125" style="25"/>
    <col min="8449" max="8451" width="14.5703125" style="25" customWidth="1"/>
    <col min="8452" max="8457" width="13.85546875" style="25" customWidth="1"/>
    <col min="8458" max="8704" width="11.42578125" style="25"/>
    <col min="8705" max="8707" width="14.5703125" style="25" customWidth="1"/>
    <col min="8708" max="8713" width="13.85546875" style="25" customWidth="1"/>
    <col min="8714" max="8960" width="11.42578125" style="25"/>
    <col min="8961" max="8963" width="14.5703125" style="25" customWidth="1"/>
    <col min="8964" max="8969" width="13.85546875" style="25" customWidth="1"/>
    <col min="8970" max="9216" width="11.42578125" style="25"/>
    <col min="9217" max="9219" width="14.5703125" style="25" customWidth="1"/>
    <col min="9220" max="9225" width="13.85546875" style="25" customWidth="1"/>
    <col min="9226" max="9472" width="11.42578125" style="25"/>
    <col min="9473" max="9475" width="14.5703125" style="25" customWidth="1"/>
    <col min="9476" max="9481" width="13.85546875" style="25" customWidth="1"/>
    <col min="9482" max="9728" width="11.42578125" style="25"/>
    <col min="9729" max="9731" width="14.5703125" style="25" customWidth="1"/>
    <col min="9732" max="9737" width="13.85546875" style="25" customWidth="1"/>
    <col min="9738" max="9984" width="11.42578125" style="25"/>
    <col min="9985" max="9987" width="14.5703125" style="25" customWidth="1"/>
    <col min="9988" max="9993" width="13.85546875" style="25" customWidth="1"/>
    <col min="9994" max="10240" width="11.42578125" style="25"/>
    <col min="10241" max="10243" width="14.5703125" style="25" customWidth="1"/>
    <col min="10244" max="10249" width="13.85546875" style="25" customWidth="1"/>
    <col min="10250" max="10496" width="11.42578125" style="25"/>
    <col min="10497" max="10499" width="14.5703125" style="25" customWidth="1"/>
    <col min="10500" max="10505" width="13.85546875" style="25" customWidth="1"/>
    <col min="10506" max="10752" width="11.42578125" style="25"/>
    <col min="10753" max="10755" width="14.5703125" style="25" customWidth="1"/>
    <col min="10756" max="10761" width="13.85546875" style="25" customWidth="1"/>
    <col min="10762" max="11008" width="11.42578125" style="25"/>
    <col min="11009" max="11011" width="14.5703125" style="25" customWidth="1"/>
    <col min="11012" max="11017" width="13.85546875" style="25" customWidth="1"/>
    <col min="11018" max="11264" width="11.42578125" style="25"/>
    <col min="11265" max="11267" width="14.5703125" style="25" customWidth="1"/>
    <col min="11268" max="11273" width="13.85546875" style="25" customWidth="1"/>
    <col min="11274" max="11520" width="11.42578125" style="25"/>
    <col min="11521" max="11523" width="14.5703125" style="25" customWidth="1"/>
    <col min="11524" max="11529" width="13.85546875" style="25" customWidth="1"/>
    <col min="11530" max="11776" width="11.42578125" style="25"/>
    <col min="11777" max="11779" width="14.5703125" style="25" customWidth="1"/>
    <col min="11780" max="11785" width="13.85546875" style="25" customWidth="1"/>
    <col min="11786" max="12032" width="11.42578125" style="25"/>
    <col min="12033" max="12035" width="14.5703125" style="25" customWidth="1"/>
    <col min="12036" max="12041" width="13.85546875" style="25" customWidth="1"/>
    <col min="12042" max="12288" width="11.42578125" style="25"/>
    <col min="12289" max="12291" width="14.5703125" style="25" customWidth="1"/>
    <col min="12292" max="12297" width="13.85546875" style="25" customWidth="1"/>
    <col min="12298" max="12544" width="11.42578125" style="25"/>
    <col min="12545" max="12547" width="14.5703125" style="25" customWidth="1"/>
    <col min="12548" max="12553" width="13.85546875" style="25" customWidth="1"/>
    <col min="12554" max="12800" width="11.42578125" style="25"/>
    <col min="12801" max="12803" width="14.5703125" style="25" customWidth="1"/>
    <col min="12804" max="12809" width="13.85546875" style="25" customWidth="1"/>
    <col min="12810" max="13056" width="11.42578125" style="25"/>
    <col min="13057" max="13059" width="14.5703125" style="25" customWidth="1"/>
    <col min="13060" max="13065" width="13.85546875" style="25" customWidth="1"/>
    <col min="13066" max="13312" width="11.42578125" style="25"/>
    <col min="13313" max="13315" width="14.5703125" style="25" customWidth="1"/>
    <col min="13316" max="13321" width="13.85546875" style="25" customWidth="1"/>
    <col min="13322" max="13568" width="11.42578125" style="25"/>
    <col min="13569" max="13571" width="14.5703125" style="25" customWidth="1"/>
    <col min="13572" max="13577" width="13.85546875" style="25" customWidth="1"/>
    <col min="13578" max="13824" width="11.42578125" style="25"/>
    <col min="13825" max="13827" width="14.5703125" style="25" customWidth="1"/>
    <col min="13828" max="13833" width="13.85546875" style="25" customWidth="1"/>
    <col min="13834" max="14080" width="11.42578125" style="25"/>
    <col min="14081" max="14083" width="14.5703125" style="25" customWidth="1"/>
    <col min="14084" max="14089" width="13.85546875" style="25" customWidth="1"/>
    <col min="14090" max="14336" width="11.42578125" style="25"/>
    <col min="14337" max="14339" width="14.5703125" style="25" customWidth="1"/>
    <col min="14340" max="14345" width="13.85546875" style="25" customWidth="1"/>
    <col min="14346" max="14592" width="11.42578125" style="25"/>
    <col min="14593" max="14595" width="14.5703125" style="25" customWidth="1"/>
    <col min="14596" max="14601" width="13.85546875" style="25" customWidth="1"/>
    <col min="14602" max="14848" width="11.42578125" style="25"/>
    <col min="14849" max="14851" width="14.5703125" style="25" customWidth="1"/>
    <col min="14852" max="14857" width="13.85546875" style="25" customWidth="1"/>
    <col min="14858" max="15104" width="11.42578125" style="25"/>
    <col min="15105" max="15107" width="14.5703125" style="25" customWidth="1"/>
    <col min="15108" max="15113" width="13.85546875" style="25" customWidth="1"/>
    <col min="15114" max="15360" width="11.42578125" style="25"/>
    <col min="15361" max="15363" width="14.5703125" style="25" customWidth="1"/>
    <col min="15364" max="15369" width="13.85546875" style="25" customWidth="1"/>
    <col min="15370" max="15616" width="11.42578125" style="25"/>
    <col min="15617" max="15619" width="14.5703125" style="25" customWidth="1"/>
    <col min="15620" max="15625" width="13.85546875" style="25" customWidth="1"/>
    <col min="15626" max="15872" width="11.42578125" style="25"/>
    <col min="15873" max="15875" width="14.5703125" style="25" customWidth="1"/>
    <col min="15876" max="15881" width="13.85546875" style="25" customWidth="1"/>
    <col min="15882" max="16128" width="11.42578125" style="25"/>
    <col min="16129" max="16131" width="14.5703125" style="25" customWidth="1"/>
    <col min="16132" max="16137" width="13.85546875" style="25" customWidth="1"/>
    <col min="16138" max="16384" width="11.42578125" style="25"/>
  </cols>
  <sheetData>
    <row r="1" spans="1:9" ht="15.75" x14ac:dyDescent="0.25">
      <c r="A1" s="78" t="s">
        <v>166</v>
      </c>
      <c r="B1" s="78"/>
      <c r="C1" s="78"/>
      <c r="D1" s="162"/>
      <c r="E1" s="162"/>
      <c r="F1" s="162"/>
      <c r="G1" s="162"/>
      <c r="H1" s="162"/>
      <c r="I1" s="162"/>
    </row>
    <row r="2" spans="1:9" ht="15.75" x14ac:dyDescent="0.25">
      <c r="A2" s="78" t="s">
        <v>11</v>
      </c>
      <c r="B2" s="78"/>
      <c r="C2" s="78"/>
      <c r="D2" s="162"/>
      <c r="E2" s="162"/>
      <c r="F2" s="162"/>
      <c r="G2" s="162"/>
      <c r="H2" s="162"/>
      <c r="I2" s="162"/>
    </row>
    <row r="3" spans="1:9" ht="15.75" x14ac:dyDescent="0.25">
      <c r="A3" s="411" t="str">
        <f>+'parámetros e instrucciones'!$E$6</f>
        <v>HILADOS TEXTURADOS</v>
      </c>
      <c r="B3" s="163"/>
      <c r="C3" s="163"/>
      <c r="D3" s="164"/>
      <c r="E3" s="164"/>
      <c r="F3" s="164"/>
      <c r="G3" s="164"/>
      <c r="H3" s="164"/>
      <c r="I3" s="164"/>
    </row>
    <row r="4" spans="1:9" ht="15.75" x14ac:dyDescent="0.25">
      <c r="A4" s="78" t="s">
        <v>167</v>
      </c>
      <c r="B4" s="78"/>
      <c r="C4" s="78"/>
      <c r="D4" s="162"/>
      <c r="E4" s="162"/>
      <c r="F4" s="162"/>
      <c r="G4" s="162"/>
      <c r="H4" s="162"/>
      <c r="I4" s="162"/>
    </row>
    <row r="5" spans="1:9" x14ac:dyDescent="0.2">
      <c r="A5" s="165" t="str">
        <f>"(en "&amp;'parámetros e instrucciones'!E8&amp;" y valores de primera venta)"</f>
        <v>(en Kilogramos y valores de primera venta)</v>
      </c>
      <c r="B5" s="165"/>
      <c r="C5" s="165"/>
      <c r="D5" s="166"/>
      <c r="E5" s="166"/>
      <c r="F5" s="166"/>
      <c r="G5" s="166"/>
      <c r="H5" s="166"/>
      <c r="I5" s="166"/>
    </row>
    <row r="6" spans="1:9" ht="13.5" thickBot="1" x14ac:dyDescent="0.25">
      <c r="A6" s="124"/>
      <c r="B6" s="124"/>
      <c r="C6" s="124"/>
      <c r="D6" s="167"/>
      <c r="E6" s="168"/>
      <c r="F6" s="168"/>
      <c r="G6" s="168"/>
      <c r="H6" s="168"/>
      <c r="I6" s="168"/>
    </row>
    <row r="7" spans="1:9" x14ac:dyDescent="0.2">
      <c r="A7" s="147" t="s">
        <v>154</v>
      </c>
      <c r="B7" s="169" t="s">
        <v>143</v>
      </c>
      <c r="C7" s="170"/>
      <c r="D7" s="169" t="s">
        <v>168</v>
      </c>
      <c r="E7" s="170"/>
      <c r="F7" s="169" t="s">
        <v>168</v>
      </c>
      <c r="G7" s="170"/>
      <c r="H7" s="169" t="s">
        <v>169</v>
      </c>
      <c r="I7" s="171"/>
    </row>
    <row r="8" spans="1:9" ht="13.5" thickBot="1" x14ac:dyDescent="0.25">
      <c r="A8" s="148" t="s">
        <v>7</v>
      </c>
      <c r="B8" s="172" t="s">
        <v>149</v>
      </c>
      <c r="C8" s="173" t="s">
        <v>12</v>
      </c>
      <c r="D8" s="172" t="s">
        <v>149</v>
      </c>
      <c r="E8" s="173" t="s">
        <v>12</v>
      </c>
      <c r="F8" s="172" t="s">
        <v>149</v>
      </c>
      <c r="G8" s="173" t="s">
        <v>12</v>
      </c>
      <c r="H8" s="172" t="s">
        <v>149</v>
      </c>
      <c r="I8" s="173" t="s">
        <v>12</v>
      </c>
    </row>
    <row r="9" spans="1:9" x14ac:dyDescent="0.2">
      <c r="A9" s="404">
        <f>+'3.vol '!A7</f>
        <v>41640</v>
      </c>
      <c r="B9" s="174"/>
      <c r="C9" s="175"/>
      <c r="D9" s="143"/>
      <c r="E9" s="150"/>
      <c r="F9" s="143"/>
      <c r="G9" s="150"/>
      <c r="H9" s="143"/>
      <c r="I9" s="159"/>
    </row>
    <row r="10" spans="1:9" x14ac:dyDescent="0.2">
      <c r="A10" s="405">
        <f>+'3.vol '!A8</f>
        <v>41671</v>
      </c>
      <c r="B10" s="176"/>
      <c r="C10" s="177"/>
      <c r="D10" s="144"/>
      <c r="E10" s="151"/>
      <c r="F10" s="144"/>
      <c r="G10" s="151"/>
      <c r="H10" s="144"/>
      <c r="I10" s="160"/>
    </row>
    <row r="11" spans="1:9" x14ac:dyDescent="0.2">
      <c r="A11" s="405">
        <f>+'3.vol '!A9</f>
        <v>41699</v>
      </c>
      <c r="B11" s="176"/>
      <c r="C11" s="177"/>
      <c r="D11" s="144"/>
      <c r="E11" s="151"/>
      <c r="F11" s="144"/>
      <c r="G11" s="151"/>
      <c r="H11" s="144"/>
      <c r="I11" s="160"/>
    </row>
    <row r="12" spans="1:9" x14ac:dyDescent="0.2">
      <c r="A12" s="405">
        <f>+'3.vol '!A10</f>
        <v>41730</v>
      </c>
      <c r="B12" s="176"/>
      <c r="C12" s="177"/>
      <c r="D12" s="144"/>
      <c r="E12" s="151"/>
      <c r="F12" s="144"/>
      <c r="G12" s="151"/>
      <c r="H12" s="144"/>
      <c r="I12" s="160"/>
    </row>
    <row r="13" spans="1:9" x14ac:dyDescent="0.2">
      <c r="A13" s="405">
        <f>+'3.vol '!A11</f>
        <v>41760</v>
      </c>
      <c r="B13" s="176"/>
      <c r="C13" s="177"/>
      <c r="D13" s="141"/>
      <c r="E13" s="151"/>
      <c r="F13" s="141"/>
      <c r="G13" s="151"/>
      <c r="H13" s="141"/>
      <c r="I13" s="160"/>
    </row>
    <row r="14" spans="1:9" x14ac:dyDescent="0.2">
      <c r="A14" s="405">
        <f>+'3.vol '!A12</f>
        <v>41791</v>
      </c>
      <c r="B14" s="176"/>
      <c r="C14" s="177"/>
      <c r="D14" s="144"/>
      <c r="E14" s="151"/>
      <c r="F14" s="144"/>
      <c r="G14" s="151"/>
      <c r="H14" s="144"/>
      <c r="I14" s="160"/>
    </row>
    <row r="15" spans="1:9" x14ac:dyDescent="0.2">
      <c r="A15" s="405">
        <f>+'3.vol '!A13</f>
        <v>41821</v>
      </c>
      <c r="B15" s="176"/>
      <c r="C15" s="177"/>
      <c r="D15" s="141"/>
      <c r="E15" s="151"/>
      <c r="F15" s="141"/>
      <c r="G15" s="151"/>
      <c r="H15" s="141"/>
      <c r="I15" s="160"/>
    </row>
    <row r="16" spans="1:9" x14ac:dyDescent="0.2">
      <c r="A16" s="405">
        <f>+'3.vol '!A14</f>
        <v>41852</v>
      </c>
      <c r="B16" s="176"/>
      <c r="C16" s="177"/>
      <c r="D16" s="141"/>
      <c r="E16" s="151"/>
      <c r="F16" s="141"/>
      <c r="G16" s="151"/>
      <c r="H16" s="141"/>
      <c r="I16" s="160"/>
    </row>
    <row r="17" spans="1:9" x14ac:dyDescent="0.2">
      <c r="A17" s="405">
        <f>+'3.vol '!A15</f>
        <v>41883</v>
      </c>
      <c r="B17" s="176"/>
      <c r="C17" s="177"/>
      <c r="D17" s="141"/>
      <c r="E17" s="151"/>
      <c r="F17" s="141"/>
      <c r="G17" s="151"/>
      <c r="H17" s="141"/>
      <c r="I17" s="160"/>
    </row>
    <row r="18" spans="1:9" x14ac:dyDescent="0.2">
      <c r="A18" s="405">
        <f>+'3.vol '!A16</f>
        <v>41913</v>
      </c>
      <c r="B18" s="176"/>
      <c r="C18" s="177"/>
      <c r="D18" s="141"/>
      <c r="E18" s="151"/>
      <c r="F18" s="141"/>
      <c r="G18" s="151"/>
      <c r="H18" s="141"/>
      <c r="I18" s="160"/>
    </row>
    <row r="19" spans="1:9" x14ac:dyDescent="0.2">
      <c r="A19" s="405">
        <f>+'3.vol '!A17</f>
        <v>41944</v>
      </c>
      <c r="B19" s="176"/>
      <c r="C19" s="177"/>
      <c r="D19" s="141"/>
      <c r="E19" s="151"/>
      <c r="F19" s="141"/>
      <c r="G19" s="151"/>
      <c r="H19" s="141"/>
      <c r="I19" s="160"/>
    </row>
    <row r="20" spans="1:9" ht="13.5" thickBot="1" x14ac:dyDescent="0.25">
      <c r="A20" s="406">
        <f>+'3.vol '!A18</f>
        <v>41974</v>
      </c>
      <c r="B20" s="178"/>
      <c r="C20" s="179"/>
      <c r="D20" s="142"/>
      <c r="E20" s="152"/>
      <c r="F20" s="142"/>
      <c r="G20" s="152"/>
      <c r="H20" s="142"/>
      <c r="I20" s="161"/>
    </row>
    <row r="21" spans="1:9" x14ac:dyDescent="0.2">
      <c r="A21" s="407">
        <f>+'3.vol '!A19</f>
        <v>42005</v>
      </c>
      <c r="B21" s="174"/>
      <c r="C21" s="175"/>
      <c r="D21" s="140"/>
      <c r="E21" s="150"/>
      <c r="F21" s="140"/>
      <c r="G21" s="150"/>
      <c r="H21" s="140"/>
      <c r="I21" s="159"/>
    </row>
    <row r="22" spans="1:9" x14ac:dyDescent="0.2">
      <c r="A22" s="405">
        <f>+'3.vol '!A20</f>
        <v>42036</v>
      </c>
      <c r="B22" s="176"/>
      <c r="C22" s="177"/>
      <c r="D22" s="141"/>
      <c r="E22" s="151"/>
      <c r="F22" s="141"/>
      <c r="G22" s="151"/>
      <c r="H22" s="141"/>
      <c r="I22" s="160"/>
    </row>
    <row r="23" spans="1:9" x14ac:dyDescent="0.2">
      <c r="A23" s="405">
        <f>+'3.vol '!A21</f>
        <v>42064</v>
      </c>
      <c r="B23" s="176"/>
      <c r="C23" s="177"/>
      <c r="D23" s="141"/>
      <c r="E23" s="151"/>
      <c r="F23" s="141"/>
      <c r="G23" s="151"/>
      <c r="H23" s="141"/>
      <c r="I23" s="160"/>
    </row>
    <row r="24" spans="1:9" x14ac:dyDescent="0.2">
      <c r="A24" s="405">
        <f>+'3.vol '!A22</f>
        <v>42095</v>
      </c>
      <c r="B24" s="176"/>
      <c r="C24" s="177"/>
      <c r="D24" s="141"/>
      <c r="E24" s="151"/>
      <c r="F24" s="141"/>
      <c r="G24" s="151"/>
      <c r="H24" s="141"/>
      <c r="I24" s="160"/>
    </row>
    <row r="25" spans="1:9" x14ac:dyDescent="0.2">
      <c r="A25" s="405">
        <f>+'3.vol '!A23</f>
        <v>42125</v>
      </c>
      <c r="B25" s="176"/>
      <c r="C25" s="177"/>
      <c r="D25" s="141"/>
      <c r="E25" s="151"/>
      <c r="F25" s="141"/>
      <c r="G25" s="151"/>
      <c r="H25" s="141"/>
      <c r="I25" s="160"/>
    </row>
    <row r="26" spans="1:9" x14ac:dyDescent="0.2">
      <c r="A26" s="405">
        <f>+'3.vol '!A24</f>
        <v>42156</v>
      </c>
      <c r="B26" s="176"/>
      <c r="C26" s="177"/>
      <c r="D26" s="141"/>
      <c r="E26" s="151"/>
      <c r="F26" s="141"/>
      <c r="G26" s="151"/>
      <c r="H26" s="141"/>
      <c r="I26" s="160"/>
    </row>
    <row r="27" spans="1:9" x14ac:dyDescent="0.2">
      <c r="A27" s="405">
        <f>+'3.vol '!A25</f>
        <v>42186</v>
      </c>
      <c r="B27" s="176"/>
      <c r="C27" s="177"/>
      <c r="D27" s="141"/>
      <c r="E27" s="151"/>
      <c r="F27" s="141"/>
      <c r="G27" s="151"/>
      <c r="H27" s="141"/>
      <c r="I27" s="160"/>
    </row>
    <row r="28" spans="1:9" x14ac:dyDescent="0.2">
      <c r="A28" s="405">
        <f>+'3.vol '!A26</f>
        <v>42217</v>
      </c>
      <c r="B28" s="176"/>
      <c r="C28" s="177"/>
      <c r="D28" s="141"/>
      <c r="E28" s="151"/>
      <c r="F28" s="141"/>
      <c r="G28" s="151"/>
      <c r="H28" s="141"/>
      <c r="I28" s="160"/>
    </row>
    <row r="29" spans="1:9" x14ac:dyDescent="0.2">
      <c r="A29" s="405">
        <f>+'3.vol '!A27</f>
        <v>42248</v>
      </c>
      <c r="B29" s="176"/>
      <c r="C29" s="177"/>
      <c r="D29" s="141"/>
      <c r="E29" s="151"/>
      <c r="F29" s="141"/>
      <c r="G29" s="151"/>
      <c r="H29" s="141"/>
      <c r="I29" s="160"/>
    </row>
    <row r="30" spans="1:9" x14ac:dyDescent="0.2">
      <c r="A30" s="405">
        <f>+'3.vol '!A28</f>
        <v>42278</v>
      </c>
      <c r="B30" s="176"/>
      <c r="C30" s="177"/>
      <c r="D30" s="141"/>
      <c r="E30" s="151"/>
      <c r="F30" s="141"/>
      <c r="G30" s="151"/>
      <c r="H30" s="141"/>
      <c r="I30" s="160"/>
    </row>
    <row r="31" spans="1:9" x14ac:dyDescent="0.2">
      <c r="A31" s="405">
        <f>+'3.vol '!A29</f>
        <v>42309</v>
      </c>
      <c r="B31" s="176"/>
      <c r="C31" s="177"/>
      <c r="D31" s="141"/>
      <c r="E31" s="151"/>
      <c r="F31" s="141"/>
      <c r="G31" s="151"/>
      <c r="H31" s="141"/>
      <c r="I31" s="160"/>
    </row>
    <row r="32" spans="1:9" ht="13.5" thickBot="1" x14ac:dyDescent="0.25">
      <c r="A32" s="408">
        <f>+'3.vol '!A30</f>
        <v>42339</v>
      </c>
      <c r="B32" s="178"/>
      <c r="C32" s="179"/>
      <c r="D32" s="142"/>
      <c r="E32" s="152"/>
      <c r="F32" s="142"/>
      <c r="G32" s="152"/>
      <c r="H32" s="142"/>
      <c r="I32" s="161"/>
    </row>
    <row r="33" spans="1:9" x14ac:dyDescent="0.2">
      <c r="A33" s="404">
        <f>+'3.vol '!A31</f>
        <v>42370</v>
      </c>
      <c r="B33" s="174"/>
      <c r="C33" s="175"/>
      <c r="D33" s="140"/>
      <c r="E33" s="150"/>
      <c r="F33" s="140"/>
      <c r="G33" s="150"/>
      <c r="H33" s="140"/>
      <c r="I33" s="159"/>
    </row>
    <row r="34" spans="1:9" x14ac:dyDescent="0.2">
      <c r="A34" s="405">
        <f>+'3.vol '!A32</f>
        <v>42401</v>
      </c>
      <c r="B34" s="176"/>
      <c r="C34" s="177"/>
      <c r="D34" s="141"/>
      <c r="E34" s="151"/>
      <c r="F34" s="141"/>
      <c r="G34" s="151"/>
      <c r="H34" s="141"/>
      <c r="I34" s="160"/>
    </row>
    <row r="35" spans="1:9" x14ac:dyDescent="0.2">
      <c r="A35" s="405">
        <f>+'3.vol '!A33</f>
        <v>42430</v>
      </c>
      <c r="B35" s="176"/>
      <c r="C35" s="177"/>
      <c r="D35" s="141"/>
      <c r="E35" s="151"/>
      <c r="F35" s="141"/>
      <c r="G35" s="151"/>
      <c r="H35" s="141"/>
      <c r="I35" s="160"/>
    </row>
    <row r="36" spans="1:9" x14ac:dyDescent="0.2">
      <c r="A36" s="405">
        <f>+'3.vol '!A34</f>
        <v>42461</v>
      </c>
      <c r="B36" s="176"/>
      <c r="C36" s="177"/>
      <c r="D36" s="141"/>
      <c r="E36" s="151"/>
      <c r="F36" s="141"/>
      <c r="G36" s="151"/>
      <c r="H36" s="141"/>
      <c r="I36" s="160"/>
    </row>
    <row r="37" spans="1:9" x14ac:dyDescent="0.2">
      <c r="A37" s="405">
        <f>+'3.vol '!A35</f>
        <v>42491</v>
      </c>
      <c r="B37" s="176"/>
      <c r="C37" s="177"/>
      <c r="D37" s="141"/>
      <c r="E37" s="151"/>
      <c r="F37" s="141"/>
      <c r="G37" s="151"/>
      <c r="H37" s="141"/>
      <c r="I37" s="160"/>
    </row>
    <row r="38" spans="1:9" x14ac:dyDescent="0.2">
      <c r="A38" s="405">
        <f>+'3.vol '!A36</f>
        <v>42522</v>
      </c>
      <c r="B38" s="176"/>
      <c r="C38" s="177"/>
      <c r="D38" s="141"/>
      <c r="E38" s="151"/>
      <c r="F38" s="141"/>
      <c r="G38" s="151"/>
      <c r="H38" s="141"/>
      <c r="I38" s="160"/>
    </row>
    <row r="39" spans="1:9" x14ac:dyDescent="0.2">
      <c r="A39" s="405">
        <f>+'3.vol '!A37</f>
        <v>42552</v>
      </c>
      <c r="B39" s="176"/>
      <c r="C39" s="177"/>
      <c r="D39" s="141"/>
      <c r="E39" s="151"/>
      <c r="F39" s="141"/>
      <c r="G39" s="151"/>
      <c r="H39" s="141"/>
      <c r="I39" s="160"/>
    </row>
    <row r="40" spans="1:9" x14ac:dyDescent="0.2">
      <c r="A40" s="405">
        <f>+'3.vol '!A38</f>
        <v>42583</v>
      </c>
      <c r="B40" s="176"/>
      <c r="C40" s="177"/>
      <c r="D40" s="141"/>
      <c r="E40" s="151"/>
      <c r="F40" s="141"/>
      <c r="G40" s="151"/>
      <c r="H40" s="141"/>
      <c r="I40" s="160"/>
    </row>
    <row r="41" spans="1:9" x14ac:dyDescent="0.2">
      <c r="A41" s="405">
        <f>+'3.vol '!A39</f>
        <v>42614</v>
      </c>
      <c r="B41" s="176"/>
      <c r="C41" s="177"/>
      <c r="D41" s="141"/>
      <c r="E41" s="151"/>
      <c r="F41" s="141"/>
      <c r="G41" s="151"/>
      <c r="H41" s="141"/>
      <c r="I41" s="160"/>
    </row>
    <row r="42" spans="1:9" x14ac:dyDescent="0.2">
      <c r="A42" s="405">
        <f>+'3.vol '!A40</f>
        <v>42644</v>
      </c>
      <c r="B42" s="176"/>
      <c r="C42" s="177"/>
      <c r="D42" s="141"/>
      <c r="E42" s="151"/>
      <c r="F42" s="141"/>
      <c r="G42" s="151"/>
      <c r="H42" s="141"/>
      <c r="I42" s="160"/>
    </row>
    <row r="43" spans="1:9" x14ac:dyDescent="0.2">
      <c r="A43" s="405">
        <f>+'3.vol '!A41</f>
        <v>42675</v>
      </c>
      <c r="B43" s="176"/>
      <c r="C43" s="177"/>
      <c r="D43" s="141"/>
      <c r="E43" s="151"/>
      <c r="F43" s="141"/>
      <c r="G43" s="151"/>
      <c r="H43" s="141"/>
      <c r="I43" s="160"/>
    </row>
    <row r="44" spans="1:9" ht="13.5" thickBot="1" x14ac:dyDescent="0.25">
      <c r="A44" s="406">
        <f>+'3.vol '!A42</f>
        <v>42705</v>
      </c>
      <c r="B44" s="178"/>
      <c r="C44" s="179"/>
      <c r="D44" s="142"/>
      <c r="E44" s="152"/>
      <c r="F44" s="142"/>
      <c r="G44" s="152"/>
      <c r="H44" s="142"/>
      <c r="I44" s="161"/>
    </row>
    <row r="45" spans="1:9" x14ac:dyDescent="0.2">
      <c r="A45" s="407">
        <f>+'3.vol '!A43</f>
        <v>42736</v>
      </c>
      <c r="B45" s="174"/>
      <c r="C45" s="175"/>
      <c r="D45" s="140"/>
      <c r="E45" s="150"/>
      <c r="F45" s="140"/>
      <c r="G45" s="150"/>
      <c r="H45" s="140"/>
      <c r="I45" s="159"/>
    </row>
    <row r="46" spans="1:9" x14ac:dyDescent="0.2">
      <c r="A46" s="405">
        <f>+'3.vol '!A44</f>
        <v>42767</v>
      </c>
      <c r="B46" s="176"/>
      <c r="C46" s="177"/>
      <c r="D46" s="141"/>
      <c r="E46" s="151"/>
      <c r="F46" s="141"/>
      <c r="G46" s="151"/>
      <c r="H46" s="141"/>
      <c r="I46" s="160"/>
    </row>
    <row r="47" spans="1:9" x14ac:dyDescent="0.2">
      <c r="A47" s="405">
        <f>+'3.vol '!A45</f>
        <v>42795</v>
      </c>
      <c r="B47" s="176"/>
      <c r="C47" s="177"/>
      <c r="D47" s="141"/>
      <c r="E47" s="151"/>
      <c r="F47" s="141"/>
      <c r="G47" s="151"/>
      <c r="H47" s="141"/>
      <c r="I47" s="160"/>
    </row>
    <row r="48" spans="1:9" x14ac:dyDescent="0.2">
      <c r="A48" s="405">
        <f>+'3.vol '!A46</f>
        <v>42826</v>
      </c>
      <c r="B48" s="176"/>
      <c r="C48" s="177"/>
      <c r="D48" s="141"/>
      <c r="E48" s="151"/>
      <c r="F48" s="141"/>
      <c r="G48" s="151"/>
      <c r="H48" s="141"/>
      <c r="I48" s="160"/>
    </row>
    <row r="49" spans="1:9" x14ac:dyDescent="0.2">
      <c r="A49" s="405">
        <f>+'3.vol '!A47</f>
        <v>42856</v>
      </c>
      <c r="B49" s="176"/>
      <c r="C49" s="177"/>
      <c r="D49" s="141"/>
      <c r="E49" s="151"/>
      <c r="F49" s="141"/>
      <c r="G49" s="151"/>
      <c r="H49" s="141"/>
      <c r="I49" s="160"/>
    </row>
    <row r="50" spans="1:9" x14ac:dyDescent="0.2">
      <c r="A50" s="405">
        <f>+'3.vol '!A48</f>
        <v>42887</v>
      </c>
      <c r="B50" s="176"/>
      <c r="C50" s="177"/>
      <c r="D50" s="141"/>
      <c r="E50" s="151"/>
      <c r="F50" s="141"/>
      <c r="G50" s="151"/>
      <c r="H50" s="141"/>
      <c r="I50" s="160"/>
    </row>
    <row r="51" spans="1:9" x14ac:dyDescent="0.2">
      <c r="A51" s="405">
        <f>+'3.vol '!A49</f>
        <v>42917</v>
      </c>
      <c r="B51" s="176"/>
      <c r="C51" s="177"/>
      <c r="D51" s="141"/>
      <c r="E51" s="151"/>
      <c r="F51" s="141"/>
      <c r="G51" s="151"/>
      <c r="H51" s="141"/>
      <c r="I51" s="160"/>
    </row>
    <row r="52" spans="1:9" x14ac:dyDescent="0.2">
      <c r="A52" s="405">
        <f>+'3.vol '!A50</f>
        <v>42948</v>
      </c>
      <c r="B52" s="176"/>
      <c r="C52" s="177"/>
      <c r="D52" s="141"/>
      <c r="E52" s="151"/>
      <c r="F52" s="141"/>
      <c r="G52" s="151"/>
      <c r="H52" s="141"/>
      <c r="I52" s="160"/>
    </row>
    <row r="53" spans="1:9" hidden="1" x14ac:dyDescent="0.2">
      <c r="A53" s="405">
        <f>+'3.vol '!A51</f>
        <v>42979</v>
      </c>
      <c r="B53" s="176"/>
      <c r="C53" s="177"/>
      <c r="D53" s="141"/>
      <c r="E53" s="151"/>
      <c r="F53" s="141"/>
      <c r="G53" s="151"/>
      <c r="H53" s="141"/>
      <c r="I53" s="160"/>
    </row>
    <row r="54" spans="1:9" hidden="1" x14ac:dyDescent="0.2">
      <c r="A54" s="405">
        <f>+'3.vol '!A52</f>
        <v>43009</v>
      </c>
      <c r="B54" s="176"/>
      <c r="C54" s="177"/>
      <c r="D54" s="141"/>
      <c r="E54" s="151"/>
      <c r="F54" s="141"/>
      <c r="G54" s="151"/>
      <c r="H54" s="141"/>
      <c r="I54" s="160"/>
    </row>
    <row r="55" spans="1:9" hidden="1" x14ac:dyDescent="0.2">
      <c r="A55" s="405">
        <f>+'3.vol '!A53</f>
        <v>43040</v>
      </c>
      <c r="B55" s="176"/>
      <c r="C55" s="177"/>
      <c r="D55" s="141"/>
      <c r="E55" s="151"/>
      <c r="F55" s="141"/>
      <c r="G55" s="151"/>
      <c r="H55" s="141"/>
      <c r="I55" s="160"/>
    </row>
    <row r="56" spans="1:9" hidden="1" x14ac:dyDescent="0.2">
      <c r="A56" s="405">
        <f>+'3.vol '!A54</f>
        <v>43070</v>
      </c>
      <c r="B56" s="178"/>
      <c r="C56" s="179"/>
      <c r="D56" s="142"/>
      <c r="E56" s="152"/>
      <c r="F56" s="142"/>
      <c r="G56" s="152"/>
      <c r="H56" s="142"/>
      <c r="I56" s="161"/>
    </row>
  </sheetData>
  <sheetProtection formatCells="0" formatColumns="0" formatRows="0"/>
  <phoneticPr fontId="0" type="noConversion"/>
  <printOptions horizontalCentered="1" verticalCentered="1" gridLinesSet="0"/>
  <pageMargins left="3.937007874015748E-2" right="3.937007874015748E-2" top="0.19685039370078741" bottom="0.23622047244094491" header="0.19685039370078741" footer="0"/>
  <pageSetup paperSize="9" scale="76" orientation="portrait" horizontalDpi="4294967292" verticalDpi="300" r:id="rId1"/>
  <headerFooter alignWithMargins="0">
    <oddHeader xml:space="preserve">&amp;R2017 - Año de las Energías Renovables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E19"/>
  <sheetViews>
    <sheetView showGridLines="0" zoomScale="75" zoomScaleNormal="75" workbookViewId="0">
      <selection activeCell="C22" sqref="C22"/>
    </sheetView>
  </sheetViews>
  <sheetFormatPr baseColWidth="10" defaultRowHeight="12.75" x14ac:dyDescent="0.2"/>
  <cols>
    <col min="1" max="1" width="13.42578125" style="25" customWidth="1"/>
    <col min="2" max="3" width="22.7109375" style="25" customWidth="1"/>
    <col min="4" max="4" width="23.42578125" style="25" customWidth="1"/>
    <col min="5" max="5" width="26.42578125" style="25" customWidth="1"/>
    <col min="6" max="255" width="11.42578125" style="25"/>
    <col min="256" max="256" width="13.42578125" style="25" customWidth="1"/>
    <col min="257" max="259" width="22.7109375" style="25" customWidth="1"/>
    <col min="260" max="260" width="23.42578125" style="25" customWidth="1"/>
    <col min="261" max="511" width="11.42578125" style="25"/>
    <col min="512" max="512" width="13.42578125" style="25" customWidth="1"/>
    <col min="513" max="515" width="22.7109375" style="25" customWidth="1"/>
    <col min="516" max="516" width="23.42578125" style="25" customWidth="1"/>
    <col min="517" max="767" width="11.42578125" style="25"/>
    <col min="768" max="768" width="13.42578125" style="25" customWidth="1"/>
    <col min="769" max="771" width="22.7109375" style="25" customWidth="1"/>
    <col min="772" max="772" width="23.42578125" style="25" customWidth="1"/>
    <col min="773" max="1023" width="11.42578125" style="25"/>
    <col min="1024" max="1024" width="13.42578125" style="25" customWidth="1"/>
    <col min="1025" max="1027" width="22.7109375" style="25" customWidth="1"/>
    <col min="1028" max="1028" width="23.42578125" style="25" customWidth="1"/>
    <col min="1029" max="1279" width="11.42578125" style="25"/>
    <col min="1280" max="1280" width="13.42578125" style="25" customWidth="1"/>
    <col min="1281" max="1283" width="22.7109375" style="25" customWidth="1"/>
    <col min="1284" max="1284" width="23.42578125" style="25" customWidth="1"/>
    <col min="1285" max="1535" width="11.42578125" style="25"/>
    <col min="1536" max="1536" width="13.42578125" style="25" customWidth="1"/>
    <col min="1537" max="1539" width="22.7109375" style="25" customWidth="1"/>
    <col min="1540" max="1540" width="23.42578125" style="25" customWidth="1"/>
    <col min="1541" max="1791" width="11.42578125" style="25"/>
    <col min="1792" max="1792" width="13.42578125" style="25" customWidth="1"/>
    <col min="1793" max="1795" width="22.7109375" style="25" customWidth="1"/>
    <col min="1796" max="1796" width="23.42578125" style="25" customWidth="1"/>
    <col min="1797" max="2047" width="11.42578125" style="25"/>
    <col min="2048" max="2048" width="13.42578125" style="25" customWidth="1"/>
    <col min="2049" max="2051" width="22.7109375" style="25" customWidth="1"/>
    <col min="2052" max="2052" width="23.42578125" style="25" customWidth="1"/>
    <col min="2053" max="2303" width="11.42578125" style="25"/>
    <col min="2304" max="2304" width="13.42578125" style="25" customWidth="1"/>
    <col min="2305" max="2307" width="22.7109375" style="25" customWidth="1"/>
    <col min="2308" max="2308" width="23.42578125" style="25" customWidth="1"/>
    <col min="2309" max="2559" width="11.42578125" style="25"/>
    <col min="2560" max="2560" width="13.42578125" style="25" customWidth="1"/>
    <col min="2561" max="2563" width="22.7109375" style="25" customWidth="1"/>
    <col min="2564" max="2564" width="23.42578125" style="25" customWidth="1"/>
    <col min="2565" max="2815" width="11.42578125" style="25"/>
    <col min="2816" max="2816" width="13.42578125" style="25" customWidth="1"/>
    <col min="2817" max="2819" width="22.7109375" style="25" customWidth="1"/>
    <col min="2820" max="2820" width="23.42578125" style="25" customWidth="1"/>
    <col min="2821" max="3071" width="11.42578125" style="25"/>
    <col min="3072" max="3072" width="13.42578125" style="25" customWidth="1"/>
    <col min="3073" max="3075" width="22.7109375" style="25" customWidth="1"/>
    <col min="3076" max="3076" width="23.42578125" style="25" customWidth="1"/>
    <col min="3077" max="3327" width="11.42578125" style="25"/>
    <col min="3328" max="3328" width="13.42578125" style="25" customWidth="1"/>
    <col min="3329" max="3331" width="22.7109375" style="25" customWidth="1"/>
    <col min="3332" max="3332" width="23.42578125" style="25" customWidth="1"/>
    <col min="3333" max="3583" width="11.42578125" style="25"/>
    <col min="3584" max="3584" width="13.42578125" style="25" customWidth="1"/>
    <col min="3585" max="3587" width="22.7109375" style="25" customWidth="1"/>
    <col min="3588" max="3588" width="23.42578125" style="25" customWidth="1"/>
    <col min="3589" max="3839" width="11.42578125" style="25"/>
    <col min="3840" max="3840" width="13.42578125" style="25" customWidth="1"/>
    <col min="3841" max="3843" width="22.7109375" style="25" customWidth="1"/>
    <col min="3844" max="3844" width="23.42578125" style="25" customWidth="1"/>
    <col min="3845" max="4095" width="11.42578125" style="25"/>
    <col min="4096" max="4096" width="13.42578125" style="25" customWidth="1"/>
    <col min="4097" max="4099" width="22.7109375" style="25" customWidth="1"/>
    <col min="4100" max="4100" width="23.42578125" style="25" customWidth="1"/>
    <col min="4101" max="4351" width="11.42578125" style="25"/>
    <col min="4352" max="4352" width="13.42578125" style="25" customWidth="1"/>
    <col min="4353" max="4355" width="22.7109375" style="25" customWidth="1"/>
    <col min="4356" max="4356" width="23.42578125" style="25" customWidth="1"/>
    <col min="4357" max="4607" width="11.42578125" style="25"/>
    <col min="4608" max="4608" width="13.42578125" style="25" customWidth="1"/>
    <col min="4609" max="4611" width="22.7109375" style="25" customWidth="1"/>
    <col min="4612" max="4612" width="23.42578125" style="25" customWidth="1"/>
    <col min="4613" max="4863" width="11.42578125" style="25"/>
    <col min="4864" max="4864" width="13.42578125" style="25" customWidth="1"/>
    <col min="4865" max="4867" width="22.7109375" style="25" customWidth="1"/>
    <col min="4868" max="4868" width="23.42578125" style="25" customWidth="1"/>
    <col min="4869" max="5119" width="11.42578125" style="25"/>
    <col min="5120" max="5120" width="13.42578125" style="25" customWidth="1"/>
    <col min="5121" max="5123" width="22.7109375" style="25" customWidth="1"/>
    <col min="5124" max="5124" width="23.42578125" style="25" customWidth="1"/>
    <col min="5125" max="5375" width="11.42578125" style="25"/>
    <col min="5376" max="5376" width="13.42578125" style="25" customWidth="1"/>
    <col min="5377" max="5379" width="22.7109375" style="25" customWidth="1"/>
    <col min="5380" max="5380" width="23.42578125" style="25" customWidth="1"/>
    <col min="5381" max="5631" width="11.42578125" style="25"/>
    <col min="5632" max="5632" width="13.42578125" style="25" customWidth="1"/>
    <col min="5633" max="5635" width="22.7109375" style="25" customWidth="1"/>
    <col min="5636" max="5636" width="23.42578125" style="25" customWidth="1"/>
    <col min="5637" max="5887" width="11.42578125" style="25"/>
    <col min="5888" max="5888" width="13.42578125" style="25" customWidth="1"/>
    <col min="5889" max="5891" width="22.7109375" style="25" customWidth="1"/>
    <col min="5892" max="5892" width="23.42578125" style="25" customWidth="1"/>
    <col min="5893" max="6143" width="11.42578125" style="25"/>
    <col min="6144" max="6144" width="13.42578125" style="25" customWidth="1"/>
    <col min="6145" max="6147" width="22.7109375" style="25" customWidth="1"/>
    <col min="6148" max="6148" width="23.42578125" style="25" customWidth="1"/>
    <col min="6149" max="6399" width="11.42578125" style="25"/>
    <col min="6400" max="6400" width="13.42578125" style="25" customWidth="1"/>
    <col min="6401" max="6403" width="22.7109375" style="25" customWidth="1"/>
    <col min="6404" max="6404" width="23.42578125" style="25" customWidth="1"/>
    <col min="6405" max="6655" width="11.42578125" style="25"/>
    <col min="6656" max="6656" width="13.42578125" style="25" customWidth="1"/>
    <col min="6657" max="6659" width="22.7109375" style="25" customWidth="1"/>
    <col min="6660" max="6660" width="23.42578125" style="25" customWidth="1"/>
    <col min="6661" max="6911" width="11.42578125" style="25"/>
    <col min="6912" max="6912" width="13.42578125" style="25" customWidth="1"/>
    <col min="6913" max="6915" width="22.7109375" style="25" customWidth="1"/>
    <col min="6916" max="6916" width="23.42578125" style="25" customWidth="1"/>
    <col min="6917" max="7167" width="11.42578125" style="25"/>
    <col min="7168" max="7168" width="13.42578125" style="25" customWidth="1"/>
    <col min="7169" max="7171" width="22.7109375" style="25" customWidth="1"/>
    <col min="7172" max="7172" width="23.42578125" style="25" customWidth="1"/>
    <col min="7173" max="7423" width="11.42578125" style="25"/>
    <col min="7424" max="7424" width="13.42578125" style="25" customWidth="1"/>
    <col min="7425" max="7427" width="22.7109375" style="25" customWidth="1"/>
    <col min="7428" max="7428" width="23.42578125" style="25" customWidth="1"/>
    <col min="7429" max="7679" width="11.42578125" style="25"/>
    <col min="7680" max="7680" width="13.42578125" style="25" customWidth="1"/>
    <col min="7681" max="7683" width="22.7109375" style="25" customWidth="1"/>
    <col min="7684" max="7684" width="23.42578125" style="25" customWidth="1"/>
    <col min="7685" max="7935" width="11.42578125" style="25"/>
    <col min="7936" max="7936" width="13.42578125" style="25" customWidth="1"/>
    <col min="7937" max="7939" width="22.7109375" style="25" customWidth="1"/>
    <col min="7940" max="7940" width="23.42578125" style="25" customWidth="1"/>
    <col min="7941" max="8191" width="11.42578125" style="25"/>
    <col min="8192" max="8192" width="13.42578125" style="25" customWidth="1"/>
    <col min="8193" max="8195" width="22.7109375" style="25" customWidth="1"/>
    <col min="8196" max="8196" width="23.42578125" style="25" customWidth="1"/>
    <col min="8197" max="8447" width="11.42578125" style="25"/>
    <col min="8448" max="8448" width="13.42578125" style="25" customWidth="1"/>
    <col min="8449" max="8451" width="22.7109375" style="25" customWidth="1"/>
    <col min="8452" max="8452" width="23.42578125" style="25" customWidth="1"/>
    <col min="8453" max="8703" width="11.42578125" style="25"/>
    <col min="8704" max="8704" width="13.42578125" style="25" customWidth="1"/>
    <col min="8705" max="8707" width="22.7109375" style="25" customWidth="1"/>
    <col min="8708" max="8708" width="23.42578125" style="25" customWidth="1"/>
    <col min="8709" max="8959" width="11.42578125" style="25"/>
    <col min="8960" max="8960" width="13.42578125" style="25" customWidth="1"/>
    <col min="8961" max="8963" width="22.7109375" style="25" customWidth="1"/>
    <col min="8964" max="8964" width="23.42578125" style="25" customWidth="1"/>
    <col min="8965" max="9215" width="11.42578125" style="25"/>
    <col min="9216" max="9216" width="13.42578125" style="25" customWidth="1"/>
    <col min="9217" max="9219" width="22.7109375" style="25" customWidth="1"/>
    <col min="9220" max="9220" width="23.42578125" style="25" customWidth="1"/>
    <col min="9221" max="9471" width="11.42578125" style="25"/>
    <col min="9472" max="9472" width="13.42578125" style="25" customWidth="1"/>
    <col min="9473" max="9475" width="22.7109375" style="25" customWidth="1"/>
    <col min="9476" max="9476" width="23.42578125" style="25" customWidth="1"/>
    <col min="9477" max="9727" width="11.42578125" style="25"/>
    <col min="9728" max="9728" width="13.42578125" style="25" customWidth="1"/>
    <col min="9729" max="9731" width="22.7109375" style="25" customWidth="1"/>
    <col min="9732" max="9732" width="23.42578125" style="25" customWidth="1"/>
    <col min="9733" max="9983" width="11.42578125" style="25"/>
    <col min="9984" max="9984" width="13.42578125" style="25" customWidth="1"/>
    <col min="9985" max="9987" width="22.7109375" style="25" customWidth="1"/>
    <col min="9988" max="9988" width="23.42578125" style="25" customWidth="1"/>
    <col min="9989" max="10239" width="11.42578125" style="25"/>
    <col min="10240" max="10240" width="13.42578125" style="25" customWidth="1"/>
    <col min="10241" max="10243" width="22.7109375" style="25" customWidth="1"/>
    <col min="10244" max="10244" width="23.42578125" style="25" customWidth="1"/>
    <col min="10245" max="10495" width="11.42578125" style="25"/>
    <col min="10496" max="10496" width="13.42578125" style="25" customWidth="1"/>
    <col min="10497" max="10499" width="22.7109375" style="25" customWidth="1"/>
    <col min="10500" max="10500" width="23.42578125" style="25" customWidth="1"/>
    <col min="10501" max="10751" width="11.42578125" style="25"/>
    <col min="10752" max="10752" width="13.42578125" style="25" customWidth="1"/>
    <col min="10753" max="10755" width="22.7109375" style="25" customWidth="1"/>
    <col min="10756" max="10756" width="23.42578125" style="25" customWidth="1"/>
    <col min="10757" max="11007" width="11.42578125" style="25"/>
    <col min="11008" max="11008" width="13.42578125" style="25" customWidth="1"/>
    <col min="11009" max="11011" width="22.7109375" style="25" customWidth="1"/>
    <col min="11012" max="11012" width="23.42578125" style="25" customWidth="1"/>
    <col min="11013" max="11263" width="11.42578125" style="25"/>
    <col min="11264" max="11264" width="13.42578125" style="25" customWidth="1"/>
    <col min="11265" max="11267" width="22.7109375" style="25" customWidth="1"/>
    <col min="11268" max="11268" width="23.42578125" style="25" customWidth="1"/>
    <col min="11269" max="11519" width="11.42578125" style="25"/>
    <col min="11520" max="11520" width="13.42578125" style="25" customWidth="1"/>
    <col min="11521" max="11523" width="22.7109375" style="25" customWidth="1"/>
    <col min="11524" max="11524" width="23.42578125" style="25" customWidth="1"/>
    <col min="11525" max="11775" width="11.42578125" style="25"/>
    <col min="11776" max="11776" width="13.42578125" style="25" customWidth="1"/>
    <col min="11777" max="11779" width="22.7109375" style="25" customWidth="1"/>
    <col min="11780" max="11780" width="23.42578125" style="25" customWidth="1"/>
    <col min="11781" max="12031" width="11.42578125" style="25"/>
    <col min="12032" max="12032" width="13.42578125" style="25" customWidth="1"/>
    <col min="12033" max="12035" width="22.7109375" style="25" customWidth="1"/>
    <col min="12036" max="12036" width="23.42578125" style="25" customWidth="1"/>
    <col min="12037" max="12287" width="11.42578125" style="25"/>
    <col min="12288" max="12288" width="13.42578125" style="25" customWidth="1"/>
    <col min="12289" max="12291" width="22.7109375" style="25" customWidth="1"/>
    <col min="12292" max="12292" width="23.42578125" style="25" customWidth="1"/>
    <col min="12293" max="12543" width="11.42578125" style="25"/>
    <col min="12544" max="12544" width="13.42578125" style="25" customWidth="1"/>
    <col min="12545" max="12547" width="22.7109375" style="25" customWidth="1"/>
    <col min="12548" max="12548" width="23.42578125" style="25" customWidth="1"/>
    <col min="12549" max="12799" width="11.42578125" style="25"/>
    <col min="12800" max="12800" width="13.42578125" style="25" customWidth="1"/>
    <col min="12801" max="12803" width="22.7109375" style="25" customWidth="1"/>
    <col min="12804" max="12804" width="23.42578125" style="25" customWidth="1"/>
    <col min="12805" max="13055" width="11.42578125" style="25"/>
    <col min="13056" max="13056" width="13.42578125" style="25" customWidth="1"/>
    <col min="13057" max="13059" width="22.7109375" style="25" customWidth="1"/>
    <col min="13060" max="13060" width="23.42578125" style="25" customWidth="1"/>
    <col min="13061" max="13311" width="11.42578125" style="25"/>
    <col min="13312" max="13312" width="13.42578125" style="25" customWidth="1"/>
    <col min="13313" max="13315" width="22.7109375" style="25" customWidth="1"/>
    <col min="13316" max="13316" width="23.42578125" style="25" customWidth="1"/>
    <col min="13317" max="13567" width="11.42578125" style="25"/>
    <col min="13568" max="13568" width="13.42578125" style="25" customWidth="1"/>
    <col min="13569" max="13571" width="22.7109375" style="25" customWidth="1"/>
    <col min="13572" max="13572" width="23.42578125" style="25" customWidth="1"/>
    <col min="13573" max="13823" width="11.42578125" style="25"/>
    <col min="13824" max="13824" width="13.42578125" style="25" customWidth="1"/>
    <col min="13825" max="13827" width="22.7109375" style="25" customWidth="1"/>
    <col min="13828" max="13828" width="23.42578125" style="25" customWidth="1"/>
    <col min="13829" max="14079" width="11.42578125" style="25"/>
    <col min="14080" max="14080" width="13.42578125" style="25" customWidth="1"/>
    <col min="14081" max="14083" width="22.7109375" style="25" customWidth="1"/>
    <col min="14084" max="14084" width="23.42578125" style="25" customWidth="1"/>
    <col min="14085" max="14335" width="11.42578125" style="25"/>
    <col min="14336" max="14336" width="13.42578125" style="25" customWidth="1"/>
    <col min="14337" max="14339" width="22.7109375" style="25" customWidth="1"/>
    <col min="14340" max="14340" width="23.42578125" style="25" customWidth="1"/>
    <col min="14341" max="14591" width="11.42578125" style="25"/>
    <col min="14592" max="14592" width="13.42578125" style="25" customWidth="1"/>
    <col min="14593" max="14595" width="22.7109375" style="25" customWidth="1"/>
    <col min="14596" max="14596" width="23.42578125" style="25" customWidth="1"/>
    <col min="14597" max="14847" width="11.42578125" style="25"/>
    <col min="14848" max="14848" width="13.42578125" style="25" customWidth="1"/>
    <col min="14849" max="14851" width="22.7109375" style="25" customWidth="1"/>
    <col min="14852" max="14852" width="23.42578125" style="25" customWidth="1"/>
    <col min="14853" max="15103" width="11.42578125" style="25"/>
    <col min="15104" max="15104" width="13.42578125" style="25" customWidth="1"/>
    <col min="15105" max="15107" width="22.7109375" style="25" customWidth="1"/>
    <col min="15108" max="15108" width="23.42578125" style="25" customWidth="1"/>
    <col min="15109" max="15359" width="11.42578125" style="25"/>
    <col min="15360" max="15360" width="13.42578125" style="25" customWidth="1"/>
    <col min="15361" max="15363" width="22.7109375" style="25" customWidth="1"/>
    <col min="15364" max="15364" width="23.42578125" style="25" customWidth="1"/>
    <col min="15365" max="15615" width="11.42578125" style="25"/>
    <col min="15616" max="15616" width="13.42578125" style="25" customWidth="1"/>
    <col min="15617" max="15619" width="22.7109375" style="25" customWidth="1"/>
    <col min="15620" max="15620" width="23.42578125" style="25" customWidth="1"/>
    <col min="15621" max="15871" width="11.42578125" style="25"/>
    <col min="15872" max="15872" width="13.42578125" style="25" customWidth="1"/>
    <col min="15873" max="15875" width="22.7109375" style="25" customWidth="1"/>
    <col min="15876" max="15876" width="23.42578125" style="25" customWidth="1"/>
    <col min="15877" max="16127" width="11.42578125" style="25"/>
    <col min="16128" max="16128" width="13.42578125" style="25" customWidth="1"/>
    <col min="16129" max="16131" width="22.7109375" style="25" customWidth="1"/>
    <col min="16132" max="16132" width="23.42578125" style="25" customWidth="1"/>
    <col min="16133" max="16384" width="11.42578125" style="25"/>
  </cols>
  <sheetData>
    <row r="1" spans="1:5" x14ac:dyDescent="0.2">
      <c r="A1" s="377" t="s">
        <v>206</v>
      </c>
      <c r="B1" s="377"/>
      <c r="C1" s="377"/>
      <c r="D1" s="377"/>
      <c r="E1" s="377"/>
    </row>
    <row r="2" spans="1:5" x14ac:dyDescent="0.2">
      <c r="A2" s="377" t="s">
        <v>13</v>
      </c>
      <c r="B2" s="378"/>
      <c r="C2" s="378"/>
      <c r="D2" s="378"/>
      <c r="E2" s="378"/>
    </row>
    <row r="3" spans="1:5" x14ac:dyDescent="0.2">
      <c r="A3" s="403" t="str">
        <f>+'parámetros e instrucciones'!E6</f>
        <v>HILADOS TEXTURADOS</v>
      </c>
      <c r="B3" s="379"/>
      <c r="C3" s="379"/>
      <c r="D3" s="379"/>
      <c r="E3" s="379"/>
    </row>
    <row r="4" spans="1:5" x14ac:dyDescent="0.2">
      <c r="A4" s="377" t="s">
        <v>145</v>
      </c>
      <c r="B4" s="378"/>
      <c r="C4" s="378"/>
      <c r="D4" s="378"/>
      <c r="E4" s="378"/>
    </row>
    <row r="5" spans="1:5" x14ac:dyDescent="0.2">
      <c r="A5" s="403" t="str">
        <f>+'3.vol '!A4</f>
        <v>En Kilogramo</v>
      </c>
      <c r="B5" s="403"/>
      <c r="C5" s="403"/>
      <c r="D5" s="403"/>
      <c r="E5" s="403"/>
    </row>
    <row r="6" spans="1:5" ht="13.5" thickBot="1" x14ac:dyDescent="0.25">
      <c r="A6" s="46"/>
      <c r="B6" s="46"/>
      <c r="C6" s="182"/>
      <c r="D6" s="182"/>
      <c r="E6" s="182"/>
    </row>
    <row r="7" spans="1:5" ht="30" customHeight="1" thickBot="1" x14ac:dyDescent="0.25">
      <c r="A7" s="474"/>
      <c r="B7" s="593" t="s">
        <v>150</v>
      </c>
      <c r="C7" s="595" t="s">
        <v>223</v>
      </c>
      <c r="D7" s="596"/>
      <c r="E7" s="475" t="s">
        <v>146</v>
      </c>
    </row>
    <row r="8" spans="1:5" ht="13.5" thickBot="1" x14ac:dyDescent="0.25">
      <c r="A8" s="476" t="s">
        <v>7</v>
      </c>
      <c r="B8" s="594"/>
      <c r="C8" s="477" t="s">
        <v>224</v>
      </c>
      <c r="D8" s="477" t="s">
        <v>225</v>
      </c>
      <c r="E8" s="477" t="s">
        <v>147</v>
      </c>
    </row>
    <row r="9" spans="1:5" x14ac:dyDescent="0.2">
      <c r="A9" s="448">
        <v>41639</v>
      </c>
      <c r="B9" s="219"/>
      <c r="C9" s="220"/>
      <c r="D9" s="220"/>
      <c r="E9" s="74"/>
    </row>
    <row r="10" spans="1:5" x14ac:dyDescent="0.2">
      <c r="A10" s="449">
        <v>42004</v>
      </c>
      <c r="B10" s="221"/>
      <c r="C10" s="52"/>
      <c r="D10" s="52"/>
      <c r="E10" s="49"/>
    </row>
    <row r="11" spans="1:5" x14ac:dyDescent="0.2">
      <c r="A11" s="449">
        <v>42369</v>
      </c>
      <c r="B11" s="222"/>
      <c r="C11" s="54"/>
      <c r="D11" s="54"/>
      <c r="E11" s="75"/>
    </row>
    <row r="12" spans="1:5" ht="13.5" thickBot="1" x14ac:dyDescent="0.25">
      <c r="A12" s="450">
        <v>42735</v>
      </c>
      <c r="B12" s="222"/>
      <c r="C12" s="54"/>
      <c r="D12" s="54"/>
      <c r="E12" s="75"/>
    </row>
    <row r="13" spans="1:5" x14ac:dyDescent="0.2">
      <c r="A13" s="451">
        <v>42613</v>
      </c>
      <c r="B13" s="223"/>
      <c r="C13" s="53"/>
      <c r="D13" s="53"/>
      <c r="E13" s="49"/>
    </row>
    <row r="14" spans="1:5" ht="13.5" thickBot="1" x14ac:dyDescent="0.25">
      <c r="A14" s="450">
        <v>42978</v>
      </c>
      <c r="B14" s="224"/>
      <c r="C14" s="55"/>
      <c r="D14" s="55"/>
      <c r="E14" s="50"/>
    </row>
    <row r="15" spans="1:5" ht="12.75" customHeight="1" x14ac:dyDescent="0.2"/>
    <row r="16" spans="1:5" x14ac:dyDescent="0.2">
      <c r="A16" s="592" t="s">
        <v>144</v>
      </c>
      <c r="B16" s="592"/>
      <c r="C16" s="592"/>
      <c r="D16" s="592"/>
      <c r="E16" s="592"/>
    </row>
    <row r="18" spans="1:2" x14ac:dyDescent="0.2">
      <c r="A18" s="51"/>
      <c r="B18" s="51"/>
    </row>
    <row r="19" spans="1:2" x14ac:dyDescent="0.2">
      <c r="A19" s="51"/>
      <c r="B19" s="51"/>
    </row>
  </sheetData>
  <sheetProtection formatCells="0" formatColumns="0" formatRows="0"/>
  <mergeCells count="3">
    <mergeCell ref="A16:E16"/>
    <mergeCell ref="B7:B8"/>
    <mergeCell ref="C7:D7"/>
  </mergeCells>
  <phoneticPr fontId="0" type="noConversion"/>
  <printOptions horizontalCentered="1" verticalCentered="1" gridLinesSet="0"/>
  <pageMargins left="0.35433070866141736" right="0.35433070866141736" top="0.98425196850393704" bottom="0.98425196850393704" header="0.19685039370078741" footer="0.51181102362204722"/>
  <pageSetup paperSize="9" orientation="landscape" horizontalDpi="4294967292" verticalDpi="300" r:id="rId1"/>
  <headerFooter alignWithMargins="0">
    <oddHeader xml:space="preserve">&amp;R2017 - Año de las Energías Renovables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zoomScale="85" zoomScaleNormal="85" workbookViewId="0">
      <selection sqref="A1:F63"/>
    </sheetView>
  </sheetViews>
  <sheetFormatPr baseColWidth="10" defaultRowHeight="12.75" x14ac:dyDescent="0.2"/>
  <cols>
    <col min="1" max="1" width="14.5703125" style="25" customWidth="1"/>
    <col min="2" max="2" width="25.42578125" style="25" customWidth="1"/>
    <col min="3" max="3" width="16.140625" style="25" customWidth="1"/>
    <col min="4" max="5" width="11.42578125" style="25"/>
  </cols>
  <sheetData>
    <row r="1" spans="1:5" x14ac:dyDescent="0.2">
      <c r="A1" s="377" t="s">
        <v>70</v>
      </c>
      <c r="B1" s="377"/>
      <c r="C1" s="377"/>
      <c r="D1" s="377"/>
      <c r="E1" s="377"/>
    </row>
    <row r="2" spans="1:5" x14ac:dyDescent="0.2">
      <c r="A2" s="377" t="s">
        <v>64</v>
      </c>
      <c r="B2" s="378"/>
      <c r="C2" s="378"/>
      <c r="D2" s="378"/>
      <c r="E2" s="378"/>
    </row>
    <row r="3" spans="1:5" x14ac:dyDescent="0.2">
      <c r="A3" s="380" t="str">
        <f>+'parámetros e instrucciones'!E6</f>
        <v>HILADOS TEXTURADOS</v>
      </c>
      <c r="B3" s="379"/>
      <c r="C3" s="379"/>
      <c r="D3" s="379"/>
      <c r="E3" s="379"/>
    </row>
    <row r="4" spans="1:5" x14ac:dyDescent="0.2">
      <c r="A4" s="377" t="s">
        <v>66</v>
      </c>
      <c r="B4" s="378"/>
      <c r="C4" s="378"/>
      <c r="D4" s="378"/>
      <c r="E4" s="378"/>
    </row>
    <row r="5" spans="1:5" x14ac:dyDescent="0.2">
      <c r="A5" s="377" t="s">
        <v>148</v>
      </c>
      <c r="B5" s="378"/>
      <c r="C5" s="378"/>
      <c r="D5" s="378"/>
      <c r="E5" s="378"/>
    </row>
    <row r="6" spans="1:5" ht="13.5" thickBot="1" x14ac:dyDescent="0.25">
      <c r="A6" s="377"/>
      <c r="B6" s="377"/>
      <c r="C6" s="377"/>
      <c r="D6" s="377"/>
      <c r="E6" s="377"/>
    </row>
    <row r="7" spans="1:5" x14ac:dyDescent="0.2">
      <c r="A7" s="369" t="s">
        <v>154</v>
      </c>
      <c r="B7" s="370" t="s">
        <v>160</v>
      </c>
      <c r="C7" s="371" t="s">
        <v>161</v>
      </c>
      <c r="D7" s="370" t="s">
        <v>162</v>
      </c>
      <c r="E7" s="372" t="s">
        <v>163</v>
      </c>
    </row>
    <row r="8" spans="1:5" ht="13.5" thickBot="1" x14ac:dyDescent="0.25">
      <c r="A8" s="373" t="s">
        <v>7</v>
      </c>
      <c r="B8" s="374" t="s">
        <v>164</v>
      </c>
      <c r="C8" s="376" t="str">
        <f>+'parámetros e instrucciones'!E8</f>
        <v>Kilogramos</v>
      </c>
      <c r="D8" s="374" t="s">
        <v>165</v>
      </c>
      <c r="E8" s="375" t="s">
        <v>165</v>
      </c>
    </row>
    <row r="9" spans="1:5" ht="13.5" thickBot="1" x14ac:dyDescent="0.25">
      <c r="A9" s="381">
        <f>+'3.vol '!A7</f>
        <v>41640</v>
      </c>
      <c r="B9" s="383"/>
      <c r="C9" s="384"/>
      <c r="D9" s="383"/>
      <c r="E9" s="385"/>
    </row>
    <row r="10" spans="1:5" ht="13.5" thickBot="1" x14ac:dyDescent="0.25">
      <c r="A10" s="381">
        <f>+'3.vol '!A8</f>
        <v>41671</v>
      </c>
      <c r="B10" s="386"/>
      <c r="C10" s="387"/>
      <c r="D10" s="386"/>
      <c r="E10" s="388"/>
    </row>
    <row r="11" spans="1:5" ht="13.5" thickBot="1" x14ac:dyDescent="0.25">
      <c r="A11" s="381">
        <f>+'3.vol '!A9</f>
        <v>41699</v>
      </c>
      <c r="B11" s="386"/>
      <c r="C11" s="387"/>
      <c r="D11" s="386"/>
      <c r="E11" s="388"/>
    </row>
    <row r="12" spans="1:5" ht="13.5" thickBot="1" x14ac:dyDescent="0.25">
      <c r="A12" s="381">
        <f>+'3.vol '!A10</f>
        <v>41730</v>
      </c>
      <c r="B12" s="386"/>
      <c r="C12" s="387"/>
      <c r="D12" s="386"/>
      <c r="E12" s="388"/>
    </row>
    <row r="13" spans="1:5" ht="13.5" thickBot="1" x14ac:dyDescent="0.25">
      <c r="A13" s="381">
        <f>+'3.vol '!A11</f>
        <v>41760</v>
      </c>
      <c r="B13" s="389"/>
      <c r="C13" s="387"/>
      <c r="D13" s="386"/>
      <c r="E13" s="388"/>
    </row>
    <row r="14" spans="1:5" ht="13.5" thickBot="1" x14ac:dyDescent="0.25">
      <c r="A14" s="381">
        <f>+'3.vol '!A12</f>
        <v>41791</v>
      </c>
      <c r="B14" s="386"/>
      <c r="C14" s="387"/>
      <c r="D14" s="386"/>
      <c r="E14" s="388"/>
    </row>
    <row r="15" spans="1:5" ht="13.5" thickBot="1" x14ac:dyDescent="0.25">
      <c r="A15" s="381">
        <f>+'3.vol '!A13</f>
        <v>41821</v>
      </c>
      <c r="B15" s="389"/>
      <c r="C15" s="387"/>
      <c r="D15" s="386"/>
      <c r="E15" s="388"/>
    </row>
    <row r="16" spans="1:5" ht="13.5" thickBot="1" x14ac:dyDescent="0.25">
      <c r="A16" s="381">
        <f>+'3.vol '!A14</f>
        <v>41852</v>
      </c>
      <c r="B16" s="389"/>
      <c r="C16" s="387"/>
      <c r="D16" s="386"/>
      <c r="E16" s="388"/>
    </row>
    <row r="17" spans="1:5" ht="13.5" thickBot="1" x14ac:dyDescent="0.25">
      <c r="A17" s="381">
        <f>+'3.vol '!A15</f>
        <v>41883</v>
      </c>
      <c r="B17" s="389"/>
      <c r="C17" s="387"/>
      <c r="D17" s="386"/>
      <c r="E17" s="388"/>
    </row>
    <row r="18" spans="1:5" ht="13.5" thickBot="1" x14ac:dyDescent="0.25">
      <c r="A18" s="381">
        <f>+'3.vol '!A16</f>
        <v>41913</v>
      </c>
      <c r="B18" s="389"/>
      <c r="C18" s="387"/>
      <c r="D18" s="386"/>
      <c r="E18" s="388"/>
    </row>
    <row r="19" spans="1:5" ht="13.5" thickBot="1" x14ac:dyDescent="0.25">
      <c r="A19" s="381">
        <f>+'3.vol '!A17</f>
        <v>41944</v>
      </c>
      <c r="B19" s="389"/>
      <c r="C19" s="387"/>
      <c r="D19" s="386"/>
      <c r="E19" s="388"/>
    </row>
    <row r="20" spans="1:5" ht="13.5" thickBot="1" x14ac:dyDescent="0.25">
      <c r="A20" s="381">
        <f>+'3.vol '!A18</f>
        <v>41974</v>
      </c>
      <c r="B20" s="390"/>
      <c r="C20" s="391"/>
      <c r="D20" s="392"/>
      <c r="E20" s="393"/>
    </row>
    <row r="21" spans="1:5" ht="13.5" thickBot="1" x14ac:dyDescent="0.25">
      <c r="A21" s="381">
        <f>+'3.vol '!A19</f>
        <v>42005</v>
      </c>
      <c r="B21" s="394"/>
      <c r="C21" s="395"/>
      <c r="D21" s="396"/>
      <c r="E21" s="397"/>
    </row>
    <row r="22" spans="1:5" ht="13.5" thickBot="1" x14ac:dyDescent="0.25">
      <c r="A22" s="381">
        <f>+'3.vol '!A20</f>
        <v>42036</v>
      </c>
      <c r="B22" s="389"/>
      <c r="C22" s="387"/>
      <c r="D22" s="383"/>
      <c r="E22" s="388"/>
    </row>
    <row r="23" spans="1:5" ht="13.5" thickBot="1" x14ac:dyDescent="0.25">
      <c r="A23" s="381">
        <f>+'3.vol '!A21</f>
        <v>42064</v>
      </c>
      <c r="B23" s="389"/>
      <c r="C23" s="387"/>
      <c r="D23" s="386"/>
      <c r="E23" s="388"/>
    </row>
    <row r="24" spans="1:5" ht="13.5" thickBot="1" x14ac:dyDescent="0.25">
      <c r="A24" s="381">
        <f>+'3.vol '!A22</f>
        <v>42095</v>
      </c>
      <c r="B24" s="389"/>
      <c r="C24" s="387"/>
      <c r="D24" s="386"/>
      <c r="E24" s="388"/>
    </row>
    <row r="25" spans="1:5" ht="13.5" thickBot="1" x14ac:dyDescent="0.25">
      <c r="A25" s="381">
        <f>+'3.vol '!A23</f>
        <v>42125</v>
      </c>
      <c r="B25" s="389"/>
      <c r="C25" s="387"/>
      <c r="D25" s="386"/>
      <c r="E25" s="388"/>
    </row>
    <row r="26" spans="1:5" ht="13.5" thickBot="1" x14ac:dyDescent="0.25">
      <c r="A26" s="381">
        <f>+'3.vol '!A24</f>
        <v>42156</v>
      </c>
      <c r="B26" s="389"/>
      <c r="C26" s="387"/>
      <c r="D26" s="386"/>
      <c r="E26" s="388"/>
    </row>
    <row r="27" spans="1:5" ht="13.5" thickBot="1" x14ac:dyDescent="0.25">
      <c r="A27" s="381">
        <f>+'3.vol '!A25</f>
        <v>42186</v>
      </c>
      <c r="B27" s="389"/>
      <c r="C27" s="387"/>
      <c r="D27" s="386"/>
      <c r="E27" s="388"/>
    </row>
    <row r="28" spans="1:5" ht="13.5" thickBot="1" x14ac:dyDescent="0.25">
      <c r="A28" s="381">
        <f>+'3.vol '!A26</f>
        <v>42217</v>
      </c>
      <c r="B28" s="389"/>
      <c r="C28" s="387"/>
      <c r="D28" s="386"/>
      <c r="E28" s="388"/>
    </row>
    <row r="29" spans="1:5" ht="13.5" thickBot="1" x14ac:dyDescent="0.25">
      <c r="A29" s="381">
        <f>+'3.vol '!A27</f>
        <v>42248</v>
      </c>
      <c r="B29" s="389"/>
      <c r="C29" s="387"/>
      <c r="D29" s="386"/>
      <c r="E29" s="388"/>
    </row>
    <row r="30" spans="1:5" ht="13.5" thickBot="1" x14ac:dyDescent="0.25">
      <c r="A30" s="381">
        <f>+'3.vol '!A28</f>
        <v>42278</v>
      </c>
      <c r="B30" s="389"/>
      <c r="C30" s="387"/>
      <c r="D30" s="386"/>
      <c r="E30" s="388"/>
    </row>
    <row r="31" spans="1:5" ht="13.5" thickBot="1" x14ac:dyDescent="0.25">
      <c r="A31" s="381">
        <f>+'3.vol '!A29</f>
        <v>42309</v>
      </c>
      <c r="B31" s="389"/>
      <c r="C31" s="387"/>
      <c r="D31" s="386"/>
      <c r="E31" s="388"/>
    </row>
    <row r="32" spans="1:5" ht="13.5" thickBot="1" x14ac:dyDescent="0.25">
      <c r="A32" s="381">
        <f>+'3.vol '!A30</f>
        <v>42339</v>
      </c>
      <c r="B32" s="398"/>
      <c r="C32" s="399"/>
      <c r="D32" s="400"/>
      <c r="E32" s="401"/>
    </row>
    <row r="33" spans="1:5" ht="13.5" thickBot="1" x14ac:dyDescent="0.25">
      <c r="A33" s="381">
        <f>+'3.vol '!A31</f>
        <v>42370</v>
      </c>
      <c r="B33" s="402"/>
      <c r="C33" s="384"/>
      <c r="D33" s="383"/>
      <c r="E33" s="385"/>
    </row>
    <row r="34" spans="1:5" ht="13.5" thickBot="1" x14ac:dyDescent="0.25">
      <c r="A34" s="381">
        <f>+'3.vol '!A32</f>
        <v>42401</v>
      </c>
      <c r="B34" s="389"/>
      <c r="C34" s="387"/>
      <c r="D34" s="386"/>
      <c r="E34" s="388"/>
    </row>
    <row r="35" spans="1:5" ht="13.5" thickBot="1" x14ac:dyDescent="0.25">
      <c r="A35" s="381">
        <f>+'3.vol '!A33</f>
        <v>42430</v>
      </c>
      <c r="B35" s="389"/>
      <c r="C35" s="387"/>
      <c r="D35" s="386"/>
      <c r="E35" s="388"/>
    </row>
    <row r="36" spans="1:5" ht="13.5" thickBot="1" x14ac:dyDescent="0.25">
      <c r="A36" s="381">
        <f>+'3.vol '!A34</f>
        <v>42461</v>
      </c>
      <c r="B36" s="389"/>
      <c r="C36" s="387"/>
      <c r="D36" s="386"/>
      <c r="E36" s="388"/>
    </row>
    <row r="37" spans="1:5" ht="13.5" thickBot="1" x14ac:dyDescent="0.25">
      <c r="A37" s="381">
        <f>+'3.vol '!A35</f>
        <v>42491</v>
      </c>
      <c r="B37" s="389"/>
      <c r="C37" s="387"/>
      <c r="D37" s="386"/>
      <c r="E37" s="388"/>
    </row>
    <row r="38" spans="1:5" ht="13.5" thickBot="1" x14ac:dyDescent="0.25">
      <c r="A38" s="381">
        <f>+'3.vol '!A36</f>
        <v>42522</v>
      </c>
      <c r="B38" s="389"/>
      <c r="C38" s="387"/>
      <c r="D38" s="386"/>
      <c r="E38" s="388"/>
    </row>
    <row r="39" spans="1:5" ht="13.5" thickBot="1" x14ac:dyDescent="0.25">
      <c r="A39" s="381">
        <f>+'3.vol '!A37</f>
        <v>42552</v>
      </c>
      <c r="B39" s="389"/>
      <c r="C39" s="387"/>
      <c r="D39" s="386"/>
      <c r="E39" s="388"/>
    </row>
    <row r="40" spans="1:5" ht="13.5" thickBot="1" x14ac:dyDescent="0.25">
      <c r="A40" s="381">
        <f>+'3.vol '!A38</f>
        <v>42583</v>
      </c>
      <c r="B40" s="389"/>
      <c r="C40" s="387"/>
      <c r="D40" s="386"/>
      <c r="E40" s="388"/>
    </row>
    <row r="41" spans="1:5" ht="13.5" thickBot="1" x14ac:dyDescent="0.25">
      <c r="A41" s="381">
        <f>+'3.vol '!A39</f>
        <v>42614</v>
      </c>
      <c r="B41" s="389"/>
      <c r="C41" s="387"/>
      <c r="D41" s="386"/>
      <c r="E41" s="388"/>
    </row>
    <row r="42" spans="1:5" ht="13.5" thickBot="1" x14ac:dyDescent="0.25">
      <c r="A42" s="381">
        <f>+'3.vol '!A40</f>
        <v>42644</v>
      </c>
      <c r="B42" s="389"/>
      <c r="C42" s="387"/>
      <c r="D42" s="386"/>
      <c r="E42" s="388"/>
    </row>
    <row r="43" spans="1:5" ht="13.5" thickBot="1" x14ac:dyDescent="0.25">
      <c r="A43" s="381">
        <f>+'3.vol '!A41</f>
        <v>42675</v>
      </c>
      <c r="B43" s="389"/>
      <c r="C43" s="387"/>
      <c r="D43" s="386"/>
      <c r="E43" s="388"/>
    </row>
    <row r="44" spans="1:5" ht="13.5" thickBot="1" x14ac:dyDescent="0.25">
      <c r="A44" s="381">
        <f>+'3.vol '!A42</f>
        <v>42705</v>
      </c>
      <c r="B44" s="390"/>
      <c r="C44" s="391"/>
      <c r="D44" s="392"/>
      <c r="E44" s="393"/>
    </row>
    <row r="45" spans="1:5" ht="13.5" thickBot="1" x14ac:dyDescent="0.25">
      <c r="A45" s="381">
        <f>+'3.vol '!A43</f>
        <v>42736</v>
      </c>
      <c r="B45" s="394"/>
      <c r="C45" s="395"/>
      <c r="D45" s="396"/>
      <c r="E45" s="397"/>
    </row>
    <row r="46" spans="1:5" ht="13.5" thickBot="1" x14ac:dyDescent="0.25">
      <c r="A46" s="381">
        <f>+'3.vol '!A44</f>
        <v>42767</v>
      </c>
      <c r="B46" s="389"/>
      <c r="C46" s="387"/>
      <c r="D46" s="386"/>
      <c r="E46" s="388"/>
    </row>
    <row r="47" spans="1:5" ht="13.5" thickBot="1" x14ac:dyDescent="0.25">
      <c r="A47" s="381">
        <f>+'3.vol '!A45</f>
        <v>42795</v>
      </c>
      <c r="B47" s="389"/>
      <c r="C47" s="387"/>
      <c r="D47" s="386"/>
      <c r="E47" s="388"/>
    </row>
    <row r="48" spans="1:5" ht="13.5" thickBot="1" x14ac:dyDescent="0.25">
      <c r="A48" s="381">
        <f>+'3.vol '!A46</f>
        <v>42826</v>
      </c>
      <c r="B48" s="389"/>
      <c r="C48" s="387"/>
      <c r="D48" s="386"/>
      <c r="E48" s="388"/>
    </row>
    <row r="49" spans="1:5" ht="13.5" thickBot="1" x14ac:dyDescent="0.25">
      <c r="A49" s="381">
        <f>+'3.vol '!A47</f>
        <v>42856</v>
      </c>
      <c r="B49" s="389"/>
      <c r="C49" s="387"/>
      <c r="D49" s="386"/>
      <c r="E49" s="388"/>
    </row>
    <row r="50" spans="1:5" ht="13.5" thickBot="1" x14ac:dyDescent="0.25">
      <c r="A50" s="381">
        <f>+'3.vol '!A48</f>
        <v>42887</v>
      </c>
      <c r="B50" s="389"/>
      <c r="C50" s="387"/>
      <c r="D50" s="386"/>
      <c r="E50" s="388"/>
    </row>
    <row r="51" spans="1:5" ht="13.5" thickBot="1" x14ac:dyDescent="0.25">
      <c r="A51" s="381">
        <f>+'3.vol '!A49</f>
        <v>42917</v>
      </c>
      <c r="B51" s="389"/>
      <c r="C51" s="387"/>
      <c r="D51" s="386"/>
      <c r="E51" s="388"/>
    </row>
    <row r="52" spans="1:5" ht="13.5" thickBot="1" x14ac:dyDescent="0.25">
      <c r="A52" s="381">
        <f>+'3.vol '!A50</f>
        <v>42948</v>
      </c>
      <c r="B52" s="389"/>
      <c r="C52" s="387"/>
      <c r="D52" s="386"/>
      <c r="E52" s="388"/>
    </row>
    <row r="53" spans="1:5" ht="13.5" hidden="1" thickBot="1" x14ac:dyDescent="0.25">
      <c r="A53" s="381">
        <f>+'3.vol '!A51</f>
        <v>42979</v>
      </c>
      <c r="B53" s="389"/>
      <c r="C53" s="387"/>
      <c r="D53" s="386"/>
      <c r="E53" s="388"/>
    </row>
    <row r="54" spans="1:5" ht="13.5" hidden="1" thickBot="1" x14ac:dyDescent="0.25">
      <c r="A54" s="381">
        <f>+'3.vol '!A52</f>
        <v>43009</v>
      </c>
      <c r="B54" s="389"/>
      <c r="C54" s="387"/>
      <c r="D54" s="386"/>
      <c r="E54" s="388"/>
    </row>
    <row r="55" spans="1:5" ht="13.5" hidden="1" thickBot="1" x14ac:dyDescent="0.25">
      <c r="A55" s="381">
        <f>+'3.vol '!A53</f>
        <v>43040</v>
      </c>
      <c r="B55" s="389"/>
      <c r="C55" s="387"/>
      <c r="D55" s="386"/>
      <c r="E55" s="388"/>
    </row>
    <row r="56" spans="1:5" ht="13.5" hidden="1" thickBot="1" x14ac:dyDescent="0.25">
      <c r="A56" s="381">
        <f>+'3.vol '!A54</f>
        <v>43070</v>
      </c>
      <c r="B56" s="398"/>
      <c r="C56" s="399"/>
      <c r="D56" s="400"/>
      <c r="E56" s="401"/>
    </row>
    <row r="57" spans="1:5" x14ac:dyDescent="0.2">
      <c r="A57" s="382"/>
    </row>
    <row r="58" spans="1:5" x14ac:dyDescent="0.2">
      <c r="A58" s="261" t="str">
        <f>+'parámetros e instrucciones'!E7</f>
        <v>2014</v>
      </c>
      <c r="B58" s="104"/>
      <c r="C58" s="105"/>
      <c r="D58" s="106"/>
      <c r="E58" s="105"/>
    </row>
    <row r="59" spans="1:5" x14ac:dyDescent="0.2">
      <c r="A59" s="261">
        <f>+A58+1</f>
        <v>2015</v>
      </c>
      <c r="B59" s="104"/>
      <c r="C59" s="105"/>
      <c r="D59" s="106"/>
      <c r="E59" s="105"/>
    </row>
    <row r="60" spans="1:5" ht="13.5" thickBot="1" x14ac:dyDescent="0.25">
      <c r="A60" s="262">
        <f>+A59+1</f>
        <v>2016</v>
      </c>
      <c r="B60" s="104"/>
      <c r="C60" s="105"/>
      <c r="D60" s="106"/>
      <c r="E60" s="105"/>
    </row>
    <row r="61" spans="1:5" x14ac:dyDescent="0.2">
      <c r="A61" s="260" t="s">
        <v>220</v>
      </c>
      <c r="B61" s="104"/>
      <c r="C61" s="105"/>
      <c r="D61" s="106"/>
      <c r="E61" s="105"/>
    </row>
    <row r="62" spans="1:5" ht="13.5" thickBot="1" x14ac:dyDescent="0.25">
      <c r="A62" s="442" t="s">
        <v>221</v>
      </c>
      <c r="B62" s="109"/>
      <c r="C62" s="110"/>
      <c r="D62" s="111"/>
      <c r="E62" s="112"/>
    </row>
  </sheetData>
  <protectedRanges>
    <protectedRange sqref="B58:E62" name="Rango2_1"/>
    <protectedRange sqref="B58:E62" name="Rango1_1"/>
  </protectedRanges>
  <pageMargins left="0.31496062992125984" right="0.31496062992125984" top="1.299212598425197" bottom="0.74803149606299213" header="0.19685039370078741" footer="0.31496062992125984"/>
  <pageSetup paperSize="9" scale="83" orientation="portrait" r:id="rId1"/>
  <headerFooter>
    <oddHeader xml:space="preserve">&amp;R2017 - Año de las Energías Renovables
</oddHeader>
  </headerFooter>
  <ignoredErrors>
    <ignoredError sqref="F54:G54 F8:G8 F9:G53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B5"/>
  <sheetViews>
    <sheetView showGridLines="0" workbookViewId="0">
      <selection sqref="A1:B5"/>
    </sheetView>
  </sheetViews>
  <sheetFormatPr baseColWidth="10" defaultRowHeight="12.75" x14ac:dyDescent="0.2"/>
  <cols>
    <col min="1" max="1" width="16.28515625" customWidth="1"/>
    <col min="2" max="2" width="29.5703125" customWidth="1"/>
  </cols>
  <sheetData>
    <row r="1" spans="1:2" x14ac:dyDescent="0.2">
      <c r="A1" s="2" t="s">
        <v>69</v>
      </c>
      <c r="B1" s="3"/>
    </row>
    <row r="2" spans="1:2" ht="13.5" thickBot="1" x14ac:dyDescent="0.25">
      <c r="A2" s="2" t="s">
        <v>43</v>
      </c>
      <c r="B2" s="3"/>
    </row>
    <row r="3" spans="1:2" x14ac:dyDescent="0.2">
      <c r="A3" s="4" t="s">
        <v>7</v>
      </c>
      <c r="B3" s="14" t="s">
        <v>44</v>
      </c>
    </row>
    <row r="4" spans="1:2" ht="13.5" thickBot="1" x14ac:dyDescent="0.25">
      <c r="A4" s="10"/>
      <c r="B4" s="8"/>
    </row>
    <row r="5" spans="1:2" ht="25.5" customHeight="1" thickBot="1" x14ac:dyDescent="0.25">
      <c r="A5" s="9" t="s">
        <v>8</v>
      </c>
      <c r="B5" s="13"/>
    </row>
  </sheetData>
  <phoneticPr fontId="0" type="noConversion"/>
  <printOptions horizontalCentered="1" verticalCentered="1"/>
  <pageMargins left="0.75" right="0.75" top="1" bottom="1" header="0.511811024" footer="0.511811024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D10"/>
  <sheetViews>
    <sheetView workbookViewId="0">
      <selection activeCell="F18" sqref="F18"/>
    </sheetView>
  </sheetViews>
  <sheetFormatPr baseColWidth="10" defaultRowHeight="12.75" x14ac:dyDescent="0.2"/>
  <cols>
    <col min="1" max="1" width="25.42578125" customWidth="1"/>
    <col min="2" max="2" width="15.85546875" customWidth="1"/>
    <col min="3" max="3" width="16.28515625" customWidth="1"/>
    <col min="4" max="4" width="18.85546875" customWidth="1"/>
  </cols>
  <sheetData>
    <row r="2" spans="1:4" x14ac:dyDescent="0.2">
      <c r="A2" s="597" t="s">
        <v>70</v>
      </c>
      <c r="B2" s="597"/>
      <c r="C2" s="597"/>
      <c r="D2" s="597"/>
    </row>
    <row r="3" spans="1:4" x14ac:dyDescent="0.2">
      <c r="A3" s="597" t="s">
        <v>71</v>
      </c>
      <c r="B3" s="597"/>
      <c r="C3" s="597"/>
      <c r="D3" s="597"/>
    </row>
    <row r="4" spans="1:4" x14ac:dyDescent="0.2">
      <c r="A4" s="598" t="s">
        <v>1</v>
      </c>
      <c r="B4" s="598"/>
      <c r="C4" s="598"/>
      <c r="D4" s="598"/>
    </row>
    <row r="5" spans="1:4" x14ac:dyDescent="0.2">
      <c r="A5" s="16"/>
      <c r="B5" s="16"/>
      <c r="C5" s="16"/>
      <c r="D5" s="16"/>
    </row>
    <row r="6" spans="1:4" s="15" customFormat="1" ht="24.75" customHeight="1" x14ac:dyDescent="0.2">
      <c r="A6" s="20" t="s">
        <v>24</v>
      </c>
      <c r="B6" s="21" t="s">
        <v>72</v>
      </c>
      <c r="C6" s="22" t="s">
        <v>73</v>
      </c>
      <c r="D6" s="23" t="s">
        <v>74</v>
      </c>
    </row>
    <row r="7" spans="1:4" x14ac:dyDescent="0.2">
      <c r="A7" s="17">
        <v>1996</v>
      </c>
      <c r="B7" s="18"/>
      <c r="C7" s="18"/>
      <c r="D7" s="19"/>
    </row>
    <row r="8" spans="1:4" x14ac:dyDescent="0.2">
      <c r="A8" s="11">
        <v>1997</v>
      </c>
      <c r="B8" s="1"/>
      <c r="C8" s="1"/>
      <c r="D8" s="5"/>
    </row>
    <row r="9" spans="1:4" x14ac:dyDescent="0.2">
      <c r="A9" s="11">
        <v>1998</v>
      </c>
      <c r="B9" s="1"/>
      <c r="C9" s="1"/>
      <c r="D9" s="5"/>
    </row>
    <row r="10" spans="1:4" ht="13.5" thickBot="1" x14ac:dyDescent="0.25">
      <c r="A10" s="12" t="s">
        <v>15</v>
      </c>
      <c r="B10" s="7"/>
      <c r="C10" s="7"/>
      <c r="D10" s="6"/>
    </row>
  </sheetData>
  <mergeCells count="3">
    <mergeCell ref="A3:D3"/>
    <mergeCell ref="A2:D2"/>
    <mergeCell ref="A4:D4"/>
  </mergeCells>
  <phoneticPr fontId="0" type="noConversion"/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61"/>
  <sheetViews>
    <sheetView showGridLines="0" zoomScale="75" zoomScaleNormal="75" workbookViewId="0">
      <selection activeCell="C22" sqref="C22"/>
    </sheetView>
  </sheetViews>
  <sheetFormatPr baseColWidth="10" defaultRowHeight="12.75" x14ac:dyDescent="0.2"/>
  <cols>
    <col min="1" max="1" width="17.85546875" style="25" customWidth="1"/>
    <col min="2" max="2" width="77.5703125" style="25" customWidth="1"/>
    <col min="3" max="5" width="11.28515625" style="25" customWidth="1"/>
    <col min="6" max="7" width="16.28515625" style="25" bestFit="1" customWidth="1"/>
    <col min="8" max="16384" width="11.42578125" style="25"/>
  </cols>
  <sheetData>
    <row r="1" spans="1:7" ht="6" customHeight="1" x14ac:dyDescent="0.2">
      <c r="A1" s="494"/>
      <c r="B1" s="494"/>
      <c r="C1" s="494"/>
      <c r="D1" s="494"/>
      <c r="E1" s="494"/>
      <c r="F1" s="494"/>
      <c r="G1" s="494"/>
    </row>
    <row r="2" spans="1:7" hidden="1" x14ac:dyDescent="0.2">
      <c r="A2" s="495"/>
      <c r="B2" s="495"/>
      <c r="C2" s="495"/>
      <c r="D2" s="495"/>
      <c r="E2" s="495"/>
      <c r="F2" s="495"/>
      <c r="G2" s="495"/>
    </row>
    <row r="3" spans="1:7" hidden="1" x14ac:dyDescent="0.2">
      <c r="A3" s="496"/>
      <c r="B3" s="496"/>
      <c r="C3" s="496"/>
      <c r="D3" s="496"/>
      <c r="E3" s="496"/>
      <c r="F3" s="496"/>
      <c r="G3" s="496"/>
    </row>
    <row r="4" spans="1:7" hidden="1" x14ac:dyDescent="0.2">
      <c r="A4" s="43"/>
      <c r="B4" s="44"/>
      <c r="C4" s="44"/>
      <c r="D4" s="44"/>
      <c r="E4" s="44"/>
      <c r="F4" s="44"/>
      <c r="G4" s="44"/>
    </row>
    <row r="5" spans="1:7" ht="58.5" customHeight="1" x14ac:dyDescent="0.2">
      <c r="A5" s="440"/>
      <c r="B5" s="180"/>
      <c r="C5" s="180"/>
      <c r="D5" s="180"/>
      <c r="E5" s="180"/>
      <c r="F5" s="226"/>
      <c r="G5" s="180"/>
    </row>
    <row r="6" spans="1:7" ht="12.75" customHeight="1" x14ac:dyDescent="0.2">
      <c r="B6" s="180" t="s">
        <v>182</v>
      </c>
      <c r="C6" s="180"/>
      <c r="D6" s="180"/>
      <c r="E6" s="180"/>
      <c r="F6" s="226"/>
      <c r="G6" s="180"/>
    </row>
    <row r="7" spans="1:7" ht="12.75" customHeight="1" x14ac:dyDescent="0.2">
      <c r="B7" s="441" t="s">
        <v>210</v>
      </c>
      <c r="C7" s="180"/>
      <c r="D7" s="180"/>
      <c r="E7" s="180"/>
      <c r="F7" s="226"/>
      <c r="G7" s="180"/>
    </row>
    <row r="8" spans="1:7" ht="12.75" customHeight="1" x14ac:dyDescent="0.2">
      <c r="B8" s="235" t="str">
        <f>+'3.vol '!$A$3</f>
        <v>HILADOS TEXTURADOS</v>
      </c>
      <c r="C8" s="180"/>
      <c r="D8" s="180"/>
      <c r="E8" s="180"/>
      <c r="F8" s="226"/>
      <c r="G8" s="180"/>
    </row>
    <row r="9" spans="1:7" ht="12.75" customHeight="1" x14ac:dyDescent="0.2">
      <c r="A9" s="180"/>
      <c r="B9" s="180"/>
      <c r="C9" s="180"/>
      <c r="D9" s="180"/>
      <c r="E9" s="180"/>
      <c r="F9" s="226"/>
      <c r="G9" s="180"/>
    </row>
    <row r="10" spans="1:7" ht="12.75" customHeight="1" x14ac:dyDescent="0.2">
      <c r="A10" s="180"/>
      <c r="B10" s="180"/>
      <c r="C10" s="180"/>
      <c r="D10" s="180"/>
      <c r="E10" s="180"/>
      <c r="F10" s="226"/>
      <c r="G10" s="180"/>
    </row>
    <row r="11" spans="1:7" ht="12.75" customHeight="1" x14ac:dyDescent="0.2">
      <c r="A11" s="180"/>
      <c r="B11" s="180"/>
      <c r="C11" s="180"/>
      <c r="D11" s="180"/>
      <c r="E11" s="180"/>
      <c r="F11" s="226"/>
      <c r="G11" s="180"/>
    </row>
    <row r="12" spans="1:7" ht="13.5" customHeight="1" thickBot="1" x14ac:dyDescent="0.25">
      <c r="A12" s="181"/>
      <c r="B12" s="181"/>
      <c r="C12" s="181"/>
      <c r="D12" s="181"/>
      <c r="E12" s="181"/>
      <c r="F12" s="181"/>
      <c r="G12" s="181"/>
    </row>
    <row r="13" spans="1:7" ht="16.5" thickBot="1" x14ac:dyDescent="0.25">
      <c r="A13" s="236" t="s">
        <v>2</v>
      </c>
      <c r="B13" s="237" t="s">
        <v>3</v>
      </c>
      <c r="C13" s="439" t="str">
        <f>+'3.vol '!$A$58</f>
        <v>2014</v>
      </c>
      <c r="D13" s="439">
        <f>+'3.vol '!$A$59</f>
        <v>2015</v>
      </c>
      <c r="E13" s="439">
        <f>+'3.vol '!$A$60</f>
        <v>2016</v>
      </c>
      <c r="F13" s="444" t="str">
        <f>+'3.vol '!$A$61</f>
        <v>ene-ago 2016</v>
      </c>
      <c r="G13" s="444" t="str">
        <f>+'3.vol '!$A$62</f>
        <v>ene-ago 2017</v>
      </c>
    </row>
    <row r="14" spans="1:7" ht="12.75" customHeight="1" x14ac:dyDescent="0.2">
      <c r="A14" s="497" t="s">
        <v>4</v>
      </c>
      <c r="B14" s="445" t="s">
        <v>231</v>
      </c>
      <c r="C14" s="488" t="s">
        <v>180</v>
      </c>
      <c r="D14" s="485" t="s">
        <v>181</v>
      </c>
      <c r="E14" s="491" t="s">
        <v>181</v>
      </c>
      <c r="F14" s="485" t="s">
        <v>181</v>
      </c>
      <c r="G14" s="485" t="s">
        <v>180</v>
      </c>
    </row>
    <row r="15" spans="1:7" ht="12.75" customHeight="1" x14ac:dyDescent="0.2">
      <c r="A15" s="498"/>
      <c r="B15" s="446" t="s">
        <v>212</v>
      </c>
      <c r="C15" s="489"/>
      <c r="D15" s="486"/>
      <c r="E15" s="492"/>
      <c r="F15" s="486"/>
      <c r="G15" s="486"/>
    </row>
    <row r="16" spans="1:7" ht="12.75" customHeight="1" x14ac:dyDescent="0.2">
      <c r="A16" s="498"/>
      <c r="B16" s="446" t="s">
        <v>213</v>
      </c>
      <c r="C16" s="489"/>
      <c r="D16" s="486"/>
      <c r="E16" s="492"/>
      <c r="F16" s="486"/>
      <c r="G16" s="486"/>
    </row>
    <row r="17" spans="1:7" ht="12.75" customHeight="1" x14ac:dyDescent="0.2">
      <c r="A17" s="498"/>
      <c r="B17" s="446" t="s">
        <v>214</v>
      </c>
      <c r="C17" s="489"/>
      <c r="D17" s="486"/>
      <c r="E17" s="492"/>
      <c r="F17" s="486"/>
      <c r="G17" s="486"/>
    </row>
    <row r="18" spans="1:7" ht="12.75" customHeight="1" x14ac:dyDescent="0.2">
      <c r="A18" s="498"/>
      <c r="B18" s="446" t="s">
        <v>215</v>
      </c>
      <c r="C18" s="489"/>
      <c r="D18" s="486"/>
      <c r="E18" s="492"/>
      <c r="F18" s="486"/>
      <c r="G18" s="486"/>
    </row>
    <row r="19" spans="1:7" ht="12.75" customHeight="1" x14ac:dyDescent="0.2">
      <c r="A19" s="498"/>
      <c r="B19" s="446" t="s">
        <v>216</v>
      </c>
      <c r="C19" s="489"/>
      <c r="D19" s="486"/>
      <c r="E19" s="492"/>
      <c r="F19" s="486"/>
      <c r="G19" s="486"/>
    </row>
    <row r="20" spans="1:7" ht="12.75" customHeight="1" x14ac:dyDescent="0.2">
      <c r="A20" s="498"/>
      <c r="B20" s="446" t="s">
        <v>217</v>
      </c>
      <c r="C20" s="489"/>
      <c r="D20" s="486"/>
      <c r="E20" s="492"/>
      <c r="F20" s="486"/>
      <c r="G20" s="486"/>
    </row>
    <row r="21" spans="1:7" ht="12.75" customHeight="1" x14ac:dyDescent="0.2">
      <c r="A21" s="498"/>
      <c r="B21" s="478" t="s">
        <v>230</v>
      </c>
      <c r="C21" s="489"/>
      <c r="D21" s="486"/>
      <c r="E21" s="492"/>
      <c r="F21" s="486"/>
      <c r="G21" s="486"/>
    </row>
    <row r="22" spans="1:7" ht="13.5" customHeight="1" thickBot="1" x14ac:dyDescent="0.25">
      <c r="A22" s="499"/>
      <c r="B22" s="447" t="s">
        <v>218</v>
      </c>
      <c r="C22" s="490"/>
      <c r="D22" s="487"/>
      <c r="E22" s="493"/>
      <c r="F22" s="487"/>
      <c r="G22" s="487"/>
    </row>
    <row r="23" spans="1:7" ht="12.75" customHeight="1" x14ac:dyDescent="0.2">
      <c r="A23" s="497" t="s">
        <v>5</v>
      </c>
      <c r="B23" s="445" t="s">
        <v>231</v>
      </c>
      <c r="C23" s="488" t="s">
        <v>180</v>
      </c>
      <c r="D23" s="485" t="s">
        <v>180</v>
      </c>
      <c r="E23" s="491" t="s">
        <v>180</v>
      </c>
      <c r="F23" s="485" t="s">
        <v>180</v>
      </c>
      <c r="G23" s="485" t="s">
        <v>180</v>
      </c>
    </row>
    <row r="24" spans="1:7" ht="12.75" customHeight="1" x14ac:dyDescent="0.2">
      <c r="A24" s="498"/>
      <c r="B24" s="446" t="s">
        <v>212</v>
      </c>
      <c r="C24" s="489"/>
      <c r="D24" s="486"/>
      <c r="E24" s="492"/>
      <c r="F24" s="486"/>
      <c r="G24" s="486"/>
    </row>
    <row r="25" spans="1:7" ht="12.75" customHeight="1" x14ac:dyDescent="0.2">
      <c r="A25" s="498"/>
      <c r="B25" s="446" t="s">
        <v>213</v>
      </c>
      <c r="C25" s="489"/>
      <c r="D25" s="486"/>
      <c r="E25" s="492"/>
      <c r="F25" s="486"/>
      <c r="G25" s="486"/>
    </row>
    <row r="26" spans="1:7" ht="12.75" customHeight="1" x14ac:dyDescent="0.2">
      <c r="A26" s="498"/>
      <c r="B26" s="446" t="s">
        <v>214</v>
      </c>
      <c r="C26" s="489"/>
      <c r="D26" s="486"/>
      <c r="E26" s="492"/>
      <c r="F26" s="486"/>
      <c r="G26" s="486"/>
    </row>
    <row r="27" spans="1:7" ht="12.75" customHeight="1" x14ac:dyDescent="0.2">
      <c r="A27" s="498"/>
      <c r="B27" s="446" t="s">
        <v>215</v>
      </c>
      <c r="C27" s="489"/>
      <c r="D27" s="486"/>
      <c r="E27" s="492"/>
      <c r="F27" s="486"/>
      <c r="G27" s="486"/>
    </row>
    <row r="28" spans="1:7" ht="12.75" customHeight="1" x14ac:dyDescent="0.2">
      <c r="A28" s="498"/>
      <c r="B28" s="446" t="s">
        <v>216</v>
      </c>
      <c r="C28" s="489"/>
      <c r="D28" s="486"/>
      <c r="E28" s="492"/>
      <c r="F28" s="486"/>
      <c r="G28" s="486"/>
    </row>
    <row r="29" spans="1:7" ht="12.75" customHeight="1" x14ac:dyDescent="0.2">
      <c r="A29" s="498"/>
      <c r="B29" s="446" t="s">
        <v>217</v>
      </c>
      <c r="C29" s="489"/>
      <c r="D29" s="486"/>
      <c r="E29" s="492"/>
      <c r="F29" s="486"/>
      <c r="G29" s="486"/>
    </row>
    <row r="30" spans="1:7" ht="12.75" customHeight="1" x14ac:dyDescent="0.2">
      <c r="A30" s="498"/>
      <c r="B30" s="478" t="s">
        <v>230</v>
      </c>
      <c r="C30" s="489"/>
      <c r="D30" s="486"/>
      <c r="E30" s="492"/>
      <c r="F30" s="486"/>
      <c r="G30" s="486"/>
    </row>
    <row r="31" spans="1:7" ht="13.5" customHeight="1" thickBot="1" x14ac:dyDescent="0.25">
      <c r="A31" s="499"/>
      <c r="B31" s="447" t="s">
        <v>218</v>
      </c>
      <c r="C31" s="490"/>
      <c r="D31" s="487"/>
      <c r="E31" s="493"/>
      <c r="F31" s="487"/>
      <c r="G31" s="487"/>
    </row>
    <row r="32" spans="1:7" ht="12.75" customHeight="1" x14ac:dyDescent="0.2">
      <c r="A32" s="497" t="s">
        <v>6</v>
      </c>
      <c r="B32" s="445" t="s">
        <v>231</v>
      </c>
      <c r="C32" s="488" t="s">
        <v>180</v>
      </c>
      <c r="D32" s="485" t="s">
        <v>180</v>
      </c>
      <c r="E32" s="491" t="s">
        <v>180</v>
      </c>
      <c r="F32" s="485" t="s">
        <v>180</v>
      </c>
      <c r="G32" s="485" t="s">
        <v>180</v>
      </c>
    </row>
    <row r="33" spans="1:7" ht="12.75" customHeight="1" x14ac:dyDescent="0.2">
      <c r="A33" s="498"/>
      <c r="B33" s="446" t="s">
        <v>212</v>
      </c>
      <c r="C33" s="489"/>
      <c r="D33" s="486"/>
      <c r="E33" s="492"/>
      <c r="F33" s="486"/>
      <c r="G33" s="486"/>
    </row>
    <row r="34" spans="1:7" ht="12.75" customHeight="1" x14ac:dyDescent="0.2">
      <c r="A34" s="498"/>
      <c r="B34" s="446" t="s">
        <v>213</v>
      </c>
      <c r="C34" s="489"/>
      <c r="D34" s="486"/>
      <c r="E34" s="492"/>
      <c r="F34" s="486"/>
      <c r="G34" s="486"/>
    </row>
    <row r="35" spans="1:7" ht="12.75" customHeight="1" x14ac:dyDescent="0.2">
      <c r="A35" s="498"/>
      <c r="B35" s="446" t="s">
        <v>214</v>
      </c>
      <c r="C35" s="489"/>
      <c r="D35" s="486"/>
      <c r="E35" s="492"/>
      <c r="F35" s="486"/>
      <c r="G35" s="486"/>
    </row>
    <row r="36" spans="1:7" ht="12.75" customHeight="1" x14ac:dyDescent="0.2">
      <c r="A36" s="498"/>
      <c r="B36" s="446" t="s">
        <v>215</v>
      </c>
      <c r="C36" s="489"/>
      <c r="D36" s="486"/>
      <c r="E36" s="492"/>
      <c r="F36" s="486"/>
      <c r="G36" s="486"/>
    </row>
    <row r="37" spans="1:7" ht="12.75" customHeight="1" x14ac:dyDescent="0.2">
      <c r="A37" s="498"/>
      <c r="B37" s="446" t="s">
        <v>216</v>
      </c>
      <c r="C37" s="489"/>
      <c r="D37" s="486"/>
      <c r="E37" s="492"/>
      <c r="F37" s="486"/>
      <c r="G37" s="486"/>
    </row>
    <row r="38" spans="1:7" ht="12.75" customHeight="1" x14ac:dyDescent="0.2">
      <c r="A38" s="498"/>
      <c r="B38" s="446" t="s">
        <v>217</v>
      </c>
      <c r="C38" s="489"/>
      <c r="D38" s="486"/>
      <c r="E38" s="492"/>
      <c r="F38" s="486"/>
      <c r="G38" s="486"/>
    </row>
    <row r="39" spans="1:7" ht="12.75" customHeight="1" x14ac:dyDescent="0.2">
      <c r="A39" s="498"/>
      <c r="B39" s="478" t="s">
        <v>230</v>
      </c>
      <c r="C39" s="489"/>
      <c r="D39" s="486"/>
      <c r="E39" s="492"/>
      <c r="F39" s="486"/>
      <c r="G39" s="486"/>
    </row>
    <row r="40" spans="1:7" ht="13.5" customHeight="1" thickBot="1" x14ac:dyDescent="0.25">
      <c r="A40" s="499"/>
      <c r="B40" s="447" t="s">
        <v>218</v>
      </c>
      <c r="C40" s="490"/>
      <c r="D40" s="487"/>
      <c r="E40" s="493"/>
      <c r="F40" s="487"/>
      <c r="G40" s="487"/>
    </row>
    <row r="41" spans="1:7" ht="12.75" customHeight="1" x14ac:dyDescent="0.2">
      <c r="A41" s="497" t="s">
        <v>127</v>
      </c>
      <c r="B41" s="445" t="s">
        <v>231</v>
      </c>
      <c r="C41" s="489" t="s">
        <v>180</v>
      </c>
      <c r="D41" s="486" t="s">
        <v>180</v>
      </c>
      <c r="E41" s="492" t="s">
        <v>180</v>
      </c>
      <c r="F41" s="486" t="s">
        <v>180</v>
      </c>
      <c r="G41" s="486" t="s">
        <v>180</v>
      </c>
    </row>
    <row r="42" spans="1:7" ht="12.75" customHeight="1" x14ac:dyDescent="0.2">
      <c r="A42" s="498"/>
      <c r="B42" s="446" t="s">
        <v>212</v>
      </c>
      <c r="C42" s="489"/>
      <c r="D42" s="486"/>
      <c r="E42" s="492"/>
      <c r="F42" s="486"/>
      <c r="G42" s="486"/>
    </row>
    <row r="43" spans="1:7" ht="12.75" customHeight="1" x14ac:dyDescent="0.2">
      <c r="A43" s="498"/>
      <c r="B43" s="446" t="s">
        <v>213</v>
      </c>
      <c r="C43" s="489"/>
      <c r="D43" s="486"/>
      <c r="E43" s="492"/>
      <c r="F43" s="486"/>
      <c r="G43" s="486"/>
    </row>
    <row r="44" spans="1:7" ht="12.75" customHeight="1" x14ac:dyDescent="0.2">
      <c r="A44" s="498"/>
      <c r="B44" s="446" t="s">
        <v>214</v>
      </c>
      <c r="C44" s="489"/>
      <c r="D44" s="486"/>
      <c r="E44" s="492"/>
      <c r="F44" s="486"/>
      <c r="G44" s="486"/>
    </row>
    <row r="45" spans="1:7" ht="12.75" customHeight="1" x14ac:dyDescent="0.2">
      <c r="A45" s="498"/>
      <c r="B45" s="446" t="s">
        <v>215</v>
      </c>
      <c r="C45" s="489"/>
      <c r="D45" s="486"/>
      <c r="E45" s="492"/>
      <c r="F45" s="486"/>
      <c r="G45" s="486"/>
    </row>
    <row r="46" spans="1:7" ht="12.75" customHeight="1" x14ac:dyDescent="0.2">
      <c r="A46" s="498"/>
      <c r="B46" s="446" t="s">
        <v>216</v>
      </c>
      <c r="C46" s="489"/>
      <c r="D46" s="486"/>
      <c r="E46" s="492"/>
      <c r="F46" s="486"/>
      <c r="G46" s="486"/>
    </row>
    <row r="47" spans="1:7" ht="12.75" customHeight="1" x14ac:dyDescent="0.2">
      <c r="A47" s="498"/>
      <c r="B47" s="446" t="s">
        <v>217</v>
      </c>
      <c r="C47" s="489"/>
      <c r="D47" s="486"/>
      <c r="E47" s="492"/>
      <c r="F47" s="486"/>
      <c r="G47" s="486"/>
    </row>
    <row r="48" spans="1:7" ht="12.75" customHeight="1" x14ac:dyDescent="0.2">
      <c r="A48" s="498"/>
      <c r="B48" s="478" t="s">
        <v>230</v>
      </c>
      <c r="C48" s="489"/>
      <c r="D48" s="486"/>
      <c r="E48" s="492"/>
      <c r="F48" s="486"/>
      <c r="G48" s="486"/>
    </row>
    <row r="49" spans="1:7" ht="13.5" customHeight="1" thickBot="1" x14ac:dyDescent="0.25">
      <c r="A49" s="499"/>
      <c r="B49" s="447" t="s">
        <v>218</v>
      </c>
      <c r="C49" s="489"/>
      <c r="D49" s="486"/>
      <c r="E49" s="492"/>
      <c r="F49" s="486"/>
      <c r="G49" s="486"/>
    </row>
    <row r="50" spans="1:7" ht="12.75" customHeight="1" x14ac:dyDescent="0.2">
      <c r="A50" s="497" t="s">
        <v>128</v>
      </c>
      <c r="B50" s="445" t="s">
        <v>231</v>
      </c>
      <c r="C50" s="488" t="s">
        <v>180</v>
      </c>
      <c r="D50" s="485" t="s">
        <v>180</v>
      </c>
      <c r="E50" s="491" t="s">
        <v>180</v>
      </c>
      <c r="F50" s="485" t="s">
        <v>180</v>
      </c>
      <c r="G50" s="485" t="s">
        <v>180</v>
      </c>
    </row>
    <row r="51" spans="1:7" ht="12.75" customHeight="1" x14ac:dyDescent="0.2">
      <c r="A51" s="498"/>
      <c r="B51" s="446" t="s">
        <v>212</v>
      </c>
      <c r="C51" s="489"/>
      <c r="D51" s="486"/>
      <c r="E51" s="492"/>
      <c r="F51" s="486"/>
      <c r="G51" s="486"/>
    </row>
    <row r="52" spans="1:7" ht="12.75" customHeight="1" x14ac:dyDescent="0.2">
      <c r="A52" s="498"/>
      <c r="B52" s="446" t="s">
        <v>213</v>
      </c>
      <c r="C52" s="489"/>
      <c r="D52" s="486"/>
      <c r="E52" s="492"/>
      <c r="F52" s="486"/>
      <c r="G52" s="486"/>
    </row>
    <row r="53" spans="1:7" ht="12.75" customHeight="1" x14ac:dyDescent="0.2">
      <c r="A53" s="498"/>
      <c r="B53" s="446" t="s">
        <v>214</v>
      </c>
      <c r="C53" s="489"/>
      <c r="D53" s="486"/>
      <c r="E53" s="492"/>
      <c r="F53" s="486"/>
      <c r="G53" s="486"/>
    </row>
    <row r="54" spans="1:7" ht="12.75" customHeight="1" x14ac:dyDescent="0.2">
      <c r="A54" s="498"/>
      <c r="B54" s="446" t="s">
        <v>215</v>
      </c>
      <c r="C54" s="489"/>
      <c r="D54" s="486"/>
      <c r="E54" s="492"/>
      <c r="F54" s="486"/>
      <c r="G54" s="486"/>
    </row>
    <row r="55" spans="1:7" ht="12.75" customHeight="1" x14ac:dyDescent="0.2">
      <c r="A55" s="498"/>
      <c r="B55" s="446" t="s">
        <v>216</v>
      </c>
      <c r="C55" s="489"/>
      <c r="D55" s="486"/>
      <c r="E55" s="492"/>
      <c r="F55" s="486"/>
      <c r="G55" s="486"/>
    </row>
    <row r="56" spans="1:7" ht="12.75" customHeight="1" x14ac:dyDescent="0.2">
      <c r="A56" s="498"/>
      <c r="B56" s="446" t="s">
        <v>217</v>
      </c>
      <c r="C56" s="489"/>
      <c r="D56" s="486"/>
      <c r="E56" s="492"/>
      <c r="F56" s="486"/>
      <c r="G56" s="486"/>
    </row>
    <row r="57" spans="1:7" ht="12.75" customHeight="1" x14ac:dyDescent="0.2">
      <c r="A57" s="498"/>
      <c r="B57" s="478" t="s">
        <v>230</v>
      </c>
      <c r="C57" s="489"/>
      <c r="D57" s="486"/>
      <c r="E57" s="492"/>
      <c r="F57" s="486"/>
      <c r="G57" s="486"/>
    </row>
    <row r="58" spans="1:7" ht="13.5" customHeight="1" thickBot="1" x14ac:dyDescent="0.25">
      <c r="A58" s="499"/>
      <c r="B58" s="447" t="s">
        <v>218</v>
      </c>
      <c r="C58" s="490"/>
      <c r="D58" s="487"/>
      <c r="E58" s="493"/>
      <c r="F58" s="487"/>
      <c r="G58" s="487"/>
    </row>
    <row r="59" spans="1:7" ht="15.75" thickBot="1" x14ac:dyDescent="0.3">
      <c r="A59" s="238"/>
      <c r="B59" s="239" t="s">
        <v>85</v>
      </c>
      <c r="C59" s="240">
        <v>1</v>
      </c>
      <c r="D59" s="240">
        <v>1</v>
      </c>
      <c r="E59" s="241">
        <v>1</v>
      </c>
      <c r="F59" s="241"/>
      <c r="G59" s="240">
        <v>1</v>
      </c>
    </row>
    <row r="61" spans="1:7" x14ac:dyDescent="0.2">
      <c r="A61" s="25" t="s">
        <v>126</v>
      </c>
    </row>
  </sheetData>
  <mergeCells count="33">
    <mergeCell ref="A32:A40"/>
    <mergeCell ref="A41:A49"/>
    <mergeCell ref="A50:A58"/>
    <mergeCell ref="F14:F22"/>
    <mergeCell ref="F23:F31"/>
    <mergeCell ref="F32:F40"/>
    <mergeCell ref="F41:F49"/>
    <mergeCell ref="F50:F58"/>
    <mergeCell ref="A14:A22"/>
    <mergeCell ref="A23:A31"/>
    <mergeCell ref="C23:C31"/>
    <mergeCell ref="C41:C49"/>
    <mergeCell ref="D41:D49"/>
    <mergeCell ref="E41:E49"/>
    <mergeCell ref="D23:D31"/>
    <mergeCell ref="E23:E31"/>
    <mergeCell ref="A1:G1"/>
    <mergeCell ref="A2:G2"/>
    <mergeCell ref="A3:G3"/>
    <mergeCell ref="C14:C22"/>
    <mergeCell ref="D14:D22"/>
    <mergeCell ref="E14:E22"/>
    <mergeCell ref="G14:G22"/>
    <mergeCell ref="G41:G49"/>
    <mergeCell ref="C50:C58"/>
    <mergeCell ref="D50:D58"/>
    <mergeCell ref="E50:E58"/>
    <mergeCell ref="G50:G58"/>
    <mergeCell ref="G23:G31"/>
    <mergeCell ref="C32:C40"/>
    <mergeCell ref="D32:D40"/>
    <mergeCell ref="E32:E40"/>
    <mergeCell ref="G32:G40"/>
  </mergeCells>
  <phoneticPr fontId="0" type="noConversion"/>
  <printOptions horizontalCentered="1" verticalCentered="1" gridLinesSet="0"/>
  <pageMargins left="0.15748031496062992" right="0.15748031496062992" top="0.98425196850393704" bottom="0.39370078740157483" header="0.19685039370078741" footer="0.51181102362204722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4"/>
  <sheetViews>
    <sheetView workbookViewId="0">
      <selection activeCell="C22" sqref="C22"/>
    </sheetView>
  </sheetViews>
  <sheetFormatPr baseColWidth="10" defaultRowHeight="12.75" x14ac:dyDescent="0.2"/>
  <cols>
    <col min="1" max="1" width="21.28515625" style="29" customWidth="1"/>
    <col min="2" max="2" width="27.140625" style="29" bestFit="1" customWidth="1"/>
    <col min="3" max="3" width="43" style="29" bestFit="1" customWidth="1"/>
    <col min="4" max="16384" width="11.42578125" style="29"/>
  </cols>
  <sheetData>
    <row r="1" spans="1:3" ht="15.75" x14ac:dyDescent="0.25">
      <c r="A1" s="503" t="s">
        <v>75</v>
      </c>
      <c r="B1" s="503"/>
      <c r="C1" s="503"/>
    </row>
    <row r="2" spans="1:3" ht="15.75" x14ac:dyDescent="0.25">
      <c r="A2" s="503" t="s">
        <v>83</v>
      </c>
      <c r="B2" s="503"/>
      <c r="C2" s="503"/>
    </row>
    <row r="3" spans="1:3" ht="27.75" customHeight="1" x14ac:dyDescent="0.25">
      <c r="A3" s="504" t="str">
        <f>+'parámetros e instrucciones'!$E$6</f>
        <v>HILADOS TEXTURADOS</v>
      </c>
      <c r="B3" s="505"/>
      <c r="C3" s="505"/>
    </row>
    <row r="4" spans="1:3" x14ac:dyDescent="0.2">
      <c r="A4" s="506" t="str">
        <f>"En "&amp;'parámetros e instrucciones'!$E$8</f>
        <v>En Kilogramos</v>
      </c>
      <c r="B4" s="506"/>
      <c r="C4" s="506"/>
    </row>
    <row r="5" spans="1:3" ht="13.5" thickBot="1" x14ac:dyDescent="0.25">
      <c r="A5" s="62"/>
      <c r="B5" s="62"/>
      <c r="C5" s="62"/>
    </row>
    <row r="6" spans="1:3" ht="12.75" customHeight="1" thickBot="1" x14ac:dyDescent="0.25">
      <c r="A6" s="242" t="s">
        <v>9</v>
      </c>
      <c r="B6" s="242" t="s">
        <v>84</v>
      </c>
      <c r="C6" s="242" t="s">
        <v>183</v>
      </c>
    </row>
    <row r="7" spans="1:3" ht="15" x14ac:dyDescent="0.25">
      <c r="A7" s="243" t="str">
        <f>+'3.vol '!A58</f>
        <v>2014</v>
      </c>
      <c r="B7" s="244"/>
      <c r="C7" s="245"/>
    </row>
    <row r="8" spans="1:3" ht="15" x14ac:dyDescent="0.25">
      <c r="A8" s="246">
        <f>+'3.vol '!A59</f>
        <v>2015</v>
      </c>
      <c r="B8" s="247"/>
      <c r="C8" s="248"/>
    </row>
    <row r="9" spans="1:3" ht="15" x14ac:dyDescent="0.25">
      <c r="A9" s="246">
        <f>+'3.vol '!A60</f>
        <v>2016</v>
      </c>
      <c r="B9" s="247"/>
      <c r="C9" s="248"/>
    </row>
    <row r="10" spans="1:3" ht="15" x14ac:dyDescent="0.25">
      <c r="A10" s="246" t="str">
        <f>+'3.vol '!A61</f>
        <v>ene-ago 2016</v>
      </c>
      <c r="B10" s="247"/>
      <c r="C10" s="248"/>
    </row>
    <row r="11" spans="1:3" ht="15.75" thickBot="1" x14ac:dyDescent="0.3">
      <c r="A11" s="443" t="str">
        <f>+'3.vol '!A62</f>
        <v>ene-ago 2017</v>
      </c>
      <c r="B11" s="249"/>
      <c r="C11" s="250"/>
    </row>
    <row r="12" spans="1:3" x14ac:dyDescent="0.2">
      <c r="A12" s="62"/>
      <c r="B12" s="62"/>
      <c r="C12" s="62"/>
    </row>
    <row r="13" spans="1:3" ht="13.5" thickBot="1" x14ac:dyDescent="0.25">
      <c r="A13" s="45" t="s">
        <v>136</v>
      </c>
      <c r="B13" s="62"/>
      <c r="C13" s="62"/>
    </row>
    <row r="14" spans="1:3" ht="13.5" thickBot="1" x14ac:dyDescent="0.25">
      <c r="A14" s="500"/>
      <c r="B14" s="501"/>
      <c r="C14" s="502"/>
    </row>
  </sheetData>
  <mergeCells count="5">
    <mergeCell ref="A14:C14"/>
    <mergeCell ref="A1:C1"/>
    <mergeCell ref="A2:C2"/>
    <mergeCell ref="A3:C3"/>
    <mergeCell ref="A4:C4"/>
  </mergeCells>
  <phoneticPr fontId="0" type="noConversion"/>
  <printOptions horizontalCentered="1" verticalCentered="1"/>
  <pageMargins left="0.35433070866141736" right="0.15748031496062992" top="0.98425196850393704" bottom="0.98425196850393704" header="0.19685039370078741" footer="0"/>
  <pageSetup paperSize="9" scale="140" orientation="landscape" r:id="rId1"/>
  <headerFooter alignWithMargins="0">
    <oddHeader xml:space="preserve">&amp;R2017 - Año de las Energías Renovables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L76"/>
  <sheetViews>
    <sheetView topLeftCell="A46" zoomScaleNormal="100" workbookViewId="0">
      <selection sqref="A1:J64"/>
    </sheetView>
  </sheetViews>
  <sheetFormatPr baseColWidth="10" defaultColWidth="13.7109375" defaultRowHeight="12.75" x14ac:dyDescent="0.2"/>
  <cols>
    <col min="1" max="1" width="16.28515625" style="29" customWidth="1"/>
    <col min="2" max="2" width="2.5703125" style="29" customWidth="1"/>
    <col min="3" max="8" width="13.7109375" style="29" customWidth="1"/>
    <col min="9" max="9" width="13.5703125" style="29" customWidth="1"/>
    <col min="10" max="10" width="13.7109375" style="29" customWidth="1"/>
    <col min="11" max="11" width="11.140625" style="31" customWidth="1"/>
    <col min="12" max="12" width="11.42578125" style="25" customWidth="1"/>
    <col min="13" max="16384" width="13.7109375" style="29"/>
  </cols>
  <sheetData>
    <row r="1" spans="1:12" ht="15.75" x14ac:dyDescent="0.25">
      <c r="A1" s="507" t="s">
        <v>174</v>
      </c>
      <c r="B1" s="507"/>
      <c r="C1" s="507"/>
      <c r="D1" s="507"/>
      <c r="E1" s="507"/>
      <c r="F1" s="507"/>
      <c r="G1" s="507"/>
      <c r="H1" s="507"/>
    </row>
    <row r="2" spans="1:12" ht="15.75" x14ac:dyDescent="0.25">
      <c r="A2" s="507" t="s">
        <v>173</v>
      </c>
      <c r="B2" s="507"/>
      <c r="C2" s="507"/>
      <c r="D2" s="507"/>
      <c r="E2" s="507"/>
      <c r="F2" s="507"/>
      <c r="G2" s="507"/>
      <c r="H2" s="507"/>
      <c r="I2" s="27"/>
      <c r="J2" s="27"/>
    </row>
    <row r="3" spans="1:12" ht="15.75" x14ac:dyDescent="0.25">
      <c r="A3" s="508" t="str">
        <f>+'parámetros e instrucciones'!E6</f>
        <v>HILADOS TEXTURADOS</v>
      </c>
      <c r="B3" s="507"/>
      <c r="C3" s="507"/>
      <c r="D3" s="507"/>
      <c r="E3" s="507"/>
      <c r="F3" s="507"/>
      <c r="G3" s="507"/>
      <c r="H3" s="507"/>
      <c r="I3" s="64"/>
      <c r="J3" s="64"/>
      <c r="K3" s="64"/>
      <c r="L3" s="29"/>
    </row>
    <row r="4" spans="1:12" ht="15.75" x14ac:dyDescent="0.25">
      <c r="A4" s="507" t="str">
        <f>"En "&amp;'parámetros e instrucciones'!$E$9</f>
        <v>En Kilogramo</v>
      </c>
      <c r="B4" s="507"/>
      <c r="C4" s="507"/>
      <c r="D4" s="507"/>
      <c r="E4" s="507"/>
      <c r="F4" s="507"/>
      <c r="G4" s="507"/>
      <c r="H4" s="507"/>
      <c r="I4" s="64"/>
      <c r="J4" s="64"/>
      <c r="L4" s="29"/>
    </row>
    <row r="5" spans="1:12" ht="13.5" thickBot="1" x14ac:dyDescent="0.25">
      <c r="A5" s="26"/>
      <c r="B5" s="26"/>
      <c r="C5" s="26"/>
      <c r="D5" s="26"/>
      <c r="E5" s="26"/>
      <c r="F5" s="26"/>
      <c r="G5" s="26"/>
      <c r="H5" s="26"/>
      <c r="I5" s="64"/>
      <c r="J5" s="64"/>
      <c r="L5" s="29"/>
    </row>
    <row r="6" spans="1:12" ht="51.75" thickBot="1" x14ac:dyDescent="0.25">
      <c r="A6" s="83" t="s">
        <v>87</v>
      </c>
      <c r="B6" s="84"/>
      <c r="C6" s="85" t="s">
        <v>14</v>
      </c>
      <c r="D6" s="86" t="s">
        <v>92</v>
      </c>
      <c r="E6" s="85" t="s">
        <v>88</v>
      </c>
      <c r="F6" s="85" t="s">
        <v>89</v>
      </c>
      <c r="G6" s="86" t="s">
        <v>93</v>
      </c>
      <c r="H6" s="85" t="s">
        <v>90</v>
      </c>
      <c r="I6" s="81"/>
      <c r="J6" s="81"/>
      <c r="K6" s="84"/>
    </row>
    <row r="7" spans="1:12" x14ac:dyDescent="0.2">
      <c r="A7" s="255">
        <v>41640</v>
      </c>
      <c r="B7" s="87"/>
      <c r="C7" s="88"/>
      <c r="D7" s="89"/>
      <c r="E7" s="90"/>
      <c r="F7" s="89"/>
      <c r="G7" s="90"/>
      <c r="H7" s="89"/>
      <c r="I7" s="81"/>
      <c r="J7" s="81"/>
      <c r="K7" s="91"/>
    </row>
    <row r="8" spans="1:12" x14ac:dyDescent="0.2">
      <c r="A8" s="256">
        <v>41671</v>
      </c>
      <c r="B8" s="87"/>
      <c r="C8" s="92"/>
      <c r="D8" s="93"/>
      <c r="E8" s="94"/>
      <c r="F8" s="93"/>
      <c r="G8" s="94"/>
      <c r="H8" s="93"/>
      <c r="I8" s="81"/>
      <c r="J8" s="81"/>
      <c r="K8" s="91"/>
    </row>
    <row r="9" spans="1:12" x14ac:dyDescent="0.2">
      <c r="A9" s="256">
        <v>41699</v>
      </c>
      <c r="B9" s="87"/>
      <c r="C9" s="92"/>
      <c r="D9" s="93"/>
      <c r="E9" s="94"/>
      <c r="F9" s="93"/>
      <c r="G9" s="94"/>
      <c r="H9" s="93"/>
      <c r="I9" s="81"/>
      <c r="J9" s="81"/>
      <c r="K9" s="91"/>
    </row>
    <row r="10" spans="1:12" x14ac:dyDescent="0.2">
      <c r="A10" s="256">
        <v>41730</v>
      </c>
      <c r="B10" s="87"/>
      <c r="C10" s="92"/>
      <c r="D10" s="93"/>
      <c r="E10" s="94"/>
      <c r="F10" s="93"/>
      <c r="G10" s="94"/>
      <c r="H10" s="93"/>
      <c r="I10" s="81"/>
      <c r="J10" s="81"/>
      <c r="K10" s="91"/>
    </row>
    <row r="11" spans="1:12" x14ac:dyDescent="0.2">
      <c r="A11" s="256">
        <v>41760</v>
      </c>
      <c r="B11" s="87"/>
      <c r="C11" s="92"/>
      <c r="D11" s="93"/>
      <c r="E11" s="94"/>
      <c r="F11" s="93"/>
      <c r="G11" s="94"/>
      <c r="H11" s="93"/>
      <c r="I11" s="62"/>
      <c r="J11" s="62"/>
      <c r="K11" s="91"/>
    </row>
    <row r="12" spans="1:12" x14ac:dyDescent="0.2">
      <c r="A12" s="256">
        <v>41791</v>
      </c>
      <c r="B12" s="87"/>
      <c r="C12" s="92"/>
      <c r="D12" s="93"/>
      <c r="E12" s="94"/>
      <c r="F12" s="93"/>
      <c r="G12" s="94"/>
      <c r="H12" s="93"/>
      <c r="I12" s="62"/>
      <c r="J12" s="62"/>
      <c r="K12" s="91"/>
    </row>
    <row r="13" spans="1:12" x14ac:dyDescent="0.2">
      <c r="A13" s="256">
        <v>41821</v>
      </c>
      <c r="B13" s="87"/>
      <c r="C13" s="92"/>
      <c r="D13" s="93"/>
      <c r="E13" s="94"/>
      <c r="F13" s="93"/>
      <c r="G13" s="94"/>
      <c r="H13" s="93"/>
      <c r="I13" s="62"/>
      <c r="J13" s="62"/>
      <c r="K13" s="91"/>
    </row>
    <row r="14" spans="1:12" x14ac:dyDescent="0.2">
      <c r="A14" s="256">
        <v>41852</v>
      </c>
      <c r="B14" s="87"/>
      <c r="C14" s="92"/>
      <c r="D14" s="93"/>
      <c r="E14" s="94"/>
      <c r="F14" s="93"/>
      <c r="G14" s="94"/>
      <c r="H14" s="93"/>
      <c r="I14" s="62"/>
      <c r="J14" s="62"/>
      <c r="K14" s="91"/>
    </row>
    <row r="15" spans="1:12" x14ac:dyDescent="0.2">
      <c r="A15" s="256">
        <v>41883</v>
      </c>
      <c r="B15" s="87"/>
      <c r="C15" s="92"/>
      <c r="D15" s="93"/>
      <c r="E15" s="94"/>
      <c r="F15" s="93"/>
      <c r="G15" s="94"/>
      <c r="H15" s="93"/>
      <c r="I15" s="62"/>
      <c r="J15" s="62"/>
      <c r="K15" s="91"/>
    </row>
    <row r="16" spans="1:12" x14ac:dyDescent="0.2">
      <c r="A16" s="256">
        <v>41913</v>
      </c>
      <c r="B16" s="87"/>
      <c r="C16" s="92"/>
      <c r="D16" s="93"/>
      <c r="E16" s="94"/>
      <c r="F16" s="93"/>
      <c r="G16" s="94"/>
      <c r="H16" s="93"/>
      <c r="I16" s="62"/>
      <c r="J16" s="62"/>
      <c r="K16" s="91"/>
    </row>
    <row r="17" spans="1:11" x14ac:dyDescent="0.2">
      <c r="A17" s="256">
        <v>41944</v>
      </c>
      <c r="B17" s="87"/>
      <c r="C17" s="92"/>
      <c r="D17" s="93"/>
      <c r="E17" s="94"/>
      <c r="F17" s="93"/>
      <c r="G17" s="94"/>
      <c r="H17" s="93"/>
      <c r="I17" s="62"/>
      <c r="J17" s="62"/>
      <c r="K17" s="91"/>
    </row>
    <row r="18" spans="1:11" ht="13.5" thickBot="1" x14ac:dyDescent="0.25">
      <c r="A18" s="257">
        <v>41974</v>
      </c>
      <c r="B18" s="87"/>
      <c r="C18" s="95"/>
      <c r="D18" s="96"/>
      <c r="E18" s="97"/>
      <c r="F18" s="96"/>
      <c r="G18" s="97"/>
      <c r="H18" s="96"/>
      <c r="I18" s="62"/>
      <c r="J18" s="62"/>
      <c r="K18" s="91"/>
    </row>
    <row r="19" spans="1:11" x14ac:dyDescent="0.2">
      <c r="A19" s="258">
        <v>42005</v>
      </c>
      <c r="B19" s="87"/>
      <c r="C19" s="88"/>
      <c r="D19" s="89"/>
      <c r="E19" s="90"/>
      <c r="F19" s="89"/>
      <c r="G19" s="90"/>
      <c r="H19" s="89"/>
      <c r="I19" s="62"/>
      <c r="J19" s="62"/>
      <c r="K19" s="91"/>
    </row>
    <row r="20" spans="1:11" x14ac:dyDescent="0.2">
      <c r="A20" s="256">
        <v>42036</v>
      </c>
      <c r="B20" s="87"/>
      <c r="C20" s="92"/>
      <c r="D20" s="93"/>
      <c r="E20" s="94"/>
      <c r="F20" s="93"/>
      <c r="G20" s="94"/>
      <c r="H20" s="93"/>
      <c r="I20" s="62"/>
      <c r="J20" s="62"/>
      <c r="K20" s="91"/>
    </row>
    <row r="21" spans="1:11" x14ac:dyDescent="0.2">
      <c r="A21" s="256">
        <v>42064</v>
      </c>
      <c r="B21" s="87"/>
      <c r="C21" s="92"/>
      <c r="D21" s="93"/>
      <c r="E21" s="94"/>
      <c r="F21" s="93"/>
      <c r="G21" s="94"/>
      <c r="H21" s="93"/>
      <c r="I21" s="62"/>
      <c r="J21" s="62"/>
      <c r="K21" s="91"/>
    </row>
    <row r="22" spans="1:11" x14ac:dyDescent="0.2">
      <c r="A22" s="256">
        <v>42095</v>
      </c>
      <c r="B22" s="87"/>
      <c r="C22" s="92"/>
      <c r="D22" s="93"/>
      <c r="E22" s="94"/>
      <c r="F22" s="93"/>
      <c r="G22" s="94"/>
      <c r="H22" s="93"/>
      <c r="I22" s="62"/>
      <c r="J22" s="62"/>
      <c r="K22" s="91"/>
    </row>
    <row r="23" spans="1:11" x14ac:dyDescent="0.2">
      <c r="A23" s="256">
        <v>42125</v>
      </c>
      <c r="B23" s="87"/>
      <c r="C23" s="92"/>
      <c r="D23" s="93"/>
      <c r="E23" s="94"/>
      <c r="F23" s="93"/>
      <c r="G23" s="94"/>
      <c r="H23" s="93"/>
      <c r="I23" s="62"/>
      <c r="J23" s="62"/>
      <c r="K23" s="91"/>
    </row>
    <row r="24" spans="1:11" x14ac:dyDescent="0.2">
      <c r="A24" s="256">
        <v>42156</v>
      </c>
      <c r="B24" s="87"/>
      <c r="C24" s="92"/>
      <c r="D24" s="93"/>
      <c r="E24" s="94"/>
      <c r="F24" s="93"/>
      <c r="G24" s="94"/>
      <c r="H24" s="93"/>
      <c r="I24" s="62"/>
      <c r="J24" s="62"/>
      <c r="K24" s="91"/>
    </row>
    <row r="25" spans="1:11" x14ac:dyDescent="0.2">
      <c r="A25" s="256">
        <v>42186</v>
      </c>
      <c r="B25" s="87"/>
      <c r="C25" s="92"/>
      <c r="D25" s="93"/>
      <c r="E25" s="94"/>
      <c r="F25" s="93"/>
      <c r="G25" s="94"/>
      <c r="H25" s="93"/>
      <c r="I25" s="62"/>
      <c r="J25" s="62"/>
      <c r="K25" s="91"/>
    </row>
    <row r="26" spans="1:11" x14ac:dyDescent="0.2">
      <c r="A26" s="256">
        <v>42217</v>
      </c>
      <c r="B26" s="87"/>
      <c r="C26" s="92"/>
      <c r="D26" s="93"/>
      <c r="E26" s="94"/>
      <c r="F26" s="93"/>
      <c r="G26" s="94"/>
      <c r="H26" s="93"/>
      <c r="I26" s="62"/>
      <c r="J26" s="62"/>
      <c r="K26" s="91"/>
    </row>
    <row r="27" spans="1:11" x14ac:dyDescent="0.2">
      <c r="A27" s="256">
        <v>42248</v>
      </c>
      <c r="B27" s="87"/>
      <c r="C27" s="92"/>
      <c r="D27" s="93"/>
      <c r="E27" s="94"/>
      <c r="F27" s="93"/>
      <c r="G27" s="94"/>
      <c r="H27" s="93"/>
      <c r="I27" s="62"/>
      <c r="J27" s="62"/>
      <c r="K27" s="91"/>
    </row>
    <row r="28" spans="1:11" x14ac:dyDescent="0.2">
      <c r="A28" s="256">
        <v>42278</v>
      </c>
      <c r="B28" s="87"/>
      <c r="C28" s="92"/>
      <c r="D28" s="93"/>
      <c r="E28" s="94"/>
      <c r="F28" s="93"/>
      <c r="G28" s="94"/>
      <c r="H28" s="93"/>
      <c r="I28" s="62"/>
      <c r="J28" s="62"/>
      <c r="K28" s="91"/>
    </row>
    <row r="29" spans="1:11" x14ac:dyDescent="0.2">
      <c r="A29" s="256">
        <v>42309</v>
      </c>
      <c r="B29" s="87"/>
      <c r="C29" s="92"/>
      <c r="D29" s="93"/>
      <c r="E29" s="94"/>
      <c r="F29" s="93"/>
      <c r="G29" s="94"/>
      <c r="H29" s="93"/>
      <c r="I29" s="62"/>
      <c r="J29" s="62"/>
      <c r="K29" s="91"/>
    </row>
    <row r="30" spans="1:11" ht="13.5" thickBot="1" x14ac:dyDescent="0.25">
      <c r="A30" s="259">
        <v>42339</v>
      </c>
      <c r="B30" s="87"/>
      <c r="C30" s="95"/>
      <c r="D30" s="96"/>
      <c r="E30" s="97"/>
      <c r="F30" s="96"/>
      <c r="G30" s="97"/>
      <c r="H30" s="96"/>
      <c r="I30" s="62"/>
      <c r="J30" s="62"/>
      <c r="K30" s="91"/>
    </row>
    <row r="31" spans="1:11" x14ac:dyDescent="0.2">
      <c r="A31" s="255">
        <v>42370</v>
      </c>
      <c r="B31" s="87"/>
      <c r="C31" s="88"/>
      <c r="D31" s="89"/>
      <c r="E31" s="90"/>
      <c r="F31" s="89"/>
      <c r="G31" s="90"/>
      <c r="H31" s="89"/>
      <c r="I31" s="62"/>
      <c r="J31" s="62"/>
      <c r="K31" s="91"/>
    </row>
    <row r="32" spans="1:11" x14ac:dyDescent="0.2">
      <c r="A32" s="256">
        <v>42401</v>
      </c>
      <c r="B32" s="87"/>
      <c r="C32" s="92"/>
      <c r="D32" s="93"/>
      <c r="E32" s="94"/>
      <c r="F32" s="93"/>
      <c r="G32" s="94"/>
      <c r="H32" s="93"/>
      <c r="I32" s="62"/>
      <c r="J32" s="62"/>
      <c r="K32" s="91"/>
    </row>
    <row r="33" spans="1:11" x14ac:dyDescent="0.2">
      <c r="A33" s="256">
        <v>42430</v>
      </c>
      <c r="B33" s="87"/>
      <c r="C33" s="92"/>
      <c r="D33" s="93"/>
      <c r="E33" s="94"/>
      <c r="F33" s="93"/>
      <c r="G33" s="94"/>
      <c r="H33" s="93"/>
      <c r="I33" s="62"/>
      <c r="J33" s="62"/>
      <c r="K33" s="91"/>
    </row>
    <row r="34" spans="1:11" x14ac:dyDescent="0.2">
      <c r="A34" s="256">
        <v>42461</v>
      </c>
      <c r="B34" s="87"/>
      <c r="C34" s="92"/>
      <c r="D34" s="93"/>
      <c r="E34" s="94"/>
      <c r="F34" s="93"/>
      <c r="G34" s="94"/>
      <c r="H34" s="93"/>
      <c r="I34" s="62"/>
      <c r="J34" s="62"/>
      <c r="K34" s="91"/>
    </row>
    <row r="35" spans="1:11" x14ac:dyDescent="0.2">
      <c r="A35" s="256">
        <v>42491</v>
      </c>
      <c r="B35" s="87"/>
      <c r="C35" s="92"/>
      <c r="D35" s="93"/>
      <c r="E35" s="94"/>
      <c r="F35" s="93"/>
      <c r="G35" s="94"/>
      <c r="H35" s="93"/>
      <c r="I35" s="62"/>
      <c r="J35" s="62"/>
      <c r="K35" s="91"/>
    </row>
    <row r="36" spans="1:11" x14ac:dyDescent="0.2">
      <c r="A36" s="256">
        <v>42522</v>
      </c>
      <c r="B36" s="87"/>
      <c r="C36" s="92"/>
      <c r="D36" s="93"/>
      <c r="E36" s="94"/>
      <c r="F36" s="93"/>
      <c r="G36" s="94"/>
      <c r="H36" s="93"/>
      <c r="I36" s="62"/>
      <c r="J36" s="62"/>
      <c r="K36" s="91"/>
    </row>
    <row r="37" spans="1:11" x14ac:dyDescent="0.2">
      <c r="A37" s="256">
        <v>42552</v>
      </c>
      <c r="B37" s="87"/>
      <c r="C37" s="92"/>
      <c r="D37" s="93"/>
      <c r="E37" s="94"/>
      <c r="F37" s="93"/>
      <c r="G37" s="94"/>
      <c r="H37" s="93"/>
      <c r="I37" s="62"/>
      <c r="J37" s="62"/>
      <c r="K37" s="91"/>
    </row>
    <row r="38" spans="1:11" x14ac:dyDescent="0.2">
      <c r="A38" s="256">
        <v>42583</v>
      </c>
      <c r="B38" s="87"/>
      <c r="C38" s="92"/>
      <c r="D38" s="93"/>
      <c r="E38" s="94"/>
      <c r="F38" s="93"/>
      <c r="G38" s="94"/>
      <c r="H38" s="93"/>
      <c r="I38" s="62"/>
      <c r="J38" s="62"/>
      <c r="K38" s="91"/>
    </row>
    <row r="39" spans="1:11" x14ac:dyDescent="0.2">
      <c r="A39" s="256">
        <v>42614</v>
      </c>
      <c r="B39" s="87"/>
      <c r="C39" s="92"/>
      <c r="D39" s="93"/>
      <c r="E39" s="94"/>
      <c r="F39" s="93"/>
      <c r="G39" s="94"/>
      <c r="H39" s="93"/>
      <c r="I39" s="62"/>
      <c r="J39" s="62"/>
      <c r="K39" s="91"/>
    </row>
    <row r="40" spans="1:11" x14ac:dyDescent="0.2">
      <c r="A40" s="256">
        <v>42644</v>
      </c>
      <c r="B40" s="87"/>
      <c r="C40" s="92"/>
      <c r="D40" s="93"/>
      <c r="E40" s="94"/>
      <c r="F40" s="93"/>
      <c r="G40" s="94"/>
      <c r="H40" s="93"/>
      <c r="I40" s="62"/>
      <c r="J40" s="62"/>
      <c r="K40" s="91"/>
    </row>
    <row r="41" spans="1:11" x14ac:dyDescent="0.2">
      <c r="A41" s="256">
        <v>42675</v>
      </c>
      <c r="B41" s="87"/>
      <c r="C41" s="92"/>
      <c r="D41" s="93"/>
      <c r="E41" s="94"/>
      <c r="F41" s="93"/>
      <c r="G41" s="94"/>
      <c r="H41" s="93"/>
      <c r="I41" s="62"/>
      <c r="J41" s="62"/>
      <c r="K41" s="91"/>
    </row>
    <row r="42" spans="1:11" ht="13.5" thickBot="1" x14ac:dyDescent="0.25">
      <c r="A42" s="257">
        <v>42705</v>
      </c>
      <c r="B42" s="87"/>
      <c r="C42" s="95"/>
      <c r="D42" s="96"/>
      <c r="E42" s="97"/>
      <c r="F42" s="96"/>
      <c r="G42" s="97"/>
      <c r="H42" s="96"/>
      <c r="I42" s="62"/>
      <c r="J42" s="62"/>
      <c r="K42" s="91"/>
    </row>
    <row r="43" spans="1:11" x14ac:dyDescent="0.2">
      <c r="A43" s="258">
        <v>42736</v>
      </c>
      <c r="B43" s="87"/>
      <c r="C43" s="88"/>
      <c r="D43" s="89"/>
      <c r="E43" s="90"/>
      <c r="F43" s="89"/>
      <c r="G43" s="90"/>
      <c r="H43" s="89"/>
      <c r="I43" s="62"/>
      <c r="J43" s="62"/>
      <c r="K43" s="91"/>
    </row>
    <row r="44" spans="1:11" x14ac:dyDescent="0.2">
      <c r="A44" s="256">
        <v>42767</v>
      </c>
      <c r="B44" s="87"/>
      <c r="C44" s="92"/>
      <c r="D44" s="93"/>
      <c r="E44" s="94"/>
      <c r="F44" s="93"/>
      <c r="G44" s="94"/>
      <c r="H44" s="93"/>
      <c r="I44" s="62"/>
      <c r="J44" s="62"/>
      <c r="K44" s="91"/>
    </row>
    <row r="45" spans="1:11" x14ac:dyDescent="0.2">
      <c r="A45" s="256">
        <v>42795</v>
      </c>
      <c r="B45" s="87"/>
      <c r="C45" s="92"/>
      <c r="D45" s="93"/>
      <c r="E45" s="94"/>
      <c r="F45" s="93"/>
      <c r="G45" s="94"/>
      <c r="H45" s="93"/>
      <c r="I45" s="62"/>
      <c r="J45" s="62"/>
      <c r="K45" s="91"/>
    </row>
    <row r="46" spans="1:11" x14ac:dyDescent="0.2">
      <c r="A46" s="256">
        <v>42826</v>
      </c>
      <c r="B46" s="87"/>
      <c r="C46" s="92"/>
      <c r="D46" s="93"/>
      <c r="E46" s="94"/>
      <c r="F46" s="93"/>
      <c r="G46" s="94"/>
      <c r="H46" s="93"/>
      <c r="I46" s="62"/>
      <c r="J46" s="62"/>
      <c r="K46" s="91"/>
    </row>
    <row r="47" spans="1:11" x14ac:dyDescent="0.2">
      <c r="A47" s="256">
        <v>42856</v>
      </c>
      <c r="B47" s="87"/>
      <c r="C47" s="92"/>
      <c r="D47" s="93"/>
      <c r="E47" s="94"/>
      <c r="F47" s="93"/>
      <c r="G47" s="94"/>
      <c r="H47" s="93"/>
      <c r="I47" s="62"/>
      <c r="J47" s="62"/>
      <c r="K47" s="91"/>
    </row>
    <row r="48" spans="1:11" x14ac:dyDescent="0.2">
      <c r="A48" s="256">
        <v>42887</v>
      </c>
      <c r="B48" s="87"/>
      <c r="C48" s="92"/>
      <c r="D48" s="93"/>
      <c r="E48" s="94"/>
      <c r="F48" s="93"/>
      <c r="G48" s="94"/>
      <c r="H48" s="93"/>
      <c r="I48" s="62"/>
      <c r="J48" s="62"/>
      <c r="K48" s="91"/>
    </row>
    <row r="49" spans="1:11" x14ac:dyDescent="0.2">
      <c r="A49" s="256">
        <v>42917</v>
      </c>
      <c r="B49" s="87"/>
      <c r="C49" s="92"/>
      <c r="D49" s="93"/>
      <c r="E49" s="94"/>
      <c r="F49" s="93"/>
      <c r="G49" s="94"/>
      <c r="H49" s="93"/>
      <c r="I49" s="62"/>
      <c r="J49" s="62"/>
      <c r="K49" s="91"/>
    </row>
    <row r="50" spans="1:11" x14ac:dyDescent="0.2">
      <c r="A50" s="256">
        <v>42948</v>
      </c>
      <c r="B50" s="87"/>
      <c r="C50" s="92"/>
      <c r="D50" s="93"/>
      <c r="E50" s="94"/>
      <c r="F50" s="93"/>
      <c r="G50" s="94"/>
      <c r="H50" s="93"/>
      <c r="I50" s="62"/>
      <c r="J50" s="62"/>
      <c r="K50" s="91"/>
    </row>
    <row r="51" spans="1:11" hidden="1" x14ac:dyDescent="0.2">
      <c r="A51" s="256">
        <v>42979</v>
      </c>
      <c r="B51" s="87"/>
      <c r="C51" s="92"/>
      <c r="D51" s="93"/>
      <c r="E51" s="94"/>
      <c r="F51" s="93"/>
      <c r="G51" s="94"/>
      <c r="H51" s="93"/>
      <c r="I51" s="62"/>
      <c r="J51" s="62"/>
      <c r="K51" s="91"/>
    </row>
    <row r="52" spans="1:11" hidden="1" x14ac:dyDescent="0.2">
      <c r="A52" s="256">
        <v>43009</v>
      </c>
      <c r="B52" s="87"/>
      <c r="C52" s="92"/>
      <c r="D52" s="93"/>
      <c r="E52" s="94"/>
      <c r="F52" s="93"/>
      <c r="G52" s="94"/>
      <c r="H52" s="93"/>
      <c r="I52" s="62"/>
      <c r="J52" s="62"/>
      <c r="K52" s="91"/>
    </row>
    <row r="53" spans="1:11" hidden="1" x14ac:dyDescent="0.2">
      <c r="A53" s="256">
        <v>43040</v>
      </c>
      <c r="B53" s="87"/>
      <c r="C53" s="92"/>
      <c r="D53" s="93"/>
      <c r="E53" s="94"/>
      <c r="F53" s="93"/>
      <c r="G53" s="94"/>
      <c r="H53" s="93"/>
      <c r="I53" s="62"/>
      <c r="J53" s="62"/>
      <c r="K53" s="91"/>
    </row>
    <row r="54" spans="1:11" ht="13.5" hidden="1" thickBot="1" x14ac:dyDescent="0.25">
      <c r="A54" s="257">
        <v>43070</v>
      </c>
      <c r="B54" s="87"/>
      <c r="C54" s="95"/>
      <c r="D54" s="96"/>
      <c r="E54" s="97"/>
      <c r="F54" s="96"/>
      <c r="G54" s="97"/>
      <c r="H54" s="96"/>
      <c r="I54" s="62"/>
      <c r="J54" s="62"/>
      <c r="K54" s="91"/>
    </row>
    <row r="55" spans="1:11" ht="13.5" thickBot="1" x14ac:dyDescent="0.25">
      <c r="A55" s="99"/>
      <c r="B55" s="87"/>
      <c r="C55" s="91"/>
      <c r="D55" s="91"/>
      <c r="E55" s="91"/>
      <c r="F55" s="91"/>
      <c r="G55" s="91"/>
      <c r="H55" s="91"/>
      <c r="I55" s="62"/>
      <c r="J55" s="62"/>
      <c r="K55" s="91"/>
    </row>
    <row r="56" spans="1:11" ht="51.75" thickBot="1" x14ac:dyDescent="0.25">
      <c r="A56" s="79" t="s">
        <v>7</v>
      </c>
      <c r="B56" s="100"/>
      <c r="C56" s="83" t="str">
        <f t="shared" ref="C56:H56" si="0">+C6</f>
        <v>Producción</v>
      </c>
      <c r="D56" s="83" t="str">
        <f t="shared" si="0"/>
        <v>Ventas de Producción Propia</v>
      </c>
      <c r="E56" s="83" t="str">
        <f t="shared" si="0"/>
        <v>Exportaciones</v>
      </c>
      <c r="F56" s="101" t="str">
        <f t="shared" si="0"/>
        <v>Producción Contratada a Terceros</v>
      </c>
      <c r="G56" s="102" t="str">
        <f t="shared" si="0"/>
        <v>Ventas de Producción Contratada a Terceros</v>
      </c>
      <c r="H56" s="83" t="str">
        <f t="shared" si="0"/>
        <v>Producción para Terceros</v>
      </c>
      <c r="I56" s="102" t="s">
        <v>125</v>
      </c>
      <c r="J56" s="83" t="s">
        <v>77</v>
      </c>
      <c r="K56" s="25"/>
    </row>
    <row r="57" spans="1:11" x14ac:dyDescent="0.2">
      <c r="A57" s="260">
        <f>+A58-1</f>
        <v>2013</v>
      </c>
      <c r="B57" s="100"/>
      <c r="C57" s="188"/>
      <c r="D57" s="189"/>
      <c r="E57" s="190"/>
      <c r="F57" s="191"/>
      <c r="G57" s="190"/>
      <c r="H57" s="189"/>
      <c r="I57" s="106"/>
      <c r="J57" s="189"/>
      <c r="K57" s="25"/>
    </row>
    <row r="58" spans="1:11" x14ac:dyDescent="0.2">
      <c r="A58" s="261" t="str">
        <f>+'parámetros e instrucciones'!E7</f>
        <v>2014</v>
      </c>
      <c r="B58" s="103"/>
      <c r="C58" s="104"/>
      <c r="D58" s="105"/>
      <c r="E58" s="106"/>
      <c r="F58" s="105"/>
      <c r="G58" s="106"/>
      <c r="H58" s="105"/>
      <c r="I58" s="106"/>
      <c r="J58" s="107"/>
      <c r="K58" s="25"/>
    </row>
    <row r="59" spans="1:11" x14ac:dyDescent="0.2">
      <c r="A59" s="261">
        <f>+A58+1</f>
        <v>2015</v>
      </c>
      <c r="B59" s="103"/>
      <c r="C59" s="104"/>
      <c r="D59" s="105"/>
      <c r="E59" s="106"/>
      <c r="F59" s="105"/>
      <c r="G59" s="106"/>
      <c r="H59" s="105"/>
      <c r="I59" s="106"/>
      <c r="J59" s="107"/>
      <c r="K59" s="25"/>
    </row>
    <row r="60" spans="1:11" ht="13.5" thickBot="1" x14ac:dyDescent="0.25">
      <c r="A60" s="262">
        <f>+A59+1</f>
        <v>2016</v>
      </c>
      <c r="B60" s="103"/>
      <c r="C60" s="104"/>
      <c r="D60" s="105"/>
      <c r="E60" s="106"/>
      <c r="F60" s="105"/>
      <c r="G60" s="106"/>
      <c r="H60" s="105"/>
      <c r="I60" s="106"/>
      <c r="J60" s="107"/>
      <c r="K60" s="25"/>
    </row>
    <row r="61" spans="1:11" x14ac:dyDescent="0.2">
      <c r="A61" s="260" t="s">
        <v>220</v>
      </c>
      <c r="B61" s="103"/>
      <c r="C61" s="104"/>
      <c r="D61" s="105"/>
      <c r="E61" s="106"/>
      <c r="F61" s="105"/>
      <c r="G61" s="106"/>
      <c r="H61" s="105"/>
      <c r="I61" s="106"/>
      <c r="J61" s="107"/>
      <c r="K61" s="25"/>
    </row>
    <row r="62" spans="1:11" ht="13.5" thickBot="1" x14ac:dyDescent="0.25">
      <c r="A62" s="442" t="s">
        <v>221</v>
      </c>
      <c r="B62" s="108"/>
      <c r="C62" s="109"/>
      <c r="D62" s="110"/>
      <c r="E62" s="111"/>
      <c r="F62" s="112"/>
      <c r="G62" s="111"/>
      <c r="H62" s="112"/>
      <c r="I62" s="111"/>
      <c r="J62" s="113"/>
      <c r="K62" s="25"/>
    </row>
    <row r="63" spans="1:11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82"/>
    </row>
    <row r="64" spans="1:11" x14ac:dyDescent="0.2">
      <c r="A64" s="114"/>
      <c r="B64" s="115"/>
      <c r="C64" s="116"/>
      <c r="D64" s="116"/>
      <c r="E64" s="116"/>
      <c r="F64" s="116"/>
      <c r="G64" s="116"/>
      <c r="H64" s="116"/>
      <c r="I64" s="116"/>
      <c r="J64" s="62"/>
      <c r="K64" s="82"/>
    </row>
    <row r="65" spans="11:11" x14ac:dyDescent="0.2">
      <c r="K65" s="24"/>
    </row>
    <row r="66" spans="11:11" x14ac:dyDescent="0.2">
      <c r="K66" s="24"/>
    </row>
    <row r="67" spans="11:11" x14ac:dyDescent="0.2">
      <c r="K67" s="24"/>
    </row>
    <row r="68" spans="11:11" x14ac:dyDescent="0.2">
      <c r="K68" s="24"/>
    </row>
    <row r="69" spans="11:11" x14ac:dyDescent="0.2">
      <c r="K69" s="24"/>
    </row>
    <row r="70" spans="11:11" x14ac:dyDescent="0.2">
      <c r="K70" s="24"/>
    </row>
    <row r="71" spans="11:11" x14ac:dyDescent="0.2">
      <c r="K71" s="24"/>
    </row>
    <row r="72" spans="11:11" x14ac:dyDescent="0.2">
      <c r="K72" s="24"/>
    </row>
    <row r="73" spans="11:11" x14ac:dyDescent="0.2">
      <c r="K73" s="24"/>
    </row>
    <row r="74" spans="11:11" x14ac:dyDescent="0.2">
      <c r="K74" s="24"/>
    </row>
    <row r="75" spans="11:11" x14ac:dyDescent="0.2">
      <c r="K75" s="24"/>
    </row>
    <row r="76" spans="11:11" x14ac:dyDescent="0.2">
      <c r="K76" s="24"/>
    </row>
  </sheetData>
  <sheetProtection formatCells="0" formatColumns="0" formatRows="0"/>
  <protectedRanges>
    <protectedRange sqref="K7:K42 C7:H42 C58:K62" name="Rango2_1"/>
    <protectedRange sqref="C58:K62" name="Rango1_1"/>
  </protectedRanges>
  <mergeCells count="4">
    <mergeCell ref="A4:H4"/>
    <mergeCell ref="A1:H1"/>
    <mergeCell ref="A2:H2"/>
    <mergeCell ref="A3:H3"/>
  </mergeCells>
  <phoneticPr fontId="12" type="noConversion"/>
  <printOptions horizontalCentered="1" verticalCentered="1"/>
  <pageMargins left="0.11811023622047245" right="0.19685039370078741" top="0.19685039370078741" bottom="0.23622047244094491" header="0.19685039370078741" footer="0"/>
  <pageSetup paperSize="9" scale="79" orientation="portrait" r:id="rId1"/>
  <headerFooter alignWithMargins="0">
    <oddHeader xml:space="preserve">&amp;R2017 - Año de las Energías Renovables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F63"/>
  <sheetViews>
    <sheetView topLeftCell="A34" zoomScaleNormal="100" workbookViewId="0">
      <selection activeCell="C22" sqref="C22"/>
    </sheetView>
  </sheetViews>
  <sheetFormatPr baseColWidth="10" defaultRowHeight="12.75" x14ac:dyDescent="0.2"/>
  <cols>
    <col min="1" max="1" width="38.28515625" style="29" customWidth="1"/>
    <col min="2" max="2" width="1.28515625" style="29" customWidth="1"/>
    <col min="3" max="3" width="37.85546875" style="29" customWidth="1"/>
    <col min="4" max="4" width="2.28515625" style="25" customWidth="1"/>
    <col min="5" max="5" width="25.28515625" style="25" customWidth="1"/>
    <col min="6" max="16384" width="11.42578125" style="25"/>
  </cols>
  <sheetData>
    <row r="1" spans="1:6" ht="15.75" x14ac:dyDescent="0.2">
      <c r="A1" s="25"/>
      <c r="B1" s="263"/>
      <c r="C1" s="226" t="s">
        <v>188</v>
      </c>
      <c r="D1" s="263"/>
      <c r="E1" s="263"/>
    </row>
    <row r="2" spans="1:6" ht="15.75" x14ac:dyDescent="0.2">
      <c r="A2" s="226"/>
      <c r="B2" s="226"/>
      <c r="C2" s="226" t="s">
        <v>189</v>
      </c>
      <c r="D2" s="226"/>
      <c r="E2" s="226"/>
    </row>
    <row r="3" spans="1:6" ht="15.75" x14ac:dyDescent="0.2">
      <c r="A3" s="226"/>
      <c r="B3" s="226"/>
      <c r="C3" s="235" t="str">
        <f>+'parámetros e instrucciones'!$E$6</f>
        <v>HILADOS TEXTURADOS</v>
      </c>
      <c r="D3" s="226"/>
      <c r="E3" s="226"/>
    </row>
    <row r="4" spans="1:6" x14ac:dyDescent="0.2">
      <c r="A4" s="25"/>
      <c r="B4" s="264"/>
      <c r="C4" s="227" t="s">
        <v>185</v>
      </c>
      <c r="D4" s="264"/>
      <c r="E4" s="264"/>
    </row>
    <row r="5" spans="1:6" ht="13.5" thickBot="1" x14ac:dyDescent="0.25">
      <c r="A5" s="76"/>
      <c r="B5" s="25"/>
      <c r="C5" s="81"/>
      <c r="D5" s="81"/>
      <c r="E5" s="81"/>
      <c r="F5" s="62"/>
    </row>
    <row r="6" spans="1:6" ht="51.75" thickBot="1" x14ac:dyDescent="0.25">
      <c r="A6" s="85" t="s">
        <v>87</v>
      </c>
      <c r="B6" s="25"/>
      <c r="C6" s="85" t="s">
        <v>102</v>
      </c>
      <c r="D6" s="84"/>
      <c r="E6" s="85" t="s">
        <v>103</v>
      </c>
      <c r="F6" s="62"/>
    </row>
    <row r="7" spans="1:6" x14ac:dyDescent="0.2">
      <c r="A7" s="255">
        <f>+'3.vol '!A7</f>
        <v>41640</v>
      </c>
      <c r="B7" s="25"/>
      <c r="C7" s="89"/>
      <c r="D7" s="91"/>
      <c r="E7" s="89"/>
      <c r="F7" s="62"/>
    </row>
    <row r="8" spans="1:6" x14ac:dyDescent="0.2">
      <c r="A8" s="256">
        <f>+'3.vol '!A8</f>
        <v>41671</v>
      </c>
      <c r="B8" s="25"/>
      <c r="C8" s="93"/>
      <c r="D8" s="91"/>
      <c r="E8" s="93"/>
      <c r="F8" s="62"/>
    </row>
    <row r="9" spans="1:6" x14ac:dyDescent="0.2">
      <c r="A9" s="256">
        <f>+'3.vol '!A9</f>
        <v>41699</v>
      </c>
      <c r="B9" s="25"/>
      <c r="C9" s="93"/>
      <c r="D9" s="91"/>
      <c r="E9" s="93"/>
      <c r="F9" s="62"/>
    </row>
    <row r="10" spans="1:6" x14ac:dyDescent="0.2">
      <c r="A10" s="256">
        <f>+'3.vol '!A10</f>
        <v>41730</v>
      </c>
      <c r="B10" s="25"/>
      <c r="C10" s="93"/>
      <c r="D10" s="91"/>
      <c r="E10" s="93"/>
      <c r="F10" s="62"/>
    </row>
    <row r="11" spans="1:6" x14ac:dyDescent="0.2">
      <c r="A11" s="256">
        <f>+'3.vol '!A11</f>
        <v>41760</v>
      </c>
      <c r="B11" s="25"/>
      <c r="C11" s="93"/>
      <c r="D11" s="91"/>
      <c r="E11" s="93"/>
      <c r="F11" s="62"/>
    </row>
    <row r="12" spans="1:6" x14ac:dyDescent="0.2">
      <c r="A12" s="256">
        <f>+'3.vol '!A12</f>
        <v>41791</v>
      </c>
      <c r="B12" s="25"/>
      <c r="C12" s="93"/>
      <c r="D12" s="91"/>
      <c r="E12" s="93"/>
      <c r="F12" s="62"/>
    </row>
    <row r="13" spans="1:6" x14ac:dyDescent="0.2">
      <c r="A13" s="256">
        <f>+'3.vol '!A13</f>
        <v>41821</v>
      </c>
      <c r="B13" s="25"/>
      <c r="C13" s="93"/>
      <c r="D13" s="91"/>
      <c r="E13" s="93"/>
      <c r="F13" s="62"/>
    </row>
    <row r="14" spans="1:6" x14ac:dyDescent="0.2">
      <c r="A14" s="256">
        <f>+'3.vol '!A14</f>
        <v>41852</v>
      </c>
      <c r="B14" s="25"/>
      <c r="C14" s="93"/>
      <c r="D14" s="91"/>
      <c r="E14" s="93"/>
      <c r="F14" s="62"/>
    </row>
    <row r="15" spans="1:6" x14ac:dyDescent="0.2">
      <c r="A15" s="256">
        <f>+'3.vol '!A15</f>
        <v>41883</v>
      </c>
      <c r="B15" s="25"/>
      <c r="C15" s="93"/>
      <c r="D15" s="91"/>
      <c r="E15" s="93"/>
      <c r="F15" s="62"/>
    </row>
    <row r="16" spans="1:6" x14ac:dyDescent="0.2">
      <c r="A16" s="256">
        <f>+'3.vol '!A16</f>
        <v>41913</v>
      </c>
      <c r="B16" s="25"/>
      <c r="C16" s="93"/>
      <c r="D16" s="91"/>
      <c r="E16" s="93"/>
      <c r="F16" s="62"/>
    </row>
    <row r="17" spans="1:6" x14ac:dyDescent="0.2">
      <c r="A17" s="256">
        <f>+'3.vol '!A17</f>
        <v>41944</v>
      </c>
      <c r="B17" s="25"/>
      <c r="C17" s="93"/>
      <c r="D17" s="91"/>
      <c r="E17" s="93"/>
      <c r="F17" s="62"/>
    </row>
    <row r="18" spans="1:6" ht="13.5" thickBot="1" x14ac:dyDescent="0.25">
      <c r="A18" s="257">
        <f>+'3.vol '!A18</f>
        <v>41974</v>
      </c>
      <c r="B18" s="25"/>
      <c r="C18" s="96"/>
      <c r="D18" s="91"/>
      <c r="E18" s="96"/>
      <c r="F18" s="62"/>
    </row>
    <row r="19" spans="1:6" x14ac:dyDescent="0.2">
      <c r="A19" s="258">
        <f>+'3.vol '!A19</f>
        <v>42005</v>
      </c>
      <c r="B19" s="25"/>
      <c r="C19" s="89"/>
      <c r="D19" s="91"/>
      <c r="E19" s="89"/>
      <c r="F19" s="62"/>
    </row>
    <row r="20" spans="1:6" x14ac:dyDescent="0.2">
      <c r="A20" s="256">
        <f>+'3.vol '!A20</f>
        <v>42036</v>
      </c>
      <c r="B20" s="25"/>
      <c r="C20" s="93"/>
      <c r="D20" s="91"/>
      <c r="E20" s="93"/>
      <c r="F20" s="62"/>
    </row>
    <row r="21" spans="1:6" x14ac:dyDescent="0.2">
      <c r="A21" s="256">
        <f>+'3.vol '!A21</f>
        <v>42064</v>
      </c>
      <c r="B21" s="25"/>
      <c r="C21" s="93"/>
      <c r="D21" s="91"/>
      <c r="E21" s="93"/>
      <c r="F21" s="62"/>
    </row>
    <row r="22" spans="1:6" x14ac:dyDescent="0.2">
      <c r="A22" s="256">
        <f>+'3.vol '!A22</f>
        <v>42095</v>
      </c>
      <c r="B22" s="25"/>
      <c r="C22" s="93"/>
      <c r="D22" s="91"/>
      <c r="E22" s="93"/>
      <c r="F22" s="62"/>
    </row>
    <row r="23" spans="1:6" x14ac:dyDescent="0.2">
      <c r="A23" s="256">
        <f>+'3.vol '!A23</f>
        <v>42125</v>
      </c>
      <c r="B23" s="25"/>
      <c r="C23" s="93"/>
      <c r="D23" s="91"/>
      <c r="E23" s="93"/>
      <c r="F23" s="62"/>
    </row>
    <row r="24" spans="1:6" x14ac:dyDescent="0.2">
      <c r="A24" s="256">
        <f>+'3.vol '!A24</f>
        <v>42156</v>
      </c>
      <c r="B24" s="25"/>
      <c r="C24" s="93"/>
      <c r="D24" s="91"/>
      <c r="E24" s="93"/>
      <c r="F24" s="62"/>
    </row>
    <row r="25" spans="1:6" x14ac:dyDescent="0.2">
      <c r="A25" s="256">
        <f>+'3.vol '!A25</f>
        <v>42186</v>
      </c>
      <c r="B25" s="25"/>
      <c r="C25" s="93"/>
      <c r="D25" s="91"/>
      <c r="E25" s="93"/>
      <c r="F25" s="62"/>
    </row>
    <row r="26" spans="1:6" x14ac:dyDescent="0.2">
      <c r="A26" s="256">
        <f>+'3.vol '!A26</f>
        <v>42217</v>
      </c>
      <c r="B26" s="25"/>
      <c r="C26" s="93"/>
      <c r="D26" s="91"/>
      <c r="E26" s="93"/>
      <c r="F26" s="62"/>
    </row>
    <row r="27" spans="1:6" x14ac:dyDescent="0.2">
      <c r="A27" s="256">
        <f>+'3.vol '!A27</f>
        <v>42248</v>
      </c>
      <c r="B27" s="25"/>
      <c r="C27" s="117"/>
      <c r="D27" s="118"/>
      <c r="E27" s="117"/>
      <c r="F27" s="62"/>
    </row>
    <row r="28" spans="1:6" x14ac:dyDescent="0.2">
      <c r="A28" s="256">
        <f>+'3.vol '!A28</f>
        <v>42278</v>
      </c>
      <c r="B28" s="25"/>
      <c r="C28" s="93"/>
      <c r="D28" s="91"/>
      <c r="E28" s="93"/>
      <c r="F28" s="62"/>
    </row>
    <row r="29" spans="1:6" x14ac:dyDescent="0.2">
      <c r="A29" s="256">
        <f>+'3.vol '!A29</f>
        <v>42309</v>
      </c>
      <c r="B29" s="25"/>
      <c r="C29" s="93"/>
      <c r="D29" s="91"/>
      <c r="E29" s="93"/>
      <c r="F29" s="62"/>
    </row>
    <row r="30" spans="1:6" ht="13.5" thickBot="1" x14ac:dyDescent="0.25">
      <c r="A30" s="259">
        <f>+'3.vol '!A30</f>
        <v>42339</v>
      </c>
      <c r="B30" s="25"/>
      <c r="C30" s="96"/>
      <c r="D30" s="91"/>
      <c r="E30" s="96"/>
      <c r="F30" s="62"/>
    </row>
    <row r="31" spans="1:6" x14ac:dyDescent="0.2">
      <c r="A31" s="255">
        <f>+'3.vol '!A31</f>
        <v>42370</v>
      </c>
      <c r="B31" s="25"/>
      <c r="C31" s="89"/>
      <c r="D31" s="91"/>
      <c r="E31" s="89"/>
      <c r="F31" s="62"/>
    </row>
    <row r="32" spans="1:6" x14ac:dyDescent="0.2">
      <c r="A32" s="256">
        <f>+'3.vol '!A32</f>
        <v>42401</v>
      </c>
      <c r="B32" s="25"/>
      <c r="C32" s="93"/>
      <c r="D32" s="91"/>
      <c r="E32" s="93"/>
      <c r="F32" s="62"/>
    </row>
    <row r="33" spans="1:6" x14ac:dyDescent="0.2">
      <c r="A33" s="256">
        <f>+'3.vol '!A33</f>
        <v>42430</v>
      </c>
      <c r="B33" s="25"/>
      <c r="C33" s="93"/>
      <c r="D33" s="91"/>
      <c r="E33" s="93"/>
      <c r="F33" s="62"/>
    </row>
    <row r="34" spans="1:6" x14ac:dyDescent="0.2">
      <c r="A34" s="256">
        <f>+'3.vol '!A34</f>
        <v>42461</v>
      </c>
      <c r="B34" s="25"/>
      <c r="C34" s="93"/>
      <c r="D34" s="91"/>
      <c r="E34" s="93"/>
      <c r="F34" s="62"/>
    </row>
    <row r="35" spans="1:6" x14ac:dyDescent="0.2">
      <c r="A35" s="256">
        <f>+'3.vol '!A35</f>
        <v>42491</v>
      </c>
      <c r="B35" s="25"/>
      <c r="C35" s="93"/>
      <c r="D35" s="91"/>
      <c r="E35" s="93"/>
      <c r="F35" s="62"/>
    </row>
    <row r="36" spans="1:6" x14ac:dyDescent="0.2">
      <c r="A36" s="256">
        <f>+'3.vol '!A36</f>
        <v>42522</v>
      </c>
      <c r="B36" s="25"/>
      <c r="C36" s="93"/>
      <c r="D36" s="91"/>
      <c r="E36" s="93"/>
      <c r="F36" s="62"/>
    </row>
    <row r="37" spans="1:6" x14ac:dyDescent="0.2">
      <c r="A37" s="256">
        <f>+'3.vol '!A37</f>
        <v>42552</v>
      </c>
      <c r="B37" s="25"/>
      <c r="C37" s="93"/>
      <c r="D37" s="91"/>
      <c r="E37" s="93"/>
      <c r="F37" s="62"/>
    </row>
    <row r="38" spans="1:6" x14ac:dyDescent="0.2">
      <c r="A38" s="256">
        <f>+'3.vol '!A38</f>
        <v>42583</v>
      </c>
      <c r="B38" s="25"/>
      <c r="C38" s="93"/>
      <c r="D38" s="91"/>
      <c r="E38" s="93"/>
      <c r="F38" s="62"/>
    </row>
    <row r="39" spans="1:6" x14ac:dyDescent="0.2">
      <c r="A39" s="256">
        <f>+'3.vol '!A39</f>
        <v>42614</v>
      </c>
      <c r="B39" s="25"/>
      <c r="C39" s="93"/>
      <c r="D39" s="91"/>
      <c r="E39" s="93"/>
      <c r="F39" s="62"/>
    </row>
    <row r="40" spans="1:6" x14ac:dyDescent="0.2">
      <c r="A40" s="256">
        <f>+'3.vol '!A40</f>
        <v>42644</v>
      </c>
      <c r="B40" s="25"/>
      <c r="C40" s="93"/>
      <c r="D40" s="91"/>
      <c r="E40" s="93"/>
      <c r="F40" s="62"/>
    </row>
    <row r="41" spans="1:6" x14ac:dyDescent="0.2">
      <c r="A41" s="256">
        <f>+'3.vol '!A41</f>
        <v>42675</v>
      </c>
      <c r="B41" s="25"/>
      <c r="C41" s="93"/>
      <c r="D41" s="91"/>
      <c r="E41" s="93"/>
      <c r="F41" s="62"/>
    </row>
    <row r="42" spans="1:6" ht="13.5" thickBot="1" x14ac:dyDescent="0.25">
      <c r="A42" s="257">
        <f>+'3.vol '!A42</f>
        <v>42705</v>
      </c>
      <c r="B42" s="25"/>
      <c r="C42" s="96"/>
      <c r="D42" s="91"/>
      <c r="E42" s="96"/>
      <c r="F42" s="62"/>
    </row>
    <row r="43" spans="1:6" x14ac:dyDescent="0.2">
      <c r="A43" s="258">
        <f>+'3.vol '!A43</f>
        <v>42736</v>
      </c>
      <c r="B43" s="25"/>
      <c r="C43" s="89"/>
      <c r="D43" s="91"/>
      <c r="E43" s="89"/>
      <c r="F43" s="62"/>
    </row>
    <row r="44" spans="1:6" x14ac:dyDescent="0.2">
      <c r="A44" s="256">
        <f>+'3.vol '!A44</f>
        <v>42767</v>
      </c>
      <c r="B44" s="25"/>
      <c r="C44" s="93"/>
      <c r="D44" s="91"/>
      <c r="E44" s="93"/>
      <c r="F44" s="62"/>
    </row>
    <row r="45" spans="1:6" x14ac:dyDescent="0.2">
      <c r="A45" s="256">
        <f>+'3.vol '!A45</f>
        <v>42795</v>
      </c>
      <c r="B45" s="25"/>
      <c r="C45" s="93"/>
      <c r="D45" s="91"/>
      <c r="E45" s="93"/>
      <c r="F45" s="62"/>
    </row>
    <row r="46" spans="1:6" x14ac:dyDescent="0.2">
      <c r="A46" s="256">
        <f>+'3.vol '!A46</f>
        <v>42826</v>
      </c>
      <c r="B46" s="25"/>
      <c r="C46" s="93"/>
      <c r="D46" s="91"/>
      <c r="E46" s="93"/>
      <c r="F46" s="62"/>
    </row>
    <row r="47" spans="1:6" x14ac:dyDescent="0.2">
      <c r="A47" s="256">
        <f>+'3.vol '!A47</f>
        <v>42856</v>
      </c>
      <c r="B47" s="25"/>
      <c r="C47" s="93"/>
      <c r="D47" s="91"/>
      <c r="E47" s="93"/>
      <c r="F47" s="62"/>
    </row>
    <row r="48" spans="1:6" x14ac:dyDescent="0.2">
      <c r="A48" s="256">
        <f>+'3.vol '!A48</f>
        <v>42887</v>
      </c>
      <c r="B48" s="25"/>
      <c r="C48" s="93"/>
      <c r="D48" s="91"/>
      <c r="E48" s="93"/>
      <c r="F48" s="62"/>
    </row>
    <row r="49" spans="1:6" x14ac:dyDescent="0.2">
      <c r="A49" s="256">
        <f>+'3.vol '!A49</f>
        <v>42917</v>
      </c>
      <c r="B49" s="25"/>
      <c r="C49" s="93"/>
      <c r="D49" s="91"/>
      <c r="E49" s="93"/>
      <c r="F49" s="62"/>
    </row>
    <row r="50" spans="1:6" x14ac:dyDescent="0.2">
      <c r="A50" s="256">
        <f>+'3.vol '!A50</f>
        <v>42948</v>
      </c>
      <c r="B50" s="25"/>
      <c r="C50" s="93"/>
      <c r="D50" s="91"/>
      <c r="E50" s="93"/>
      <c r="F50" s="62"/>
    </row>
    <row r="51" spans="1:6" hidden="1" x14ac:dyDescent="0.2">
      <c r="A51" s="256">
        <f>+'3.vol '!A51</f>
        <v>42979</v>
      </c>
      <c r="B51" s="25"/>
      <c r="C51" s="93"/>
      <c r="D51" s="91"/>
      <c r="E51" s="93"/>
      <c r="F51" s="62"/>
    </row>
    <row r="52" spans="1:6" hidden="1" x14ac:dyDescent="0.2">
      <c r="A52" s="256">
        <f>+'3.vol '!A52</f>
        <v>43009</v>
      </c>
      <c r="B52" s="25"/>
      <c r="C52" s="93"/>
      <c r="D52" s="91"/>
      <c r="E52" s="93"/>
      <c r="F52" s="62"/>
    </row>
    <row r="53" spans="1:6" hidden="1" x14ac:dyDescent="0.2">
      <c r="A53" s="256">
        <f>+'3.vol '!A53</f>
        <v>43040</v>
      </c>
      <c r="B53" s="25"/>
      <c r="C53" s="93"/>
      <c r="D53" s="91"/>
      <c r="E53" s="93"/>
      <c r="F53" s="62"/>
    </row>
    <row r="54" spans="1:6" ht="13.5" hidden="1" thickBot="1" x14ac:dyDescent="0.25">
      <c r="A54" s="257">
        <f>+'3.vol '!A54</f>
        <v>43070</v>
      </c>
      <c r="B54" s="25"/>
      <c r="C54" s="96"/>
      <c r="D54" s="91"/>
      <c r="E54" s="96"/>
      <c r="F54" s="62"/>
    </row>
    <row r="55" spans="1:6" ht="13.5" thickBot="1" x14ac:dyDescent="0.25">
      <c r="A55" s="99"/>
      <c r="B55" s="25"/>
      <c r="C55" s="91"/>
      <c r="D55" s="91"/>
      <c r="E55" s="91"/>
      <c r="F55" s="46"/>
    </row>
    <row r="56" spans="1:6" ht="51.75" thickBot="1" x14ac:dyDescent="0.25">
      <c r="A56" s="79" t="s">
        <v>7</v>
      </c>
      <c r="B56" s="25"/>
      <c r="C56" s="85" t="str">
        <f>+C6</f>
        <v>Ventas de Producción Propia
En pesos</v>
      </c>
      <c r="D56" s="119"/>
      <c r="E56" s="85" t="str">
        <f>+E6</f>
        <v>Ventas de Producción Encargada o Contratada a Terceros
En pesos</v>
      </c>
      <c r="F56" s="62"/>
    </row>
    <row r="57" spans="1:6" x14ac:dyDescent="0.2">
      <c r="A57" s="255" t="str">
        <f>+'3.vol '!A58</f>
        <v>2014</v>
      </c>
      <c r="B57" s="25"/>
      <c r="C57" s="89"/>
      <c r="D57" s="91"/>
      <c r="E57" s="89"/>
      <c r="F57" s="62"/>
    </row>
    <row r="58" spans="1:6" x14ac:dyDescent="0.2">
      <c r="A58" s="261">
        <f>+A57+1</f>
        <v>2015</v>
      </c>
      <c r="B58" s="25"/>
      <c r="C58" s="93"/>
      <c r="D58" s="91"/>
      <c r="E58" s="93"/>
      <c r="F58" s="62"/>
    </row>
    <row r="59" spans="1:6" x14ac:dyDescent="0.2">
      <c r="A59" s="262">
        <f>+A58+1</f>
        <v>2016</v>
      </c>
      <c r="B59" s="25"/>
      <c r="C59" s="93"/>
      <c r="D59" s="91"/>
      <c r="E59" s="93"/>
      <c r="F59" s="62"/>
    </row>
    <row r="60" spans="1:6" x14ac:dyDescent="0.2">
      <c r="A60" s="256" t="str">
        <f>+'3.vol '!A61</f>
        <v>ene-ago 2016</v>
      </c>
      <c r="B60" s="25"/>
      <c r="C60" s="93"/>
      <c r="D60" s="91"/>
      <c r="E60" s="93"/>
      <c r="F60" s="62"/>
    </row>
    <row r="61" spans="1:6" x14ac:dyDescent="0.2">
      <c r="A61" s="256" t="str">
        <f>+'3.vol '!A62</f>
        <v>ene-ago 2017</v>
      </c>
      <c r="B61" s="25"/>
      <c r="C61" s="93"/>
      <c r="D61" s="91"/>
      <c r="E61" s="93"/>
      <c r="F61" s="62"/>
    </row>
    <row r="62" spans="1:6" ht="13.5" thickBot="1" x14ac:dyDescent="0.25">
      <c r="A62" s="62"/>
      <c r="B62" s="25"/>
      <c r="C62" s="62"/>
      <c r="D62" s="62"/>
      <c r="E62" s="62"/>
      <c r="F62" s="62"/>
    </row>
    <row r="63" spans="1:6" ht="13.5" thickBot="1" x14ac:dyDescent="0.25">
      <c r="A63" s="46" t="s">
        <v>131</v>
      </c>
      <c r="B63" s="25"/>
      <c r="C63" s="62"/>
      <c r="D63" s="62"/>
      <c r="E63" s="120" t="s">
        <v>151</v>
      </c>
      <c r="F63" s="62"/>
    </row>
  </sheetData>
  <sheetProtection formatCells="0" formatColumns="0" formatRows="0"/>
  <protectedRanges>
    <protectedRange sqref="C7:D54 C57:D61" name="Rango2_1_1_2"/>
    <protectedRange sqref="C57:D61" name="Rango1_1_1_2"/>
    <protectedRange sqref="E7:E54 E57:E61" name="Rango2_1_1_1_2"/>
    <protectedRange sqref="E57:E61" name="Rango1_1_1_1_2"/>
  </protectedRanges>
  <phoneticPr fontId="12" type="noConversion"/>
  <printOptions horizontalCentered="1" verticalCentered="1"/>
  <pageMargins left="0.23622047244094491" right="0.23622047244094491" top="0.19685039370078741" bottom="0.19685039370078741" header="0.19685039370078741" footer="0"/>
  <pageSetup paperSize="9" scale="96" orientation="portrait" horizontalDpi="300" verticalDpi="300" r:id="rId1"/>
  <headerFooter alignWithMargins="0">
    <oddHeader xml:space="preserve">&amp;R2017 - Año de las Energías Renovables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F62"/>
  <sheetViews>
    <sheetView topLeftCell="A37" zoomScaleNormal="100" workbookViewId="0">
      <selection activeCell="C22" sqref="C22"/>
    </sheetView>
  </sheetViews>
  <sheetFormatPr baseColWidth="10" defaultRowHeight="12.75" x14ac:dyDescent="0.2"/>
  <cols>
    <col min="1" max="1" width="26.42578125" style="29" customWidth="1"/>
    <col min="2" max="2" width="2.140625" style="29" customWidth="1"/>
    <col min="3" max="3" width="30" style="25" customWidth="1"/>
    <col min="4" max="16384" width="11.42578125" style="25"/>
  </cols>
  <sheetData>
    <row r="1" spans="1:6" ht="15.75" x14ac:dyDescent="0.25">
      <c r="A1" s="507" t="s">
        <v>190</v>
      </c>
      <c r="B1" s="507"/>
      <c r="C1" s="507"/>
      <c r="F1" s="32"/>
    </row>
    <row r="2" spans="1:6" ht="15.75" x14ac:dyDescent="0.25">
      <c r="A2" s="225"/>
      <c r="B2" s="225" t="s">
        <v>191</v>
      </c>
      <c r="C2" s="225"/>
      <c r="F2" s="32"/>
    </row>
    <row r="3" spans="1:6" ht="15.75" x14ac:dyDescent="0.25">
      <c r="A3" s="509" t="str">
        <f>+'parámetros e instrucciones'!$E$6</f>
        <v>HILADOS TEXTURADOS</v>
      </c>
      <c r="B3" s="510"/>
      <c r="C3" s="510"/>
    </row>
    <row r="4" spans="1:6" x14ac:dyDescent="0.2">
      <c r="A4" s="511" t="s">
        <v>86</v>
      </c>
      <c r="B4" s="511"/>
      <c r="C4" s="511"/>
    </row>
    <row r="5" spans="1:6" ht="13.5" thickBot="1" x14ac:dyDescent="0.25">
      <c r="A5" s="123"/>
      <c r="B5" s="124"/>
      <c r="C5" s="125"/>
    </row>
    <row r="6" spans="1:6" ht="13.5" thickBot="1" x14ac:dyDescent="0.25">
      <c r="A6" s="183" t="s">
        <v>87</v>
      </c>
      <c r="B6" s="25"/>
      <c r="C6" s="85" t="s">
        <v>91</v>
      </c>
      <c r="F6" s="32"/>
    </row>
    <row r="7" spans="1:6" ht="13.5" thickBot="1" x14ac:dyDescent="0.25">
      <c r="A7" s="255">
        <f>+'4.1 '!A7</f>
        <v>41640</v>
      </c>
      <c r="B7" s="25"/>
      <c r="C7" s="89"/>
      <c r="F7" s="47"/>
    </row>
    <row r="8" spans="1:6" x14ac:dyDescent="0.2">
      <c r="A8" s="256">
        <f>+'4.1 '!A8</f>
        <v>41671</v>
      </c>
      <c r="B8" s="25"/>
      <c r="C8" s="93"/>
      <c r="F8" s="32"/>
    </row>
    <row r="9" spans="1:6" ht="13.5" thickBot="1" x14ac:dyDescent="0.25">
      <c r="A9" s="256">
        <f>+'4.1 '!A9</f>
        <v>41699</v>
      </c>
      <c r="B9" s="25"/>
      <c r="C9" s="93"/>
      <c r="F9" s="32"/>
    </row>
    <row r="10" spans="1:6" ht="13.5" thickBot="1" x14ac:dyDescent="0.25">
      <c r="A10" s="256">
        <f>+'4.1 '!A10</f>
        <v>41730</v>
      </c>
      <c r="B10" s="25"/>
      <c r="C10" s="93"/>
      <c r="F10" s="48"/>
    </row>
    <row r="11" spans="1:6" x14ac:dyDescent="0.2">
      <c r="A11" s="256">
        <f>+'4.1 '!A11</f>
        <v>41760</v>
      </c>
      <c r="B11" s="25"/>
      <c r="C11" s="93"/>
    </row>
    <row r="12" spans="1:6" x14ac:dyDescent="0.2">
      <c r="A12" s="256">
        <f>+'4.1 '!A12</f>
        <v>41791</v>
      </c>
      <c r="B12" s="25"/>
      <c r="C12" s="93"/>
    </row>
    <row r="13" spans="1:6" x14ac:dyDescent="0.2">
      <c r="A13" s="256">
        <f>+'4.1 '!A13</f>
        <v>41821</v>
      </c>
      <c r="B13" s="25"/>
      <c r="C13" s="93"/>
    </row>
    <row r="14" spans="1:6" x14ac:dyDescent="0.2">
      <c r="A14" s="256">
        <f>+'4.1 '!A14</f>
        <v>41852</v>
      </c>
      <c r="B14" s="25"/>
      <c r="C14" s="93"/>
    </row>
    <row r="15" spans="1:6" x14ac:dyDescent="0.2">
      <c r="A15" s="256">
        <f>+'4.1 '!A15</f>
        <v>41883</v>
      </c>
      <c r="B15" s="25"/>
      <c r="C15" s="93"/>
    </row>
    <row r="16" spans="1:6" x14ac:dyDescent="0.2">
      <c r="A16" s="256">
        <f>+'4.1 '!A16</f>
        <v>41913</v>
      </c>
      <c r="B16" s="25"/>
      <c r="C16" s="93"/>
    </row>
    <row r="17" spans="1:3" x14ac:dyDescent="0.2">
      <c r="A17" s="256">
        <f>+'4.1 '!A17</f>
        <v>41944</v>
      </c>
      <c r="B17" s="25"/>
      <c r="C17" s="93"/>
    </row>
    <row r="18" spans="1:3" ht="13.5" thickBot="1" x14ac:dyDescent="0.25">
      <c r="A18" s="257">
        <f>+'4.1 '!A18</f>
        <v>41974</v>
      </c>
      <c r="B18" s="25"/>
      <c r="C18" s="96"/>
    </row>
    <row r="19" spans="1:3" x14ac:dyDescent="0.2">
      <c r="A19" s="258">
        <f>+'4.1 '!A19</f>
        <v>42005</v>
      </c>
      <c r="B19" s="25"/>
      <c r="C19" s="89"/>
    </row>
    <row r="20" spans="1:3" x14ac:dyDescent="0.2">
      <c r="A20" s="256">
        <f>+'4.1 '!A20</f>
        <v>42036</v>
      </c>
      <c r="B20" s="25"/>
      <c r="C20" s="93"/>
    </row>
    <row r="21" spans="1:3" x14ac:dyDescent="0.2">
      <c r="A21" s="256">
        <f>+'4.1 '!A21</f>
        <v>42064</v>
      </c>
      <c r="B21" s="25"/>
      <c r="C21" s="93"/>
    </row>
    <row r="22" spans="1:3" x14ac:dyDescent="0.2">
      <c r="A22" s="256">
        <f>+'4.1 '!A22</f>
        <v>42095</v>
      </c>
      <c r="B22" s="25"/>
      <c r="C22" s="93"/>
    </row>
    <row r="23" spans="1:3" x14ac:dyDescent="0.2">
      <c r="A23" s="256">
        <f>+'4.1 '!A23</f>
        <v>42125</v>
      </c>
      <c r="B23" s="25"/>
      <c r="C23" s="93"/>
    </row>
    <row r="24" spans="1:3" x14ac:dyDescent="0.2">
      <c r="A24" s="256">
        <f>+'4.1 '!A24</f>
        <v>42156</v>
      </c>
      <c r="B24" s="25"/>
      <c r="C24" s="93"/>
    </row>
    <row r="25" spans="1:3" x14ac:dyDescent="0.2">
      <c r="A25" s="256">
        <f>+'4.1 '!A25</f>
        <v>42186</v>
      </c>
      <c r="B25" s="25"/>
      <c r="C25" s="93"/>
    </row>
    <row r="26" spans="1:3" x14ac:dyDescent="0.2">
      <c r="A26" s="256">
        <f>+'4.1 '!A26</f>
        <v>42217</v>
      </c>
      <c r="B26" s="25"/>
      <c r="C26" s="93"/>
    </row>
    <row r="27" spans="1:3" x14ac:dyDescent="0.2">
      <c r="A27" s="256">
        <f>+'4.1 '!A27</f>
        <v>42248</v>
      </c>
      <c r="B27" s="25"/>
      <c r="C27" s="93"/>
    </row>
    <row r="28" spans="1:3" x14ac:dyDescent="0.2">
      <c r="A28" s="256">
        <f>+'4.1 '!A28</f>
        <v>42278</v>
      </c>
      <c r="B28" s="25"/>
      <c r="C28" s="93"/>
    </row>
    <row r="29" spans="1:3" x14ac:dyDescent="0.2">
      <c r="A29" s="256">
        <f>+'4.1 '!A29</f>
        <v>42309</v>
      </c>
      <c r="B29" s="25"/>
      <c r="C29" s="93"/>
    </row>
    <row r="30" spans="1:3" ht="13.5" thickBot="1" x14ac:dyDescent="0.25">
      <c r="A30" s="259">
        <f>+'4.1 '!A30</f>
        <v>42339</v>
      </c>
      <c r="B30" s="25"/>
      <c r="C30" s="96"/>
    </row>
    <row r="31" spans="1:3" x14ac:dyDescent="0.2">
      <c r="A31" s="255">
        <f>+'4.1 '!A31</f>
        <v>42370</v>
      </c>
      <c r="B31" s="25"/>
      <c r="C31" s="89"/>
    </row>
    <row r="32" spans="1:3" x14ac:dyDescent="0.2">
      <c r="A32" s="256">
        <f>+'4.1 '!A32</f>
        <v>42401</v>
      </c>
      <c r="B32" s="25"/>
      <c r="C32" s="93"/>
    </row>
    <row r="33" spans="1:3" x14ac:dyDescent="0.2">
      <c r="A33" s="256">
        <f>+'4.1 '!A33</f>
        <v>42430</v>
      </c>
      <c r="B33" s="25"/>
      <c r="C33" s="93"/>
    </row>
    <row r="34" spans="1:3" x14ac:dyDescent="0.2">
      <c r="A34" s="256">
        <f>+'4.1 '!A34</f>
        <v>42461</v>
      </c>
      <c r="B34" s="25"/>
      <c r="C34" s="93"/>
    </row>
    <row r="35" spans="1:3" x14ac:dyDescent="0.2">
      <c r="A35" s="256">
        <f>+'4.1 '!A35</f>
        <v>42491</v>
      </c>
      <c r="B35" s="25"/>
      <c r="C35" s="93"/>
    </row>
    <row r="36" spans="1:3" x14ac:dyDescent="0.2">
      <c r="A36" s="256">
        <f>+'4.1 '!A36</f>
        <v>42522</v>
      </c>
      <c r="B36" s="25"/>
      <c r="C36" s="93"/>
    </row>
    <row r="37" spans="1:3" x14ac:dyDescent="0.2">
      <c r="A37" s="256">
        <f>+'4.1 '!A37</f>
        <v>42552</v>
      </c>
      <c r="B37" s="25"/>
      <c r="C37" s="93"/>
    </row>
    <row r="38" spans="1:3" x14ac:dyDescent="0.2">
      <c r="A38" s="256">
        <f>+'4.1 '!A38</f>
        <v>42583</v>
      </c>
      <c r="B38" s="25"/>
      <c r="C38" s="93"/>
    </row>
    <row r="39" spans="1:3" x14ac:dyDescent="0.2">
      <c r="A39" s="256">
        <f>+'4.1 '!A39</f>
        <v>42614</v>
      </c>
      <c r="B39" s="25"/>
      <c r="C39" s="93"/>
    </row>
    <row r="40" spans="1:3" x14ac:dyDescent="0.2">
      <c r="A40" s="256">
        <f>+'4.1 '!A40</f>
        <v>42644</v>
      </c>
      <c r="B40" s="25"/>
      <c r="C40" s="93"/>
    </row>
    <row r="41" spans="1:3" x14ac:dyDescent="0.2">
      <c r="A41" s="256">
        <f>+'4.1 '!A41</f>
        <v>42675</v>
      </c>
      <c r="B41" s="25"/>
      <c r="C41" s="93"/>
    </row>
    <row r="42" spans="1:3" ht="13.5" thickBot="1" x14ac:dyDescent="0.25">
      <c r="A42" s="257">
        <f>+'4.1 '!A42</f>
        <v>42705</v>
      </c>
      <c r="B42" s="25"/>
      <c r="C42" s="96"/>
    </row>
    <row r="43" spans="1:3" x14ac:dyDescent="0.2">
      <c r="A43" s="258">
        <f>+'4.1 '!A43</f>
        <v>42736</v>
      </c>
      <c r="B43" s="25"/>
      <c r="C43" s="89"/>
    </row>
    <row r="44" spans="1:3" x14ac:dyDescent="0.2">
      <c r="A44" s="256">
        <f>+'4.1 '!A44</f>
        <v>42767</v>
      </c>
      <c r="B44" s="25"/>
      <c r="C44" s="93"/>
    </row>
    <row r="45" spans="1:3" x14ac:dyDescent="0.2">
      <c r="A45" s="256">
        <f>+'4.1 '!A45</f>
        <v>42795</v>
      </c>
      <c r="B45" s="25"/>
      <c r="C45" s="93"/>
    </row>
    <row r="46" spans="1:3" x14ac:dyDescent="0.2">
      <c r="A46" s="256">
        <f>+'4.1 '!A46</f>
        <v>42826</v>
      </c>
      <c r="B46" s="25"/>
      <c r="C46" s="93"/>
    </row>
    <row r="47" spans="1:3" x14ac:dyDescent="0.2">
      <c r="A47" s="256">
        <f>+'4.1 '!A47</f>
        <v>42856</v>
      </c>
      <c r="B47" s="25"/>
      <c r="C47" s="93"/>
    </row>
    <row r="48" spans="1:3" x14ac:dyDescent="0.2">
      <c r="A48" s="256">
        <f>+'4.1 '!A48</f>
        <v>42887</v>
      </c>
      <c r="B48" s="25"/>
      <c r="C48" s="93"/>
    </row>
    <row r="49" spans="1:3" x14ac:dyDescent="0.2">
      <c r="A49" s="256">
        <f>+'4.1 '!A49</f>
        <v>42917</v>
      </c>
      <c r="B49" s="25"/>
      <c r="C49" s="93"/>
    </row>
    <row r="50" spans="1:3" x14ac:dyDescent="0.2">
      <c r="A50" s="256">
        <f>+'4.1 '!A50</f>
        <v>42948</v>
      </c>
      <c r="B50" s="25"/>
      <c r="C50" s="93"/>
    </row>
    <row r="51" spans="1:3" hidden="1" x14ac:dyDescent="0.2">
      <c r="A51" s="256">
        <f>+'4.1 '!A51</f>
        <v>42979</v>
      </c>
      <c r="B51" s="25"/>
      <c r="C51" s="93"/>
    </row>
    <row r="52" spans="1:3" hidden="1" x14ac:dyDescent="0.2">
      <c r="A52" s="256">
        <f>+'4.1 '!A52</f>
        <v>43009</v>
      </c>
      <c r="B52" s="25"/>
      <c r="C52" s="93"/>
    </row>
    <row r="53" spans="1:3" hidden="1" x14ac:dyDescent="0.2">
      <c r="A53" s="256">
        <f>+'4.1 '!A53</f>
        <v>43040</v>
      </c>
      <c r="B53" s="25"/>
      <c r="C53" s="93"/>
    </row>
    <row r="54" spans="1:3" ht="13.5" hidden="1" thickBot="1" x14ac:dyDescent="0.25">
      <c r="A54" s="257">
        <f>+'4.1 '!A54</f>
        <v>43070</v>
      </c>
      <c r="B54" s="25"/>
      <c r="C54" s="93"/>
    </row>
    <row r="55" spans="1:3" ht="13.5" thickBot="1" x14ac:dyDescent="0.25">
      <c r="A55" s="99"/>
      <c r="B55" s="25"/>
      <c r="C55" s="93"/>
    </row>
    <row r="56" spans="1:3" ht="13.5" thickBot="1" x14ac:dyDescent="0.25">
      <c r="A56" s="192" t="s">
        <v>7</v>
      </c>
      <c r="B56" s="25"/>
      <c r="C56" s="183" t="s">
        <v>91</v>
      </c>
    </row>
    <row r="57" spans="1:3" x14ac:dyDescent="0.2">
      <c r="A57" s="255" t="str">
        <f>+'3.vol '!A58</f>
        <v>2014</v>
      </c>
      <c r="B57" s="25"/>
      <c r="C57" s="93"/>
    </row>
    <row r="58" spans="1:3" x14ac:dyDescent="0.2">
      <c r="A58" s="261">
        <f>+A57+1</f>
        <v>2015</v>
      </c>
      <c r="B58" s="25"/>
      <c r="C58" s="93"/>
    </row>
    <row r="59" spans="1:3" x14ac:dyDescent="0.2">
      <c r="A59" s="262">
        <f>+A58+1</f>
        <v>2016</v>
      </c>
      <c r="B59" s="25"/>
      <c r="C59" s="93"/>
    </row>
    <row r="60" spans="1:3" x14ac:dyDescent="0.2">
      <c r="A60" s="256" t="str">
        <f>+'3.vol '!A61</f>
        <v>ene-ago 2016</v>
      </c>
      <c r="B60" s="25"/>
      <c r="C60" s="93"/>
    </row>
    <row r="61" spans="1:3" ht="13.5" thickBot="1" x14ac:dyDescent="0.25">
      <c r="A61" s="256" t="str">
        <f>+'3.vol '!A62</f>
        <v>ene-ago 2017</v>
      </c>
      <c r="B61" s="25"/>
      <c r="C61" s="98"/>
    </row>
    <row r="62" spans="1:3" x14ac:dyDescent="0.2">
      <c r="A62" s="99"/>
      <c r="B62" s="25"/>
      <c r="C62" s="91"/>
    </row>
  </sheetData>
  <sheetProtection formatCells="0" formatColumns="0" formatRows="0"/>
  <protectedRanges>
    <protectedRange sqref="C7:C55 C57:C58" name="Rango2_1_2"/>
  </protectedRanges>
  <mergeCells count="3">
    <mergeCell ref="A1:C1"/>
    <mergeCell ref="A3:C3"/>
    <mergeCell ref="A4:C4"/>
  </mergeCells>
  <phoneticPr fontId="12" type="noConversion"/>
  <printOptions horizontalCentered="1" verticalCentered="1"/>
  <pageMargins left="0.51181102362204722" right="0.47244094488188981" top="0.74803149606299213" bottom="0.62992125984251968" header="0.19685039370078741" footer="0"/>
  <pageSetup paperSize="9" orientation="portrait" horizontalDpi="300" verticalDpi="300" r:id="rId1"/>
  <headerFooter alignWithMargins="0">
    <oddHeader xml:space="preserve">&amp;C&amp;"Arial,Negrita"&amp;20CONFIDENCIAL&amp;R2017 - Año de las Energías Renovables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F62"/>
  <sheetViews>
    <sheetView topLeftCell="A28" zoomScaleNormal="100" workbookViewId="0">
      <selection activeCell="C22" sqref="C22"/>
    </sheetView>
  </sheetViews>
  <sheetFormatPr baseColWidth="10" defaultRowHeight="12.75" x14ac:dyDescent="0.2"/>
  <cols>
    <col min="1" max="1" width="38.28515625" style="29" customWidth="1"/>
    <col min="2" max="2" width="3.85546875" style="30" customWidth="1"/>
    <col min="3" max="3" width="30.7109375" style="25" customWidth="1"/>
    <col min="4" max="4" width="11.42578125" style="25"/>
    <col min="5" max="5" width="18" style="25" customWidth="1"/>
    <col min="6" max="6" width="11.85546875" style="25" customWidth="1"/>
    <col min="7" max="16384" width="11.42578125" style="25"/>
  </cols>
  <sheetData>
    <row r="1" spans="1:6" ht="15.75" x14ac:dyDescent="0.25">
      <c r="A1" s="507" t="s">
        <v>152</v>
      </c>
      <c r="B1" s="507"/>
      <c r="C1" s="507"/>
    </row>
    <row r="2" spans="1:6" ht="15.75" x14ac:dyDescent="0.25">
      <c r="A2" s="507" t="s">
        <v>130</v>
      </c>
      <c r="B2" s="507"/>
      <c r="C2" s="507"/>
    </row>
    <row r="3" spans="1:6" ht="16.5" thickBot="1" x14ac:dyDescent="0.3">
      <c r="A3" s="509" t="str">
        <f>+'parámetros e instrucciones'!$E$6</f>
        <v>HILADOS TEXTURADOS</v>
      </c>
      <c r="B3" s="510"/>
      <c r="C3" s="510"/>
      <c r="E3" s="33"/>
      <c r="F3" s="33"/>
    </row>
    <row r="4" spans="1:6" ht="13.5" thickBot="1" x14ac:dyDescent="0.25">
      <c r="A4" s="512" t="s">
        <v>86</v>
      </c>
      <c r="B4" s="512"/>
      <c r="C4" s="512"/>
      <c r="E4" s="513"/>
      <c r="F4" s="514"/>
    </row>
    <row r="5" spans="1:6" ht="13.5" thickBot="1" x14ac:dyDescent="0.25">
      <c r="A5" s="76"/>
      <c r="B5" s="25"/>
      <c r="C5" s="126"/>
    </row>
    <row r="6" spans="1:6" ht="29.25" customHeight="1" thickBot="1" x14ac:dyDescent="0.25">
      <c r="A6" s="85" t="s">
        <v>87</v>
      </c>
      <c r="B6" s="25"/>
      <c r="C6" s="83" t="s">
        <v>153</v>
      </c>
      <c r="F6" s="32"/>
    </row>
    <row r="7" spans="1:6" x14ac:dyDescent="0.2">
      <c r="A7" s="255">
        <f>+'3.vol '!A7</f>
        <v>41640</v>
      </c>
      <c r="B7" s="25"/>
      <c r="C7" s="127"/>
      <c r="E7" s="32"/>
    </row>
    <row r="8" spans="1:6" ht="14.25" customHeight="1" x14ac:dyDescent="0.2">
      <c r="A8" s="256">
        <f>+'3.vol '!A8</f>
        <v>41671</v>
      </c>
      <c r="B8" s="25"/>
      <c r="C8" s="128"/>
      <c r="E8" s="32"/>
    </row>
    <row r="9" spans="1:6" ht="12.75" customHeight="1" x14ac:dyDescent="0.2">
      <c r="A9" s="256">
        <f>+'3.vol '!A9</f>
        <v>41699</v>
      </c>
      <c r="B9" s="25"/>
      <c r="C9" s="128"/>
      <c r="E9" s="32"/>
    </row>
    <row r="10" spans="1:6" x14ac:dyDescent="0.2">
      <c r="A10" s="256">
        <f>+'3.vol '!A10</f>
        <v>41730</v>
      </c>
      <c r="B10" s="25"/>
      <c r="C10" s="128"/>
      <c r="E10" s="32"/>
    </row>
    <row r="11" spans="1:6" x14ac:dyDescent="0.2">
      <c r="A11" s="256">
        <f>+'3.vol '!A11</f>
        <v>41760</v>
      </c>
      <c r="B11" s="25"/>
      <c r="C11" s="128"/>
    </row>
    <row r="12" spans="1:6" x14ac:dyDescent="0.2">
      <c r="A12" s="256">
        <f>+'3.vol '!A12</f>
        <v>41791</v>
      </c>
      <c r="B12" s="25"/>
      <c r="C12" s="128"/>
    </row>
    <row r="13" spans="1:6" x14ac:dyDescent="0.2">
      <c r="A13" s="256">
        <f>+'3.vol '!A13</f>
        <v>41821</v>
      </c>
      <c r="B13" s="25"/>
      <c r="C13" s="128"/>
    </row>
    <row r="14" spans="1:6" x14ac:dyDescent="0.2">
      <c r="A14" s="256">
        <f>+'3.vol '!A14</f>
        <v>41852</v>
      </c>
      <c r="B14" s="25"/>
      <c r="C14" s="128"/>
    </row>
    <row r="15" spans="1:6" x14ac:dyDescent="0.2">
      <c r="A15" s="256">
        <f>+'3.vol '!A15</f>
        <v>41883</v>
      </c>
      <c r="B15" s="25"/>
      <c r="C15" s="128"/>
    </row>
    <row r="16" spans="1:6" x14ac:dyDescent="0.2">
      <c r="A16" s="256">
        <f>+'3.vol '!A16</f>
        <v>41913</v>
      </c>
      <c r="B16" s="25"/>
      <c r="C16" s="128"/>
    </row>
    <row r="17" spans="1:3" x14ac:dyDescent="0.2">
      <c r="A17" s="256">
        <f>+'3.vol '!A17</f>
        <v>41944</v>
      </c>
      <c r="B17" s="25"/>
      <c r="C17" s="128"/>
    </row>
    <row r="18" spans="1:3" ht="13.5" thickBot="1" x14ac:dyDescent="0.25">
      <c r="A18" s="257">
        <f>+'3.vol '!A18</f>
        <v>41974</v>
      </c>
      <c r="B18" s="25"/>
      <c r="C18" s="129"/>
    </row>
    <row r="19" spans="1:3" x14ac:dyDescent="0.2">
      <c r="A19" s="258">
        <f>+'3.vol '!A19</f>
        <v>42005</v>
      </c>
      <c r="B19" s="25"/>
      <c r="C19" s="130"/>
    </row>
    <row r="20" spans="1:3" x14ac:dyDescent="0.2">
      <c r="A20" s="256">
        <f>+'3.vol '!A20</f>
        <v>42036</v>
      </c>
      <c r="B20" s="25"/>
      <c r="C20" s="128"/>
    </row>
    <row r="21" spans="1:3" x14ac:dyDescent="0.2">
      <c r="A21" s="256">
        <f>+'3.vol '!A21</f>
        <v>42064</v>
      </c>
      <c r="B21" s="25"/>
      <c r="C21" s="128"/>
    </row>
    <row r="22" spans="1:3" x14ac:dyDescent="0.2">
      <c r="A22" s="256">
        <f>+'3.vol '!A22</f>
        <v>42095</v>
      </c>
      <c r="B22" s="25"/>
      <c r="C22" s="128"/>
    </row>
    <row r="23" spans="1:3" x14ac:dyDescent="0.2">
      <c r="A23" s="256">
        <f>+'3.vol '!A23</f>
        <v>42125</v>
      </c>
      <c r="B23" s="25"/>
      <c r="C23" s="128"/>
    </row>
    <row r="24" spans="1:3" x14ac:dyDescent="0.2">
      <c r="A24" s="256">
        <f>+'3.vol '!A24</f>
        <v>42156</v>
      </c>
      <c r="B24" s="25"/>
      <c r="C24" s="128"/>
    </row>
    <row r="25" spans="1:3" x14ac:dyDescent="0.2">
      <c r="A25" s="256">
        <f>+'3.vol '!A25</f>
        <v>42186</v>
      </c>
      <c r="B25" s="25"/>
      <c r="C25" s="128"/>
    </row>
    <row r="26" spans="1:3" x14ac:dyDescent="0.2">
      <c r="A26" s="256">
        <f>+'3.vol '!A26</f>
        <v>42217</v>
      </c>
      <c r="B26" s="25"/>
      <c r="C26" s="128"/>
    </row>
    <row r="27" spans="1:3" x14ac:dyDescent="0.2">
      <c r="A27" s="256">
        <f>+'3.vol '!A27</f>
        <v>42248</v>
      </c>
      <c r="B27" s="25"/>
      <c r="C27" s="128"/>
    </row>
    <row r="28" spans="1:3" x14ac:dyDescent="0.2">
      <c r="A28" s="256">
        <f>+'3.vol '!A28</f>
        <v>42278</v>
      </c>
      <c r="B28" s="25"/>
      <c r="C28" s="128"/>
    </row>
    <row r="29" spans="1:3" x14ac:dyDescent="0.2">
      <c r="A29" s="256">
        <f>+'3.vol '!A29</f>
        <v>42309</v>
      </c>
      <c r="B29" s="25"/>
      <c r="C29" s="128"/>
    </row>
    <row r="30" spans="1:3" ht="13.5" thickBot="1" x14ac:dyDescent="0.25">
      <c r="A30" s="259">
        <f>+'3.vol '!A30</f>
        <v>42339</v>
      </c>
      <c r="B30" s="25"/>
      <c r="C30" s="129"/>
    </row>
    <row r="31" spans="1:3" x14ac:dyDescent="0.2">
      <c r="A31" s="255">
        <f>+'3.vol '!A31</f>
        <v>42370</v>
      </c>
      <c r="B31" s="25"/>
      <c r="C31" s="130"/>
    </row>
    <row r="32" spans="1:3" x14ac:dyDescent="0.2">
      <c r="A32" s="256">
        <f>+'3.vol '!A32</f>
        <v>42401</v>
      </c>
      <c r="B32" s="25"/>
      <c r="C32" s="128"/>
    </row>
    <row r="33" spans="1:3" x14ac:dyDescent="0.2">
      <c r="A33" s="256">
        <f>+'3.vol '!A33</f>
        <v>42430</v>
      </c>
      <c r="B33" s="25"/>
      <c r="C33" s="128"/>
    </row>
    <row r="34" spans="1:3" x14ac:dyDescent="0.2">
      <c r="A34" s="256">
        <f>+'3.vol '!A34</f>
        <v>42461</v>
      </c>
      <c r="B34" s="25"/>
      <c r="C34" s="128"/>
    </row>
    <row r="35" spans="1:3" x14ac:dyDescent="0.2">
      <c r="A35" s="256">
        <f>+'3.vol '!A35</f>
        <v>42491</v>
      </c>
      <c r="B35" s="25"/>
      <c r="C35" s="128"/>
    </row>
    <row r="36" spans="1:3" x14ac:dyDescent="0.2">
      <c r="A36" s="256">
        <f>+'3.vol '!A36</f>
        <v>42522</v>
      </c>
      <c r="B36" s="25"/>
      <c r="C36" s="128"/>
    </row>
    <row r="37" spans="1:3" x14ac:dyDescent="0.2">
      <c r="A37" s="256">
        <f>+'3.vol '!A37</f>
        <v>42552</v>
      </c>
      <c r="B37" s="25"/>
      <c r="C37" s="128"/>
    </row>
    <row r="38" spans="1:3" x14ac:dyDescent="0.2">
      <c r="A38" s="256">
        <f>+'3.vol '!A38</f>
        <v>42583</v>
      </c>
      <c r="B38" s="25"/>
      <c r="C38" s="128"/>
    </row>
    <row r="39" spans="1:3" x14ac:dyDescent="0.2">
      <c r="A39" s="256">
        <f>+'3.vol '!A39</f>
        <v>42614</v>
      </c>
      <c r="B39" s="25"/>
      <c r="C39" s="128"/>
    </row>
    <row r="40" spans="1:3" x14ac:dyDescent="0.2">
      <c r="A40" s="256">
        <f>+'3.vol '!A40</f>
        <v>42644</v>
      </c>
      <c r="B40" s="25"/>
      <c r="C40" s="128"/>
    </row>
    <row r="41" spans="1:3" x14ac:dyDescent="0.2">
      <c r="A41" s="256">
        <f>+'3.vol '!A41</f>
        <v>42675</v>
      </c>
      <c r="B41" s="25"/>
      <c r="C41" s="128"/>
    </row>
    <row r="42" spans="1:3" ht="13.5" thickBot="1" x14ac:dyDescent="0.25">
      <c r="A42" s="257">
        <f>+'3.vol '!A42</f>
        <v>42705</v>
      </c>
      <c r="B42" s="25"/>
      <c r="C42" s="129"/>
    </row>
    <row r="43" spans="1:3" x14ac:dyDescent="0.2">
      <c r="A43" s="258">
        <f>+'3.vol '!A43</f>
        <v>42736</v>
      </c>
      <c r="B43" s="25"/>
      <c r="C43" s="130"/>
    </row>
    <row r="44" spans="1:3" x14ac:dyDescent="0.2">
      <c r="A44" s="256">
        <f>+'3.vol '!A44</f>
        <v>42767</v>
      </c>
      <c r="B44" s="25"/>
      <c r="C44" s="128"/>
    </row>
    <row r="45" spans="1:3" x14ac:dyDescent="0.2">
      <c r="A45" s="256">
        <f>+'3.vol '!A45</f>
        <v>42795</v>
      </c>
      <c r="B45" s="25"/>
      <c r="C45" s="128"/>
    </row>
    <row r="46" spans="1:3" x14ac:dyDescent="0.2">
      <c r="A46" s="256">
        <f>+'3.vol '!A46</f>
        <v>42826</v>
      </c>
      <c r="B46" s="25"/>
      <c r="C46" s="128"/>
    </row>
    <row r="47" spans="1:3" x14ac:dyDescent="0.2">
      <c r="A47" s="256">
        <f>+'3.vol '!A47</f>
        <v>42856</v>
      </c>
      <c r="B47" s="25"/>
      <c r="C47" s="128"/>
    </row>
    <row r="48" spans="1:3" x14ac:dyDescent="0.2">
      <c r="A48" s="256">
        <f>+'3.vol '!A48</f>
        <v>42887</v>
      </c>
      <c r="B48" s="25"/>
      <c r="C48" s="128"/>
    </row>
    <row r="49" spans="1:3" x14ac:dyDescent="0.2">
      <c r="A49" s="256">
        <f>+'3.vol '!A49</f>
        <v>42917</v>
      </c>
      <c r="B49" s="25"/>
      <c r="C49" s="128"/>
    </row>
    <row r="50" spans="1:3" x14ac:dyDescent="0.2">
      <c r="A50" s="256">
        <f>+'3.vol '!A50</f>
        <v>42948</v>
      </c>
      <c r="B50" s="25"/>
      <c r="C50" s="128"/>
    </row>
    <row r="51" spans="1:3" hidden="1" x14ac:dyDescent="0.2">
      <c r="A51" s="256">
        <f>+'3.vol '!A51</f>
        <v>42979</v>
      </c>
      <c r="B51" s="25"/>
      <c r="C51" s="128"/>
    </row>
    <row r="52" spans="1:3" hidden="1" x14ac:dyDescent="0.2">
      <c r="A52" s="256">
        <f>+'3.vol '!A52</f>
        <v>43009</v>
      </c>
      <c r="B52" s="25"/>
      <c r="C52" s="128"/>
    </row>
    <row r="53" spans="1:3" hidden="1" x14ac:dyDescent="0.2">
      <c r="A53" s="256">
        <f>+'3.vol '!A53</f>
        <v>43040</v>
      </c>
      <c r="B53" s="25"/>
      <c r="C53" s="128"/>
    </row>
    <row r="54" spans="1:3" ht="13.5" hidden="1" thickBot="1" x14ac:dyDescent="0.25">
      <c r="A54" s="257">
        <f>+'3.vol '!A54</f>
        <v>43070</v>
      </c>
      <c r="B54" s="25"/>
      <c r="C54" s="129"/>
    </row>
    <row r="55" spans="1:3" ht="13.5" thickBot="1" x14ac:dyDescent="0.25">
      <c r="A55" s="192"/>
      <c r="B55" s="25"/>
      <c r="C55" s="131"/>
    </row>
    <row r="56" spans="1:3" ht="26.25" thickBot="1" x14ac:dyDescent="0.25">
      <c r="A56" s="192" t="s">
        <v>7</v>
      </c>
      <c r="B56" s="25"/>
      <c r="C56" s="85" t="str">
        <f>+C6</f>
        <v>EXPORTACIONES US$ FOB   RESÚMEN PÚBLICO</v>
      </c>
    </row>
    <row r="57" spans="1:3" x14ac:dyDescent="0.2">
      <c r="A57" s="255" t="str">
        <f>+'3.vol '!A58</f>
        <v>2014</v>
      </c>
      <c r="B57" s="25"/>
      <c r="C57" s="132"/>
    </row>
    <row r="58" spans="1:3" x14ac:dyDescent="0.2">
      <c r="A58" s="261">
        <f>+A57+1</f>
        <v>2015</v>
      </c>
      <c r="B58" s="25"/>
      <c r="C58" s="133"/>
    </row>
    <row r="59" spans="1:3" ht="13.5" thickBot="1" x14ac:dyDescent="0.25">
      <c r="A59" s="262">
        <f>+A58+1</f>
        <v>2016</v>
      </c>
      <c r="B59" s="25"/>
      <c r="C59" s="134"/>
    </row>
    <row r="60" spans="1:3" x14ac:dyDescent="0.2">
      <c r="A60" s="256" t="str">
        <f>+'3.vol '!A61</f>
        <v>ene-ago 2016</v>
      </c>
      <c r="B60" s="25"/>
      <c r="C60" s="132"/>
    </row>
    <row r="61" spans="1:3" ht="13.5" thickBot="1" x14ac:dyDescent="0.25">
      <c r="A61" s="256" t="str">
        <f>+'3.vol '!A62</f>
        <v>ene-ago 2017</v>
      </c>
      <c r="B61" s="25"/>
      <c r="C61" s="135"/>
    </row>
    <row r="62" spans="1:3" x14ac:dyDescent="0.2">
      <c r="A62" s="62"/>
      <c r="B62" s="25"/>
      <c r="C62" s="136"/>
    </row>
  </sheetData>
  <sheetProtection formatCells="0" formatColumns="0" formatRows="0"/>
  <protectedRanges>
    <protectedRange sqref="C57:C61 C7:C54" name="Rango2_1_1"/>
    <protectedRange sqref="C57:C61" name="Rango1_1_1"/>
  </protectedRanges>
  <mergeCells count="5">
    <mergeCell ref="A1:C1"/>
    <mergeCell ref="A2:C2"/>
    <mergeCell ref="A3:C3"/>
    <mergeCell ref="A4:C4"/>
    <mergeCell ref="E4:F4"/>
  </mergeCells>
  <phoneticPr fontId="12" type="noConversion"/>
  <printOptions horizontalCentered="1" verticalCentered="1"/>
  <pageMargins left="0.23622047244094491" right="0.23622047244094491" top="0.19685039370078741" bottom="0.19685039370078741" header="0.19685039370078741" footer="0"/>
  <pageSetup paperSize="9" orientation="portrait" horizontalDpi="300" verticalDpi="300" r:id="rId1"/>
  <headerFooter alignWithMargins="0">
    <oddHeader xml:space="preserve">&amp;R2017 - Año de las Energías Renovables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7.7109375" customWidth="1"/>
    <col min="2" max="2" width="49.140625" customWidth="1"/>
  </cols>
  <sheetData>
    <row r="1" spans="1:4" ht="15.75" x14ac:dyDescent="0.25">
      <c r="A1" s="507" t="s">
        <v>96</v>
      </c>
      <c r="B1" s="507"/>
      <c r="C1" s="507"/>
    </row>
    <row r="2" spans="1:4" ht="15.75" x14ac:dyDescent="0.25">
      <c r="A2" s="507" t="s">
        <v>82</v>
      </c>
      <c r="B2" s="507"/>
      <c r="C2" s="507"/>
    </row>
    <row r="3" spans="1:4" ht="39.75" customHeight="1" x14ac:dyDescent="0.25">
      <c r="A3" s="509" t="str">
        <f>+'parámetros e instrucciones'!$E$6</f>
        <v>HILADOS TEXTURADOS</v>
      </c>
      <c r="B3" s="510"/>
      <c r="C3" s="510"/>
    </row>
    <row r="4" spans="1:4" x14ac:dyDescent="0.2">
      <c r="A4" s="512" t="str">
        <f>"En "&amp;'parámetros e instrucciones'!$E$9</f>
        <v>En Kilogramo</v>
      </c>
      <c r="B4" s="512"/>
      <c r="C4" s="512"/>
    </row>
    <row r="5" spans="1:4" ht="13.5" thickBot="1" x14ac:dyDescent="0.25"/>
    <row r="6" spans="1:4" ht="13.5" thickBot="1" x14ac:dyDescent="0.25">
      <c r="A6" s="183" t="s">
        <v>9</v>
      </c>
      <c r="B6" s="183" t="s">
        <v>192</v>
      </c>
      <c r="C6" s="193"/>
      <c r="D6" s="184"/>
    </row>
    <row r="7" spans="1:4" x14ac:dyDescent="0.2">
      <c r="A7" s="255" t="str">
        <f>+'4.2.b '!A57</f>
        <v>2014</v>
      </c>
      <c r="B7" s="132"/>
      <c r="C7" s="31"/>
      <c r="D7" s="184"/>
    </row>
    <row r="8" spans="1:4" x14ac:dyDescent="0.2">
      <c r="A8" s="261">
        <f>+'4.2.b '!A58</f>
        <v>2015</v>
      </c>
      <c r="B8" s="133"/>
      <c r="C8" s="31"/>
      <c r="D8" s="184"/>
    </row>
    <row r="9" spans="1:4" ht="13.5" thickBot="1" x14ac:dyDescent="0.25">
      <c r="A9" s="262">
        <f>+'4.2.b '!A59</f>
        <v>2016</v>
      </c>
      <c r="B9" s="134"/>
      <c r="C9" s="31"/>
      <c r="D9" s="184"/>
    </row>
    <row r="10" spans="1:4" x14ac:dyDescent="0.2">
      <c r="A10" s="256" t="str">
        <f>+'4.2.b '!A60</f>
        <v>ene-ago 2016</v>
      </c>
      <c r="B10" s="132"/>
      <c r="C10" s="31"/>
      <c r="D10" s="184"/>
    </row>
    <row r="11" spans="1:4" ht="13.5" thickBot="1" x14ac:dyDescent="0.25">
      <c r="A11" s="256" t="str">
        <f>+'4.2.b '!A61</f>
        <v>ene-ago 2017</v>
      </c>
      <c r="B11" s="135"/>
      <c r="C11" s="31"/>
      <c r="D11" s="184"/>
    </row>
    <row r="12" spans="1:4" x14ac:dyDescent="0.2">
      <c r="C12" s="184"/>
      <c r="D12" s="184"/>
    </row>
    <row r="13" spans="1:4" x14ac:dyDescent="0.2">
      <c r="A13" s="184"/>
      <c r="B13" s="184"/>
      <c r="C13" s="184"/>
      <c r="D13" s="184"/>
    </row>
    <row r="14" spans="1:4" x14ac:dyDescent="0.2">
      <c r="A14" s="184"/>
      <c r="B14" s="184"/>
    </row>
    <row r="15" spans="1:4" x14ac:dyDescent="0.2">
      <c r="A15" s="184"/>
      <c r="B15" s="184"/>
    </row>
    <row r="16" spans="1:4" x14ac:dyDescent="0.2">
      <c r="A16" s="184"/>
      <c r="B16" s="184"/>
    </row>
    <row r="17" spans="1:2" x14ac:dyDescent="0.2">
      <c r="A17" s="184"/>
      <c r="B17" s="184"/>
    </row>
    <row r="18" spans="1:2" x14ac:dyDescent="0.2">
      <c r="A18" s="184"/>
      <c r="B18" s="184"/>
    </row>
    <row r="19" spans="1:2" x14ac:dyDescent="0.2">
      <c r="A19" s="184"/>
      <c r="B19" s="184"/>
    </row>
    <row r="20" spans="1:2" x14ac:dyDescent="0.2">
      <c r="A20" s="184"/>
      <c r="B20" s="184"/>
    </row>
    <row r="21" spans="1:2" x14ac:dyDescent="0.2">
      <c r="A21" s="184"/>
      <c r="B21" s="184"/>
    </row>
    <row r="22" spans="1:2" x14ac:dyDescent="0.2">
      <c r="A22" s="184"/>
      <c r="B22" s="184"/>
    </row>
    <row r="23" spans="1:2" x14ac:dyDescent="0.2">
      <c r="A23" s="184"/>
      <c r="B23" s="184"/>
    </row>
    <row r="24" spans="1:2" x14ac:dyDescent="0.2">
      <c r="A24" s="184"/>
      <c r="B24" s="184"/>
    </row>
    <row r="25" spans="1:2" x14ac:dyDescent="0.2">
      <c r="A25" s="184"/>
      <c r="B25" s="184"/>
    </row>
    <row r="26" spans="1:2" x14ac:dyDescent="0.2">
      <c r="A26" s="184"/>
      <c r="B26" s="184"/>
    </row>
    <row r="27" spans="1:2" x14ac:dyDescent="0.2">
      <c r="A27" s="184"/>
      <c r="B27" s="184"/>
    </row>
    <row r="28" spans="1:2" x14ac:dyDescent="0.2">
      <c r="A28" s="184"/>
      <c r="B28" s="184"/>
    </row>
    <row r="29" spans="1:2" x14ac:dyDescent="0.2">
      <c r="A29" s="184"/>
      <c r="B29" s="184"/>
    </row>
  </sheetData>
  <mergeCells count="4">
    <mergeCell ref="A1:C1"/>
    <mergeCell ref="A2:C2"/>
    <mergeCell ref="A3:C3"/>
    <mergeCell ref="A4:C4"/>
  </mergeCells>
  <printOptions horizontalCentered="1" verticalCentered="1"/>
  <pageMargins left="0.19685039370078741" right="0.19685039370078741" top="0.74803149606299213" bottom="0.74803149606299213" header="0.19685039370078741" footer="0.31496062992125984"/>
  <pageSetup paperSize="9" scale="95" orientation="landscape" verticalDpi="1200" r:id="rId1"/>
  <headerFooter>
    <oddHeader xml:space="preserve">&amp;R2017 - Año de las Energías Renovables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parámetros e instrucciones</vt:lpstr>
      <vt:lpstr>anexo</vt:lpstr>
      <vt:lpstr>1.Modelos</vt:lpstr>
      <vt:lpstr>2. prod nac</vt:lpstr>
      <vt:lpstr>3.vol </vt:lpstr>
      <vt:lpstr>4.1 </vt:lpstr>
      <vt:lpstr>4.2.a </vt:lpstr>
      <vt:lpstr>4.2.b </vt:lpstr>
      <vt:lpstr>5. cap prod</vt:lpstr>
      <vt:lpstr>5.ejemplo</vt:lpstr>
      <vt:lpstr>6-empleo </vt:lpstr>
      <vt:lpstr>7.costos tot </vt:lpstr>
      <vt:lpstr>8.a </vt:lpstr>
      <vt:lpstr>8.b</vt:lpstr>
      <vt:lpstr>8.c</vt:lpstr>
      <vt:lpstr>9.adicional costos  </vt:lpstr>
      <vt:lpstr>9.adicional costos   (3)</vt:lpstr>
      <vt:lpstr>9.adicional costos   (2)</vt:lpstr>
      <vt:lpstr>10.precios </vt:lpstr>
      <vt:lpstr>10.precios  (3)</vt:lpstr>
      <vt:lpstr>10.precios  (2)</vt:lpstr>
      <vt:lpstr>11.impo </vt:lpstr>
      <vt:lpstr>12.reventa </vt:lpstr>
      <vt:lpstr>13.exist </vt:lpstr>
      <vt:lpstr>14.semiterm</vt:lpstr>
      <vt:lpstr>11-Máx. Prod.</vt:lpstr>
      <vt:lpstr>14-horas trabajadas</vt:lpstr>
      <vt:lpstr>'1.Modelos'!Área_de_impresión</vt:lpstr>
      <vt:lpstr>'10.precios '!Área_de_impresión</vt:lpstr>
      <vt:lpstr>'10.precios  (2)'!Área_de_impresión</vt:lpstr>
      <vt:lpstr>'10.precios  (3)'!Área_de_impresión</vt:lpstr>
      <vt:lpstr>'11.impo '!Área_de_impresión</vt:lpstr>
      <vt:lpstr>'11-Máx. Prod.'!Área_de_impresión</vt:lpstr>
      <vt:lpstr>'12.reventa '!Área_de_impresión</vt:lpstr>
      <vt:lpstr>'13.exist '!Área_de_impresión</vt:lpstr>
      <vt:lpstr>'14.semiterm'!Área_de_impresión</vt:lpstr>
      <vt:lpstr>'14-horas trabajadas'!Área_de_impresión</vt:lpstr>
      <vt:lpstr>'2. prod nac'!Área_de_impresión</vt:lpstr>
      <vt:lpstr>'3.vol '!Área_de_impresión</vt:lpstr>
      <vt:lpstr>'4.1 '!Área_de_impresión</vt:lpstr>
      <vt:lpstr>'4.2.a '!Área_de_impresión</vt:lpstr>
      <vt:lpstr>'4.2.b '!Área_de_impresión</vt:lpstr>
      <vt:lpstr>'5.ejemplo'!Área_de_impresión</vt:lpstr>
      <vt:lpstr>'6-empleo '!Área_de_impresión</vt:lpstr>
      <vt:lpstr>'7.costos tot '!Área_de_impresión</vt:lpstr>
      <vt:lpstr>'8.a '!Área_de_impresión</vt:lpstr>
      <vt:lpstr>'8.b'!Área_de_impresión</vt:lpstr>
      <vt:lpstr>'8.c'!Área_de_impresión</vt:lpstr>
      <vt:lpstr>'9.adicional costos  '!Área_de_impresión</vt:lpstr>
      <vt:lpstr>'9.adicional costos   (2)'!Área_de_impresión</vt:lpstr>
      <vt:lpstr>'9.adicional costos   (3)'!Área_de_impresión</vt:lpstr>
      <vt:lpstr>anexo!Área_de_impresión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Dario Duarte</dc:creator>
  <cp:lastModifiedBy>Maria Emilia Ayala</cp:lastModifiedBy>
  <cp:lastPrinted>2017-09-26T21:21:33Z</cp:lastPrinted>
  <dcterms:created xsi:type="dcterms:W3CDTF">1996-10-10T17:31:07Z</dcterms:created>
  <dcterms:modified xsi:type="dcterms:W3CDTF">2017-09-26T21:51:21Z</dcterms:modified>
</cp:coreProperties>
</file>