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9_TRICICLOS\040 Cuestionarios\10 Modelo Enviado\Productores\"/>
    </mc:Choice>
  </mc:AlternateContent>
  <bookViews>
    <workbookView xWindow="240" yWindow="45" windowWidth="9135" windowHeight="4965" tabRatio="869" firstSheet="8" activeTab="20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7.costos totales  coproductos" sheetId="51" state="hidden" r:id="rId13"/>
    <sheet name="8.a.... Costos" sheetId="36" r:id="rId14"/>
    <sheet name="9.a adicionalcostos" sheetId="50" r:id="rId15"/>
    <sheet name="10.-precios" sheetId="38" r:id="rId16"/>
    <sheet name="11- impo " sheetId="40" r:id="rId17"/>
    <sheet name="12Reventa" sheetId="41" r:id="rId18"/>
    <sheet name="13.-costos nac" sheetId="55" r:id="rId19"/>
    <sheet name="14 existencias" sheetId="42" r:id="rId20"/>
    <sheet name="15impo semi " sheetId="43" r:id="rId21"/>
    <sheet name="Hoja2" sheetId="54" state="hidden" r:id="rId22"/>
    <sheet name="Hoja1" sheetId="53" state="hidden" r:id="rId23"/>
    <sheet name="11-Máx. Prod." sheetId="14" state="hidden" r:id="rId24"/>
    <sheet name="14-horas trabajadas" sheetId="23" state="hidden" r:id="rId25"/>
  </sheets>
  <externalReferences>
    <externalReference r:id="rId26"/>
    <externalReference r:id="rId27"/>
  </externalReferences>
  <definedNames>
    <definedName name="al">[1]PARAMETROS!$C$5</definedName>
    <definedName name="año1">'[2]0a_Parámetros'!$H$7</definedName>
    <definedName name="_xlnm.Print_Area" localSheetId="2">'1.modelos'!$A$1:$F$43</definedName>
    <definedName name="_xlnm.Print_Area" localSheetId="15">'10.-precios'!$B$1:$G$65</definedName>
    <definedName name="_xlnm.Print_Area" localSheetId="16">'11- impo '!$A$1:$G$63</definedName>
    <definedName name="_xlnm.Print_Area" localSheetId="23">'11-Máx. Prod.'!$A$1:$B$5</definedName>
    <definedName name="_xlnm.Print_Area" localSheetId="17">'12Reventa'!$A$1:$M$63</definedName>
    <definedName name="_xlnm.Print_Area" localSheetId="18">'13.-costos nac'!$A$1:$E$37</definedName>
    <definedName name="_xlnm.Print_Area" localSheetId="19">'14 existencias'!$A$1:$E$13</definedName>
    <definedName name="_xlnm.Print_Area" localSheetId="24">'14-horas trabajadas'!$A$1:$D$10</definedName>
    <definedName name="_xlnm.Print_Area" localSheetId="20">'15impo semi '!$A$1:$G$67</definedName>
    <definedName name="_xlnm.Print_Area" localSheetId="3">'2. prod.  nac.'!$A$1:$C$17</definedName>
    <definedName name="_xlnm.Print_Area" localSheetId="4">'3.vol.'!$C$1:$M$63</definedName>
    <definedName name="_xlnm.Print_Area" localSheetId="5">'4.$'!$A$1:$E$62</definedName>
    <definedName name="_xlnm.Print_Area" localSheetId="6">'4.conf'!$A$1:$C$62</definedName>
    <definedName name="_xlnm.Print_Area" localSheetId="7">'4.res pub'!$A$1:$D$63</definedName>
    <definedName name="_xlnm.Print_Area" localSheetId="8">'5capprod'!$A$1:$B$10</definedName>
    <definedName name="_xlnm.Print_Area" localSheetId="10">'6-empleo '!$B$1:$I$11</definedName>
    <definedName name="_xlnm.Print_Area" localSheetId="11">'7.costos totales '!$A$1:$E$45</definedName>
    <definedName name="_xlnm.Print_Area" localSheetId="12">'7.costos totales  coproductos'!$A$1:$E$21</definedName>
    <definedName name="_xlnm.Print_Area" localSheetId="13">'8.a.... Costos'!$A$2:$J$60</definedName>
    <definedName name="_xlnm.Print_Area" localSheetId="14">'9.a adicionalcostos'!$A$1:$G$23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K8" i="41" l="1"/>
  <c r="H8" i="41"/>
  <c r="E8" i="41"/>
  <c r="I9" i="46"/>
  <c r="D9" i="46"/>
  <c r="D7" i="49"/>
  <c r="C7" i="49"/>
  <c r="B7" i="49"/>
  <c r="B7" i="51"/>
  <c r="A12" i="28"/>
  <c r="A11" i="28"/>
  <c r="A10" i="28"/>
  <c r="A9" i="28"/>
  <c r="A8" i="28"/>
  <c r="F10" i="2"/>
  <c r="E7" i="49"/>
  <c r="E7" i="51"/>
  <c r="E10" i="2"/>
  <c r="D10" i="2"/>
  <c r="C10" i="2"/>
  <c r="D7" i="51"/>
  <c r="C7" i="51"/>
  <c r="B65" i="38"/>
  <c r="A62" i="40"/>
  <c r="A63" i="41"/>
  <c r="B64" i="38"/>
  <c r="A61" i="40"/>
  <c r="B11" i="34"/>
  <c r="B10" i="34"/>
  <c r="A10" i="32"/>
  <c r="A9" i="32"/>
  <c r="A6" i="32"/>
  <c r="A62" i="47"/>
  <c r="A63" i="46"/>
  <c r="A61" i="47"/>
  <c r="A62" i="46"/>
  <c r="A58" i="47"/>
  <c r="A59" i="46"/>
  <c r="A55" i="47"/>
  <c r="A56" i="46"/>
  <c r="A54" i="47"/>
  <c r="A55" i="46"/>
  <c r="A53" i="47"/>
  <c r="A54" i="46"/>
  <c r="A52" i="47"/>
  <c r="A53" i="46"/>
  <c r="A51" i="47"/>
  <c r="A52" i="46"/>
  <c r="A50" i="47"/>
  <c r="A51" i="46"/>
  <c r="A49" i="47"/>
  <c r="A50" i="46"/>
  <c r="A48" i="47"/>
  <c r="A49" i="46"/>
  <c r="A47" i="47"/>
  <c r="A48" i="46"/>
  <c r="A46" i="47"/>
  <c r="A47" i="46"/>
  <c r="A45" i="47"/>
  <c r="A46" i="46"/>
  <c r="A44" i="47"/>
  <c r="A45" i="46"/>
  <c r="A43" i="47"/>
  <c r="A44" i="46"/>
  <c r="A42" i="47"/>
  <c r="A43" i="46"/>
  <c r="A41" i="47"/>
  <c r="A42" i="46"/>
  <c r="A40" i="47"/>
  <c r="A41" i="46"/>
  <c r="A39" i="47"/>
  <c r="A40" i="46"/>
  <c r="A38" i="47"/>
  <c r="A39" i="46"/>
  <c r="A37" i="47"/>
  <c r="A38" i="46"/>
  <c r="A36" i="47"/>
  <c r="A37" i="46"/>
  <c r="A35" i="47"/>
  <c r="A36" i="46"/>
  <c r="A34" i="47"/>
  <c r="A35" i="46"/>
  <c r="A33" i="47"/>
  <c r="A34" i="46"/>
  <c r="A32" i="47"/>
  <c r="A33" i="46"/>
  <c r="A31" i="47"/>
  <c r="A32" i="46"/>
  <c r="A30" i="47"/>
  <c r="A31" i="46"/>
  <c r="A29" i="47"/>
  <c r="A30" i="46"/>
  <c r="A28" i="47"/>
  <c r="A29" i="46"/>
  <c r="A27" i="47"/>
  <c r="A28" i="46"/>
  <c r="A26" i="47"/>
  <c r="A27" i="46"/>
  <c r="A25" i="47"/>
  <c r="A26" i="46"/>
  <c r="A24" i="47"/>
  <c r="A25" i="46"/>
  <c r="A23" i="47"/>
  <c r="A24" i="46"/>
  <c r="A22" i="47"/>
  <c r="A23" i="46"/>
  <c r="A21" i="47"/>
  <c r="A22" i="46"/>
  <c r="A20" i="47"/>
  <c r="A21" i="46"/>
  <c r="A19" i="47"/>
  <c r="A20" i="46"/>
  <c r="A18" i="47"/>
  <c r="A19" i="46"/>
  <c r="A17" i="47"/>
  <c r="A18" i="46"/>
  <c r="A16" i="47"/>
  <c r="A17" i="46"/>
  <c r="A15" i="47"/>
  <c r="A16" i="46"/>
  <c r="A14" i="47"/>
  <c r="A15" i="46"/>
  <c r="A13" i="47"/>
  <c r="A14" i="46"/>
  <c r="A12" i="47"/>
  <c r="A13" i="46"/>
  <c r="A11" i="47"/>
  <c r="A12" i="46"/>
  <c r="A10" i="47"/>
  <c r="A11" i="46"/>
  <c r="A9" i="47"/>
  <c r="A10" i="46"/>
  <c r="A8" i="47"/>
  <c r="A9" i="46"/>
  <c r="A61" i="52"/>
  <c r="A60" i="52"/>
  <c r="A57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56" i="52"/>
  <c r="A3" i="52"/>
  <c r="C56" i="52"/>
  <c r="A3" i="49"/>
  <c r="C6" i="34"/>
  <c r="G6" i="34"/>
  <c r="A3" i="47"/>
  <c r="A4" i="46"/>
  <c r="C3" i="45"/>
  <c r="A3" i="28"/>
  <c r="I63" i="46"/>
  <c r="I62" i="46"/>
  <c r="D62" i="46"/>
  <c r="I61" i="46"/>
  <c r="D61" i="46"/>
  <c r="I60" i="46"/>
  <c r="I59" i="46"/>
  <c r="D59" i="46"/>
  <c r="I56" i="46"/>
  <c r="D56" i="46"/>
  <c r="I55" i="46"/>
  <c r="I54" i="46"/>
  <c r="D54" i="46"/>
  <c r="I53" i="46"/>
  <c r="I52" i="46"/>
  <c r="D52" i="46"/>
  <c r="I51" i="46"/>
  <c r="I50" i="46"/>
  <c r="I49" i="46"/>
  <c r="D49" i="46"/>
  <c r="I48" i="46"/>
  <c r="D48" i="46"/>
  <c r="I47" i="46"/>
  <c r="I46" i="46"/>
  <c r="D46" i="46"/>
  <c r="I45" i="46"/>
  <c r="I44" i="46"/>
  <c r="D44" i="46"/>
  <c r="I43" i="46"/>
  <c r="D43" i="46"/>
  <c r="I42" i="46"/>
  <c r="I41" i="46"/>
  <c r="I40" i="46"/>
  <c r="D40" i="46"/>
  <c r="I39" i="46"/>
  <c r="D39" i="46"/>
  <c r="I38" i="46"/>
  <c r="D38" i="46"/>
  <c r="I37" i="46"/>
  <c r="D37" i="46"/>
  <c r="I36" i="46"/>
  <c r="D36" i="46"/>
  <c r="I35" i="46"/>
  <c r="D35" i="46"/>
  <c r="I34" i="46"/>
  <c r="I33" i="46"/>
  <c r="D33" i="46"/>
  <c r="I32" i="46"/>
  <c r="D32" i="46"/>
  <c r="I31" i="46"/>
  <c r="D31" i="46"/>
  <c r="I30" i="46"/>
  <c r="I29" i="46"/>
  <c r="I28" i="46"/>
  <c r="D28" i="46"/>
  <c r="I27" i="46"/>
  <c r="D27" i="46"/>
  <c r="I26" i="46"/>
  <c r="I25" i="46"/>
  <c r="D25" i="46"/>
  <c r="I24" i="46"/>
  <c r="D24" i="46"/>
  <c r="I23" i="46"/>
  <c r="D23" i="46"/>
  <c r="I22" i="46"/>
  <c r="I21" i="46"/>
  <c r="D21" i="46"/>
  <c r="I20" i="46"/>
  <c r="D20" i="46"/>
  <c r="I19" i="46"/>
  <c r="I18" i="46"/>
  <c r="D18" i="46"/>
  <c r="I17" i="46"/>
  <c r="D17" i="46"/>
  <c r="I16" i="46"/>
  <c r="D16" i="46"/>
  <c r="I15" i="46"/>
  <c r="D15" i="46"/>
  <c r="I14" i="46"/>
  <c r="I13" i="46"/>
  <c r="I12" i="46"/>
  <c r="D12" i="46"/>
  <c r="I11" i="46"/>
  <c r="I10" i="46"/>
  <c r="D63" i="46"/>
  <c r="D45" i="46"/>
  <c r="D47" i="46"/>
  <c r="D50" i="46"/>
  <c r="D51" i="46"/>
  <c r="D53" i="46"/>
  <c r="D55" i="46"/>
  <c r="D34" i="46"/>
  <c r="D41" i="46"/>
  <c r="D42" i="46"/>
  <c r="D60" i="46"/>
  <c r="D22" i="46"/>
  <c r="D26" i="46"/>
  <c r="D29" i="46"/>
  <c r="D30" i="46"/>
  <c r="D10" i="46"/>
  <c r="D11" i="46"/>
  <c r="D13" i="46"/>
  <c r="D14" i="46"/>
  <c r="D19" i="46"/>
  <c r="D58" i="46"/>
  <c r="I58" i="46"/>
  <c r="B52" i="38"/>
  <c r="A49" i="40"/>
  <c r="A50" i="41"/>
  <c r="A50" i="43"/>
  <c r="B53" i="38"/>
  <c r="A50" i="40"/>
  <c r="A51" i="41"/>
  <c r="A51" i="43"/>
  <c r="B54" i="38"/>
  <c r="A51" i="40"/>
  <c r="A52" i="41"/>
  <c r="A52" i="43"/>
  <c r="B55" i="38"/>
  <c r="A52" i="40"/>
  <c r="A53" i="41"/>
  <c r="A53" i="43"/>
  <c r="B56" i="38"/>
  <c r="A53" i="40"/>
  <c r="A54" i="41"/>
  <c r="A54" i="43"/>
  <c r="B57" i="38"/>
  <c r="A54" i="40"/>
  <c r="A55" i="41"/>
  <c r="A55" i="43"/>
  <c r="B58" i="38"/>
  <c r="A55" i="40"/>
  <c r="A56" i="41"/>
  <c r="A56" i="43"/>
  <c r="B49" i="38"/>
  <c r="A46" i="40"/>
  <c r="A47" i="41"/>
  <c r="A47" i="43"/>
  <c r="B51" i="38"/>
  <c r="A48" i="40"/>
  <c r="A49" i="41"/>
  <c r="A49" i="43"/>
  <c r="B50" i="38"/>
  <c r="A47" i="40"/>
  <c r="A48" i="41"/>
  <c r="A48" i="43"/>
  <c r="B48" i="38"/>
  <c r="A45" i="40"/>
  <c r="A46" i="41"/>
  <c r="A46" i="43"/>
  <c r="B47" i="38"/>
  <c r="A44" i="40"/>
  <c r="A45" i="41"/>
  <c r="A45" i="43"/>
  <c r="B46" i="38"/>
  <c r="A43" i="40"/>
  <c r="A44" i="41"/>
  <c r="A44" i="43"/>
  <c r="B45" i="38"/>
  <c r="A42" i="40"/>
  <c r="A43" i="41"/>
  <c r="A43" i="43"/>
  <c r="B44" i="38"/>
  <c r="A41" i="40"/>
  <c r="A42" i="41"/>
  <c r="A42" i="43"/>
  <c r="B43" i="38"/>
  <c r="A40" i="40"/>
  <c r="A41" i="41"/>
  <c r="A41" i="43"/>
  <c r="B42" i="38"/>
  <c r="A39" i="40"/>
  <c r="A40" i="41"/>
  <c r="A40" i="43"/>
  <c r="B41" i="38"/>
  <c r="A38" i="40"/>
  <c r="A39" i="41"/>
  <c r="A39" i="43"/>
  <c r="B40" i="38"/>
  <c r="A37" i="40"/>
  <c r="A38" i="41"/>
  <c r="A38" i="43"/>
  <c r="B39" i="38"/>
  <c r="A36" i="40"/>
  <c r="A37" i="41"/>
  <c r="A37" i="43"/>
  <c r="B38" i="38"/>
  <c r="A35" i="40"/>
  <c r="A36" i="41"/>
  <c r="A36" i="43"/>
  <c r="B37" i="38"/>
  <c r="A34" i="40"/>
  <c r="A35" i="41"/>
  <c r="A35" i="43"/>
  <c r="B36" i="38"/>
  <c r="A33" i="40"/>
  <c r="A34" i="41"/>
  <c r="A34" i="43"/>
  <c r="B35" i="38"/>
  <c r="A32" i="40"/>
  <c r="A33" i="41"/>
  <c r="A33" i="43"/>
  <c r="B34" i="38"/>
  <c r="A31" i="40"/>
  <c r="A32" i="41"/>
  <c r="A32" i="43"/>
  <c r="B33" i="38"/>
  <c r="A30" i="40"/>
  <c r="A31" i="41"/>
  <c r="A31" i="43"/>
  <c r="B32" i="38"/>
  <c r="A29" i="40"/>
  <c r="A30" i="41"/>
  <c r="A30" i="43"/>
  <c r="B31" i="38"/>
  <c r="A28" i="40"/>
  <c r="A29" i="41"/>
  <c r="A29" i="43"/>
  <c r="B30" i="38"/>
  <c r="A27" i="40"/>
  <c r="A28" i="41"/>
  <c r="A28" i="43"/>
  <c r="B29" i="38"/>
  <c r="A26" i="40"/>
  <c r="A27" i="41"/>
  <c r="A27" i="43"/>
  <c r="B28" i="38"/>
  <c r="A25" i="40"/>
  <c r="A26" i="41"/>
  <c r="A26" i="43"/>
  <c r="B27" i="38"/>
  <c r="A24" i="40"/>
  <c r="A25" i="41"/>
  <c r="A25" i="43"/>
  <c r="B26" i="38"/>
  <c r="A23" i="40"/>
  <c r="A24" i="41"/>
  <c r="A24" i="43"/>
  <c r="B25" i="38"/>
  <c r="A22" i="40"/>
  <c r="A23" i="41"/>
  <c r="A23" i="43"/>
  <c r="B24" i="38"/>
  <c r="A21" i="40"/>
  <c r="A22" i="41"/>
  <c r="A22" i="43"/>
  <c r="B23" i="38"/>
  <c r="A20" i="40"/>
  <c r="A21" i="41"/>
  <c r="A21" i="43"/>
  <c r="B22" i="38"/>
  <c r="A19" i="40"/>
  <c r="A20" i="41"/>
  <c r="A20" i="43"/>
  <c r="B21" i="38"/>
  <c r="A18" i="40"/>
  <c r="A19" i="41"/>
  <c r="A19" i="43"/>
  <c r="B20" i="38"/>
  <c r="A17" i="40"/>
  <c r="A18" i="41"/>
  <c r="A18" i="43"/>
  <c r="B19" i="38"/>
  <c r="A16" i="40"/>
  <c r="A17" i="41"/>
  <c r="A17" i="43"/>
  <c r="B18" i="38"/>
  <c r="A15" i="40"/>
  <c r="A16" i="41"/>
  <c r="A16" i="43"/>
  <c r="B17" i="38"/>
  <c r="A14" i="40"/>
  <c r="A15" i="41"/>
  <c r="A15" i="43"/>
  <c r="B16" i="38"/>
  <c r="A13" i="40"/>
  <c r="A14" i="41"/>
  <c r="A14" i="43"/>
  <c r="B15" i="38"/>
  <c r="A12" i="40"/>
  <c r="A13" i="41"/>
  <c r="A13" i="43"/>
  <c r="B14" i="38"/>
  <c r="A11" i="40"/>
  <c r="A12" i="41"/>
  <c r="A12" i="43"/>
  <c r="B13" i="38"/>
  <c r="A10" i="40"/>
  <c r="A11" i="41"/>
  <c r="A11" i="43"/>
  <c r="B12" i="38"/>
  <c r="A9" i="40"/>
  <c r="A10" i="41"/>
  <c r="A10" i="43"/>
  <c r="B11" i="38"/>
  <c r="A8" i="40"/>
  <c r="A9" i="41"/>
  <c r="A9" i="43"/>
  <c r="J57" i="45"/>
  <c r="E57" i="45"/>
  <c r="F57" i="45"/>
  <c r="G57" i="45"/>
  <c r="H57" i="45"/>
  <c r="I57" i="45"/>
  <c r="K57" i="45"/>
  <c r="A3" i="32"/>
  <c r="F16" i="33"/>
  <c r="C22" i="33"/>
  <c r="B22" i="33"/>
  <c r="E22" i="33"/>
  <c r="A3" i="40"/>
  <c r="A3" i="41"/>
  <c r="A3" i="43"/>
  <c r="D22" i="33"/>
  <c r="A59" i="47"/>
  <c r="A60" i="46"/>
  <c r="A58" i="52"/>
  <c r="A7" i="32"/>
  <c r="B8" i="34"/>
  <c r="B61" i="38"/>
  <c r="A58" i="40"/>
  <c r="A59" i="43"/>
  <c r="B7" i="34"/>
  <c r="B60" i="38"/>
  <c r="A57" i="40"/>
  <c r="A58" i="43"/>
  <c r="A8" i="32"/>
  <c r="B9" i="34"/>
  <c r="A59" i="52"/>
  <c r="A60" i="47"/>
  <c r="B62" i="38"/>
  <c r="A59" i="40"/>
  <c r="A61" i="46"/>
  <c r="A59" i="41"/>
  <c r="A62" i="43"/>
  <c r="A62" i="41"/>
  <c r="A63" i="43"/>
  <c r="A60" i="41"/>
  <c r="A60" i="43"/>
  <c r="A58" i="41"/>
</calcChain>
</file>

<file path=xl/sharedStrings.xml><?xml version="1.0" encoding="utf-8"?>
<sst xmlns="http://schemas.openxmlformats.org/spreadsheetml/2006/main" count="423" uniqueCount="269">
  <si>
    <t>ANEXO ESTADÍSTICO</t>
  </si>
  <si>
    <t>Cuadro N° 1</t>
  </si>
  <si>
    <t>Producto</t>
  </si>
  <si>
    <t>RANKING</t>
  </si>
  <si>
    <t>Características técnicas, físicas, etc.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</si>
  <si>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</si>
  <si>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</si>
  <si>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</si>
  <si>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</si>
  <si>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</si>
  <si>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</si>
  <si>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</si>
  <si>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</si>
  <si>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</si>
  <si>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</si>
  <si>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Valores ($)</t>
  </si>
  <si>
    <t>Valor FOB</t>
  </si>
  <si>
    <t>Existencias de</t>
  </si>
  <si>
    <t>Producción</t>
  </si>
  <si>
    <t>Autoconsumo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</si>
  <si>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</si>
  <si>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</si>
  <si>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</si>
  <si>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</si>
  <si>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</si>
  <si>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</si>
  <si>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</si>
  <si>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</si>
  <si>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</si>
  <si>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</si>
  <si>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</si>
  <si>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</si>
  <si>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</si>
  <si>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</si>
  <si>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</si>
  <si>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</si>
  <si>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</si>
  <si>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</si>
  <si>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</si>
  <si>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</si>
  <si>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</si>
  <si>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</si>
  <si>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</si>
  <si>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</si>
  <si>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</si>
  <si>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</si>
  <si>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</si>
  <si>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</si>
  <si>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</si>
  <si>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</si>
  <si>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</si>
  <si>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</si>
  <si>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</si>
  <si>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</si>
  <si>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</si>
  <si>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</si>
  <si>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</si>
  <si>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</si>
  <si>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</si>
  <si>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</si>
  <si>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</si>
  <si>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</si>
  <si>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</si>
  <si>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</si>
  <si>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</si>
  <si>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</si>
  <si>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</si>
  <si>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</si>
  <si>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</si>
  <si>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</si>
  <si>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</si>
  <si>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</si>
  <si>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</si>
  <si>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</si>
  <si>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</si>
  <si>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</si>
  <si>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</si>
  <si>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</si>
  <si>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Importaciones de</t>
  </si>
  <si>
    <t>(completar el origen):.....................................................</t>
  </si>
  <si>
    <t>Despachos Involucrados</t>
  </si>
  <si>
    <t>VOLUMEN</t>
  </si>
  <si>
    <t>(Fecha y N°) *</t>
  </si>
  <si>
    <t>Unidades</t>
  </si>
  <si>
    <t>(Total)</t>
  </si>
  <si>
    <t>(1) Completar un cuadro por cada origen desde el que realizó importaciones.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</si>
  <si>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</si>
  <si>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</si>
  <si>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</si>
  <si>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</si>
  <si>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</si>
  <si>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</si>
  <si>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</si>
  <si>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</si>
  <si>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</si>
  <si>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</si>
  <si>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</si>
  <si>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</si>
  <si>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</si>
  <si>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</si>
  <si>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</si>
  <si>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</si>
  <si>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</si>
  <si>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 xml:space="preserve">Producción y capacidad de producción nacional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</si>
  <si>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</si>
  <si>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</si>
  <si>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</si>
  <si>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</si>
  <si>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</si>
  <si>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</si>
  <si>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</si>
  <si>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</si>
  <si>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</si>
  <si>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</si>
  <si>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</si>
  <si>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 xml:space="preserve">Exportaciones de </t>
  </si>
  <si>
    <t>US$ FOB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</si>
  <si>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</si>
  <si>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</si>
  <si>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</si>
  <si>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</si>
  <si>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</si>
  <si>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</si>
  <si>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</si>
  <si>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</si>
  <si>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</si>
  <si>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</si>
  <si>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</si>
  <si>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</si>
  <si>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</si>
  <si>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</si>
  <si>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</si>
  <si>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</si>
  <si>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</si>
  <si>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8</t>
  </si>
  <si>
    <t>Cuadro N° 12</t>
  </si>
  <si>
    <t>EXPORTACIONES US$ FOB   RESÚMEN PÚBLICO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</si>
  <si>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</si>
  <si>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</si>
  <si>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</si>
  <si>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</si>
  <si>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</si>
  <si>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</si>
  <si>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</si>
  <si>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</si>
  <si>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</si>
  <si>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</si>
  <si>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>Mano de Obra Directa</t>
  </si>
  <si>
    <t>Gastos Adm., Comerc., etc.</t>
  </si>
  <si>
    <t xml:space="preserve">TOTAL </t>
  </si>
  <si>
    <t>Cuadro N° 7</t>
  </si>
  <si>
    <t>Costos Fijos de Fabricación</t>
  </si>
  <si>
    <t>Otros Costos Variables de Fabricación</t>
  </si>
  <si>
    <t>Nota: Esta información debe ser consistente con el resto de la información suministrada en el cuestionario, en especial en el Cuadro Nº 8.</t>
  </si>
  <si>
    <t>en pesos</t>
  </si>
  <si>
    <t>comunes de fábrica</t>
  </si>
  <si>
    <t xml:space="preserve">Insumos nacionales </t>
  </si>
  <si>
    <t>Insumos importados</t>
  </si>
  <si>
    <t>Cuadro N° 9</t>
  </si>
  <si>
    <t xml:space="preserve">Información adicional sobre la Estructura de Costos de </t>
  </si>
  <si>
    <t xml:space="preserve">Costos Totales Conjuntos de </t>
  </si>
  <si>
    <t>producto y coproducto/s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</si>
  <si>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</si>
  <si>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</si>
  <si>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</si>
  <si>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</si>
  <si>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</si>
  <si>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</si>
  <si>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</si>
  <si>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Costos Totales del conjunto de todos los</t>
  </si>
  <si>
    <t>Existencias al cierre de cada período</t>
  </si>
  <si>
    <t>Agregue todas las filas que le resulten necesarias.</t>
  </si>
  <si>
    <t>….° tipo</t>
  </si>
  <si>
    <t>Otros (Resto)</t>
  </si>
  <si>
    <t>Beneficio Fiscal</t>
  </si>
  <si>
    <t>Ventas de</t>
  </si>
  <si>
    <t>Exportaciones de</t>
  </si>
  <si>
    <t xml:space="preserve">EXPORTACIONES US$ FOB  </t>
  </si>
  <si>
    <t>RESUMEN PÚBLICO</t>
  </si>
  <si>
    <t>Cuadro Nº 4.2.a</t>
  </si>
  <si>
    <t>Cuadro Nº 4.2.b</t>
  </si>
  <si>
    <t>Cuadro Nº 4.1</t>
  </si>
  <si>
    <t>Cuadro Nº 10</t>
  </si>
  <si>
    <t>VA ESTE CUADRO O EL ANTERIOR</t>
  </si>
  <si>
    <t>Facturado</t>
  </si>
  <si>
    <t>(Unidades)</t>
  </si>
  <si>
    <t>Insumo 3:</t>
  </si>
  <si>
    <t>Insumo 4:</t>
  </si>
  <si>
    <t>Insumo 2:</t>
  </si>
  <si>
    <t xml:space="preserve">Insumo 1: </t>
  </si>
  <si>
    <r>
      <t xml:space="preserve">(1)  Insumos o componentes  o partes y piezas o subconjuntos. </t>
    </r>
    <r>
      <rPr>
        <b/>
        <u/>
        <sz val="11"/>
        <rFont val="Arial"/>
        <family val="2"/>
      </rPr>
      <t>Proporcionar la información de los principales insumos utilizados en el proceso de producción (aquellos que repesenten al menos un 80% del total de insumos nacionales/importados). Agregue las filas que sean necesarias.</t>
    </r>
  </si>
  <si>
    <t xml:space="preserve">              %</t>
  </si>
  <si>
    <t>(vendidos al mercado interno)</t>
  </si>
  <si>
    <t>* En caso de existir más de un despacho por mes, completar estos datos en una hoja separada o insertar las filas necesarias.</t>
  </si>
  <si>
    <t>Mix de producción de 2016</t>
  </si>
  <si>
    <t>Mix 2016</t>
  </si>
  <si>
    <t xml:space="preserve">Si en el año 2017 la capacidad de producción, debido a inversiones que se hayan realizado se </t>
  </si>
  <si>
    <t>eleva en un 50%, las unidades totales pasan a ser 1800 de acuerdo al mix vigente en 2016</t>
  </si>
  <si>
    <t>Supongamos que la capacidad de la etapa que limita la producción fue utilizada en 2016</t>
  </si>
  <si>
    <t>promedio 2016</t>
  </si>
  <si>
    <t>promedio 2017</t>
  </si>
  <si>
    <t>promedio 2018</t>
  </si>
  <si>
    <t>Origen: INVESTIGADO</t>
  </si>
  <si>
    <t>CONCEPTO</t>
  </si>
  <si>
    <t>Valor $</t>
  </si>
  <si>
    <t>TIPO DE CAMBIO UTILIZADO ($/U$S)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</si>
  <si>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</si>
  <si>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</si>
  <si>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</si>
  <si>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</si>
  <si>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</si>
  <si>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</si>
  <si>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</si>
  <si>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</si>
  <si>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</si>
  <si>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</si>
  <si>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VALOR  NACIONALIZADO</t>
  </si>
  <si>
    <t>FLETE INTERNO (s/Nacionaliz)</t>
  </si>
  <si>
    <t>SEGURO INTERNO (s/Nacionalz.)</t>
  </si>
  <si>
    <t>OTROS (detallar) (s/Nacionaliz.)</t>
  </si>
  <si>
    <t>SUB-TOTAL (en depósito del importador)</t>
  </si>
  <si>
    <t>GS. ADMINISTRACION</t>
  </si>
  <si>
    <t>1-</t>
  </si>
  <si>
    <t>2-</t>
  </si>
  <si>
    <t>GS. COMERCIALIZ.</t>
  </si>
  <si>
    <t>GS. FINANCIEROS DE CAPITAL DE TRABAJO</t>
  </si>
  <si>
    <t>OTROS GASTOS</t>
  </si>
  <si>
    <t>COSTO MEDIO UNITARIO</t>
  </si>
  <si>
    <t>MG. DE UTILIDAD (s/C.M.U.)</t>
  </si>
  <si>
    <t>Cuadro Nº 13</t>
  </si>
  <si>
    <t>Costo de nacionalización</t>
  </si>
  <si>
    <t>administración y comercialización</t>
  </si>
  <si>
    <t>Masa salarial (en pesos)</t>
  </si>
  <si>
    <t>Agosto</t>
  </si>
  <si>
    <r>
      <t xml:space="preserve">Modelos de </t>
    </r>
    <r>
      <rPr>
        <b/>
        <i/>
        <u/>
        <sz val="10"/>
        <rFont val="Arial"/>
        <family val="2"/>
      </rPr>
      <t/>
    </r>
  </si>
  <si>
    <t>Triciclos</t>
  </si>
  <si>
    <t>ene-ago 2019</t>
  </si>
  <si>
    <t>ene-ago 2018</t>
  </si>
  <si>
    <t>en pesos por kilogramo</t>
  </si>
  <si>
    <t>por kilogramo</t>
  </si>
  <si>
    <t>promedio ene-ago 2019</t>
  </si>
  <si>
    <t>China</t>
  </si>
  <si>
    <t>Cuadro N° 14</t>
  </si>
  <si>
    <t>En unidades</t>
  </si>
  <si>
    <t>Cuadro Nº 15</t>
  </si>
  <si>
    <t>Accesorios:</t>
  </si>
  <si>
    <t>Peso: Mayor o igual a 1 Kg y menor o igual a 4 Kg</t>
  </si>
  <si>
    <t>Peso: Mayor a 4 Kg y menor o igual a 6 Kg</t>
  </si>
  <si>
    <t>Peso: Mayor a 6 Kg y menor o igual a 8 Kg</t>
  </si>
  <si>
    <t>Peso: Mayor a 8 Kg</t>
  </si>
  <si>
    <r>
      <t xml:space="preserve">en </t>
    </r>
    <r>
      <rPr>
        <b/>
        <i/>
        <u/>
        <sz val="10"/>
        <rFont val="Arial"/>
        <family val="2"/>
      </rPr>
      <t>unidades</t>
    </r>
  </si>
  <si>
    <t>Kg</t>
  </si>
  <si>
    <t>Triciclos de metal</t>
  </si>
  <si>
    <t>Trciclos de metal</t>
  </si>
  <si>
    <t>cantidad por kilogramo de producto</t>
  </si>
  <si>
    <t>(Kg)</t>
  </si>
  <si>
    <t>originarios de (1)</t>
  </si>
  <si>
    <t>importados de todos los orígenes.</t>
  </si>
  <si>
    <r>
      <t xml:space="preserve">(en </t>
    </r>
    <r>
      <rPr>
        <b/>
        <u/>
        <sz val="10"/>
        <rFont val="Arial"/>
        <family val="2"/>
      </rPr>
      <t>kilogramos, unidades</t>
    </r>
    <r>
      <rPr>
        <b/>
        <sz val="10"/>
        <rFont val="Arial"/>
        <family val="2"/>
      </rPr>
      <t xml:space="preserve"> y valores de primera venta)</t>
    </r>
  </si>
  <si>
    <t>Origen:............................................</t>
  </si>
  <si>
    <t>Origen:.................................................</t>
  </si>
  <si>
    <t>Triciclos importados de todos los orígenes</t>
  </si>
  <si>
    <t>Orígenes no investigados</t>
  </si>
  <si>
    <t>SEMITERMINADOS</t>
  </si>
  <si>
    <t>de un kilogramo promedio de Triciclos de metal</t>
  </si>
  <si>
    <t>por Ventas en unidades</t>
  </si>
  <si>
    <t>por Ventas en Kg</t>
  </si>
  <si>
    <r>
      <rPr>
        <b/>
        <i/>
        <sz val="7.5"/>
        <rFont val="Arial"/>
        <family val="2"/>
      </rPr>
      <t xml:space="preserve">                                                  </t>
    </r>
    <r>
      <rPr>
        <b/>
        <i/>
        <u/>
        <sz val="10"/>
        <rFont val="Arial"/>
        <family val="2"/>
      </rPr>
      <t xml:space="preserve"> en pesos, kilogramos y unidades</t>
    </r>
  </si>
  <si>
    <t>Kilogramos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</si>
</sst>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9" formatCode="_ * #,##0.00_ ;_ * \-#,##0.00_ ;_ * &quot;-&quot;??_ ;_ @_ "/>
    <numFmt numFmtId="184" formatCode="#,##0_ \ \ ;______@_ \ \ \ "/>
    <numFmt numFmtId="185" formatCode="_-* #,##0.00\ [$€]_-;\-* #,##0.00\ [$€]_-;_-* &quot;-&quot;??\ [$€]_-;_-@_-"/>
  </numFmts>
  <fonts count="27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0"/>
      <name val="MS Sans Serif"/>
    </font>
    <font>
      <i/>
      <sz val="10"/>
      <name val="MS Sans Serif"/>
      <family val="2"/>
    </font>
    <font>
      <i/>
      <u/>
      <sz val="10"/>
      <name val="MS Sans Serif"/>
      <family val="2"/>
    </font>
    <font>
      <u/>
      <sz val="10"/>
      <name val="MS Sans Serif"/>
    </font>
    <font>
      <b/>
      <u/>
      <sz val="10"/>
      <name val="MS Sans Serif"/>
    </font>
    <font>
      <b/>
      <i/>
      <sz val="7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7">
    <xf numFmtId="0" fontId="0" fillId="0" borderId="0"/>
    <xf numFmtId="185" fontId="3" fillId="0" borderId="0" applyFont="0" applyFill="0" applyBorder="0" applyAlignment="0" applyProtection="0"/>
    <xf numFmtId="0" fontId="3" fillId="0" borderId="1"/>
    <xf numFmtId="179" fontId="3" fillId="0" borderId="0" applyFont="0" applyFill="0" applyBorder="0" applyAlignment="0" applyProtection="0"/>
    <xf numFmtId="0" fontId="3" fillId="0" borderId="0"/>
    <xf numFmtId="0" fontId="3" fillId="0" borderId="2" applyBorder="0"/>
    <xf numFmtId="9" fontId="3" fillId="0" borderId="0" applyFont="0" applyFill="0" applyBorder="0" applyAlignment="0" applyProtection="0"/>
  </cellStyleXfs>
  <cellXfs count="506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4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5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27" xfId="3" quotePrefix="1" applyNumberFormat="1" applyFont="1" applyFill="1" applyBorder="1" applyAlignment="1" applyProtection="1">
      <alignment horizontal="right"/>
      <protection locked="0"/>
    </xf>
    <xf numFmtId="3" fontId="11" fillId="0" borderId="28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84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8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3" fontId="11" fillId="0" borderId="4" xfId="0" applyNumberFormat="1" applyFont="1" applyBorder="1" applyAlignment="1" applyProtection="1">
      <alignment horizontal="center"/>
      <protection locked="0"/>
    </xf>
    <xf numFmtId="3" fontId="11" fillId="0" borderId="31" xfId="0" applyNumberFormat="1" applyFont="1" applyBorder="1" applyAlignment="1" applyProtection="1">
      <alignment horizontal="center"/>
      <protection locked="0"/>
    </xf>
    <xf numFmtId="3" fontId="11" fillId="0" borderId="14" xfId="0" applyNumberFormat="1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3" fontId="11" fillId="0" borderId="7" xfId="0" quotePrefix="1" applyNumberFormat="1" applyFont="1" applyFill="1" applyBorder="1" applyAlignment="1" applyProtection="1">
      <alignment horizontal="center"/>
      <protection locked="0"/>
    </xf>
    <xf numFmtId="0" fontId="11" fillId="0" borderId="7" xfId="0" quotePrefix="1" applyFont="1" applyFill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0" fontId="17" fillId="0" borderId="0" xfId="0" applyFont="1" applyAlignment="1" applyProtection="1">
      <alignment horizontal="left"/>
      <protection locked="0"/>
    </xf>
    <xf numFmtId="3" fontId="11" fillId="0" borderId="0" xfId="0" applyNumberFormat="1" applyFont="1" applyProtection="1">
      <protection locked="0"/>
    </xf>
    <xf numFmtId="0" fontId="17" fillId="0" borderId="0" xfId="0" applyFont="1" applyProtection="1"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32" xfId="0" applyBorder="1" applyProtection="1">
      <protection locked="0"/>
    </xf>
    <xf numFmtId="3" fontId="11" fillId="0" borderId="33" xfId="3" quotePrefix="1" applyNumberFormat="1" applyFont="1" applyFill="1" applyBorder="1" applyAlignment="1" applyProtection="1">
      <alignment horizontal="right"/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0" fontId="0" fillId="0" borderId="34" xfId="0" applyBorder="1" applyProtection="1">
      <protection locked="0"/>
    </xf>
    <xf numFmtId="0" fontId="17" fillId="0" borderId="35" xfId="0" applyFont="1" applyBorder="1" applyProtection="1">
      <protection locked="0"/>
    </xf>
    <xf numFmtId="0" fontId="17" fillId="0" borderId="36" xfId="0" applyFont="1" applyBorder="1" applyProtection="1">
      <protection locked="0"/>
    </xf>
    <xf numFmtId="49" fontId="17" fillId="0" borderId="9" xfId="0" applyNumberFormat="1" applyFont="1" applyBorder="1" applyAlignment="1" applyProtection="1">
      <alignment horizontal="center"/>
      <protection locked="0"/>
    </xf>
    <xf numFmtId="0" fontId="17" fillId="0" borderId="37" xfId="0" applyFont="1" applyBorder="1" applyProtection="1">
      <protection locked="0"/>
    </xf>
    <xf numFmtId="0" fontId="0" fillId="0" borderId="38" xfId="0" applyBorder="1" applyProtection="1">
      <protection locked="0"/>
    </xf>
    <xf numFmtId="0" fontId="0" fillId="0" borderId="39" xfId="0" applyBorder="1" applyProtection="1">
      <protection locked="0"/>
    </xf>
    <xf numFmtId="0" fontId="17" fillId="0" borderId="40" xfId="0" applyFont="1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Continuous"/>
      <protection locked="0"/>
    </xf>
    <xf numFmtId="0" fontId="14" fillId="0" borderId="14" xfId="0" applyFont="1" applyBorder="1" applyProtection="1">
      <protection locked="0"/>
    </xf>
    <xf numFmtId="0" fontId="14" fillId="0" borderId="29" xfId="0" applyFont="1" applyBorder="1" applyProtection="1">
      <protection locked="0"/>
    </xf>
    <xf numFmtId="0" fontId="14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6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6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6" fillId="0" borderId="8" xfId="0" applyFont="1" applyBorder="1" applyAlignment="1" applyProtection="1">
      <alignment horizontal="center"/>
      <protection locked="0"/>
    </xf>
    <xf numFmtId="0" fontId="11" fillId="0" borderId="43" xfId="0" applyFont="1" applyBorder="1" applyProtection="1">
      <protection locked="0"/>
    </xf>
    <xf numFmtId="0" fontId="11" fillId="0" borderId="44" xfId="0" applyFont="1" applyBorder="1" applyProtection="1">
      <protection locked="0"/>
    </xf>
    <xf numFmtId="0" fontId="4" fillId="0" borderId="45" xfId="0" applyFont="1" applyBorder="1" applyAlignment="1" applyProtection="1">
      <alignment horizontal="center"/>
      <protection locked="0"/>
    </xf>
    <xf numFmtId="0" fontId="11" fillId="0" borderId="46" xfId="0" applyFont="1" applyBorder="1" applyProtection="1">
      <protection locked="0"/>
    </xf>
    <xf numFmtId="0" fontId="11" fillId="0" borderId="47" xfId="0" applyFont="1" applyBorder="1" applyProtection="1">
      <protection locked="0"/>
    </xf>
    <xf numFmtId="0" fontId="11" fillId="0" borderId="48" xfId="0" applyFont="1" applyBorder="1" applyProtection="1">
      <protection locked="0"/>
    </xf>
    <xf numFmtId="0" fontId="11" fillId="0" borderId="49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50" xfId="0" applyFont="1" applyBorder="1" applyProtection="1">
      <protection locked="0"/>
    </xf>
    <xf numFmtId="0" fontId="11" fillId="0" borderId="45" xfId="0" applyFont="1" applyBorder="1" applyProtection="1">
      <protection locked="0"/>
    </xf>
    <xf numFmtId="0" fontId="4" fillId="0" borderId="51" xfId="0" applyFont="1" applyBorder="1" applyAlignment="1" applyProtection="1">
      <alignment horizontal="center"/>
      <protection locked="0"/>
    </xf>
    <xf numFmtId="0" fontId="11" fillId="0" borderId="51" xfId="0" applyFont="1" applyBorder="1" applyProtection="1">
      <protection locked="0"/>
    </xf>
    <xf numFmtId="0" fontId="11" fillId="0" borderId="52" xfId="0" applyFont="1" applyBorder="1" applyProtection="1">
      <protection locked="0"/>
    </xf>
    <xf numFmtId="17" fontId="17" fillId="0" borderId="9" xfId="0" applyNumberFormat="1" applyFont="1" applyBorder="1" applyAlignment="1" applyProtection="1">
      <alignment horizontal="center"/>
      <protection locked="0"/>
    </xf>
    <xf numFmtId="3" fontId="17" fillId="0" borderId="9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33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54" xfId="0" applyBorder="1" applyProtection="1">
      <protection locked="0"/>
    </xf>
    <xf numFmtId="0" fontId="0" fillId="0" borderId="55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17" fontId="6" fillId="0" borderId="0" xfId="0" applyNumberFormat="1" applyFont="1" applyBorder="1" applyAlignment="1" applyProtection="1">
      <alignment horizontal="left"/>
      <protection locked="0"/>
    </xf>
    <xf numFmtId="0" fontId="14" fillId="0" borderId="9" xfId="0" applyFont="1" applyBorder="1" applyAlignment="1" applyProtection="1">
      <alignment horizontal="centerContinuous"/>
      <protection locked="0"/>
    </xf>
    <xf numFmtId="0" fontId="14" fillId="0" borderId="41" xfId="0" applyFont="1" applyBorder="1" applyAlignment="1" applyProtection="1">
      <alignment horizontal="centerContinuous"/>
      <protection locked="0"/>
    </xf>
    <xf numFmtId="0" fontId="14" fillId="0" borderId="42" xfId="0" applyFont="1" applyBorder="1" applyAlignment="1" applyProtection="1">
      <alignment horizontal="centerContinuous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14" fontId="4" fillId="0" borderId="28" xfId="0" applyNumberFormat="1" applyFont="1" applyFill="1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56" xfId="0" applyFont="1" applyBorder="1" applyAlignment="1" applyProtection="1">
      <alignment horizontal="left"/>
      <protection locked="0"/>
    </xf>
    <xf numFmtId="0" fontId="4" fillId="0" borderId="57" xfId="0" applyFont="1" applyBorder="1" applyAlignment="1" applyProtection="1">
      <alignment horizontal="centerContinuous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0" fontId="4" fillId="0" borderId="58" xfId="0" applyFont="1" applyBorder="1" applyAlignment="1" applyProtection="1">
      <alignment horizontal="center"/>
      <protection locked="0"/>
    </xf>
    <xf numFmtId="0" fontId="4" fillId="0" borderId="59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35" xfId="0" applyFont="1" applyBorder="1" applyAlignment="1" applyProtection="1">
      <alignment horizontal="center"/>
      <protection locked="0"/>
    </xf>
    <xf numFmtId="0" fontId="4" fillId="0" borderId="60" xfId="0" applyFont="1" applyBorder="1" applyAlignment="1" applyProtection="1">
      <alignment horizontal="center"/>
      <protection locked="0"/>
    </xf>
    <xf numFmtId="0" fontId="4" fillId="0" borderId="37" xfId="0" applyFont="1" applyBorder="1" applyAlignment="1" applyProtection="1">
      <alignment horizontal="center"/>
      <protection locked="0"/>
    </xf>
    <xf numFmtId="17" fontId="4" fillId="0" borderId="28" xfId="0" applyNumberFormat="1" applyFont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0" borderId="61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3" fillId="0" borderId="0" xfId="5" applyBorder="1" applyProtection="1">
      <protection locked="0"/>
    </xf>
    <xf numFmtId="0" fontId="12" fillId="0" borderId="0" xfId="5" applyFont="1" applyFill="1" applyBorder="1" applyProtection="1">
      <protection locked="0"/>
    </xf>
    <xf numFmtId="0" fontId="12" fillId="0" borderId="0" xfId="5" applyFont="1" applyBorder="1" applyProtection="1">
      <protection locked="0"/>
    </xf>
    <xf numFmtId="0" fontId="9" fillId="0" borderId="0" xfId="5" applyFont="1" applyFill="1" applyBorder="1" applyAlignment="1" applyProtection="1">
      <alignment horizontal="left"/>
      <protection locked="0"/>
    </xf>
    <xf numFmtId="0" fontId="1" fillId="0" borderId="14" xfId="5" applyFont="1" applyBorder="1" applyAlignment="1" applyProtection="1">
      <alignment horizontal="left"/>
      <protection locked="0"/>
    </xf>
    <xf numFmtId="0" fontId="1" fillId="0" borderId="8" xfId="5" applyFont="1" applyBorder="1" applyProtection="1">
      <protection locked="0"/>
    </xf>
    <xf numFmtId="0" fontId="1" fillId="0" borderId="0" xfId="5" applyFont="1" applyBorder="1" applyProtection="1">
      <protection locked="0"/>
    </xf>
    <xf numFmtId="0" fontId="1" fillId="0" borderId="2" xfId="5" applyFont="1" applyBorder="1" applyAlignment="1" applyProtection="1">
      <alignment horizontal="left"/>
      <protection locked="0"/>
    </xf>
    <xf numFmtId="0" fontId="3" fillId="0" borderId="22" xfId="5" applyBorder="1" applyAlignment="1" applyProtection="1">
      <alignment horizontal="center"/>
      <protection locked="0"/>
    </xf>
    <xf numFmtId="9" fontId="3" fillId="0" borderId="33" xfId="6" applyBorder="1" applyAlignment="1" applyProtection="1">
      <alignment horizontal="center"/>
      <protection locked="0"/>
    </xf>
    <xf numFmtId="0" fontId="3" fillId="0" borderId="2" xfId="5" applyBorder="1" applyProtection="1">
      <protection locked="0"/>
    </xf>
    <xf numFmtId="0" fontId="1" fillId="0" borderId="11" xfId="5" applyFont="1" applyBorder="1" applyProtection="1">
      <protection locked="0"/>
    </xf>
    <xf numFmtId="0" fontId="3" fillId="0" borderId="3" xfId="5" applyBorder="1" applyAlignment="1" applyProtection="1">
      <alignment horizontal="center"/>
      <protection locked="0"/>
    </xf>
    <xf numFmtId="9" fontId="3" fillId="0" borderId="5" xfId="6" applyBorder="1" applyAlignment="1" applyProtection="1">
      <alignment horizontal="center"/>
      <protection locked="0"/>
    </xf>
    <xf numFmtId="0" fontId="3" fillId="0" borderId="11" xfId="5" applyBorder="1" applyProtection="1">
      <protection locked="0"/>
    </xf>
    <xf numFmtId="0" fontId="1" fillId="0" borderId="12" xfId="5" applyFont="1" applyBorder="1" applyProtection="1">
      <protection locked="0"/>
    </xf>
    <xf numFmtId="0" fontId="3" fillId="0" borderId="7" xfId="5" applyBorder="1" applyAlignment="1" applyProtection="1">
      <alignment horizontal="center"/>
      <protection locked="0"/>
    </xf>
    <xf numFmtId="0" fontId="3" fillId="0" borderId="12" xfId="5" applyBorder="1" applyProtection="1">
      <protection locked="0"/>
    </xf>
    <xf numFmtId="0" fontId="3" fillId="0" borderId="0" xfId="5" applyBorder="1" applyAlignment="1" applyProtection="1">
      <alignment horizontal="center"/>
      <protection locked="0"/>
    </xf>
    <xf numFmtId="9" fontId="3" fillId="0" borderId="0" xfId="6" applyAlignment="1" applyProtection="1">
      <alignment horizontal="center"/>
      <protection locked="0"/>
    </xf>
    <xf numFmtId="0" fontId="1" fillId="0" borderId="9" xfId="5" applyFont="1" applyBorder="1" applyAlignment="1" applyProtection="1">
      <alignment horizontal="left"/>
      <protection locked="0"/>
    </xf>
    <xf numFmtId="0" fontId="3" fillId="0" borderId="20" xfId="5" applyBorder="1" applyAlignment="1" applyProtection="1">
      <alignment horizontal="center"/>
      <protection locked="0"/>
    </xf>
    <xf numFmtId="9" fontId="3" fillId="0" borderId="13" xfId="6" applyBorder="1" applyAlignment="1" applyProtection="1">
      <alignment horizontal="center"/>
      <protection locked="0"/>
    </xf>
    <xf numFmtId="0" fontId="3" fillId="0" borderId="21" xfId="5" applyBorder="1" applyAlignment="1" applyProtection="1">
      <alignment horizontal="center"/>
      <protection locked="0"/>
    </xf>
    <xf numFmtId="0" fontId="1" fillId="0" borderId="11" xfId="5" applyFont="1" applyBorder="1" applyAlignment="1" applyProtection="1">
      <alignment horizontal="left"/>
      <protection locked="0"/>
    </xf>
    <xf numFmtId="0" fontId="3" fillId="0" borderId="23" xfId="5" applyBorder="1" applyAlignment="1" applyProtection="1">
      <alignment horizontal="center"/>
      <protection locked="0"/>
    </xf>
    <xf numFmtId="0" fontId="3" fillId="0" borderId="24" xfId="5" applyBorder="1" applyAlignment="1" applyProtection="1">
      <alignment horizontal="center"/>
      <protection locked="0"/>
    </xf>
    <xf numFmtId="9" fontId="3" fillId="0" borderId="0" xfId="6" applyBorder="1" applyAlignment="1" applyProtection="1">
      <alignment horizontal="center"/>
      <protection locked="0"/>
    </xf>
    <xf numFmtId="0" fontId="1" fillId="0" borderId="28" xfId="5" applyFont="1" applyBorder="1" applyProtection="1">
      <protection locked="0"/>
    </xf>
    <xf numFmtId="0" fontId="3" fillId="0" borderId="26" xfId="5" applyBorder="1" applyAlignment="1" applyProtection="1">
      <alignment horizontal="center"/>
      <protection locked="0"/>
    </xf>
    <xf numFmtId="9" fontId="3" fillId="0" borderId="53" xfId="6" applyBorder="1" applyAlignment="1" applyProtection="1">
      <alignment horizontal="center"/>
      <protection locked="0"/>
    </xf>
    <xf numFmtId="0" fontId="3" fillId="0" borderId="27" xfId="5" applyBorder="1" applyAlignment="1" applyProtection="1">
      <alignment horizontal="center"/>
      <protection locked="0"/>
    </xf>
    <xf numFmtId="0" fontId="1" fillId="0" borderId="28" xfId="5" applyFont="1" applyBorder="1" applyAlignment="1" applyProtection="1">
      <alignment horizontal="left"/>
      <protection locked="0"/>
    </xf>
    <xf numFmtId="0" fontId="1" fillId="0" borderId="12" xfId="5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21" xfId="0" applyBorder="1" applyProtection="1">
      <protection locked="0"/>
    </xf>
    <xf numFmtId="0" fontId="0" fillId="0" borderId="33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62" xfId="0" applyFont="1" applyBorder="1" applyAlignment="1" applyProtection="1">
      <alignment horizontal="center"/>
      <protection locked="0"/>
    </xf>
    <xf numFmtId="0" fontId="1" fillId="0" borderId="33" xfId="0" applyFont="1" applyBorder="1" applyAlignment="1" applyProtection="1">
      <alignment horizontal="center"/>
      <protection locked="0"/>
    </xf>
    <xf numFmtId="0" fontId="0" fillId="0" borderId="63" xfId="0" applyBorder="1" applyAlignment="1" applyProtection="1">
      <alignment horizontal="center"/>
      <protection locked="0"/>
    </xf>
    <xf numFmtId="0" fontId="1" fillId="0" borderId="35" xfId="0" applyFont="1" applyBorder="1" applyAlignment="1" applyProtection="1">
      <alignment horizontal="centerContinuous"/>
      <protection locked="0"/>
    </xf>
    <xf numFmtId="0" fontId="1" fillId="0" borderId="36" xfId="0" applyFont="1" applyBorder="1" applyAlignment="1" applyProtection="1">
      <alignment horizontal="center"/>
      <protection locked="0"/>
    </xf>
    <xf numFmtId="0" fontId="1" fillId="0" borderId="60" xfId="0" applyFont="1" applyBorder="1" applyAlignment="1" applyProtection="1">
      <alignment horizontal="center"/>
      <protection locked="0"/>
    </xf>
    <xf numFmtId="0" fontId="1" fillId="0" borderId="37" xfId="0" applyFont="1" applyBorder="1" applyAlignment="1" applyProtection="1">
      <alignment horizontal="center"/>
      <protection locked="0"/>
    </xf>
    <xf numFmtId="9" fontId="1" fillId="0" borderId="38" xfId="6" applyFont="1" applyBorder="1" applyAlignment="1" applyProtection="1">
      <alignment horizontal="center"/>
      <protection locked="0"/>
    </xf>
    <xf numFmtId="9" fontId="1" fillId="0" borderId="39" xfId="6" applyFont="1" applyBorder="1" applyAlignment="1" applyProtection="1">
      <alignment horizontal="center"/>
      <protection locked="0"/>
    </xf>
    <xf numFmtId="9" fontId="3" fillId="0" borderId="0" xfId="6" applyBorder="1" applyProtection="1">
      <protection locked="0"/>
    </xf>
    <xf numFmtId="4" fontId="11" fillId="4" borderId="2" xfId="3" quotePrefix="1" applyNumberFormat="1" applyFont="1" applyFill="1" applyBorder="1" applyAlignment="1" applyProtection="1">
      <alignment horizontal="center"/>
    </xf>
    <xf numFmtId="4" fontId="11" fillId="4" borderId="11" xfId="3" quotePrefix="1" applyNumberFormat="1" applyFont="1" applyFill="1" applyBorder="1" applyAlignment="1" applyProtection="1">
      <alignment horizontal="center"/>
    </xf>
    <xf numFmtId="4" fontId="11" fillId="4" borderId="12" xfId="3" quotePrefix="1" applyNumberFormat="1" applyFont="1" applyFill="1" applyBorder="1" applyAlignment="1" applyProtection="1">
      <alignment horizontal="center"/>
    </xf>
    <xf numFmtId="4" fontId="11" fillId="4" borderId="15" xfId="3" quotePrefix="1" applyNumberFormat="1" applyFont="1" applyFill="1" applyBorder="1" applyAlignment="1" applyProtection="1">
      <alignment horizontal="center"/>
    </xf>
    <xf numFmtId="4" fontId="11" fillId="4" borderId="28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8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9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4" fontId="11" fillId="5" borderId="2" xfId="0" applyNumberFormat="1" applyFont="1" applyFill="1" applyBorder="1" applyAlignment="1" applyProtection="1">
      <alignment horizontal="center"/>
    </xf>
    <xf numFmtId="4" fontId="11" fillId="5" borderId="11" xfId="0" applyNumberFormat="1" applyFont="1" applyFill="1" applyBorder="1" applyAlignment="1" applyProtection="1">
      <alignment horizontal="center"/>
    </xf>
    <xf numFmtId="4" fontId="11" fillId="5" borderId="12" xfId="0" applyNumberFormat="1" applyFont="1" applyFill="1" applyBorder="1" applyAlignment="1" applyProtection="1">
      <alignment horizontal="center"/>
    </xf>
    <xf numFmtId="4" fontId="11" fillId="5" borderId="29" xfId="0" applyNumberFormat="1" applyFont="1" applyFill="1" applyBorder="1" applyAlignment="1" applyProtection="1">
      <alignment horizontal="center"/>
    </xf>
    <xf numFmtId="4" fontId="11" fillId="5" borderId="12" xfId="0" quotePrefix="1" applyNumberFormat="1" applyFont="1" applyFill="1" applyBorder="1" applyAlignment="1" applyProtection="1">
      <alignment horizontal="center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54" xfId="0" applyFont="1" applyBorder="1" applyProtection="1">
      <protection locked="0"/>
    </xf>
    <xf numFmtId="0" fontId="4" fillId="0" borderId="34" xfId="0" applyFont="1" applyBorder="1" applyProtection="1">
      <protection locked="0"/>
    </xf>
    <xf numFmtId="0" fontId="4" fillId="0" borderId="55" xfId="0" applyFont="1" applyBorder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0" fillId="0" borderId="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1" fillId="0" borderId="35" xfId="5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>
      <alignment horizontal="center" vertical="center"/>
    </xf>
    <xf numFmtId="0" fontId="1" fillId="0" borderId="37" xfId="5" applyFont="1" applyBorder="1" applyAlignment="1" applyProtection="1">
      <alignment vertical="center"/>
      <protection locked="0"/>
    </xf>
    <xf numFmtId="0" fontId="11" fillId="0" borderId="40" xfId="0" applyFont="1" applyBorder="1" applyProtection="1">
      <protection locked="0"/>
    </xf>
    <xf numFmtId="0" fontId="11" fillId="0" borderId="41" xfId="0" applyFont="1" applyBorder="1" applyProtection="1">
      <protection locked="0"/>
    </xf>
    <xf numFmtId="0" fontId="11" fillId="0" borderId="42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protection locked="0"/>
    </xf>
    <xf numFmtId="0" fontId="17" fillId="0" borderId="0" xfId="0" applyFont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" fontId="4" fillId="0" borderId="64" xfId="0" applyNumberFormat="1" applyFont="1" applyBorder="1" applyAlignment="1" applyProtection="1">
      <alignment horizontal="center"/>
      <protection locked="0"/>
    </xf>
    <xf numFmtId="0" fontId="17" fillId="0" borderId="0" xfId="0" applyFont="1" applyFill="1" applyProtection="1">
      <protection locked="0"/>
    </xf>
    <xf numFmtId="0" fontId="19" fillId="0" borderId="0" xfId="5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40" xfId="0" applyFont="1" applyBorder="1" applyAlignment="1" applyProtection="1">
      <alignment horizontal="center" vertical="center"/>
      <protection locked="0"/>
    </xf>
    <xf numFmtId="0" fontId="4" fillId="6" borderId="9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1" fontId="4" fillId="0" borderId="40" xfId="0" applyNumberFormat="1" applyFont="1" applyBorder="1" applyAlignment="1" applyProtection="1">
      <alignment horizontal="center" vertical="center"/>
      <protection locked="0"/>
    </xf>
    <xf numFmtId="0" fontId="21" fillId="0" borderId="0" xfId="4" applyFont="1" applyAlignment="1" applyProtection="1">
      <alignment horizontal="centerContinuous"/>
      <protection locked="0"/>
    </xf>
    <xf numFmtId="0" fontId="7" fillId="0" borderId="0" xfId="4" applyFont="1" applyAlignment="1" applyProtection="1">
      <alignment horizontal="centerContinuous"/>
      <protection locked="0"/>
    </xf>
    <xf numFmtId="0" fontId="7" fillId="0" borderId="0" xfId="4" applyFont="1"/>
    <xf numFmtId="0" fontId="23" fillId="0" borderId="0" xfId="4" applyFont="1"/>
    <xf numFmtId="0" fontId="7" fillId="0" borderId="14" xfId="4" applyFont="1" applyBorder="1" applyAlignment="1" applyProtection="1">
      <alignment horizontal="center"/>
      <protection locked="0"/>
    </xf>
    <xf numFmtId="0" fontId="7" fillId="0" borderId="40" xfId="4" applyFont="1" applyBorder="1" applyAlignment="1" applyProtection="1">
      <alignment horizontal="centerContinuous"/>
      <protection locked="0"/>
    </xf>
    <xf numFmtId="0" fontId="7" fillId="0" borderId="8" xfId="4" applyFont="1" applyBorder="1" applyAlignment="1" applyProtection="1">
      <alignment horizontal="center"/>
      <protection locked="0"/>
    </xf>
    <xf numFmtId="0" fontId="7" fillId="0" borderId="26" xfId="4" applyFont="1" applyBorder="1" applyAlignment="1" applyProtection="1">
      <alignment horizontal="center"/>
      <protection locked="0"/>
    </xf>
    <xf numFmtId="0" fontId="7" fillId="0" borderId="24" xfId="4" applyFont="1" applyBorder="1" applyAlignment="1" applyProtection="1">
      <alignment horizontal="center"/>
      <protection locked="0"/>
    </xf>
    <xf numFmtId="0" fontId="7" fillId="0" borderId="0" xfId="4" applyFont="1" applyAlignment="1">
      <alignment horizontal="center"/>
    </xf>
    <xf numFmtId="0" fontId="7" fillId="4" borderId="18" xfId="4" applyFont="1" applyFill="1" applyBorder="1" applyAlignment="1" applyProtection="1">
      <alignment horizontal="center" wrapText="1"/>
      <protection locked="0"/>
    </xf>
    <xf numFmtId="0" fontId="7" fillId="4" borderId="3" xfId="4" applyFont="1" applyFill="1" applyBorder="1" applyAlignment="1" applyProtection="1">
      <alignment horizontal="center"/>
      <protection locked="0"/>
    </xf>
    <xf numFmtId="0" fontId="7" fillId="4" borderId="65" xfId="4" applyFont="1" applyFill="1" applyBorder="1" applyAlignment="1" applyProtection="1">
      <alignment horizontal="center"/>
      <protection locked="0"/>
    </xf>
    <xf numFmtId="0" fontId="21" fillId="0" borderId="23" xfId="4" applyFont="1" applyBorder="1" applyProtection="1">
      <protection locked="0"/>
    </xf>
    <xf numFmtId="0" fontId="7" fillId="0" borderId="3" xfId="4" applyFont="1" applyBorder="1" applyProtection="1">
      <protection locked="0"/>
    </xf>
    <xf numFmtId="0" fontId="7" fillId="0" borderId="23" xfId="4" applyFont="1" applyBorder="1" applyProtection="1">
      <protection locked="0"/>
    </xf>
    <xf numFmtId="0" fontId="21" fillId="0" borderId="61" xfId="4" applyFont="1" applyBorder="1" applyProtection="1">
      <protection locked="0"/>
    </xf>
    <xf numFmtId="0" fontId="7" fillId="0" borderId="66" xfId="4" applyFont="1" applyBorder="1" applyProtection="1">
      <protection locked="0"/>
    </xf>
    <xf numFmtId="0" fontId="7" fillId="0" borderId="67" xfId="4" applyFont="1" applyBorder="1" applyProtection="1">
      <protection locked="0"/>
    </xf>
    <xf numFmtId="0" fontId="7" fillId="0" borderId="68" xfId="4" applyFont="1" applyBorder="1" applyProtection="1">
      <protection locked="0"/>
    </xf>
    <xf numFmtId="0" fontId="7" fillId="0" borderId="69" xfId="4" applyFont="1" applyBorder="1" applyProtection="1">
      <protection locked="0"/>
    </xf>
    <xf numFmtId="0" fontId="7" fillId="0" borderId="70" xfId="4" applyFont="1" applyBorder="1" applyProtection="1">
      <protection locked="0"/>
    </xf>
    <xf numFmtId="0" fontId="7" fillId="0" borderId="0" xfId="4" applyFont="1" applyProtection="1">
      <protection locked="0"/>
    </xf>
    <xf numFmtId="0" fontId="0" fillId="0" borderId="56" xfId="0" applyBorder="1" applyProtection="1">
      <protection locked="0"/>
    </xf>
    <xf numFmtId="0" fontId="0" fillId="0" borderId="71" xfId="0" applyBorder="1" applyProtection="1">
      <protection locked="0"/>
    </xf>
    <xf numFmtId="0" fontId="0" fillId="0" borderId="72" xfId="0" applyBorder="1" applyProtection="1">
      <protection locked="0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3" fontId="11" fillId="0" borderId="17" xfId="3" quotePrefix="1" applyNumberFormat="1" applyFont="1" applyFill="1" applyBorder="1" applyAlignment="1" applyProtection="1">
      <alignment horizontal="right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45" xfId="0" applyFont="1" applyFill="1" applyBorder="1" applyAlignment="1" applyProtection="1">
      <alignment horizontal="center"/>
      <protection locked="0"/>
    </xf>
    <xf numFmtId="0" fontId="4" fillId="0" borderId="52" xfId="0" applyFont="1" applyFill="1" applyBorder="1" applyAlignment="1" applyProtection="1">
      <alignment horizontal="center"/>
      <protection locked="0"/>
    </xf>
    <xf numFmtId="1" fontId="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0" fontId="11" fillId="0" borderId="0" xfId="0" applyFont="1" applyFill="1" applyAlignment="1" applyProtection="1">
      <alignment horizontal="centerContinuous"/>
      <protection locked="0"/>
    </xf>
    <xf numFmtId="0" fontId="4" fillId="0" borderId="50" xfId="0" applyFont="1" applyFill="1" applyBorder="1" applyAlignment="1" applyProtection="1">
      <alignment horizontal="center"/>
      <protection locked="0"/>
    </xf>
    <xf numFmtId="0" fontId="4" fillId="0" borderId="42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1" fillId="0" borderId="0" xfId="5" applyFont="1" applyFill="1" applyBorder="1" applyAlignment="1" applyProtection="1">
      <alignment horizontal="left"/>
      <protection locked="0"/>
    </xf>
    <xf numFmtId="0" fontId="14" fillId="0" borderId="0" xfId="5" applyFont="1" applyFill="1" applyBorder="1" applyAlignment="1" applyProtection="1">
      <alignment horizontal="left"/>
      <protection locked="0"/>
    </xf>
    <xf numFmtId="0" fontId="1" fillId="0" borderId="14" xfId="5" applyFont="1" applyFill="1" applyBorder="1" applyAlignment="1" applyProtection="1">
      <alignment horizontal="center"/>
      <protection locked="0"/>
    </xf>
    <xf numFmtId="0" fontId="1" fillId="0" borderId="8" xfId="5" applyFont="1" applyFill="1" applyBorder="1" applyAlignment="1" applyProtection="1">
      <alignment horizontal="center"/>
      <protection locked="0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17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73" xfId="0" applyBorder="1" applyProtection="1">
      <protection locked="0"/>
    </xf>
    <xf numFmtId="0" fontId="5" fillId="0" borderId="0" xfId="0" applyFont="1" applyFill="1" applyAlignment="1" applyProtection="1">
      <alignment horizontal="centerContinuous"/>
      <protection locked="0"/>
    </xf>
    <xf numFmtId="0" fontId="3" fillId="0" borderId="0" xfId="0" applyFont="1" applyFill="1" applyBorder="1" applyAlignment="1" applyProtection="1">
      <alignment horizontal="centerContinuous"/>
      <protection locked="0"/>
    </xf>
    <xf numFmtId="0" fontId="7" fillId="0" borderId="0" xfId="4" applyFont="1" applyFill="1" applyAlignment="1" applyProtection="1">
      <alignment horizontal="centerContinuous"/>
      <protection locked="0"/>
    </xf>
    <xf numFmtId="0" fontId="23" fillId="0" borderId="0" xfId="4" applyFont="1" applyFill="1" applyAlignment="1" applyProtection="1">
      <alignment horizontal="centerContinuous"/>
      <protection locked="0"/>
    </xf>
    <xf numFmtId="0" fontId="7" fillId="0" borderId="24" xfId="4" applyFont="1" applyFill="1" applyBorder="1" applyAlignment="1" applyProtection="1">
      <alignment horizontal="center"/>
      <protection locked="0"/>
    </xf>
    <xf numFmtId="0" fontId="7" fillId="0" borderId="3" xfId="4" applyFont="1" applyFill="1" applyBorder="1" applyProtection="1">
      <protection locked="0"/>
    </xf>
    <xf numFmtId="0" fontId="7" fillId="0" borderId="66" xfId="4" applyFont="1" applyFill="1" applyBorder="1" applyProtection="1">
      <protection locked="0"/>
    </xf>
    <xf numFmtId="0" fontId="7" fillId="0" borderId="68" xfId="4" applyFont="1" applyFill="1" applyBorder="1" applyProtection="1">
      <protection locked="0"/>
    </xf>
    <xf numFmtId="0" fontId="7" fillId="0" borderId="70" xfId="4" applyFont="1" applyFill="1" applyBorder="1" applyProtection="1">
      <protection locked="0"/>
    </xf>
    <xf numFmtId="0" fontId="7" fillId="0" borderId="0" xfId="4" applyFont="1" applyFill="1" applyProtection="1">
      <protection locked="0"/>
    </xf>
    <xf numFmtId="0" fontId="7" fillId="0" borderId="0" xfId="4" applyFont="1" applyFill="1"/>
    <xf numFmtId="0" fontId="4" fillId="0" borderId="14" xfId="0" applyFont="1" applyFill="1" applyBorder="1" applyAlignment="1" applyProtection="1">
      <alignment horizontal="center"/>
      <protection locked="0"/>
    </xf>
    <xf numFmtId="0" fontId="14" fillId="0" borderId="40" xfId="0" applyFont="1" applyFill="1" applyBorder="1" applyAlignment="1" applyProtection="1">
      <alignment horizontal="centerContinuous"/>
      <protection locked="0"/>
    </xf>
    <xf numFmtId="0" fontId="4" fillId="0" borderId="19" xfId="0" applyFont="1" applyFill="1" applyBorder="1" applyProtection="1">
      <protection locked="0"/>
    </xf>
    <xf numFmtId="0" fontId="4" fillId="0" borderId="20" xfId="0" applyFont="1" applyFill="1" applyBorder="1" applyProtection="1">
      <protection locked="0"/>
    </xf>
    <xf numFmtId="0" fontId="4" fillId="0" borderId="13" xfId="0" applyFont="1" applyFill="1" applyBorder="1" applyProtection="1">
      <protection locked="0"/>
    </xf>
    <xf numFmtId="0" fontId="11" fillId="0" borderId="21" xfId="0" applyFont="1" applyFill="1" applyBorder="1" applyAlignment="1" applyProtection="1">
      <alignment horizontal="center"/>
      <protection locked="0"/>
    </xf>
    <xf numFmtId="0" fontId="2" fillId="0" borderId="21" xfId="0" applyFont="1" applyFill="1" applyBorder="1" applyAlignment="1" applyProtection="1">
      <alignment horizontal="center"/>
      <protection locked="0"/>
    </xf>
    <xf numFmtId="0" fontId="2" fillId="0" borderId="22" xfId="0" applyFont="1" applyFill="1" applyBorder="1" applyAlignment="1" applyProtection="1">
      <alignment horizontal="center"/>
      <protection locked="0"/>
    </xf>
    <xf numFmtId="0" fontId="2" fillId="0" borderId="33" xfId="0" applyFont="1" applyFill="1" applyBorder="1" applyAlignment="1" applyProtection="1">
      <alignment horizontal="center"/>
      <protection locked="0"/>
    </xf>
    <xf numFmtId="0" fontId="0" fillId="0" borderId="25" xfId="0" applyFill="1" applyBorder="1" applyAlignment="1" applyProtection="1">
      <alignment horizontal="center"/>
      <protection locked="0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3" xfId="0" applyFill="1" applyBorder="1" applyAlignment="1" applyProtection="1">
      <alignment horizontal="center"/>
      <protection locked="0"/>
    </xf>
    <xf numFmtId="0" fontId="0" fillId="0" borderId="5" xfId="0" applyFill="1" applyBorder="1" applyAlignment="1" applyProtection="1">
      <alignment horizontal="center"/>
      <protection locked="0"/>
    </xf>
    <xf numFmtId="0" fontId="0" fillId="0" borderId="74" xfId="0" applyFill="1" applyBorder="1" applyAlignment="1" applyProtection="1">
      <alignment horizontal="center"/>
      <protection locked="0"/>
    </xf>
    <xf numFmtId="0" fontId="0" fillId="0" borderId="26" xfId="0" applyFill="1" applyBorder="1" applyAlignment="1" applyProtection="1">
      <alignment horizontal="center"/>
      <protection locked="0"/>
    </xf>
    <xf numFmtId="0" fontId="0" fillId="0" borderId="27" xfId="0" applyFill="1" applyBorder="1" applyAlignment="1" applyProtection="1">
      <alignment horizontal="center"/>
      <protection locked="0"/>
    </xf>
    <xf numFmtId="0" fontId="0" fillId="0" borderId="53" xfId="0" applyFill="1" applyBorder="1" applyAlignment="1" applyProtection="1">
      <alignment horizontal="center"/>
      <protection locked="0"/>
    </xf>
    <xf numFmtId="0" fontId="0" fillId="0" borderId="21" xfId="0" applyFill="1" applyBorder="1" applyAlignment="1" applyProtection="1">
      <alignment horizontal="center"/>
      <protection locked="0"/>
    </xf>
    <xf numFmtId="0" fontId="0" fillId="0" borderId="22" xfId="0" applyFill="1" applyBorder="1" applyAlignment="1" applyProtection="1">
      <alignment horizontal="center"/>
      <protection locked="0"/>
    </xf>
    <xf numFmtId="0" fontId="0" fillId="0" borderId="33" xfId="0" applyFill="1" applyBorder="1" applyAlignment="1" applyProtection="1">
      <alignment horizontal="center"/>
      <protection locked="0"/>
    </xf>
    <xf numFmtId="14" fontId="4" fillId="0" borderId="12" xfId="0" applyNumberFormat="1" applyFont="1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4" fillId="0" borderId="9" xfId="0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/>
      <protection locked="0"/>
    </xf>
    <xf numFmtId="0" fontId="5" fillId="0" borderId="0" xfId="5" applyFont="1" applyFill="1" applyBorder="1" applyAlignment="1" applyProtection="1">
      <alignment horizontal="left"/>
      <protection locked="0"/>
    </xf>
    <xf numFmtId="0" fontId="9" fillId="7" borderId="0" xfId="5" applyFont="1" applyFill="1" applyBorder="1" applyAlignment="1" applyProtection="1">
      <alignment horizontal="left"/>
      <protection locked="0"/>
    </xf>
    <xf numFmtId="0" fontId="5" fillId="7" borderId="0" xfId="5" applyFont="1" applyFill="1" applyBorder="1" applyAlignment="1" applyProtection="1">
      <alignment horizontal="left"/>
      <protection locked="0"/>
    </xf>
    <xf numFmtId="0" fontId="3" fillId="7" borderId="8" xfId="0" applyFont="1" applyFill="1" applyBorder="1" applyAlignment="1">
      <alignment horizontal="center" vertical="center" wrapText="1"/>
    </xf>
    <xf numFmtId="0" fontId="4" fillId="7" borderId="0" xfId="0" applyFont="1" applyFill="1" applyAlignment="1" applyProtection="1">
      <alignment horizontal="centerContinuous"/>
      <protection locked="0"/>
    </xf>
    <xf numFmtId="0" fontId="1" fillId="7" borderId="0" xfId="0" applyFont="1" applyFill="1" applyAlignment="1" applyProtection="1">
      <alignment horizontal="centerContinuous"/>
      <protection locked="0"/>
    </xf>
    <xf numFmtId="0" fontId="1" fillId="7" borderId="0" xfId="0" applyFont="1" applyFill="1" applyProtection="1">
      <protection locked="0"/>
    </xf>
    <xf numFmtId="0" fontId="9" fillId="7" borderId="0" xfId="0" applyFont="1" applyFill="1" applyAlignment="1" applyProtection="1">
      <alignment horizontal="center"/>
      <protection locked="0"/>
    </xf>
    <xf numFmtId="0" fontId="0" fillId="0" borderId="57" xfId="0" applyBorder="1" applyProtection="1">
      <protection locked="0"/>
    </xf>
    <xf numFmtId="0" fontId="0" fillId="0" borderId="75" xfId="0" applyBorder="1" applyProtection="1">
      <protection locked="0"/>
    </xf>
    <xf numFmtId="0" fontId="0" fillId="0" borderId="76" xfId="0" applyBorder="1" applyProtection="1">
      <protection locked="0"/>
    </xf>
    <xf numFmtId="0" fontId="0" fillId="0" borderId="77" xfId="0" applyBorder="1" applyProtection="1">
      <protection locked="0"/>
    </xf>
    <xf numFmtId="0" fontId="0" fillId="0" borderId="78" xfId="0" applyBorder="1" applyProtection="1">
      <protection locked="0"/>
    </xf>
    <xf numFmtId="0" fontId="4" fillId="0" borderId="7" xfId="0" applyFont="1" applyBorder="1" applyAlignment="1" applyProtection="1">
      <alignment horizontal="center"/>
      <protection locked="0"/>
    </xf>
    <xf numFmtId="0" fontId="21" fillId="7" borderId="0" xfId="4" applyFont="1" applyFill="1" applyAlignment="1" applyProtection="1">
      <alignment horizontal="centerContinuous"/>
      <protection locked="0"/>
    </xf>
    <xf numFmtId="0" fontId="22" fillId="7" borderId="0" xfId="4" applyFont="1" applyFill="1" applyAlignment="1" applyProtection="1">
      <alignment horizontal="centerContinuous"/>
      <protection locked="0"/>
    </xf>
    <xf numFmtId="0" fontId="7" fillId="0" borderId="9" xfId="4" applyFont="1" applyFill="1" applyBorder="1" applyAlignment="1" applyProtection="1">
      <alignment horizontal="centerContinuous"/>
      <protection locked="0"/>
    </xf>
    <xf numFmtId="0" fontId="18" fillId="0" borderId="0" xfId="0" applyFont="1" applyFill="1" applyAlignment="1" applyProtection="1">
      <alignment horizontal="centerContinuous"/>
      <protection locked="0"/>
    </xf>
    <xf numFmtId="0" fontId="24" fillId="0" borderId="0" xfId="4" applyFont="1" applyFill="1" applyAlignment="1" applyProtection="1">
      <alignment horizontal="centerContinuous"/>
      <protection locked="0"/>
    </xf>
    <xf numFmtId="0" fontId="25" fillId="0" borderId="0" xfId="4" applyFont="1" applyFill="1" applyAlignment="1" applyProtection="1">
      <alignment horizontal="centerContinuous"/>
      <protection locked="0"/>
    </xf>
    <xf numFmtId="0" fontId="19" fillId="0" borderId="0" xfId="5" applyFont="1" applyFill="1" applyBorder="1" applyProtection="1">
      <protection locked="0"/>
    </xf>
    <xf numFmtId="0" fontId="3" fillId="0" borderId="0" xfId="5" applyFill="1" applyBorder="1" applyProtection="1">
      <protection locked="0"/>
    </xf>
    <xf numFmtId="0" fontId="17" fillId="0" borderId="40" xfId="0" applyFont="1" applyBorder="1" applyAlignment="1" applyProtection="1">
      <alignment wrapText="1"/>
      <protection locked="0"/>
    </xf>
    <xf numFmtId="0" fontId="0" fillId="0" borderId="41" xfId="0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2" fillId="0" borderId="61" xfId="0" applyFont="1" applyBorder="1" applyAlignment="1" applyProtection="1">
      <alignment horizontal="center"/>
      <protection locked="0"/>
    </xf>
    <xf numFmtId="0" fontId="2" fillId="0" borderId="73" xfId="0" applyFont="1" applyBorder="1" applyAlignment="1" applyProtection="1">
      <alignment horizontal="center"/>
      <protection locked="0"/>
    </xf>
    <xf numFmtId="0" fontId="2" fillId="0" borderId="35" xfId="0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2" fillId="0" borderId="37" xfId="0" applyFont="1" applyBorder="1" applyAlignment="1" applyProtection="1">
      <alignment horizontal="center"/>
      <protection locked="0"/>
    </xf>
    <xf numFmtId="0" fontId="3" fillId="0" borderId="35" xfId="0" applyFont="1" applyBorder="1" applyAlignment="1" applyProtection="1">
      <alignment horizontal="left"/>
      <protection locked="0"/>
    </xf>
    <xf numFmtId="0" fontId="3" fillId="0" borderId="73" xfId="0" applyFont="1" applyBorder="1" applyAlignment="1" applyProtection="1">
      <alignment horizontal="left"/>
      <protection locked="0"/>
    </xf>
    <xf numFmtId="0" fontId="3" fillId="0" borderId="61" xfId="0" applyFont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4" fillId="0" borderId="0" xfId="0" applyFont="1" applyFill="1" applyAlignment="1" applyProtection="1">
      <alignment horizontal="center"/>
      <protection locked="0"/>
    </xf>
    <xf numFmtId="0" fontId="17" fillId="0" borderId="79" xfId="0" applyFont="1" applyBorder="1" applyAlignment="1" applyProtection="1">
      <alignment horizontal="center"/>
      <protection locked="0"/>
    </xf>
    <xf numFmtId="0" fontId="17" fillId="0" borderId="80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wrapText="1"/>
      <protection locked="0"/>
    </xf>
    <xf numFmtId="0" fontId="4" fillId="0" borderId="8" xfId="0" applyFont="1" applyBorder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40" xfId="0" applyFont="1" applyBorder="1" applyAlignment="1" applyProtection="1">
      <alignment horizontal="center"/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60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9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10" fillId="6" borderId="0" xfId="0" applyFont="1" applyFill="1" applyAlignment="1" applyProtection="1">
      <alignment horizontal="left"/>
      <protection locked="0"/>
    </xf>
    <xf numFmtId="0" fontId="19" fillId="0" borderId="0" xfId="5" applyFont="1" applyBorder="1" applyAlignment="1" applyProtection="1">
      <alignment wrapText="1"/>
      <protection locked="0"/>
    </xf>
    <xf numFmtId="0" fontId="0" fillId="0" borderId="0" xfId="0" applyBorder="1" applyAlignment="1">
      <alignment wrapText="1"/>
    </xf>
    <xf numFmtId="0" fontId="4" fillId="0" borderId="40" xfId="5" applyFont="1" applyFill="1" applyBorder="1" applyAlignment="1" applyProtection="1">
      <alignment horizontal="center"/>
      <protection locked="0"/>
    </xf>
    <xf numFmtId="0" fontId="4" fillId="0" borderId="42" xfId="5" applyFont="1" applyFill="1" applyBorder="1" applyAlignment="1" applyProtection="1">
      <alignment horizontal="center"/>
      <protection locked="0"/>
    </xf>
    <xf numFmtId="0" fontId="5" fillId="0" borderId="40" xfId="5" applyFont="1" applyFill="1" applyBorder="1" applyAlignment="1" applyProtection="1">
      <alignment horizontal="center"/>
      <protection locked="0"/>
    </xf>
    <xf numFmtId="0" fontId="5" fillId="0" borderId="42" xfId="5" applyFont="1" applyFill="1" applyBorder="1" applyAlignment="1" applyProtection="1">
      <alignment horizontal="center"/>
      <protection locked="0"/>
    </xf>
    <xf numFmtId="0" fontId="1" fillId="0" borderId="14" xfId="5" applyFont="1" applyBorder="1" applyAlignment="1" applyProtection="1">
      <alignment horizontal="center" vertical="center" wrapText="1"/>
      <protection locked="0"/>
    </xf>
    <xf numFmtId="0" fontId="1" fillId="0" borderId="8" xfId="5" applyFont="1" applyBorder="1" applyAlignment="1" applyProtection="1">
      <alignment horizontal="center" vertical="center" wrapText="1"/>
      <protection locked="0"/>
    </xf>
    <xf numFmtId="0" fontId="4" fillId="0" borderId="14" xfId="5" applyFont="1" applyBorder="1" applyAlignment="1" applyProtection="1">
      <alignment horizontal="center" vertical="center" wrapText="1"/>
      <protection locked="0"/>
    </xf>
    <xf numFmtId="0" fontId="4" fillId="0" borderId="8" xfId="5" applyFont="1" applyBorder="1" applyAlignment="1" applyProtection="1">
      <alignment horizontal="center" vertical="center" wrapText="1"/>
      <protection locked="0"/>
    </xf>
    <xf numFmtId="0" fontId="9" fillId="7" borderId="0" xfId="0" applyFont="1" applyFill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4" fillId="7" borderId="54" xfId="0" applyFont="1" applyFill="1" applyBorder="1" applyAlignment="1" applyProtection="1">
      <alignment horizontal="center"/>
      <protection locked="0"/>
    </xf>
    <xf numFmtId="0" fontId="4" fillId="7" borderId="56" xfId="0" applyFont="1" applyFill="1" applyBorder="1" applyAlignment="1" applyProtection="1">
      <alignment horizontal="center"/>
      <protection locked="0"/>
    </xf>
    <xf numFmtId="0" fontId="4" fillId="7" borderId="57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7">
    <cellStyle name="Euro" xfId="1"/>
    <cellStyle name="julio" xfId="2"/>
    <cellStyle name="Millares_Para cuestionario" xfId="3"/>
    <cellStyle name="Normal" xfId="0" builtinId="0"/>
    <cellStyle name="Normal 2" xfId="4"/>
    <cellStyle name="Normal_9- Costos" xfId="5"/>
    <cellStyle name="Porcentaje" xfId="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37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088" name="AutoShape 1"/>
        <xdr:cNvSpPr>
          <a:spLocks noChangeArrowheads="1"/>
        </xdr:cNvSpPr>
      </xdr:nvSpPr>
      <xdr:spPr bwMode="auto">
        <a:xfrm rot="1316310">
          <a:off x="5286375" y="409575"/>
          <a:ext cx="685800" cy="285750"/>
        </a:xfrm>
        <a:prstGeom prst="curvedDownArrow">
          <a:avLst>
            <a:gd name="adj1" fmla="val 48000"/>
            <a:gd name="adj2" fmla="val 96000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67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workbookViewId="0"/>
  </sheetViews>
  <sheetFormatPr baseColWidth="10" defaultRowHeight="12.75" x14ac:dyDescent="0.2"/>
  <cols>
    <col min="1" max="1" width="12.28515625" style="52" bestFit="1" customWidth="1"/>
    <col min="2" max="4" width="11.42578125" style="52"/>
    <col min="5" max="5" width="12.140625" style="52" customWidth="1"/>
    <col min="6" max="6" width="11.5703125" style="52" customWidth="1"/>
    <col min="7" max="7" width="11.42578125" style="52"/>
    <col min="8" max="8" width="12.140625" style="52" customWidth="1"/>
    <col min="9" max="16384" width="11.42578125" style="52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107" t="s">
        <v>137</v>
      </c>
      <c r="B3" s="108"/>
      <c r="C3" s="108"/>
      <c r="D3" s="108"/>
      <c r="E3" s="109" t="s">
        <v>233</v>
      </c>
    </row>
    <row r="4" spans="1:8" ht="15" customHeight="1" thickBot="1" x14ac:dyDescent="0.25">
      <c r="A4" s="110" t="s">
        <v>138</v>
      </c>
      <c r="B4" s="111"/>
      <c r="C4" s="111"/>
      <c r="D4" s="111"/>
      <c r="E4" s="112"/>
    </row>
    <row r="5" spans="1:8" ht="15" customHeight="1" thickBot="1" x14ac:dyDescent="0.25"/>
    <row r="6" spans="1:8" ht="15" customHeight="1" thickBot="1" x14ac:dyDescent="0.25">
      <c r="A6" s="113" t="s">
        <v>139</v>
      </c>
      <c r="B6" s="114"/>
      <c r="C6" s="114"/>
      <c r="D6" s="114"/>
      <c r="E6" s="115"/>
    </row>
    <row r="7" spans="1:8" ht="15" customHeight="1" thickBot="1" x14ac:dyDescent="0.25"/>
    <row r="8" spans="1:8" ht="15" customHeight="1" thickBot="1" x14ac:dyDescent="0.25">
      <c r="A8" s="113" t="s">
        <v>140</v>
      </c>
      <c r="B8" s="114"/>
      <c r="C8" s="114"/>
      <c r="D8" s="114"/>
      <c r="E8" s="114"/>
      <c r="F8" s="114"/>
      <c r="G8" s="114"/>
      <c r="H8" s="115"/>
    </row>
    <row r="9" spans="1:8" ht="15" customHeight="1" thickBot="1" x14ac:dyDescent="0.25"/>
    <row r="10" spans="1:8" ht="41.25" customHeight="1" thickBot="1" x14ac:dyDescent="0.25">
      <c r="A10" s="441" t="s">
        <v>141</v>
      </c>
      <c r="B10" s="442"/>
      <c r="C10" s="442"/>
      <c r="D10" s="442"/>
      <c r="E10" s="442"/>
      <c r="F10" s="442"/>
      <c r="G10" s="442"/>
      <c r="H10" s="443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116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5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C21" sqref="C21"/>
    </sheetView>
  </sheetViews>
  <sheetFormatPr baseColWidth="10" defaultRowHeight="12.75" x14ac:dyDescent="0.2"/>
  <cols>
    <col min="1" max="1" width="11.42578125" style="52"/>
    <col min="2" max="2" width="14.7109375" style="52" customWidth="1"/>
    <col min="3" max="5" width="11.42578125" style="52"/>
    <col min="6" max="6" width="13.7109375" style="52" customWidth="1"/>
    <col min="7" max="7" width="11.7109375" style="52" customWidth="1"/>
    <col min="8" max="16384" width="11.42578125" style="52"/>
  </cols>
  <sheetData>
    <row r="2" spans="1:6" x14ac:dyDescent="0.2">
      <c r="A2" s="259" t="s">
        <v>22</v>
      </c>
    </row>
    <row r="4" spans="1:6" x14ac:dyDescent="0.2">
      <c r="A4" s="260" t="s">
        <v>23</v>
      </c>
    </row>
    <row r="5" spans="1:6" x14ac:dyDescent="0.2">
      <c r="A5" s="52" t="s">
        <v>24</v>
      </c>
    </row>
    <row r="6" spans="1:6" x14ac:dyDescent="0.2">
      <c r="A6" s="52" t="s">
        <v>25</v>
      </c>
    </row>
    <row r="8" spans="1:6" x14ac:dyDescent="0.2">
      <c r="A8" s="52" t="s">
        <v>198</v>
      </c>
    </row>
    <row r="9" spans="1:6" x14ac:dyDescent="0.2">
      <c r="A9" s="52" t="s">
        <v>26</v>
      </c>
    </row>
    <row r="11" spans="1:6" x14ac:dyDescent="0.2">
      <c r="A11" s="52" t="s">
        <v>27</v>
      </c>
    </row>
    <row r="12" spans="1:6" x14ac:dyDescent="0.2">
      <c r="A12" s="52" t="s">
        <v>28</v>
      </c>
    </row>
    <row r="14" spans="1:6" ht="13.5" thickBot="1" x14ac:dyDescent="0.25">
      <c r="C14" s="261" t="s">
        <v>29</v>
      </c>
      <c r="D14" s="119"/>
    </row>
    <row r="15" spans="1:6" x14ac:dyDescent="0.2">
      <c r="A15" s="262" t="s">
        <v>30</v>
      </c>
      <c r="B15" s="263" t="s">
        <v>31</v>
      </c>
      <c r="C15" s="263" t="s">
        <v>32</v>
      </c>
      <c r="D15" s="263" t="s">
        <v>33</v>
      </c>
      <c r="E15" s="264" t="s">
        <v>34</v>
      </c>
      <c r="F15" s="265" t="s">
        <v>13</v>
      </c>
    </row>
    <row r="16" spans="1:6" ht="13.5" thickBot="1" x14ac:dyDescent="0.25">
      <c r="A16" s="184">
        <v>2016</v>
      </c>
      <c r="B16" s="185">
        <v>384</v>
      </c>
      <c r="C16" s="185">
        <v>430</v>
      </c>
      <c r="D16" s="185">
        <v>96</v>
      </c>
      <c r="E16" s="266">
        <v>50</v>
      </c>
      <c r="F16" s="164">
        <f>SUM(B16:E16)</f>
        <v>960</v>
      </c>
    </row>
    <row r="18" spans="1:5" x14ac:dyDescent="0.2">
      <c r="A18" s="52" t="s">
        <v>35</v>
      </c>
    </row>
    <row r="20" spans="1:5" ht="13.5" thickBot="1" x14ac:dyDescent="0.25">
      <c r="A20" s="52" t="s">
        <v>194</v>
      </c>
    </row>
    <row r="21" spans="1:5" x14ac:dyDescent="0.2">
      <c r="A21" s="267" t="s">
        <v>36</v>
      </c>
      <c r="B21" s="268" t="s">
        <v>31</v>
      </c>
      <c r="C21" s="268" t="s">
        <v>32</v>
      </c>
      <c r="D21" s="268" t="s">
        <v>33</v>
      </c>
      <c r="E21" s="269" t="s">
        <v>34</v>
      </c>
    </row>
    <row r="22" spans="1:5" ht="13.5" thickBot="1" x14ac:dyDescent="0.25">
      <c r="A22" s="270" t="s">
        <v>195</v>
      </c>
      <c r="B22" s="271">
        <f>+B16/$F$16</f>
        <v>0.4</v>
      </c>
      <c r="C22" s="271">
        <f>+C16/$F$16</f>
        <v>0.44791666666666669</v>
      </c>
      <c r="D22" s="271">
        <f>+D16/$F$16</f>
        <v>0.1</v>
      </c>
      <c r="E22" s="272">
        <f>+E16/$F$16</f>
        <v>5.2083333333333336E-2</v>
      </c>
    </row>
    <row r="24" spans="1:5" x14ac:dyDescent="0.2">
      <c r="A24" s="52" t="s">
        <v>37</v>
      </c>
    </row>
    <row r="26" spans="1:5" x14ac:dyDescent="0.2">
      <c r="A26" s="52" t="s">
        <v>38</v>
      </c>
    </row>
    <row r="27" spans="1:5" x14ac:dyDescent="0.2">
      <c r="A27" s="52" t="s">
        <v>39</v>
      </c>
    </row>
    <row r="28" spans="1:5" x14ac:dyDescent="0.2">
      <c r="A28" s="52" t="s">
        <v>40</v>
      </c>
    </row>
    <row r="29" spans="1:5" x14ac:dyDescent="0.2">
      <c r="A29" s="52" t="s">
        <v>41</v>
      </c>
    </row>
    <row r="31" spans="1:5" x14ac:dyDescent="0.2">
      <c r="A31" s="52" t="s">
        <v>42</v>
      </c>
    </row>
    <row r="32" spans="1:5" x14ac:dyDescent="0.2">
      <c r="A32" s="52" t="s">
        <v>43</v>
      </c>
    </row>
    <row r="34" spans="1:1" x14ac:dyDescent="0.2">
      <c r="A34" s="52" t="s">
        <v>196</v>
      </c>
    </row>
    <row r="35" spans="1:1" x14ac:dyDescent="0.2">
      <c r="A35" s="52" t="s">
        <v>197</v>
      </c>
    </row>
    <row r="36" spans="1:1" x14ac:dyDescent="0.2">
      <c r="A36" s="52" t="s">
        <v>44</v>
      </c>
    </row>
    <row r="38" spans="1:1" x14ac:dyDescent="0.2">
      <c r="A38" s="52" t="s">
        <v>45</v>
      </c>
    </row>
    <row r="39" spans="1:1" x14ac:dyDescent="0.2">
      <c r="A39" s="52" t="s">
        <v>46</v>
      </c>
    </row>
    <row r="40" spans="1:1" x14ac:dyDescent="0.2">
      <c r="A40" s="52" t="s">
        <v>47</v>
      </c>
    </row>
    <row r="41" spans="1:1" x14ac:dyDescent="0.2">
      <c r="A41" s="52" t="s">
        <v>48</v>
      </c>
    </row>
    <row r="50" spans="1:4" x14ac:dyDescent="0.2">
      <c r="A50" s="171"/>
      <c r="B50" s="273"/>
      <c r="C50" s="273"/>
      <c r="D50" s="273"/>
    </row>
    <row r="51" spans="1:4" x14ac:dyDescent="0.2">
      <c r="A51" s="171"/>
      <c r="B51" s="273"/>
      <c r="C51" s="273"/>
      <c r="D51" s="273"/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J11"/>
  <sheetViews>
    <sheetView showGridLines="0" zoomScale="75" workbookViewId="0">
      <selection activeCell="C21" sqref="C21"/>
    </sheetView>
  </sheetViews>
  <sheetFormatPr baseColWidth="10" defaultRowHeight="12.75" x14ac:dyDescent="0.2"/>
  <cols>
    <col min="1" max="1" width="6.85546875" style="52" customWidth="1"/>
    <col min="2" max="2" width="15.7109375" style="52" customWidth="1"/>
    <col min="3" max="9" width="22.42578125" style="52" customWidth="1"/>
    <col min="10" max="10" width="28.28515625" style="52" customWidth="1"/>
    <col min="11" max="16384" width="11.42578125" style="52"/>
  </cols>
  <sheetData>
    <row r="1" spans="2:10" x14ac:dyDescent="0.2">
      <c r="B1" s="463" t="s">
        <v>130</v>
      </c>
      <c r="C1" s="463"/>
      <c r="D1" s="463"/>
      <c r="E1" s="463"/>
      <c r="F1" s="463"/>
      <c r="G1" s="463"/>
      <c r="H1" s="463"/>
      <c r="I1" s="463"/>
    </row>
    <row r="2" spans="2:10" x14ac:dyDescent="0.2">
      <c r="B2" s="463" t="s">
        <v>129</v>
      </c>
      <c r="C2" s="463"/>
      <c r="D2" s="463"/>
      <c r="E2" s="463"/>
      <c r="F2" s="463"/>
      <c r="G2" s="463"/>
      <c r="H2" s="463"/>
      <c r="I2" s="463"/>
    </row>
    <row r="3" spans="2:10" ht="13.5" thickBot="1" x14ac:dyDescent="0.25">
      <c r="B3" s="118"/>
      <c r="C3" s="254"/>
      <c r="D3" s="254"/>
      <c r="E3" s="254"/>
      <c r="F3" s="254"/>
      <c r="G3" s="254"/>
    </row>
    <row r="4" spans="2:10" ht="13.5" thickBot="1" x14ac:dyDescent="0.25">
      <c r="B4" s="466" t="s">
        <v>12</v>
      </c>
      <c r="C4" s="469" t="s">
        <v>128</v>
      </c>
      <c r="D4" s="464"/>
      <c r="E4" s="464"/>
      <c r="F4" s="465"/>
      <c r="G4" s="469" t="s">
        <v>232</v>
      </c>
      <c r="H4" s="464"/>
      <c r="I4" s="464"/>
      <c r="J4" s="465"/>
    </row>
    <row r="5" spans="2:10" ht="15.75" customHeight="1" thickBot="1" x14ac:dyDescent="0.25">
      <c r="B5" s="467"/>
      <c r="C5" s="464" t="s">
        <v>131</v>
      </c>
      <c r="D5" s="464"/>
      <c r="E5" s="465"/>
      <c r="F5" s="461" t="s">
        <v>231</v>
      </c>
      <c r="G5" s="464" t="s">
        <v>131</v>
      </c>
      <c r="H5" s="464"/>
      <c r="I5" s="465"/>
      <c r="J5" s="461" t="s">
        <v>231</v>
      </c>
    </row>
    <row r="6" spans="2:10" ht="20.25" customHeight="1" thickBot="1" x14ac:dyDescent="0.25">
      <c r="B6" s="468"/>
      <c r="C6" s="370" t="str">
        <f>+'1.modelos'!A3</f>
        <v>Triciclos</v>
      </c>
      <c r="D6" s="58" t="s">
        <v>51</v>
      </c>
      <c r="E6" s="58" t="s">
        <v>155</v>
      </c>
      <c r="F6" s="462"/>
      <c r="G6" s="370" t="str">
        <f>+C6</f>
        <v>Triciclos</v>
      </c>
      <c r="H6" s="58" t="s">
        <v>51</v>
      </c>
      <c r="I6" s="58" t="s">
        <v>155</v>
      </c>
      <c r="J6" s="462"/>
    </row>
    <row r="7" spans="2:10" x14ac:dyDescent="0.2">
      <c r="B7" s="323">
        <f>'3.vol.'!C59</f>
        <v>2016</v>
      </c>
      <c r="C7" s="255"/>
      <c r="D7" s="306"/>
      <c r="E7" s="256"/>
      <c r="F7" s="356"/>
      <c r="G7" s="255"/>
      <c r="H7" s="306"/>
      <c r="I7" s="256"/>
      <c r="J7" s="158"/>
    </row>
    <row r="8" spans="2:10" x14ac:dyDescent="0.2">
      <c r="B8" s="140">
        <f>'3.vol.'!C60</f>
        <v>2017</v>
      </c>
      <c r="C8" s="257"/>
      <c r="D8" s="305"/>
      <c r="E8" s="125"/>
      <c r="F8" s="357"/>
      <c r="G8" s="257"/>
      <c r="H8" s="305"/>
      <c r="I8" s="125"/>
      <c r="J8" s="130"/>
    </row>
    <row r="9" spans="2:10" ht="13.5" thickBot="1" x14ac:dyDescent="0.25">
      <c r="B9" s="149">
        <f>'3.vol.'!C61</f>
        <v>2018</v>
      </c>
      <c r="C9" s="258"/>
      <c r="D9" s="307"/>
      <c r="E9" s="126"/>
      <c r="F9" s="358"/>
      <c r="G9" s="258"/>
      <c r="H9" s="307"/>
      <c r="I9" s="126"/>
      <c r="J9" s="163"/>
    </row>
    <row r="10" spans="2:10" x14ac:dyDescent="0.2">
      <c r="B10" s="369" t="str">
        <f>'3.vol.'!C62</f>
        <v>ene-ago 2018</v>
      </c>
      <c r="C10" s="255"/>
      <c r="D10" s="306"/>
      <c r="E10" s="256"/>
      <c r="F10" s="356"/>
      <c r="G10" s="255"/>
      <c r="H10" s="306"/>
      <c r="I10" s="256"/>
      <c r="J10" s="158"/>
    </row>
    <row r="11" spans="2:10" ht="13.5" thickBot="1" x14ac:dyDescent="0.25">
      <c r="B11" s="363" t="str">
        <f>'3.vol.'!C63</f>
        <v>ene-ago 2019</v>
      </c>
      <c r="C11" s="258"/>
      <c r="D11" s="307"/>
      <c r="E11" s="126"/>
      <c r="F11" s="358"/>
      <c r="G11" s="258"/>
      <c r="H11" s="307"/>
      <c r="I11" s="126"/>
      <c r="J11" s="163"/>
    </row>
  </sheetData>
  <mergeCells count="9">
    <mergeCell ref="J5:J6"/>
    <mergeCell ref="B1:I1"/>
    <mergeCell ref="B2:I2"/>
    <mergeCell ref="C5:E5"/>
    <mergeCell ref="B4:B6"/>
    <mergeCell ref="G5:I5"/>
    <mergeCell ref="C4:F4"/>
    <mergeCell ref="F5:F6"/>
    <mergeCell ref="G4:J4"/>
  </mergeCells>
  <phoneticPr fontId="0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76" orientation="landscape" horizontalDpi="4294967292" verticalDpi="300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49"/>
  <sheetViews>
    <sheetView workbookViewId="0">
      <selection activeCell="A21" sqref="A21:E21"/>
    </sheetView>
  </sheetViews>
  <sheetFormatPr baseColWidth="10" defaultRowHeight="12.75" x14ac:dyDescent="0.2"/>
  <cols>
    <col min="1" max="1" width="38.28515625" style="52" customWidth="1"/>
    <col min="2" max="3" width="13.85546875" style="52" customWidth="1"/>
    <col min="4" max="5" width="13.85546875" style="55" customWidth="1"/>
    <col min="6" max="16384" width="11.42578125" style="52"/>
  </cols>
  <sheetData>
    <row r="1" spans="1:5" x14ac:dyDescent="0.2">
      <c r="A1" s="470" t="s">
        <v>150</v>
      </c>
      <c r="B1" s="470"/>
      <c r="C1" s="470"/>
      <c r="D1" s="51"/>
    </row>
    <row r="2" spans="1:5" s="55" customFormat="1" x14ac:dyDescent="0.2">
      <c r="A2" s="471" t="s">
        <v>169</v>
      </c>
      <c r="B2" s="471"/>
      <c r="C2" s="471"/>
      <c r="D2" s="51"/>
    </row>
    <row r="3" spans="1:5" s="55" customFormat="1" x14ac:dyDescent="0.2">
      <c r="A3" s="472" t="str">
        <f>+'1.modelos'!A3</f>
        <v>Triciclos</v>
      </c>
      <c r="B3" s="472"/>
      <c r="C3" s="472"/>
      <c r="D3" s="51"/>
    </row>
    <row r="4" spans="1:5" s="55" customFormat="1" x14ac:dyDescent="0.2">
      <c r="A4" s="330" t="s">
        <v>192</v>
      </c>
      <c r="B4" s="331"/>
      <c r="C4" s="331"/>
      <c r="D4" s="51"/>
    </row>
    <row r="5" spans="1:5" s="54" customFormat="1" x14ac:dyDescent="0.2">
      <c r="A5" s="330" t="s">
        <v>154</v>
      </c>
      <c r="B5" s="304"/>
      <c r="C5" s="304"/>
      <c r="D5" s="51"/>
    </row>
    <row r="6" spans="1:5" ht="22.5" customHeight="1" thickBot="1" x14ac:dyDescent="0.25"/>
    <row r="7" spans="1:5" ht="24.75" customHeight="1" thickBot="1" x14ac:dyDescent="0.25">
      <c r="A7" s="473" t="s">
        <v>52</v>
      </c>
      <c r="B7" s="332">
        <f>+'1.modelos'!C10</f>
        <v>2016</v>
      </c>
      <c r="C7" s="328">
        <f>+'1.modelos'!D10</f>
        <v>2017</v>
      </c>
      <c r="D7" s="328">
        <f>+'1.modelos'!E10</f>
        <v>2018</v>
      </c>
      <c r="E7" s="371" t="str">
        <f>+'1.modelos'!F10</f>
        <v>ene-ago 2019</v>
      </c>
    </row>
    <row r="8" spans="1:5" ht="25.5" customHeight="1" x14ac:dyDescent="0.2">
      <c r="A8" s="474"/>
      <c r="B8" s="473" t="s">
        <v>149</v>
      </c>
      <c r="C8" s="473" t="s">
        <v>149</v>
      </c>
      <c r="D8" s="473" t="s">
        <v>149</v>
      </c>
      <c r="E8" s="473" t="s">
        <v>149</v>
      </c>
    </row>
    <row r="9" spans="1:5" ht="28.5" customHeight="1" thickBot="1" x14ac:dyDescent="0.25">
      <c r="A9" s="474"/>
      <c r="B9" s="474"/>
      <c r="C9" s="474"/>
      <c r="D9" s="474"/>
      <c r="E9" s="474"/>
    </row>
    <row r="10" spans="1:5" x14ac:dyDescent="0.2">
      <c r="A10" s="301" t="s">
        <v>146</v>
      </c>
      <c r="B10" s="157"/>
      <c r="C10" s="157"/>
      <c r="D10" s="157"/>
      <c r="E10" s="157"/>
    </row>
    <row r="11" spans="1:5" x14ac:dyDescent="0.2">
      <c r="A11" s="302" t="s">
        <v>145</v>
      </c>
      <c r="B11" s="161"/>
      <c r="C11" s="161"/>
      <c r="D11" s="161"/>
      <c r="E11" s="161"/>
    </row>
    <row r="12" spans="1:5" x14ac:dyDescent="0.2">
      <c r="A12" s="302" t="s">
        <v>162</v>
      </c>
      <c r="B12" s="161"/>
      <c r="C12" s="161"/>
      <c r="D12" s="161"/>
      <c r="E12" s="161"/>
    </row>
    <row r="13" spans="1:5" x14ac:dyDescent="0.2">
      <c r="A13" s="302" t="s">
        <v>163</v>
      </c>
      <c r="B13" s="161"/>
      <c r="C13" s="161"/>
      <c r="D13" s="161"/>
      <c r="E13" s="161"/>
    </row>
    <row r="14" spans="1:5" x14ac:dyDescent="0.2">
      <c r="A14" s="302" t="s">
        <v>164</v>
      </c>
      <c r="B14" s="161"/>
      <c r="C14" s="161"/>
      <c r="D14" s="161"/>
      <c r="E14" s="161"/>
    </row>
    <row r="15" spans="1:5" x14ac:dyDescent="0.2">
      <c r="A15" s="302" t="s">
        <v>165</v>
      </c>
      <c r="B15" s="161"/>
      <c r="C15" s="161"/>
      <c r="D15" s="161"/>
      <c r="E15" s="161"/>
    </row>
    <row r="16" spans="1:5" ht="13.5" thickBot="1" x14ac:dyDescent="0.25">
      <c r="A16" s="303" t="s">
        <v>166</v>
      </c>
      <c r="B16" s="169"/>
      <c r="C16" s="169"/>
      <c r="D16" s="169"/>
      <c r="E16" s="169"/>
    </row>
    <row r="17" spans="1:5" ht="13.5" thickBot="1" x14ac:dyDescent="0.25">
      <c r="A17" s="136" t="s">
        <v>108</v>
      </c>
      <c r="B17" s="322"/>
      <c r="C17" s="322"/>
      <c r="D17" s="322"/>
      <c r="E17" s="322"/>
    </row>
    <row r="18" spans="1:5" ht="13.5" thickBot="1" x14ac:dyDescent="0.25">
      <c r="A18" s="73"/>
      <c r="B18" s="172"/>
      <c r="C18" s="172"/>
      <c r="D18" s="172"/>
      <c r="E18" s="172"/>
    </row>
    <row r="19" spans="1:5" ht="13.5" thickBot="1" x14ac:dyDescent="0.25">
      <c r="A19" s="315" t="s">
        <v>174</v>
      </c>
      <c r="B19" s="322"/>
      <c r="C19" s="322"/>
      <c r="D19" s="322"/>
      <c r="E19" s="322"/>
    </row>
    <row r="20" spans="1:5" x14ac:dyDescent="0.2">
      <c r="A20" s="73"/>
      <c r="B20" s="171"/>
      <c r="D20" s="186"/>
      <c r="E20" s="171"/>
    </row>
    <row r="21" spans="1:5" ht="31.5" customHeight="1" x14ac:dyDescent="0.2">
      <c r="A21" s="475" t="s">
        <v>153</v>
      </c>
      <c r="B21" s="475"/>
      <c r="C21" s="475"/>
      <c r="D21" s="475"/>
      <c r="E21" s="475"/>
    </row>
    <row r="22" spans="1:5" ht="12.75" customHeight="1" x14ac:dyDescent="0.2">
      <c r="A22" s="59" t="s">
        <v>167</v>
      </c>
    </row>
    <row r="23" spans="1:5" ht="12.75" customHeight="1" x14ac:dyDescent="0.2">
      <c r="A23" s="59"/>
    </row>
    <row r="24" spans="1:5" ht="12.75" customHeight="1" thickBot="1" x14ac:dyDescent="0.25">
      <c r="A24" s="59"/>
    </row>
    <row r="25" spans="1:5" ht="12.75" customHeight="1" thickBot="1" x14ac:dyDescent="0.25">
      <c r="A25" s="128" t="s">
        <v>52</v>
      </c>
      <c r="B25" s="469" t="s">
        <v>168</v>
      </c>
      <c r="C25" s="464"/>
      <c r="D25" s="464"/>
      <c r="E25" s="465"/>
    </row>
    <row r="26" spans="1:5" ht="12.75" customHeight="1" x14ac:dyDescent="0.2">
      <c r="A26" s="476"/>
      <c r="B26" s="479"/>
      <c r="C26" s="480"/>
      <c r="D26" s="480"/>
      <c r="E26" s="481"/>
    </row>
    <row r="27" spans="1:5" ht="12.75" customHeight="1" x14ac:dyDescent="0.2">
      <c r="A27" s="477"/>
      <c r="B27" s="482"/>
      <c r="C27" s="483"/>
      <c r="D27" s="483"/>
      <c r="E27" s="484"/>
    </row>
    <row r="28" spans="1:5" ht="12.75" customHeight="1" x14ac:dyDescent="0.2">
      <c r="A28" s="477"/>
      <c r="B28" s="482"/>
      <c r="C28" s="483"/>
      <c r="D28" s="483"/>
      <c r="E28" s="484"/>
    </row>
    <row r="29" spans="1:5" ht="12.75" customHeight="1" thickBot="1" x14ac:dyDescent="0.25">
      <c r="A29" s="478"/>
      <c r="B29" s="485"/>
      <c r="C29" s="486"/>
      <c r="D29" s="486"/>
      <c r="E29" s="487"/>
    </row>
    <row r="30" spans="1:5" ht="12.75" customHeight="1" x14ac:dyDescent="0.2">
      <c r="A30" s="476"/>
      <c r="B30" s="479"/>
      <c r="C30" s="480"/>
      <c r="D30" s="480"/>
      <c r="E30" s="481"/>
    </row>
    <row r="31" spans="1:5" ht="12.75" customHeight="1" x14ac:dyDescent="0.2">
      <c r="A31" s="477"/>
      <c r="B31" s="482"/>
      <c r="C31" s="483"/>
      <c r="D31" s="483"/>
      <c r="E31" s="484"/>
    </row>
    <row r="32" spans="1:5" ht="12.75" customHeight="1" x14ac:dyDescent="0.2">
      <c r="A32" s="477"/>
      <c r="B32" s="482"/>
      <c r="C32" s="483"/>
      <c r="D32" s="483"/>
      <c r="E32" s="484"/>
    </row>
    <row r="33" spans="1:5" ht="12.75" customHeight="1" thickBot="1" x14ac:dyDescent="0.25">
      <c r="A33" s="478"/>
      <c r="B33" s="485"/>
      <c r="C33" s="486"/>
      <c r="D33" s="486"/>
      <c r="E33" s="487"/>
    </row>
    <row r="34" spans="1:5" ht="12.75" customHeight="1" x14ac:dyDescent="0.2">
      <c r="A34" s="476"/>
      <c r="B34" s="479"/>
      <c r="C34" s="480"/>
      <c r="D34" s="480"/>
      <c r="E34" s="481"/>
    </row>
    <row r="35" spans="1:5" ht="12.75" customHeight="1" x14ac:dyDescent="0.2">
      <c r="A35" s="477"/>
      <c r="B35" s="482"/>
      <c r="C35" s="483"/>
      <c r="D35" s="483"/>
      <c r="E35" s="484"/>
    </row>
    <row r="36" spans="1:5" ht="12.75" customHeight="1" x14ac:dyDescent="0.2">
      <c r="A36" s="477"/>
      <c r="B36" s="482"/>
      <c r="C36" s="483"/>
      <c r="D36" s="483"/>
      <c r="E36" s="484"/>
    </row>
    <row r="37" spans="1:5" ht="12.75" customHeight="1" thickBot="1" x14ac:dyDescent="0.25">
      <c r="A37" s="478"/>
      <c r="B37" s="485"/>
      <c r="C37" s="486"/>
      <c r="D37" s="486"/>
      <c r="E37" s="487"/>
    </row>
    <row r="38" spans="1:5" ht="12.75" customHeight="1" x14ac:dyDescent="0.2">
      <c r="A38" s="476"/>
      <c r="B38" s="479"/>
      <c r="C38" s="480"/>
      <c r="D38" s="480"/>
      <c r="E38" s="481"/>
    </row>
    <row r="39" spans="1:5" ht="12.75" customHeight="1" x14ac:dyDescent="0.2">
      <c r="A39" s="477"/>
      <c r="B39" s="482"/>
      <c r="C39" s="483"/>
      <c r="D39" s="483"/>
      <c r="E39" s="484"/>
    </row>
    <row r="40" spans="1:5" ht="12.75" customHeight="1" x14ac:dyDescent="0.2">
      <c r="A40" s="477"/>
      <c r="B40" s="482"/>
      <c r="C40" s="483"/>
      <c r="D40" s="483"/>
      <c r="E40" s="484"/>
    </row>
    <row r="41" spans="1:5" ht="12.75" customHeight="1" thickBot="1" x14ac:dyDescent="0.25">
      <c r="A41" s="478"/>
      <c r="B41" s="485"/>
      <c r="C41" s="486"/>
      <c r="D41" s="486"/>
      <c r="E41" s="487"/>
    </row>
    <row r="42" spans="1:5" ht="12.75" customHeight="1" x14ac:dyDescent="0.2">
      <c r="A42" s="476"/>
      <c r="B42" s="479"/>
      <c r="C42" s="480"/>
      <c r="D42" s="480"/>
      <c r="E42" s="481"/>
    </row>
    <row r="43" spans="1:5" ht="12.75" customHeight="1" x14ac:dyDescent="0.2">
      <c r="A43" s="477"/>
      <c r="B43" s="482"/>
      <c r="C43" s="483"/>
      <c r="D43" s="483"/>
      <c r="E43" s="484"/>
    </row>
    <row r="44" spans="1:5" ht="12.75" customHeight="1" x14ac:dyDescent="0.2">
      <c r="A44" s="477"/>
      <c r="B44" s="482"/>
      <c r="C44" s="483"/>
      <c r="D44" s="483"/>
      <c r="E44" s="484"/>
    </row>
    <row r="45" spans="1:5" ht="12.75" customHeight="1" thickBot="1" x14ac:dyDescent="0.25">
      <c r="A45" s="478"/>
      <c r="B45" s="485"/>
      <c r="C45" s="486"/>
      <c r="D45" s="486"/>
      <c r="E45" s="487"/>
    </row>
    <row r="46" spans="1:5" ht="12.75" customHeight="1" x14ac:dyDescent="0.2">
      <c r="A46" s="59"/>
    </row>
    <row r="47" spans="1:5" ht="12.75" customHeight="1" x14ac:dyDescent="0.2">
      <c r="A47" s="59"/>
    </row>
    <row r="49" spans="1:1" x14ac:dyDescent="0.2">
      <c r="A49" s="98"/>
    </row>
  </sheetData>
  <mergeCells count="35">
    <mergeCell ref="A42:A45"/>
    <mergeCell ref="B42:E42"/>
    <mergeCell ref="B43:E43"/>
    <mergeCell ref="B44:E44"/>
    <mergeCell ref="B45:E45"/>
    <mergeCell ref="B41:E41"/>
    <mergeCell ref="A34:A37"/>
    <mergeCell ref="B34:E34"/>
    <mergeCell ref="B35:E35"/>
    <mergeCell ref="B36:E36"/>
    <mergeCell ref="B37:E37"/>
    <mergeCell ref="A38:A41"/>
    <mergeCell ref="B38:E38"/>
    <mergeCell ref="B39:E39"/>
    <mergeCell ref="B40:E40"/>
    <mergeCell ref="A30:A33"/>
    <mergeCell ref="B30:E30"/>
    <mergeCell ref="B31:E31"/>
    <mergeCell ref="B32:E32"/>
    <mergeCell ref="B33:E33"/>
    <mergeCell ref="B29:E29"/>
    <mergeCell ref="A21:E21"/>
    <mergeCell ref="D8:D9"/>
    <mergeCell ref="E8:E9"/>
    <mergeCell ref="A26:A29"/>
    <mergeCell ref="B25:E25"/>
    <mergeCell ref="B26:E26"/>
    <mergeCell ref="B27:E27"/>
    <mergeCell ref="B28:E28"/>
    <mergeCell ref="A1:C1"/>
    <mergeCell ref="A2:C2"/>
    <mergeCell ref="A3:C3"/>
    <mergeCell ref="A7:A9"/>
    <mergeCell ref="B8:B9"/>
    <mergeCell ref="C8:C9"/>
  </mergeCells>
  <phoneticPr fontId="15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93" orientation="portrait" horizontalDpi="300" verticalDpi="300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E26"/>
  <sheetViews>
    <sheetView workbookViewId="0">
      <selection activeCell="E7" sqref="E7"/>
    </sheetView>
  </sheetViews>
  <sheetFormatPr baseColWidth="10" defaultRowHeight="12.75" x14ac:dyDescent="0.2"/>
  <cols>
    <col min="1" max="1" width="35.28515625" style="52" customWidth="1"/>
    <col min="2" max="2" width="14.140625" style="52" customWidth="1"/>
    <col min="3" max="4" width="14.140625" style="55" customWidth="1"/>
    <col min="5" max="5" width="14.140625" style="52" customWidth="1"/>
    <col min="6" max="16384" width="11.42578125" style="52"/>
  </cols>
  <sheetData>
    <row r="1" spans="1:5" x14ac:dyDescent="0.2">
      <c r="A1" s="470" t="s">
        <v>150</v>
      </c>
      <c r="B1" s="470"/>
      <c r="C1" s="324" t="s">
        <v>183</v>
      </c>
    </row>
    <row r="2" spans="1:5" s="55" customFormat="1" x14ac:dyDescent="0.2">
      <c r="A2" s="471" t="s">
        <v>160</v>
      </c>
      <c r="B2" s="471"/>
    </row>
    <row r="3" spans="1:5" s="55" customFormat="1" x14ac:dyDescent="0.2">
      <c r="A3" s="488" t="s">
        <v>161</v>
      </c>
      <c r="B3" s="488"/>
    </row>
    <row r="4" spans="1:5" s="55" customFormat="1" x14ac:dyDescent="0.2">
      <c r="A4" s="330" t="s">
        <v>192</v>
      </c>
      <c r="B4" s="331"/>
    </row>
    <row r="5" spans="1:5" s="54" customFormat="1" x14ac:dyDescent="0.2">
      <c r="A5" s="304" t="s">
        <v>154</v>
      </c>
      <c r="B5" s="304"/>
    </row>
    <row r="6" spans="1:5" ht="22.5" customHeight="1" thickBot="1" x14ac:dyDescent="0.25"/>
    <row r="7" spans="1:5" ht="24.75" customHeight="1" thickBot="1" x14ac:dyDescent="0.25">
      <c r="A7" s="473" t="s">
        <v>52</v>
      </c>
      <c r="B7" s="328">
        <f>'7.costos totales '!B7</f>
        <v>2016</v>
      </c>
      <c r="C7" s="328">
        <f>'7.costos totales '!C7</f>
        <v>2017</v>
      </c>
      <c r="D7" s="328">
        <f>'7.costos totales '!D7</f>
        <v>2018</v>
      </c>
      <c r="E7" s="329" t="str">
        <f>'7.costos totales '!E7</f>
        <v>ene-ago 2019</v>
      </c>
    </row>
    <row r="8" spans="1:5" ht="25.5" customHeight="1" x14ac:dyDescent="0.2">
      <c r="A8" s="474"/>
      <c r="B8" s="473" t="s">
        <v>149</v>
      </c>
      <c r="C8" s="473" t="s">
        <v>149</v>
      </c>
      <c r="D8" s="473" t="s">
        <v>149</v>
      </c>
      <c r="E8" s="473" t="s">
        <v>149</v>
      </c>
    </row>
    <row r="9" spans="1:5" ht="28.5" customHeight="1" thickBot="1" x14ac:dyDescent="0.25">
      <c r="A9" s="474"/>
      <c r="B9" s="474"/>
      <c r="C9" s="474"/>
      <c r="D9" s="474"/>
      <c r="E9" s="474"/>
    </row>
    <row r="10" spans="1:5" x14ac:dyDescent="0.2">
      <c r="A10" s="301" t="s">
        <v>146</v>
      </c>
      <c r="B10" s="158"/>
      <c r="C10" s="158"/>
      <c r="D10" s="158"/>
      <c r="E10" s="158"/>
    </row>
    <row r="11" spans="1:5" x14ac:dyDescent="0.2">
      <c r="A11" s="302" t="s">
        <v>145</v>
      </c>
      <c r="B11" s="130"/>
      <c r="C11" s="130"/>
      <c r="D11" s="130"/>
      <c r="E11" s="130"/>
    </row>
    <row r="12" spans="1:5" x14ac:dyDescent="0.2">
      <c r="A12" s="302" t="s">
        <v>147</v>
      </c>
      <c r="B12" s="130"/>
      <c r="C12" s="130"/>
      <c r="D12" s="130"/>
      <c r="E12" s="130"/>
    </row>
    <row r="13" spans="1:5" x14ac:dyDescent="0.2">
      <c r="A13" s="302" t="s">
        <v>152</v>
      </c>
      <c r="B13" s="130"/>
      <c r="C13" s="130"/>
      <c r="D13" s="130"/>
      <c r="E13" s="130"/>
    </row>
    <row r="14" spans="1:5" x14ac:dyDescent="0.2">
      <c r="A14" s="302" t="s">
        <v>98</v>
      </c>
      <c r="B14" s="130"/>
      <c r="C14" s="130"/>
      <c r="D14" s="130"/>
      <c r="E14" s="130"/>
    </row>
    <row r="15" spans="1:5" x14ac:dyDescent="0.2">
      <c r="A15" s="302" t="s">
        <v>151</v>
      </c>
      <c r="B15" s="130"/>
      <c r="C15" s="130"/>
      <c r="D15" s="130"/>
      <c r="E15" s="130"/>
    </row>
    <row r="16" spans="1:5" ht="13.5" thickBot="1" x14ac:dyDescent="0.25">
      <c r="A16" s="303" t="s">
        <v>148</v>
      </c>
      <c r="B16" s="163"/>
      <c r="C16" s="163"/>
      <c r="D16" s="163"/>
      <c r="E16" s="163"/>
    </row>
    <row r="17" spans="1:5" ht="13.5" thickBot="1" x14ac:dyDescent="0.25">
      <c r="A17" s="136" t="s">
        <v>108</v>
      </c>
      <c r="B17" s="300"/>
      <c r="C17" s="300"/>
      <c r="D17" s="300"/>
      <c r="E17" s="300"/>
    </row>
    <row r="18" spans="1:5" ht="13.5" customHeight="1" thickBot="1" x14ac:dyDescent="0.25">
      <c r="A18" s="73"/>
      <c r="B18" s="171"/>
      <c r="C18" s="171"/>
      <c r="D18" s="171"/>
      <c r="E18" s="171"/>
    </row>
    <row r="19" spans="1:5" ht="13.5" customHeight="1" thickBot="1" x14ac:dyDescent="0.25">
      <c r="A19" s="315" t="s">
        <v>174</v>
      </c>
      <c r="B19" s="300"/>
      <c r="C19" s="300"/>
      <c r="D19" s="300"/>
      <c r="E19" s="300"/>
    </row>
    <row r="20" spans="1:5" ht="13.5" customHeight="1" x14ac:dyDescent="0.2">
      <c r="A20" s="73"/>
      <c r="B20" s="171"/>
      <c r="C20" s="171"/>
      <c r="D20" s="171"/>
      <c r="E20" s="171"/>
    </row>
    <row r="21" spans="1:5" ht="25.5" customHeight="1" x14ac:dyDescent="0.2">
      <c r="A21" s="475" t="s">
        <v>153</v>
      </c>
      <c r="B21" s="475"/>
      <c r="C21" s="475"/>
      <c r="D21" s="475"/>
      <c r="E21" s="475"/>
    </row>
    <row r="22" spans="1:5" ht="12.75" customHeight="1" x14ac:dyDescent="0.2"/>
    <row r="24" spans="1:5" x14ac:dyDescent="0.2">
      <c r="A24" s="98"/>
    </row>
    <row r="25" spans="1:5" x14ac:dyDescent="0.2">
      <c r="A25" s="98"/>
    </row>
    <row r="26" spans="1:5" x14ac:dyDescent="0.2">
      <c r="A26" s="98"/>
    </row>
  </sheetData>
  <mergeCells count="9">
    <mergeCell ref="A1:B1"/>
    <mergeCell ref="A2:B2"/>
    <mergeCell ref="A3:B3"/>
    <mergeCell ref="A7:A9"/>
    <mergeCell ref="A21:E21"/>
    <mergeCell ref="D8:D9"/>
    <mergeCell ref="E8:E9"/>
    <mergeCell ref="B8:B9"/>
    <mergeCell ref="C8:C9"/>
  </mergeCells>
  <phoneticPr fontId="15" type="noConversion"/>
  <printOptions horizontalCentered="1" verticalCentered="1"/>
  <pageMargins left="0.26" right="0.34" top="0.98425196850393704" bottom="0.98425196850393704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2:K61"/>
  <sheetViews>
    <sheetView showGridLines="0" workbookViewId="0">
      <selection activeCell="A2" sqref="A2:J60"/>
    </sheetView>
  </sheetViews>
  <sheetFormatPr baseColWidth="10" defaultRowHeight="12.75" x14ac:dyDescent="0.2"/>
  <cols>
    <col min="1" max="1" width="38.28515625" style="220" customWidth="1"/>
    <col min="2" max="2" width="23.140625" style="220" customWidth="1"/>
    <col min="3" max="3" width="11.42578125" style="220"/>
    <col min="4" max="4" width="23.140625" style="220" customWidth="1"/>
    <col min="5" max="5" width="11.42578125" style="220"/>
    <col min="6" max="6" width="23.140625" style="220" customWidth="1"/>
    <col min="7" max="7" width="11.42578125" style="220"/>
    <col min="8" max="8" width="23.140625" style="220" customWidth="1"/>
    <col min="9" max="9" width="11.42578125" style="220"/>
    <col min="10" max="10" width="1.5703125" style="220" customWidth="1"/>
    <col min="11" max="11" width="11.42578125" style="52"/>
    <col min="12" max="16384" width="11.42578125" style="220"/>
  </cols>
  <sheetData>
    <row r="2" spans="1:9" x14ac:dyDescent="0.2">
      <c r="A2" s="372" t="s">
        <v>134</v>
      </c>
    </row>
    <row r="3" spans="1:9" x14ac:dyDescent="0.2">
      <c r="A3" s="372" t="s">
        <v>133</v>
      </c>
    </row>
    <row r="4" spans="1:9" x14ac:dyDescent="0.2">
      <c r="A4" s="418" t="s">
        <v>252</v>
      </c>
    </row>
    <row r="5" spans="1:9" x14ac:dyDescent="0.2">
      <c r="A5" s="419" t="s">
        <v>238</v>
      </c>
    </row>
    <row r="6" spans="1:9" s="222" customFormat="1" x14ac:dyDescent="0.2">
      <c r="B6" s="221"/>
      <c r="C6" s="221"/>
    </row>
    <row r="7" spans="1:9" s="222" customFormat="1" ht="13.5" thickBot="1" x14ac:dyDescent="0.25">
      <c r="A7" s="223"/>
      <c r="B7" s="221"/>
      <c r="C7" s="221"/>
    </row>
    <row r="8" spans="1:9" ht="13.5" thickBot="1" x14ac:dyDescent="0.25">
      <c r="B8" s="491" t="s">
        <v>199</v>
      </c>
      <c r="C8" s="492"/>
      <c r="D8" s="491" t="s">
        <v>200</v>
      </c>
      <c r="E8" s="492"/>
      <c r="F8" s="491" t="s">
        <v>201</v>
      </c>
      <c r="G8" s="492"/>
      <c r="H8" s="493" t="s">
        <v>240</v>
      </c>
      <c r="I8" s="494"/>
    </row>
    <row r="9" spans="1:9" x14ac:dyDescent="0.2">
      <c r="A9" s="224" t="s">
        <v>52</v>
      </c>
      <c r="B9" s="374" t="s">
        <v>53</v>
      </c>
      <c r="C9" s="374" t="s">
        <v>54</v>
      </c>
      <c r="D9" s="374" t="s">
        <v>53</v>
      </c>
      <c r="E9" s="374" t="s">
        <v>54</v>
      </c>
      <c r="F9" s="374" t="s">
        <v>53</v>
      </c>
      <c r="G9" s="374" t="s">
        <v>54</v>
      </c>
      <c r="H9" s="374" t="s">
        <v>53</v>
      </c>
      <c r="I9" s="374" t="s">
        <v>54</v>
      </c>
    </row>
    <row r="10" spans="1:9" ht="13.5" thickBot="1" x14ac:dyDescent="0.25">
      <c r="A10" s="225"/>
      <c r="B10" s="375" t="s">
        <v>239</v>
      </c>
      <c r="C10" s="375" t="s">
        <v>55</v>
      </c>
      <c r="D10" s="375" t="s">
        <v>239</v>
      </c>
      <c r="E10" s="375" t="s">
        <v>55</v>
      </c>
      <c r="F10" s="375" t="s">
        <v>239</v>
      </c>
      <c r="G10" s="375" t="s">
        <v>55</v>
      </c>
      <c r="H10" s="375" t="s">
        <v>239</v>
      </c>
      <c r="I10" s="375" t="s">
        <v>55</v>
      </c>
    </row>
    <row r="11" spans="1:9" ht="13.5" thickBot="1" x14ac:dyDescent="0.25">
      <c r="A11" s="226"/>
    </row>
    <row r="12" spans="1:9" x14ac:dyDescent="0.2">
      <c r="A12" s="227" t="s">
        <v>56</v>
      </c>
      <c r="B12" s="228"/>
      <c r="C12" s="229"/>
      <c r="D12" s="228"/>
      <c r="E12" s="229"/>
      <c r="F12" s="228"/>
      <c r="G12" s="229"/>
      <c r="H12" s="228"/>
      <c r="I12" s="229"/>
    </row>
    <row r="13" spans="1:9" x14ac:dyDescent="0.2">
      <c r="A13" s="231" t="s">
        <v>189</v>
      </c>
      <c r="B13" s="232"/>
      <c r="C13" s="233"/>
      <c r="D13" s="232"/>
      <c r="E13" s="233"/>
      <c r="F13" s="232"/>
      <c r="G13" s="233"/>
      <c r="H13" s="232"/>
      <c r="I13" s="233"/>
    </row>
    <row r="14" spans="1:9" x14ac:dyDescent="0.2">
      <c r="A14" s="231" t="s">
        <v>188</v>
      </c>
      <c r="B14" s="232"/>
      <c r="C14" s="233"/>
      <c r="D14" s="232"/>
      <c r="E14" s="233"/>
      <c r="F14" s="232"/>
      <c r="G14" s="233"/>
      <c r="H14" s="232"/>
      <c r="I14" s="233"/>
    </row>
    <row r="15" spans="1:9" x14ac:dyDescent="0.2">
      <c r="A15" s="231" t="s">
        <v>186</v>
      </c>
      <c r="B15" s="232"/>
      <c r="C15" s="233"/>
      <c r="D15" s="232"/>
      <c r="E15" s="233"/>
      <c r="F15" s="232"/>
      <c r="G15" s="233"/>
      <c r="H15" s="232"/>
      <c r="I15" s="233"/>
    </row>
    <row r="16" spans="1:9" x14ac:dyDescent="0.2">
      <c r="A16" s="231" t="s">
        <v>187</v>
      </c>
      <c r="B16" s="232"/>
      <c r="C16" s="233"/>
      <c r="D16" s="232"/>
      <c r="E16" s="233"/>
      <c r="F16" s="232"/>
      <c r="G16" s="233"/>
      <c r="H16" s="232"/>
      <c r="I16" s="233"/>
    </row>
    <row r="17" spans="1:9" ht="13.5" thickBot="1" x14ac:dyDescent="0.25">
      <c r="A17" s="235"/>
      <c r="B17" s="236"/>
      <c r="C17" s="132"/>
      <c r="D17" s="236"/>
      <c r="E17" s="132"/>
      <c r="F17" s="236"/>
      <c r="G17" s="132"/>
      <c r="H17" s="236"/>
      <c r="I17" s="132"/>
    </row>
    <row r="18" spans="1:9" ht="13.5" thickBot="1" x14ac:dyDescent="0.25">
      <c r="A18" s="226"/>
      <c r="B18" s="238"/>
      <c r="C18" s="239"/>
      <c r="D18" s="238"/>
      <c r="E18" s="239"/>
      <c r="F18" s="238"/>
      <c r="G18" s="239"/>
      <c r="H18" s="238"/>
      <c r="I18" s="239"/>
    </row>
    <row r="19" spans="1:9" x14ac:dyDescent="0.2">
      <c r="A19" s="227" t="s">
        <v>57</v>
      </c>
      <c r="B19" s="228"/>
      <c r="C19" s="229"/>
      <c r="D19" s="228"/>
      <c r="E19" s="229"/>
      <c r="F19" s="228"/>
      <c r="G19" s="229"/>
      <c r="H19" s="228"/>
      <c r="I19" s="229"/>
    </row>
    <row r="20" spans="1:9" x14ac:dyDescent="0.2">
      <c r="A20" s="231" t="s">
        <v>189</v>
      </c>
      <c r="B20" s="232"/>
      <c r="C20" s="233"/>
      <c r="D20" s="232"/>
      <c r="E20" s="233"/>
      <c r="F20" s="232"/>
      <c r="G20" s="233"/>
      <c r="H20" s="232"/>
      <c r="I20" s="233"/>
    </row>
    <row r="21" spans="1:9" x14ac:dyDescent="0.2">
      <c r="A21" s="231" t="s">
        <v>188</v>
      </c>
      <c r="B21" s="232"/>
      <c r="C21" s="233"/>
      <c r="D21" s="232"/>
      <c r="E21" s="233"/>
      <c r="F21" s="232"/>
      <c r="G21" s="233"/>
      <c r="H21" s="232"/>
      <c r="I21" s="233"/>
    </row>
    <row r="22" spans="1:9" x14ac:dyDescent="0.2">
      <c r="A22" s="231" t="s">
        <v>186</v>
      </c>
      <c r="B22" s="232"/>
      <c r="C22" s="233"/>
      <c r="D22" s="232"/>
      <c r="E22" s="233"/>
      <c r="F22" s="232"/>
      <c r="G22" s="233"/>
      <c r="H22" s="232"/>
      <c r="I22" s="233"/>
    </row>
    <row r="23" spans="1:9" x14ac:dyDescent="0.2">
      <c r="A23" s="231" t="s">
        <v>187</v>
      </c>
      <c r="B23" s="232"/>
      <c r="C23" s="233"/>
      <c r="D23" s="232"/>
      <c r="E23" s="233"/>
      <c r="F23" s="232"/>
      <c r="G23" s="233"/>
      <c r="H23" s="232"/>
      <c r="I23" s="233"/>
    </row>
    <row r="24" spans="1:9" ht="13.5" thickBot="1" x14ac:dyDescent="0.25">
      <c r="A24" s="235"/>
      <c r="B24" s="236"/>
      <c r="C24" s="132"/>
      <c r="D24" s="236"/>
      <c r="E24" s="132"/>
      <c r="F24" s="236"/>
      <c r="G24" s="132"/>
      <c r="H24" s="236"/>
      <c r="I24" s="132"/>
    </row>
    <row r="25" spans="1:9" ht="13.5" thickBot="1" x14ac:dyDescent="0.25">
      <c r="A25" s="226"/>
      <c r="B25" s="238"/>
      <c r="C25" s="239"/>
      <c r="D25" s="238"/>
      <c r="E25" s="239"/>
      <c r="F25" s="238"/>
      <c r="G25" s="239"/>
      <c r="H25" s="238"/>
      <c r="I25" s="239"/>
    </row>
    <row r="26" spans="1:9" ht="13.5" thickBot="1" x14ac:dyDescent="0.25">
      <c r="A26" s="240" t="s">
        <v>58</v>
      </c>
      <c r="B26" s="241"/>
      <c r="C26" s="242"/>
      <c r="D26" s="241"/>
      <c r="E26" s="242"/>
      <c r="F26" s="241"/>
      <c r="G26" s="242"/>
      <c r="H26" s="241"/>
      <c r="I26" s="242"/>
    </row>
    <row r="27" spans="1:9" ht="13.5" thickBot="1" x14ac:dyDescent="0.25">
      <c r="A27" s="226"/>
      <c r="B27" s="238"/>
      <c r="C27" s="239"/>
      <c r="D27" s="238"/>
      <c r="E27" s="239"/>
      <c r="F27" s="238"/>
      <c r="G27" s="239"/>
      <c r="H27" s="238"/>
      <c r="I27" s="239"/>
    </row>
    <row r="28" spans="1:9" x14ac:dyDescent="0.2">
      <c r="A28" s="227" t="s">
        <v>59</v>
      </c>
      <c r="B28" s="243"/>
      <c r="C28" s="229"/>
      <c r="D28" s="243"/>
      <c r="E28" s="229"/>
      <c r="F28" s="243"/>
      <c r="G28" s="229"/>
      <c r="H28" s="243"/>
      <c r="I28" s="229"/>
    </row>
    <row r="29" spans="1:9" x14ac:dyDescent="0.2">
      <c r="A29" s="244" t="s">
        <v>60</v>
      </c>
      <c r="B29" s="245"/>
      <c r="C29" s="233"/>
      <c r="D29" s="245"/>
      <c r="E29" s="233"/>
      <c r="F29" s="245"/>
      <c r="G29" s="233"/>
      <c r="H29" s="245"/>
      <c r="I29" s="233"/>
    </row>
    <row r="30" spans="1:9" x14ac:dyDescent="0.2">
      <c r="A30" s="244" t="s">
        <v>61</v>
      </c>
      <c r="B30" s="245"/>
      <c r="C30" s="233"/>
      <c r="D30" s="245"/>
      <c r="E30" s="233"/>
      <c r="F30" s="245"/>
      <c r="G30" s="233"/>
      <c r="H30" s="245"/>
      <c r="I30" s="233"/>
    </row>
    <row r="31" spans="1:9" x14ac:dyDescent="0.2">
      <c r="A31" s="244" t="s">
        <v>62</v>
      </c>
      <c r="B31" s="245"/>
      <c r="C31" s="233"/>
      <c r="D31" s="245"/>
      <c r="E31" s="233"/>
      <c r="F31" s="245"/>
      <c r="G31" s="233"/>
      <c r="H31" s="245"/>
      <c r="I31" s="233"/>
    </row>
    <row r="32" spans="1:9" ht="13.5" thickBot="1" x14ac:dyDescent="0.25">
      <c r="A32" s="235" t="s">
        <v>63</v>
      </c>
      <c r="B32" s="246"/>
      <c r="C32" s="132"/>
      <c r="D32" s="246"/>
      <c r="E32" s="132"/>
      <c r="F32" s="246"/>
      <c r="G32" s="132"/>
      <c r="H32" s="246"/>
      <c r="I32" s="132"/>
    </row>
    <row r="33" spans="1:9" ht="13.5" thickBot="1" x14ac:dyDescent="0.25">
      <c r="A33" s="219"/>
      <c r="B33" s="238"/>
      <c r="C33" s="247"/>
      <c r="D33" s="238"/>
      <c r="E33" s="247"/>
      <c r="F33" s="238"/>
      <c r="G33" s="247"/>
      <c r="H33" s="238"/>
      <c r="I33" s="247"/>
    </row>
    <row r="34" spans="1:9" x14ac:dyDescent="0.2">
      <c r="A34" s="227" t="s">
        <v>64</v>
      </c>
      <c r="B34" s="243"/>
      <c r="C34" s="229"/>
      <c r="D34" s="243"/>
      <c r="E34" s="229"/>
      <c r="F34" s="243"/>
      <c r="G34" s="229"/>
      <c r="H34" s="243"/>
      <c r="I34" s="229"/>
    </row>
    <row r="35" spans="1:9" x14ac:dyDescent="0.2">
      <c r="A35" s="231" t="s">
        <v>65</v>
      </c>
      <c r="B35" s="245"/>
      <c r="C35" s="233"/>
      <c r="D35" s="245"/>
      <c r="E35" s="233"/>
      <c r="F35" s="245"/>
      <c r="G35" s="233"/>
      <c r="H35" s="245"/>
      <c r="I35" s="233"/>
    </row>
    <row r="36" spans="1:9" x14ac:dyDescent="0.2">
      <c r="A36" s="248" t="s">
        <v>98</v>
      </c>
      <c r="B36" s="249"/>
      <c r="C36" s="250"/>
      <c r="D36" s="249"/>
      <c r="E36" s="250"/>
      <c r="F36" s="249"/>
      <c r="G36" s="250"/>
      <c r="H36" s="249"/>
      <c r="I36" s="250"/>
    </row>
    <row r="37" spans="1:9" ht="13.5" thickBot="1" x14ac:dyDescent="0.25">
      <c r="A37" s="235" t="s">
        <v>86</v>
      </c>
      <c r="B37" s="246"/>
      <c r="C37" s="132"/>
      <c r="D37" s="246"/>
      <c r="E37" s="132"/>
      <c r="F37" s="246"/>
      <c r="G37" s="132"/>
      <c r="H37" s="246"/>
      <c r="I37" s="132"/>
    </row>
    <row r="38" spans="1:9" ht="13.5" thickBot="1" x14ac:dyDescent="0.25">
      <c r="A38" s="226"/>
      <c r="B38" s="238"/>
      <c r="C38" s="239"/>
      <c r="D38" s="238"/>
      <c r="E38" s="239"/>
      <c r="F38" s="238"/>
      <c r="G38" s="239"/>
      <c r="H38" s="238"/>
      <c r="I38" s="239"/>
    </row>
    <row r="39" spans="1:9" x14ac:dyDescent="0.2">
      <c r="A39" s="227" t="s">
        <v>66</v>
      </c>
      <c r="B39" s="228"/>
      <c r="C39" s="229"/>
      <c r="D39" s="228"/>
      <c r="E39" s="229"/>
      <c r="F39" s="228"/>
      <c r="G39" s="229"/>
      <c r="H39" s="228"/>
      <c r="I39" s="229"/>
    </row>
    <row r="40" spans="1:9" x14ac:dyDescent="0.2">
      <c r="A40" s="244" t="s">
        <v>67</v>
      </c>
      <c r="B40" s="232"/>
      <c r="C40" s="233"/>
      <c r="D40" s="232"/>
      <c r="E40" s="233"/>
      <c r="F40" s="232"/>
      <c r="G40" s="233"/>
      <c r="H40" s="232"/>
      <c r="I40" s="233"/>
    </row>
    <row r="41" spans="1:9" x14ac:dyDescent="0.2">
      <c r="A41" s="244" t="s">
        <v>68</v>
      </c>
      <c r="B41" s="232"/>
      <c r="C41" s="233"/>
      <c r="D41" s="232"/>
      <c r="E41" s="233"/>
      <c r="F41" s="232"/>
      <c r="G41" s="233"/>
      <c r="H41" s="232"/>
      <c r="I41" s="233"/>
    </row>
    <row r="42" spans="1:9" x14ac:dyDescent="0.2">
      <c r="A42" s="244" t="s">
        <v>69</v>
      </c>
      <c r="B42" s="232"/>
      <c r="C42" s="233"/>
      <c r="D42" s="232"/>
      <c r="E42" s="233"/>
      <c r="F42" s="232"/>
      <c r="G42" s="233"/>
      <c r="H42" s="232"/>
      <c r="I42" s="233"/>
    </row>
    <row r="43" spans="1:9" x14ac:dyDescent="0.2">
      <c r="A43" s="231" t="s">
        <v>70</v>
      </c>
      <c r="B43" s="251"/>
      <c r="C43" s="250"/>
      <c r="D43" s="251"/>
      <c r="E43" s="250"/>
      <c r="F43" s="251"/>
      <c r="G43" s="250"/>
      <c r="H43" s="251"/>
      <c r="I43" s="250"/>
    </row>
    <row r="44" spans="1:9" x14ac:dyDescent="0.2">
      <c r="A44" s="252"/>
      <c r="B44" s="251"/>
      <c r="C44" s="250"/>
      <c r="D44" s="251"/>
      <c r="E44" s="250"/>
      <c r="F44" s="251"/>
      <c r="G44" s="250"/>
      <c r="H44" s="251"/>
      <c r="I44" s="250"/>
    </row>
    <row r="45" spans="1:9" ht="13.5" thickBot="1" x14ac:dyDescent="0.25">
      <c r="A45" s="253"/>
      <c r="B45" s="236"/>
      <c r="C45" s="132"/>
      <c r="D45" s="236"/>
      <c r="E45" s="132"/>
      <c r="F45" s="236"/>
      <c r="G45" s="132"/>
      <c r="H45" s="236"/>
      <c r="I45" s="132"/>
    </row>
    <row r="46" spans="1:9" ht="13.5" thickBot="1" x14ac:dyDescent="0.25">
      <c r="A46" s="226"/>
      <c r="B46" s="238"/>
      <c r="C46" s="247"/>
      <c r="D46" s="238"/>
      <c r="E46" s="247"/>
      <c r="F46" s="238"/>
      <c r="G46" s="247"/>
      <c r="H46" s="238"/>
      <c r="I46" s="247"/>
    </row>
    <row r="47" spans="1:9" x14ac:dyDescent="0.2">
      <c r="A47" s="227" t="s">
        <v>71</v>
      </c>
      <c r="B47" s="228"/>
      <c r="C47" s="229"/>
      <c r="D47" s="228"/>
      <c r="E47" s="229"/>
      <c r="F47" s="228"/>
      <c r="G47" s="229"/>
      <c r="H47" s="228"/>
      <c r="I47" s="229"/>
    </row>
    <row r="48" spans="1:9" x14ac:dyDescent="0.2">
      <c r="A48" s="244" t="s">
        <v>99</v>
      </c>
      <c r="B48" s="232"/>
      <c r="C48" s="233"/>
      <c r="D48" s="232"/>
      <c r="E48" s="233"/>
      <c r="F48" s="232"/>
      <c r="G48" s="233"/>
      <c r="H48" s="232"/>
      <c r="I48" s="233"/>
    </row>
    <row r="49" spans="1:10" x14ac:dyDescent="0.2">
      <c r="A49" s="244" t="s">
        <v>72</v>
      </c>
      <c r="B49" s="232"/>
      <c r="C49" s="233"/>
      <c r="D49" s="232"/>
      <c r="E49" s="233"/>
      <c r="F49" s="232"/>
      <c r="G49" s="233"/>
      <c r="H49" s="232"/>
      <c r="I49" s="233"/>
    </row>
    <row r="50" spans="1:10" x14ac:dyDescent="0.2">
      <c r="A50" s="244" t="s">
        <v>100</v>
      </c>
      <c r="B50" s="232"/>
      <c r="C50" s="233"/>
      <c r="D50" s="232"/>
      <c r="E50" s="233"/>
      <c r="F50" s="232"/>
      <c r="G50" s="233"/>
      <c r="H50" s="232"/>
      <c r="I50" s="233"/>
    </row>
    <row r="51" spans="1:10" ht="13.5" thickBot="1" x14ac:dyDescent="0.25">
      <c r="A51" s="235" t="s">
        <v>73</v>
      </c>
      <c r="B51" s="236"/>
      <c r="C51" s="132"/>
      <c r="D51" s="236"/>
      <c r="E51" s="132"/>
      <c r="F51" s="236"/>
      <c r="G51" s="132"/>
      <c r="H51" s="236"/>
      <c r="I51" s="132"/>
    </row>
    <row r="52" spans="1:10" ht="13.5" thickBot="1" x14ac:dyDescent="0.25">
      <c r="A52" s="226"/>
      <c r="B52" s="238"/>
      <c r="C52" s="239"/>
      <c r="D52" s="238"/>
      <c r="E52" s="239"/>
      <c r="F52" s="238"/>
      <c r="G52" s="239"/>
      <c r="H52" s="238"/>
      <c r="I52" s="239"/>
    </row>
    <row r="53" spans="1:10" ht="13.5" thickBot="1" x14ac:dyDescent="0.25">
      <c r="A53" s="240" t="s">
        <v>74</v>
      </c>
      <c r="B53" s="241"/>
      <c r="C53" s="242">
        <v>1</v>
      </c>
      <c r="D53" s="241"/>
      <c r="E53" s="242">
        <v>1</v>
      </c>
      <c r="F53" s="241"/>
      <c r="G53" s="242">
        <v>1</v>
      </c>
      <c r="H53" s="241"/>
      <c r="I53" s="242">
        <v>1</v>
      </c>
    </row>
    <row r="54" spans="1:10" ht="13.5" thickBot="1" x14ac:dyDescent="0.25">
      <c r="A54" s="226"/>
    </row>
    <row r="55" spans="1:10" ht="13.5" thickBot="1" x14ac:dyDescent="0.25">
      <c r="A55" s="315" t="s">
        <v>174</v>
      </c>
      <c r="B55" s="300"/>
      <c r="C55" s="300"/>
      <c r="D55" s="300"/>
      <c r="E55" s="300"/>
      <c r="F55" s="300"/>
      <c r="G55" s="300"/>
      <c r="H55" s="300"/>
      <c r="I55" s="300"/>
    </row>
    <row r="56" spans="1:10" ht="13.5" thickBot="1" x14ac:dyDescent="0.25">
      <c r="A56" s="226"/>
    </row>
    <row r="57" spans="1:10" ht="13.5" thickBot="1" x14ac:dyDescent="0.25">
      <c r="A57" s="240" t="s">
        <v>87</v>
      </c>
      <c r="B57" s="238"/>
      <c r="C57" s="247"/>
      <c r="D57" s="238"/>
      <c r="E57" s="247"/>
      <c r="F57" s="238"/>
      <c r="G57" s="247"/>
      <c r="H57" s="238"/>
      <c r="I57" s="247"/>
    </row>
    <row r="59" spans="1:10" ht="14.25" x14ac:dyDescent="0.2">
      <c r="A59" s="439" t="s">
        <v>96</v>
      </c>
      <c r="B59" s="440"/>
      <c r="C59" s="440"/>
      <c r="D59" s="440"/>
    </row>
    <row r="60" spans="1:10" ht="29.25" customHeight="1" thickBot="1" x14ac:dyDescent="0.3">
      <c r="A60" s="489" t="s">
        <v>190</v>
      </c>
      <c r="B60" s="490"/>
      <c r="C60" s="490"/>
      <c r="D60" s="490"/>
      <c r="E60" s="490"/>
      <c r="F60" s="490"/>
      <c r="G60" s="490"/>
      <c r="H60" s="490"/>
      <c r="I60" s="490"/>
      <c r="J60" s="490"/>
    </row>
    <row r="61" spans="1:10" ht="9.75" customHeight="1" x14ac:dyDescent="0.2">
      <c r="A61" s="325"/>
      <c r="B61" s="327"/>
      <c r="C61" s="327"/>
      <c r="D61" s="327"/>
      <c r="E61" s="327"/>
      <c r="F61" s="327"/>
      <c r="G61" s="327"/>
      <c r="H61" s="327"/>
      <c r="I61" s="327"/>
      <c r="J61" s="326"/>
    </row>
  </sheetData>
  <sheetProtection formatCells="0" formatColumns="0" formatRows="0"/>
  <mergeCells count="5">
    <mergeCell ref="A60:J60"/>
    <mergeCell ref="B8:C8"/>
    <mergeCell ref="D8:E8"/>
    <mergeCell ref="F8:G8"/>
    <mergeCell ref="H8:I8"/>
  </mergeCells>
  <phoneticPr fontId="0" type="noConversion"/>
  <printOptions horizontalCentered="1" verticalCentered="1"/>
  <pageMargins left="0" right="0" top="0.23622047244094491" bottom="0.98425196850393704" header="0.51181102362204722" footer="0.51181102362204722"/>
  <pageSetup paperSize="9" scale="50" orientation="portrait" r:id="rId1"/>
  <headerFooter alignWithMargins="0">
    <oddHeader>&amp;R2019 - Año de la Exportación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C21" sqref="C21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20" bestFit="1" customWidth="1"/>
  </cols>
  <sheetData>
    <row r="1" spans="1:10" x14ac:dyDescent="0.2">
      <c r="A1" s="219" t="s">
        <v>158</v>
      </c>
      <c r="B1" s="219"/>
    </row>
    <row r="2" spans="1:10" x14ac:dyDescent="0.2">
      <c r="A2" s="219" t="s">
        <v>159</v>
      </c>
      <c r="B2" s="219"/>
    </row>
    <row r="3" spans="1:10" x14ac:dyDescent="0.2">
      <c r="A3" s="418" t="s">
        <v>253</v>
      </c>
      <c r="B3" s="373"/>
    </row>
    <row r="4" spans="1:10" x14ac:dyDescent="0.2">
      <c r="A4" s="421" t="s">
        <v>238</v>
      </c>
      <c r="B4" s="420"/>
    </row>
    <row r="5" spans="1:10" x14ac:dyDescent="0.2">
      <c r="A5" s="420"/>
      <c r="B5" s="420"/>
    </row>
    <row r="6" spans="1:10" ht="13.5" thickBot="1" x14ac:dyDescent="0.25">
      <c r="J6" s="222"/>
    </row>
    <row r="7" spans="1:10" ht="13.5" customHeight="1" x14ac:dyDescent="0.2">
      <c r="A7" s="308" t="s">
        <v>52</v>
      </c>
      <c r="B7" s="495" t="s">
        <v>251</v>
      </c>
      <c r="C7" s="309" t="s">
        <v>199</v>
      </c>
      <c r="D7" s="309" t="s">
        <v>200</v>
      </c>
      <c r="E7" s="309" t="s">
        <v>201</v>
      </c>
      <c r="F7" s="309" t="s">
        <v>240</v>
      </c>
      <c r="G7" s="497" t="s">
        <v>101</v>
      </c>
      <c r="J7" s="222"/>
    </row>
    <row r="8" spans="1:10" ht="36.75" customHeight="1" thickBot="1" x14ac:dyDescent="0.25">
      <c r="A8" s="310"/>
      <c r="B8" s="496"/>
      <c r="C8" s="422" t="s">
        <v>254</v>
      </c>
      <c r="D8" s="422" t="s">
        <v>254</v>
      </c>
      <c r="E8" s="422" t="s">
        <v>254</v>
      </c>
      <c r="F8" s="422" t="s">
        <v>254</v>
      </c>
      <c r="G8" s="498"/>
    </row>
    <row r="9" spans="1:10" ht="13.5" thickBot="1" x14ac:dyDescent="0.25">
      <c r="A9" s="226"/>
      <c r="B9" s="226"/>
      <c r="G9" s="220"/>
    </row>
    <row r="10" spans="1:10" x14ac:dyDescent="0.2">
      <c r="A10" s="227" t="s">
        <v>156</v>
      </c>
      <c r="B10" s="227"/>
      <c r="C10" s="230"/>
      <c r="D10" s="230"/>
      <c r="E10" s="230"/>
      <c r="F10" s="230"/>
      <c r="G10" s="230"/>
    </row>
    <row r="11" spans="1:10" x14ac:dyDescent="0.2">
      <c r="A11" s="231" t="s">
        <v>189</v>
      </c>
      <c r="B11" s="231"/>
      <c r="C11" s="234"/>
      <c r="D11" s="234"/>
      <c r="E11" s="234"/>
      <c r="F11" s="234"/>
      <c r="G11" s="234"/>
    </row>
    <row r="12" spans="1:10" x14ac:dyDescent="0.2">
      <c r="A12" s="231" t="s">
        <v>188</v>
      </c>
      <c r="B12" s="231"/>
      <c r="C12" s="234"/>
      <c r="D12" s="234"/>
      <c r="E12" s="234"/>
      <c r="F12" s="234"/>
      <c r="G12" s="234"/>
    </row>
    <row r="13" spans="1:10" x14ac:dyDescent="0.2">
      <c r="A13" s="231" t="s">
        <v>186</v>
      </c>
      <c r="B13" s="231"/>
      <c r="C13" s="234"/>
      <c r="D13" s="234"/>
      <c r="E13" s="234"/>
      <c r="F13" s="234"/>
      <c r="G13" s="234"/>
    </row>
    <row r="14" spans="1:10" x14ac:dyDescent="0.2">
      <c r="A14" s="231" t="s">
        <v>187</v>
      </c>
      <c r="B14" s="231"/>
      <c r="C14" s="234"/>
      <c r="D14" s="234"/>
      <c r="E14" s="234"/>
      <c r="F14" s="234"/>
      <c r="G14" s="234"/>
    </row>
    <row r="15" spans="1:10" ht="13.5" thickBot="1" x14ac:dyDescent="0.25">
      <c r="A15" s="235"/>
      <c r="B15" s="235"/>
      <c r="C15" s="237"/>
      <c r="D15" s="237"/>
      <c r="E15" s="237"/>
      <c r="F15" s="237"/>
      <c r="G15" s="237"/>
    </row>
    <row r="16" spans="1:10" ht="13.5" thickBot="1" x14ac:dyDescent="0.25">
      <c r="A16" s="226"/>
      <c r="B16" s="226"/>
      <c r="G16" s="220"/>
    </row>
    <row r="17" spans="1:7" x14ac:dyDescent="0.2">
      <c r="A17" s="227" t="s">
        <v>157</v>
      </c>
      <c r="B17" s="227"/>
      <c r="C17" s="230"/>
      <c r="D17" s="230"/>
      <c r="E17" s="230"/>
      <c r="F17" s="230"/>
      <c r="G17" s="230"/>
    </row>
    <row r="18" spans="1:7" x14ac:dyDescent="0.2">
      <c r="A18" s="231" t="s">
        <v>189</v>
      </c>
      <c r="B18" s="231"/>
      <c r="C18" s="234"/>
      <c r="D18" s="234"/>
      <c r="E18" s="234"/>
      <c r="F18" s="234"/>
      <c r="G18" s="234"/>
    </row>
    <row r="19" spans="1:7" x14ac:dyDescent="0.2">
      <c r="A19" s="231" t="s">
        <v>188</v>
      </c>
      <c r="B19" s="231"/>
      <c r="C19" s="234"/>
      <c r="D19" s="234"/>
      <c r="E19" s="234"/>
      <c r="F19" s="234"/>
      <c r="G19" s="234"/>
    </row>
    <row r="20" spans="1:7" x14ac:dyDescent="0.2">
      <c r="A20" s="231" t="s">
        <v>186</v>
      </c>
      <c r="B20" s="231"/>
      <c r="C20" s="234"/>
      <c r="D20" s="234"/>
      <c r="E20" s="234"/>
      <c r="F20" s="234"/>
      <c r="G20" s="234"/>
    </row>
    <row r="21" spans="1:7" x14ac:dyDescent="0.2">
      <c r="A21" s="231" t="s">
        <v>187</v>
      </c>
      <c r="B21" s="231"/>
      <c r="C21" s="234"/>
      <c r="D21" s="234"/>
      <c r="E21" s="234"/>
      <c r="F21" s="234"/>
      <c r="G21" s="234"/>
    </row>
    <row r="22" spans="1:7" ht="13.5" thickBot="1" x14ac:dyDescent="0.25">
      <c r="A22" s="235"/>
      <c r="B22" s="235"/>
      <c r="C22" s="237"/>
      <c r="D22" s="237"/>
      <c r="E22" s="237"/>
      <c r="F22" s="237"/>
      <c r="G22" s="237"/>
    </row>
  </sheetData>
  <mergeCells count="2">
    <mergeCell ref="B7:B8"/>
    <mergeCell ref="G7:G8"/>
  </mergeCells>
  <phoneticPr fontId="15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82" orientation="landscape" r:id="rId1"/>
  <headerFooter alignWithMargins="0">
    <oddHeader>&amp;R2019 - Año de la Exportación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AV67"/>
  <sheetViews>
    <sheetView showGridLines="0" zoomScale="75" workbookViewId="0">
      <selection activeCell="C21" sqref="C21"/>
    </sheetView>
  </sheetViews>
  <sheetFormatPr baseColWidth="10" defaultRowHeight="12.75" x14ac:dyDescent="0.2"/>
  <cols>
    <col min="1" max="1" width="4.140625" style="52" customWidth="1"/>
    <col min="2" max="2" width="16" style="52" customWidth="1"/>
    <col min="3" max="5" width="17.28515625" style="217" customWidth="1"/>
    <col min="6" max="6" width="27.140625" style="217" bestFit="1" customWidth="1"/>
    <col min="7" max="7" width="20.140625" style="52" bestFit="1" customWidth="1"/>
    <col min="8" max="8" width="17.5703125" style="52" customWidth="1"/>
    <col min="9" max="16384" width="11.42578125" style="52"/>
  </cols>
  <sheetData>
    <row r="1" spans="2:8" s="146" customFormat="1" x14ac:dyDescent="0.2">
      <c r="B1" s="118" t="s">
        <v>182</v>
      </c>
      <c r="C1" s="118"/>
      <c r="D1" s="118"/>
      <c r="E1" s="118"/>
      <c r="F1" s="118"/>
    </row>
    <row r="2" spans="2:8" s="146" customFormat="1" x14ac:dyDescent="0.2">
      <c r="B2" s="118" t="s">
        <v>75</v>
      </c>
      <c r="C2" s="118"/>
      <c r="D2" s="118"/>
      <c r="E2" s="118"/>
      <c r="F2" s="118"/>
    </row>
    <row r="3" spans="2:8" s="146" customFormat="1" x14ac:dyDescent="0.2">
      <c r="B3" s="423" t="s">
        <v>252</v>
      </c>
      <c r="C3" s="424"/>
      <c r="D3" s="424"/>
      <c r="E3" s="424"/>
      <c r="F3" s="424"/>
      <c r="G3" s="425"/>
    </row>
    <row r="4" spans="2:8" s="146" customFormat="1" x14ac:dyDescent="0.2">
      <c r="B4" s="499" t="s">
        <v>267</v>
      </c>
      <c r="C4" s="499"/>
      <c r="D4" s="499"/>
      <c r="E4" s="499"/>
      <c r="F4" s="500"/>
      <c r="G4" s="500"/>
    </row>
    <row r="5" spans="2:8" s="146" customFormat="1" x14ac:dyDescent="0.2">
      <c r="B5" s="426"/>
      <c r="C5" s="426"/>
      <c r="D5" s="426"/>
      <c r="E5" s="426"/>
      <c r="F5" s="426"/>
      <c r="G5" s="425"/>
      <c r="H5" s="321"/>
    </row>
    <row r="6" spans="2:8" s="146" customFormat="1" hidden="1" x14ac:dyDescent="0.2">
      <c r="B6" s="320"/>
      <c r="C6" s="320"/>
      <c r="D6" s="320"/>
      <c r="E6" s="320"/>
      <c r="F6" s="320"/>
      <c r="G6" s="321"/>
      <c r="H6" s="321"/>
    </row>
    <row r="7" spans="2:8" s="146" customFormat="1" hidden="1" x14ac:dyDescent="0.2">
      <c r="B7" s="320"/>
      <c r="C7" s="320"/>
      <c r="D7" s="320"/>
      <c r="E7" s="320"/>
      <c r="F7" s="320"/>
      <c r="G7" s="321"/>
      <c r="H7" s="321"/>
    </row>
    <row r="8" spans="2:8" ht="13.5" thickBot="1" x14ac:dyDescent="0.25">
      <c r="C8" s="188"/>
      <c r="D8" s="188"/>
      <c r="E8" s="188"/>
      <c r="F8" s="188"/>
      <c r="G8" s="171"/>
      <c r="H8" s="171"/>
    </row>
    <row r="9" spans="2:8" ht="12.75" customHeight="1" x14ac:dyDescent="0.2">
      <c r="B9" s="210" t="s">
        <v>9</v>
      </c>
      <c r="C9" s="211" t="s">
        <v>76</v>
      </c>
      <c r="D9" s="211" t="s">
        <v>76</v>
      </c>
      <c r="E9" s="134" t="s">
        <v>13</v>
      </c>
      <c r="F9" s="212" t="s">
        <v>77</v>
      </c>
      <c r="G9" s="212" t="s">
        <v>77</v>
      </c>
      <c r="H9" s="59"/>
    </row>
    <row r="10" spans="2:8" ht="12" customHeight="1" thickBot="1" x14ac:dyDescent="0.25">
      <c r="B10" s="192" t="s">
        <v>10</v>
      </c>
      <c r="C10" s="213" t="s">
        <v>184</v>
      </c>
      <c r="D10" s="213" t="s">
        <v>185</v>
      </c>
      <c r="E10" s="155" t="s">
        <v>255</v>
      </c>
      <c r="F10" s="193" t="s">
        <v>265</v>
      </c>
      <c r="G10" s="193" t="s">
        <v>266</v>
      </c>
      <c r="H10" s="59"/>
    </row>
    <row r="11" spans="2:8" x14ac:dyDescent="0.2">
      <c r="B11" s="156">
        <f>+'3.vol.'!C8</f>
        <v>42370</v>
      </c>
      <c r="C11" s="157"/>
      <c r="D11" s="157"/>
      <c r="E11" s="158"/>
      <c r="F11" s="427"/>
      <c r="G11" s="159"/>
    </row>
    <row r="12" spans="2:8" x14ac:dyDescent="0.2">
      <c r="B12" s="160">
        <f>+'3.vol.'!C9</f>
        <v>42401</v>
      </c>
      <c r="C12" s="161"/>
      <c r="D12" s="161"/>
      <c r="E12" s="130"/>
      <c r="F12" s="428"/>
      <c r="G12" s="131"/>
    </row>
    <row r="13" spans="2:8" x14ac:dyDescent="0.2">
      <c r="B13" s="160">
        <f>+'3.vol.'!C10</f>
        <v>42430</v>
      </c>
      <c r="C13" s="161"/>
      <c r="D13" s="161"/>
      <c r="E13" s="130"/>
      <c r="F13" s="428"/>
      <c r="G13" s="131"/>
    </row>
    <row r="14" spans="2:8" x14ac:dyDescent="0.2">
      <c r="B14" s="160">
        <f>+'3.vol.'!C11</f>
        <v>42461</v>
      </c>
      <c r="C14" s="161"/>
      <c r="D14" s="161"/>
      <c r="E14" s="130"/>
      <c r="F14" s="428"/>
      <c r="G14" s="131"/>
    </row>
    <row r="15" spans="2:8" x14ac:dyDescent="0.2">
      <c r="B15" s="160">
        <f>+'3.vol.'!C12</f>
        <v>42491</v>
      </c>
      <c r="C15" s="130"/>
      <c r="D15" s="130"/>
      <c r="E15" s="130"/>
      <c r="F15" s="428"/>
      <c r="G15" s="131"/>
    </row>
    <row r="16" spans="2:8" x14ac:dyDescent="0.2">
      <c r="B16" s="160">
        <f>+'3.vol.'!C13</f>
        <v>42522</v>
      </c>
      <c r="C16" s="161"/>
      <c r="D16" s="161"/>
      <c r="E16" s="130"/>
      <c r="F16" s="428"/>
      <c r="G16" s="131"/>
    </row>
    <row r="17" spans="2:7" x14ac:dyDescent="0.2">
      <c r="B17" s="160">
        <f>+'3.vol.'!C14</f>
        <v>42552</v>
      </c>
      <c r="C17" s="130"/>
      <c r="D17" s="130"/>
      <c r="E17" s="130"/>
      <c r="F17" s="428"/>
      <c r="G17" s="131"/>
    </row>
    <row r="18" spans="2:7" x14ac:dyDescent="0.2">
      <c r="B18" s="160">
        <f>+'3.vol.'!C15</f>
        <v>42583</v>
      </c>
      <c r="C18" s="130"/>
      <c r="D18" s="130"/>
      <c r="E18" s="130"/>
      <c r="F18" s="428"/>
      <c r="G18" s="131"/>
    </row>
    <row r="19" spans="2:7" x14ac:dyDescent="0.2">
      <c r="B19" s="160">
        <f>+'3.vol.'!C16</f>
        <v>42614</v>
      </c>
      <c r="C19" s="130"/>
      <c r="D19" s="130"/>
      <c r="E19" s="130"/>
      <c r="F19" s="428"/>
      <c r="G19" s="131"/>
    </row>
    <row r="20" spans="2:7" x14ac:dyDescent="0.2">
      <c r="B20" s="160">
        <f>+'3.vol.'!C17</f>
        <v>42644</v>
      </c>
      <c r="C20" s="130"/>
      <c r="D20" s="130"/>
      <c r="E20" s="130"/>
      <c r="F20" s="428"/>
      <c r="G20" s="131"/>
    </row>
    <row r="21" spans="2:7" x14ac:dyDescent="0.2">
      <c r="B21" s="160">
        <f>+'3.vol.'!C18</f>
        <v>42675</v>
      </c>
      <c r="C21" s="130"/>
      <c r="D21" s="130"/>
      <c r="E21" s="130"/>
      <c r="F21" s="428"/>
      <c r="G21" s="131"/>
    </row>
    <row r="22" spans="2:7" ht="13.5" thickBot="1" x14ac:dyDescent="0.25">
      <c r="B22" s="162">
        <f>+'3.vol.'!C19</f>
        <v>42705</v>
      </c>
      <c r="C22" s="163"/>
      <c r="D22" s="163"/>
      <c r="E22" s="163"/>
      <c r="F22" s="429"/>
      <c r="G22" s="164"/>
    </row>
    <row r="23" spans="2:7" x14ac:dyDescent="0.2">
      <c r="B23" s="156">
        <f>+'3.vol.'!C20</f>
        <v>42736</v>
      </c>
      <c r="C23" s="158"/>
      <c r="D23" s="158"/>
      <c r="E23" s="158"/>
      <c r="F23" s="430"/>
      <c r="G23" s="131"/>
    </row>
    <row r="24" spans="2:7" x14ac:dyDescent="0.2">
      <c r="B24" s="160">
        <f>+'3.vol.'!C21</f>
        <v>42767</v>
      </c>
      <c r="C24" s="130"/>
      <c r="D24" s="130"/>
      <c r="E24" s="130"/>
      <c r="F24" s="430"/>
      <c r="G24" s="165"/>
    </row>
    <row r="25" spans="2:7" x14ac:dyDescent="0.2">
      <c r="B25" s="160">
        <f>+'3.vol.'!C22</f>
        <v>42795</v>
      </c>
      <c r="C25" s="130"/>
      <c r="D25" s="130"/>
      <c r="E25" s="130"/>
      <c r="F25" s="428"/>
      <c r="G25" s="131"/>
    </row>
    <row r="26" spans="2:7" x14ac:dyDescent="0.2">
      <c r="B26" s="160">
        <f>+'3.vol.'!C23</f>
        <v>42826</v>
      </c>
      <c r="C26" s="130"/>
      <c r="D26" s="130"/>
      <c r="E26" s="130"/>
      <c r="F26" s="428"/>
      <c r="G26" s="131"/>
    </row>
    <row r="27" spans="2:7" x14ac:dyDescent="0.2">
      <c r="B27" s="160">
        <f>+'3.vol.'!C24</f>
        <v>42856</v>
      </c>
      <c r="C27" s="130"/>
      <c r="D27" s="130"/>
      <c r="E27" s="130"/>
      <c r="F27" s="428"/>
      <c r="G27" s="131"/>
    </row>
    <row r="28" spans="2:7" x14ac:dyDescent="0.2">
      <c r="B28" s="160">
        <f>+'3.vol.'!C25</f>
        <v>42887</v>
      </c>
      <c r="C28" s="130"/>
      <c r="D28" s="130"/>
      <c r="E28" s="130"/>
      <c r="F28" s="428"/>
      <c r="G28" s="131"/>
    </row>
    <row r="29" spans="2:7" x14ac:dyDescent="0.2">
      <c r="B29" s="160">
        <f>+'3.vol.'!C26</f>
        <v>42917</v>
      </c>
      <c r="C29" s="130"/>
      <c r="D29" s="130"/>
      <c r="E29" s="130"/>
      <c r="F29" s="428"/>
      <c r="G29" s="131"/>
    </row>
    <row r="30" spans="2:7" x14ac:dyDescent="0.2">
      <c r="B30" s="160">
        <f>+'3.vol.'!C27</f>
        <v>42948</v>
      </c>
      <c r="C30" s="130"/>
      <c r="D30" s="130"/>
      <c r="E30" s="130"/>
      <c r="F30" s="428"/>
      <c r="G30" s="131"/>
    </row>
    <row r="31" spans="2:7" x14ac:dyDescent="0.2">
      <c r="B31" s="160">
        <f>+'3.vol.'!C28</f>
        <v>42979</v>
      </c>
      <c r="C31" s="130"/>
      <c r="D31" s="130"/>
      <c r="E31" s="130"/>
      <c r="F31" s="428"/>
      <c r="G31" s="131"/>
    </row>
    <row r="32" spans="2:7" x14ac:dyDescent="0.2">
      <c r="B32" s="160">
        <f>+'3.vol.'!C29</f>
        <v>43009</v>
      </c>
      <c r="C32" s="130"/>
      <c r="D32" s="130"/>
      <c r="E32" s="130"/>
      <c r="F32" s="428"/>
      <c r="G32" s="131"/>
    </row>
    <row r="33" spans="2:7" x14ac:dyDescent="0.2">
      <c r="B33" s="160">
        <f>+'3.vol.'!C30</f>
        <v>43040</v>
      </c>
      <c r="C33" s="130"/>
      <c r="D33" s="130"/>
      <c r="E33" s="130"/>
      <c r="F33" s="428"/>
      <c r="G33" s="131"/>
    </row>
    <row r="34" spans="2:7" ht="13.5" thickBot="1" x14ac:dyDescent="0.25">
      <c r="B34" s="162">
        <f>+'3.vol.'!C31</f>
        <v>43070</v>
      </c>
      <c r="C34" s="163"/>
      <c r="D34" s="163"/>
      <c r="E34" s="163"/>
      <c r="F34" s="431"/>
      <c r="G34" s="166"/>
    </row>
    <row r="35" spans="2:7" x14ac:dyDescent="0.2">
      <c r="B35" s="156">
        <f>+'3.vol.'!C32</f>
        <v>43101</v>
      </c>
      <c r="C35" s="158"/>
      <c r="D35" s="167"/>
      <c r="E35" s="167"/>
      <c r="F35" s="167"/>
      <c r="G35" s="157"/>
    </row>
    <row r="36" spans="2:7" x14ac:dyDescent="0.2">
      <c r="B36" s="160">
        <f>+'3.vol.'!C33</f>
        <v>43132</v>
      </c>
      <c r="C36" s="130"/>
      <c r="D36" s="106"/>
      <c r="E36" s="106"/>
      <c r="F36" s="106"/>
      <c r="G36" s="161"/>
    </row>
    <row r="37" spans="2:7" x14ac:dyDescent="0.2">
      <c r="B37" s="160">
        <f>+'3.vol.'!C34</f>
        <v>43160</v>
      </c>
      <c r="C37" s="130"/>
      <c r="D37" s="106"/>
      <c r="E37" s="106"/>
      <c r="F37" s="106"/>
      <c r="G37" s="161"/>
    </row>
    <row r="38" spans="2:7" x14ac:dyDescent="0.2">
      <c r="B38" s="160">
        <f>+'3.vol.'!C35</f>
        <v>43191</v>
      </c>
      <c r="C38" s="130"/>
      <c r="D38" s="106"/>
      <c r="E38" s="106"/>
      <c r="F38" s="106"/>
      <c r="G38" s="161"/>
    </row>
    <row r="39" spans="2:7" x14ac:dyDescent="0.2">
      <c r="B39" s="160">
        <f>+'3.vol.'!C36</f>
        <v>43221</v>
      </c>
      <c r="C39" s="130"/>
      <c r="D39" s="106"/>
      <c r="E39" s="106"/>
      <c r="F39" s="106"/>
      <c r="G39" s="161"/>
    </row>
    <row r="40" spans="2:7" x14ac:dyDescent="0.2">
      <c r="B40" s="160">
        <f>+'3.vol.'!C37</f>
        <v>43252</v>
      </c>
      <c r="C40" s="130"/>
      <c r="D40" s="106"/>
      <c r="E40" s="106"/>
      <c r="F40" s="106"/>
      <c r="G40" s="161"/>
    </row>
    <row r="41" spans="2:7" x14ac:dyDescent="0.2">
      <c r="B41" s="160">
        <f>+'3.vol.'!C38</f>
        <v>43282</v>
      </c>
      <c r="C41" s="130"/>
      <c r="D41" s="106"/>
      <c r="E41" s="106"/>
      <c r="F41" s="106"/>
      <c r="G41" s="161"/>
    </row>
    <row r="42" spans="2:7" x14ac:dyDescent="0.2">
      <c r="B42" s="160">
        <f>+'3.vol.'!C39</f>
        <v>43313</v>
      </c>
      <c r="C42" s="130"/>
      <c r="D42" s="106"/>
      <c r="E42" s="106"/>
      <c r="F42" s="106"/>
      <c r="G42" s="161"/>
    </row>
    <row r="43" spans="2:7" x14ac:dyDescent="0.2">
      <c r="B43" s="160">
        <f>+'3.vol.'!C40</f>
        <v>43344</v>
      </c>
      <c r="C43" s="130"/>
      <c r="D43" s="106"/>
      <c r="E43" s="106"/>
      <c r="F43" s="106"/>
      <c r="G43" s="161"/>
    </row>
    <row r="44" spans="2:7" x14ac:dyDescent="0.2">
      <c r="B44" s="160">
        <f>+'3.vol.'!C41</f>
        <v>43374</v>
      </c>
      <c r="C44" s="130"/>
      <c r="D44" s="106"/>
      <c r="E44" s="106"/>
      <c r="F44" s="106"/>
      <c r="G44" s="161"/>
    </row>
    <row r="45" spans="2:7" x14ac:dyDescent="0.2">
      <c r="B45" s="160">
        <f>+'3.vol.'!C42</f>
        <v>43405</v>
      </c>
      <c r="C45" s="130"/>
      <c r="D45" s="106"/>
      <c r="E45" s="106"/>
      <c r="F45" s="106"/>
      <c r="G45" s="161"/>
    </row>
    <row r="46" spans="2:7" ht="13.5" thickBot="1" x14ac:dyDescent="0.25">
      <c r="B46" s="214">
        <f>+'3.vol.'!C43</f>
        <v>43435</v>
      </c>
      <c r="C46" s="215"/>
      <c r="D46" s="216"/>
      <c r="E46" s="216"/>
      <c r="F46" s="216"/>
      <c r="G46" s="209"/>
    </row>
    <row r="47" spans="2:7" x14ac:dyDescent="0.2">
      <c r="B47" s="156">
        <f>+'3.vol.'!C44</f>
        <v>43466</v>
      </c>
      <c r="C47" s="158"/>
      <c r="D47" s="158"/>
      <c r="E47" s="158"/>
      <c r="F47" s="158"/>
      <c r="G47" s="157"/>
    </row>
    <row r="48" spans="2:7" x14ac:dyDescent="0.2">
      <c r="B48" s="160">
        <f>+'3.vol.'!C45</f>
        <v>43497</v>
      </c>
      <c r="C48" s="130"/>
      <c r="D48" s="130"/>
      <c r="E48" s="130"/>
      <c r="F48" s="130"/>
      <c r="G48" s="161"/>
    </row>
    <row r="49" spans="2:48" x14ac:dyDescent="0.2">
      <c r="B49" s="160">
        <f>+'3.vol.'!C46</f>
        <v>43525</v>
      </c>
      <c r="C49" s="130"/>
      <c r="D49" s="130"/>
      <c r="E49" s="130"/>
      <c r="F49" s="130"/>
      <c r="G49" s="161"/>
    </row>
    <row r="50" spans="2:48" x14ac:dyDescent="0.2">
      <c r="B50" s="160">
        <f>+'3.vol.'!C47</f>
        <v>43556</v>
      </c>
      <c r="C50" s="130"/>
      <c r="D50" s="130"/>
      <c r="E50" s="130"/>
      <c r="F50" s="130"/>
      <c r="G50" s="161"/>
    </row>
    <row r="51" spans="2:48" x14ac:dyDescent="0.2">
      <c r="B51" s="160">
        <f>+'3.vol.'!C48</f>
        <v>43586</v>
      </c>
      <c r="C51" s="130"/>
      <c r="D51" s="130"/>
      <c r="E51" s="130"/>
      <c r="F51" s="130"/>
      <c r="G51" s="161"/>
    </row>
    <row r="52" spans="2:48" x14ac:dyDescent="0.2">
      <c r="B52" s="160">
        <f>+'3.vol.'!C49</f>
        <v>43617</v>
      </c>
      <c r="C52" s="130"/>
      <c r="D52" s="130"/>
      <c r="E52" s="130"/>
      <c r="F52" s="130"/>
      <c r="G52" s="161"/>
    </row>
    <row r="53" spans="2:48" x14ac:dyDescent="0.2">
      <c r="B53" s="160">
        <f>+'3.vol.'!C50</f>
        <v>43647</v>
      </c>
      <c r="C53" s="130"/>
      <c r="D53" s="130"/>
      <c r="E53" s="130"/>
      <c r="F53" s="130"/>
      <c r="G53" s="161"/>
    </row>
    <row r="54" spans="2:48" ht="13.5" thickBot="1" x14ac:dyDescent="0.25">
      <c r="B54" s="162">
        <f>+'3.vol.'!C51</f>
        <v>43678</v>
      </c>
      <c r="C54" s="163"/>
      <c r="D54" s="163"/>
      <c r="E54" s="163"/>
      <c r="F54" s="163"/>
      <c r="G54" s="169"/>
    </row>
    <row r="55" spans="2:48" hidden="1" x14ac:dyDescent="0.2">
      <c r="B55" s="378">
        <f>+'3.vol.'!C52</f>
        <v>43709</v>
      </c>
      <c r="C55" s="379"/>
      <c r="D55" s="379"/>
      <c r="E55" s="379"/>
      <c r="F55" s="379"/>
      <c r="G55" s="380"/>
    </row>
    <row r="56" spans="2:48" hidden="1" x14ac:dyDescent="0.2">
      <c r="B56" s="160">
        <f>+'3.vol.'!C53</f>
        <v>43739</v>
      </c>
      <c r="C56" s="130"/>
      <c r="D56" s="130"/>
      <c r="E56" s="130"/>
      <c r="F56" s="130"/>
      <c r="G56" s="161"/>
    </row>
    <row r="57" spans="2:48" hidden="1" x14ac:dyDescent="0.2">
      <c r="B57" s="160">
        <f>+'3.vol.'!C54</f>
        <v>43770</v>
      </c>
      <c r="C57" s="130"/>
      <c r="D57" s="130"/>
      <c r="E57" s="130"/>
      <c r="F57" s="130"/>
      <c r="G57" s="161"/>
    </row>
    <row r="58" spans="2:48" ht="13.5" hidden="1" thickBot="1" x14ac:dyDescent="0.25">
      <c r="B58" s="162">
        <f>+'3.vol.'!C55</f>
        <v>43800</v>
      </c>
      <c r="C58" s="163"/>
      <c r="D58" s="163"/>
      <c r="E58" s="163"/>
      <c r="F58" s="163"/>
      <c r="G58" s="169"/>
    </row>
    <row r="59" spans="2:48" ht="13.5" thickBot="1" x14ac:dyDescent="0.25">
      <c r="B59" s="176"/>
      <c r="C59" s="171"/>
      <c r="D59" s="171"/>
      <c r="E59" s="171"/>
      <c r="F59" s="171"/>
      <c r="G59" s="172"/>
      <c r="I59" s="171"/>
      <c r="J59" s="171"/>
      <c r="K59" s="171"/>
      <c r="L59" s="171"/>
      <c r="M59" s="171"/>
      <c r="N59" s="171"/>
      <c r="O59" s="171"/>
      <c r="P59" s="171"/>
      <c r="Q59" s="171"/>
      <c r="R59" s="171"/>
      <c r="S59" s="171"/>
      <c r="T59" s="171"/>
      <c r="U59" s="171"/>
      <c r="V59" s="171"/>
      <c r="W59" s="171"/>
      <c r="X59" s="171"/>
      <c r="Y59" s="171"/>
      <c r="Z59" s="171"/>
      <c r="AA59" s="171"/>
      <c r="AB59" s="171"/>
      <c r="AC59" s="171"/>
      <c r="AD59" s="171"/>
      <c r="AE59" s="171"/>
      <c r="AF59" s="171"/>
      <c r="AG59" s="171"/>
      <c r="AH59" s="171"/>
      <c r="AI59" s="171"/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</row>
    <row r="60" spans="2:48" x14ac:dyDescent="0.2">
      <c r="B60" s="173">
        <f>'3.vol.'!C59</f>
        <v>2016</v>
      </c>
      <c r="C60" s="158"/>
      <c r="D60" s="158"/>
      <c r="E60" s="158"/>
      <c r="F60" s="158"/>
      <c r="G60" s="158"/>
      <c r="H60" s="171"/>
    </row>
    <row r="61" spans="2:48" x14ac:dyDescent="0.2">
      <c r="B61" s="174">
        <f>'3.vol.'!C60</f>
        <v>2017</v>
      </c>
      <c r="C61" s="130"/>
      <c r="D61" s="130"/>
      <c r="E61" s="130"/>
      <c r="F61" s="130"/>
      <c r="G61" s="130"/>
      <c r="H61" s="171"/>
    </row>
    <row r="62" spans="2:48" ht="13.5" thickBot="1" x14ac:dyDescent="0.25">
      <c r="B62" s="175">
        <f>'3.vol.'!C61</f>
        <v>2018</v>
      </c>
      <c r="C62" s="163"/>
      <c r="D62" s="163"/>
      <c r="E62" s="163"/>
      <c r="F62" s="163"/>
      <c r="G62" s="163"/>
    </row>
    <row r="63" spans="2:48" ht="13.5" thickBot="1" x14ac:dyDescent="0.25">
      <c r="B63" s="176"/>
      <c r="C63" s="171"/>
      <c r="D63" s="171"/>
      <c r="E63" s="171"/>
      <c r="F63" s="171"/>
      <c r="G63" s="171"/>
    </row>
    <row r="64" spans="2:48" x14ac:dyDescent="0.2">
      <c r="B64" s="376" t="str">
        <f>'3.vol.'!C62</f>
        <v>ene-ago 2018</v>
      </c>
      <c r="C64" s="158"/>
      <c r="D64" s="158"/>
      <c r="E64" s="158"/>
      <c r="F64" s="158"/>
      <c r="G64" s="158"/>
    </row>
    <row r="65" spans="2:7" ht="13.5" thickBot="1" x14ac:dyDescent="0.25">
      <c r="B65" s="377" t="str">
        <f>'3.vol.'!C63</f>
        <v>ene-ago 2019</v>
      </c>
      <c r="C65" s="163"/>
      <c r="D65" s="163"/>
      <c r="E65" s="163"/>
      <c r="F65" s="163"/>
      <c r="G65" s="163"/>
    </row>
    <row r="66" spans="2:7" x14ac:dyDescent="0.2">
      <c r="C66" s="52"/>
      <c r="D66" s="52"/>
    </row>
    <row r="67" spans="2:7" x14ac:dyDescent="0.2">
      <c r="B67" s="218"/>
      <c r="C67" s="52"/>
      <c r="D67" s="52"/>
    </row>
  </sheetData>
  <sheetProtection formatCells="0" formatColumns="0" formatRows="0"/>
  <mergeCells count="1">
    <mergeCell ref="B4:G4"/>
  </mergeCells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scale="75" orientation="portrait" horizontalDpi="4294967292" verticalDpi="300" r:id="rId1"/>
  <headerFooter alignWithMargins="0">
    <oddHeader>&amp;R2019 - Año de la Exportación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I66"/>
  <sheetViews>
    <sheetView showGridLines="0" zoomScale="75" workbookViewId="0">
      <selection activeCell="C21" sqref="C21"/>
    </sheetView>
  </sheetViews>
  <sheetFormatPr baseColWidth="10" defaultRowHeight="12.75" x14ac:dyDescent="0.2"/>
  <cols>
    <col min="1" max="1" width="16.85546875" style="52" customWidth="1"/>
    <col min="2" max="2" width="28.28515625" style="52" customWidth="1"/>
    <col min="3" max="4" width="16.140625" style="52" customWidth="1"/>
    <col min="5" max="6" width="11.42578125" style="52"/>
    <col min="7" max="7" width="14.140625" style="52" customWidth="1"/>
    <col min="8" max="10" width="2.85546875" style="52" customWidth="1"/>
    <col min="11" max="16384" width="11.42578125" style="52"/>
  </cols>
  <sheetData>
    <row r="1" spans="1:9" x14ac:dyDescent="0.2">
      <c r="A1" s="463" t="s">
        <v>88</v>
      </c>
      <c r="B1" s="463"/>
      <c r="C1" s="463"/>
      <c r="D1" s="463"/>
      <c r="E1" s="463"/>
      <c r="F1" s="463"/>
      <c r="G1" s="463"/>
      <c r="H1" s="205"/>
      <c r="I1" s="205"/>
    </row>
    <row r="2" spans="1:9" x14ac:dyDescent="0.2">
      <c r="A2" s="118" t="s">
        <v>78</v>
      </c>
      <c r="B2" s="119"/>
      <c r="C2" s="119"/>
      <c r="D2" s="119"/>
      <c r="E2" s="119"/>
      <c r="F2" s="119"/>
      <c r="G2" s="119"/>
    </row>
    <row r="3" spans="1:9" x14ac:dyDescent="0.2">
      <c r="A3" s="382" t="str">
        <f>+'1.modelos'!A3</f>
        <v>Triciclos</v>
      </c>
      <c r="B3" s="366"/>
      <c r="C3" s="366"/>
      <c r="D3" s="366"/>
      <c r="E3" s="366"/>
      <c r="F3" s="366"/>
      <c r="G3" s="366"/>
      <c r="H3" s="55"/>
    </row>
    <row r="4" spans="1:9" x14ac:dyDescent="0.2">
      <c r="A4" s="118" t="s">
        <v>256</v>
      </c>
      <c r="B4" s="119"/>
      <c r="C4" s="119"/>
      <c r="D4" s="119"/>
      <c r="E4" s="119"/>
      <c r="F4" s="119"/>
      <c r="G4" s="119"/>
    </row>
    <row r="5" spans="1:9" ht="13.5" thickBot="1" x14ac:dyDescent="0.25">
      <c r="A5" s="118" t="s">
        <v>79</v>
      </c>
      <c r="B5" s="119"/>
      <c r="C5" s="119"/>
      <c r="D5" s="119"/>
      <c r="E5" s="119"/>
      <c r="F5" s="119"/>
      <c r="G5" s="119"/>
    </row>
    <row r="6" spans="1:9" ht="12.75" customHeight="1" x14ac:dyDescent="0.2">
      <c r="A6" s="134" t="s">
        <v>9</v>
      </c>
      <c r="B6" s="134" t="s">
        <v>80</v>
      </c>
      <c r="C6" s="134" t="s">
        <v>81</v>
      </c>
      <c r="D6" s="134" t="s">
        <v>81</v>
      </c>
      <c r="E6" s="134" t="s">
        <v>16</v>
      </c>
      <c r="F6" s="134" t="s">
        <v>95</v>
      </c>
      <c r="G6"/>
    </row>
    <row r="7" spans="1:9" ht="13.5" thickBot="1" x14ac:dyDescent="0.25">
      <c r="A7" s="155" t="s">
        <v>10</v>
      </c>
      <c r="B7" s="155" t="s">
        <v>82</v>
      </c>
      <c r="C7" s="155" t="s">
        <v>83</v>
      </c>
      <c r="D7" s="155" t="s">
        <v>251</v>
      </c>
      <c r="E7" s="155" t="s">
        <v>84</v>
      </c>
      <c r="F7" s="155" t="s">
        <v>84</v>
      </c>
      <c r="G7"/>
    </row>
    <row r="8" spans="1:9" x14ac:dyDescent="0.2">
      <c r="A8" s="156">
        <f>+'10.-precios'!B11</f>
        <v>42370</v>
      </c>
      <c r="B8" s="157"/>
      <c r="C8" s="158"/>
      <c r="D8" s="427"/>
      <c r="E8" s="159"/>
      <c r="F8" s="158"/>
      <c r="G8"/>
    </row>
    <row r="9" spans="1:9" x14ac:dyDescent="0.2">
      <c r="A9" s="160">
        <f>+'10.-precios'!B12</f>
        <v>42401</v>
      </c>
      <c r="B9" s="161"/>
      <c r="C9" s="130"/>
      <c r="D9" s="428"/>
      <c r="E9" s="131"/>
      <c r="F9" s="130"/>
      <c r="G9"/>
    </row>
    <row r="10" spans="1:9" x14ac:dyDescent="0.2">
      <c r="A10" s="160">
        <f>+'10.-precios'!B13</f>
        <v>42430</v>
      </c>
      <c r="B10" s="161"/>
      <c r="C10" s="130"/>
      <c r="D10" s="428"/>
      <c r="E10" s="131"/>
      <c r="F10" s="130"/>
      <c r="G10"/>
    </row>
    <row r="11" spans="1:9" x14ac:dyDescent="0.2">
      <c r="A11" s="160">
        <f>+'10.-precios'!B14</f>
        <v>42461</v>
      </c>
      <c r="B11" s="161"/>
      <c r="C11" s="130"/>
      <c r="D11" s="428"/>
      <c r="E11" s="131"/>
      <c r="F11" s="130"/>
      <c r="G11"/>
    </row>
    <row r="12" spans="1:9" x14ac:dyDescent="0.2">
      <c r="A12" s="160">
        <f>+'10.-precios'!B15</f>
        <v>42491</v>
      </c>
      <c r="B12" s="130"/>
      <c r="C12" s="130"/>
      <c r="D12" s="428"/>
      <c r="E12" s="131"/>
      <c r="F12" s="130"/>
      <c r="G12"/>
    </row>
    <row r="13" spans="1:9" x14ac:dyDescent="0.2">
      <c r="A13" s="160">
        <f>+'10.-precios'!B16</f>
        <v>42522</v>
      </c>
      <c r="B13" s="161"/>
      <c r="C13" s="130"/>
      <c r="D13" s="428"/>
      <c r="E13" s="131"/>
      <c r="F13" s="130"/>
      <c r="G13"/>
    </row>
    <row r="14" spans="1:9" x14ac:dyDescent="0.2">
      <c r="A14" s="160">
        <f>+'10.-precios'!B17</f>
        <v>42552</v>
      </c>
      <c r="B14" s="130"/>
      <c r="C14" s="130"/>
      <c r="D14" s="428"/>
      <c r="E14" s="131"/>
      <c r="F14" s="130"/>
      <c r="G14"/>
    </row>
    <row r="15" spans="1:9" x14ac:dyDescent="0.2">
      <c r="A15" s="160">
        <f>+'10.-precios'!B18</f>
        <v>42583</v>
      </c>
      <c r="B15" s="130"/>
      <c r="C15" s="130"/>
      <c r="D15" s="428"/>
      <c r="E15" s="131"/>
      <c r="F15" s="130"/>
      <c r="G15"/>
    </row>
    <row r="16" spans="1:9" x14ac:dyDescent="0.2">
      <c r="A16" s="160">
        <f>+'10.-precios'!B19</f>
        <v>42614</v>
      </c>
      <c r="B16" s="130"/>
      <c r="C16" s="130"/>
      <c r="D16" s="428"/>
      <c r="E16" s="131"/>
      <c r="F16" s="130"/>
      <c r="G16"/>
    </row>
    <row r="17" spans="1:7" x14ac:dyDescent="0.2">
      <c r="A17" s="160">
        <f>+'10.-precios'!B20</f>
        <v>42644</v>
      </c>
      <c r="B17" s="130"/>
      <c r="C17" s="130"/>
      <c r="D17" s="428"/>
      <c r="E17" s="131"/>
      <c r="F17" s="130"/>
      <c r="G17"/>
    </row>
    <row r="18" spans="1:7" x14ac:dyDescent="0.2">
      <c r="A18" s="160">
        <f>+'10.-precios'!B21</f>
        <v>42675</v>
      </c>
      <c r="B18" s="130"/>
      <c r="C18" s="130"/>
      <c r="D18" s="428"/>
      <c r="E18" s="131"/>
      <c r="F18" s="130"/>
      <c r="G18"/>
    </row>
    <row r="19" spans="1:7" ht="13.5" thickBot="1" x14ac:dyDescent="0.25">
      <c r="A19" s="162">
        <f>+'10.-precios'!B22</f>
        <v>42705</v>
      </c>
      <c r="B19" s="163"/>
      <c r="C19" s="163"/>
      <c r="D19" s="429"/>
      <c r="E19" s="164"/>
      <c r="F19" s="163"/>
      <c r="G19"/>
    </row>
    <row r="20" spans="1:7" x14ac:dyDescent="0.2">
      <c r="A20" s="156">
        <f>+'10.-precios'!B23</f>
        <v>42736</v>
      </c>
      <c r="B20" s="158"/>
      <c r="C20" s="158"/>
      <c r="D20" s="430"/>
      <c r="E20" s="131"/>
      <c r="F20" s="158"/>
      <c r="G20"/>
    </row>
    <row r="21" spans="1:7" x14ac:dyDescent="0.2">
      <c r="A21" s="160">
        <f>+'10.-precios'!B24</f>
        <v>42767</v>
      </c>
      <c r="B21" s="130"/>
      <c r="C21" s="130"/>
      <c r="D21" s="430"/>
      <c r="E21" s="165"/>
      <c r="F21" s="130"/>
      <c r="G21"/>
    </row>
    <row r="22" spans="1:7" x14ac:dyDescent="0.2">
      <c r="A22" s="160">
        <f>+'10.-precios'!B25</f>
        <v>42795</v>
      </c>
      <c r="B22" s="130"/>
      <c r="C22" s="130"/>
      <c r="D22" s="428"/>
      <c r="E22" s="131"/>
      <c r="F22" s="130"/>
      <c r="G22"/>
    </row>
    <row r="23" spans="1:7" x14ac:dyDescent="0.2">
      <c r="A23" s="160">
        <f>+'10.-precios'!B26</f>
        <v>42826</v>
      </c>
      <c r="B23" s="130"/>
      <c r="C23" s="130"/>
      <c r="D23" s="428"/>
      <c r="E23" s="131"/>
      <c r="F23" s="130"/>
      <c r="G23"/>
    </row>
    <row r="24" spans="1:7" x14ac:dyDescent="0.2">
      <c r="A24" s="160">
        <f>+'10.-precios'!B27</f>
        <v>42856</v>
      </c>
      <c r="B24" s="130"/>
      <c r="C24" s="130"/>
      <c r="D24" s="428"/>
      <c r="E24" s="131"/>
      <c r="F24" s="130"/>
      <c r="G24"/>
    </row>
    <row r="25" spans="1:7" x14ac:dyDescent="0.2">
      <c r="A25" s="160">
        <f>+'10.-precios'!B28</f>
        <v>42887</v>
      </c>
      <c r="B25" s="130"/>
      <c r="C25" s="130"/>
      <c r="D25" s="428"/>
      <c r="E25" s="131"/>
      <c r="F25" s="130"/>
      <c r="G25"/>
    </row>
    <row r="26" spans="1:7" x14ac:dyDescent="0.2">
      <c r="A26" s="160">
        <f>+'10.-precios'!B29</f>
        <v>42917</v>
      </c>
      <c r="B26" s="130"/>
      <c r="C26" s="130"/>
      <c r="D26" s="428"/>
      <c r="E26" s="131"/>
      <c r="F26" s="130"/>
      <c r="G26"/>
    </row>
    <row r="27" spans="1:7" x14ac:dyDescent="0.2">
      <c r="A27" s="160">
        <f>+'10.-precios'!B30</f>
        <v>42948</v>
      </c>
      <c r="B27" s="130"/>
      <c r="C27" s="130"/>
      <c r="D27" s="428"/>
      <c r="E27" s="131"/>
      <c r="F27" s="130"/>
      <c r="G27"/>
    </row>
    <row r="28" spans="1:7" x14ac:dyDescent="0.2">
      <c r="A28" s="160">
        <f>+'10.-precios'!B31</f>
        <v>42979</v>
      </c>
      <c r="B28" s="130"/>
      <c r="C28" s="130"/>
      <c r="D28" s="428"/>
      <c r="E28" s="131"/>
      <c r="F28" s="130"/>
      <c r="G28"/>
    </row>
    <row r="29" spans="1:7" x14ac:dyDescent="0.2">
      <c r="A29" s="160">
        <f>+'10.-precios'!B32</f>
        <v>43009</v>
      </c>
      <c r="B29" s="130"/>
      <c r="C29" s="130"/>
      <c r="D29" s="428"/>
      <c r="E29" s="131"/>
      <c r="F29" s="130"/>
      <c r="G29"/>
    </row>
    <row r="30" spans="1:7" x14ac:dyDescent="0.2">
      <c r="A30" s="160">
        <f>+'10.-precios'!B33</f>
        <v>43040</v>
      </c>
      <c r="B30" s="130"/>
      <c r="C30" s="130"/>
      <c r="D30" s="428"/>
      <c r="E30" s="131"/>
      <c r="F30" s="130"/>
      <c r="G30"/>
    </row>
    <row r="31" spans="1:7" ht="13.5" thickBot="1" x14ac:dyDescent="0.25">
      <c r="A31" s="162">
        <f>+'10.-precios'!B34</f>
        <v>43070</v>
      </c>
      <c r="B31" s="163"/>
      <c r="C31" s="163"/>
      <c r="D31" s="431"/>
      <c r="E31" s="166"/>
      <c r="F31" s="163"/>
      <c r="G31"/>
    </row>
    <row r="32" spans="1:7" x14ac:dyDescent="0.2">
      <c r="A32" s="156">
        <f>+'10.-precios'!B35</f>
        <v>43101</v>
      </c>
      <c r="B32" s="158"/>
      <c r="C32" s="167"/>
      <c r="D32" s="167"/>
      <c r="E32" s="157"/>
      <c r="F32" s="158"/>
      <c r="G32"/>
    </row>
    <row r="33" spans="1:7" x14ac:dyDescent="0.2">
      <c r="A33" s="160">
        <f>+'10.-precios'!B36</f>
        <v>43132</v>
      </c>
      <c r="B33" s="130"/>
      <c r="C33" s="106"/>
      <c r="D33" s="106"/>
      <c r="E33" s="161"/>
      <c r="F33" s="130"/>
      <c r="G33"/>
    </row>
    <row r="34" spans="1:7" x14ac:dyDescent="0.2">
      <c r="A34" s="160">
        <f>+'10.-precios'!B37</f>
        <v>43160</v>
      </c>
      <c r="B34" s="130"/>
      <c r="C34" s="106"/>
      <c r="D34" s="106"/>
      <c r="E34" s="161"/>
      <c r="F34" s="130"/>
      <c r="G34"/>
    </row>
    <row r="35" spans="1:7" x14ac:dyDescent="0.2">
      <c r="A35" s="160">
        <f>+'10.-precios'!B38</f>
        <v>43191</v>
      </c>
      <c r="B35" s="130"/>
      <c r="C35" s="106"/>
      <c r="D35" s="106"/>
      <c r="E35" s="161"/>
      <c r="F35" s="130"/>
      <c r="G35"/>
    </row>
    <row r="36" spans="1:7" x14ac:dyDescent="0.2">
      <c r="A36" s="160">
        <f>+'10.-precios'!B39</f>
        <v>43221</v>
      </c>
      <c r="B36" s="130"/>
      <c r="C36" s="106"/>
      <c r="D36" s="106"/>
      <c r="E36" s="161"/>
      <c r="F36" s="130"/>
      <c r="G36"/>
    </row>
    <row r="37" spans="1:7" x14ac:dyDescent="0.2">
      <c r="A37" s="160">
        <f>+'10.-precios'!B40</f>
        <v>43252</v>
      </c>
      <c r="B37" s="130"/>
      <c r="C37" s="106"/>
      <c r="D37" s="106"/>
      <c r="E37" s="161"/>
      <c r="F37" s="130"/>
      <c r="G37"/>
    </row>
    <row r="38" spans="1:7" x14ac:dyDescent="0.2">
      <c r="A38" s="160">
        <f>+'10.-precios'!B41</f>
        <v>43282</v>
      </c>
      <c r="B38" s="130"/>
      <c r="C38" s="106"/>
      <c r="D38" s="106"/>
      <c r="E38" s="161"/>
      <c r="F38" s="130"/>
      <c r="G38"/>
    </row>
    <row r="39" spans="1:7" x14ac:dyDescent="0.2">
      <c r="A39" s="160">
        <f>+'10.-precios'!B42</f>
        <v>43313</v>
      </c>
      <c r="B39" s="130"/>
      <c r="C39" s="106"/>
      <c r="D39" s="106"/>
      <c r="E39" s="161"/>
      <c r="F39" s="130"/>
      <c r="G39"/>
    </row>
    <row r="40" spans="1:7" x14ac:dyDescent="0.2">
      <c r="A40" s="160">
        <f>+'10.-precios'!B43</f>
        <v>43344</v>
      </c>
      <c r="B40" s="130"/>
      <c r="C40" s="106"/>
      <c r="D40" s="106"/>
      <c r="E40" s="161"/>
      <c r="F40" s="130"/>
      <c r="G40"/>
    </row>
    <row r="41" spans="1:7" x14ac:dyDescent="0.2">
      <c r="A41" s="160">
        <f>+'10.-precios'!B44</f>
        <v>43374</v>
      </c>
      <c r="B41" s="130"/>
      <c r="C41" s="106"/>
      <c r="D41" s="106"/>
      <c r="E41" s="161"/>
      <c r="F41" s="130"/>
      <c r="G41"/>
    </row>
    <row r="42" spans="1:7" x14ac:dyDescent="0.2">
      <c r="A42" s="160">
        <f>+'10.-precios'!B45</f>
        <v>43405</v>
      </c>
      <c r="B42" s="130"/>
      <c r="C42" s="106"/>
      <c r="D42" s="106"/>
      <c r="E42" s="161"/>
      <c r="F42" s="130"/>
      <c r="G42"/>
    </row>
    <row r="43" spans="1:7" ht="13.5" thickBot="1" x14ac:dyDescent="0.25">
      <c r="A43" s="162">
        <f>+'10.-precios'!B46</f>
        <v>43435</v>
      </c>
      <c r="B43" s="163"/>
      <c r="C43" s="168"/>
      <c r="D43" s="168"/>
      <c r="E43" s="169"/>
      <c r="F43" s="163"/>
      <c r="G43"/>
    </row>
    <row r="44" spans="1:7" x14ac:dyDescent="0.2">
      <c r="A44" s="156">
        <f>+'10.-precios'!B47</f>
        <v>43466</v>
      </c>
      <c r="B44" s="158"/>
      <c r="C44" s="167"/>
      <c r="D44" s="167"/>
      <c r="E44" s="157"/>
      <c r="F44" s="158"/>
      <c r="G44"/>
    </row>
    <row r="45" spans="1:7" x14ac:dyDescent="0.2">
      <c r="A45" s="160">
        <f>+'10.-precios'!B48</f>
        <v>43497</v>
      </c>
      <c r="B45" s="130"/>
      <c r="C45" s="106"/>
      <c r="D45" s="106"/>
      <c r="E45" s="161"/>
      <c r="F45" s="130"/>
      <c r="G45"/>
    </row>
    <row r="46" spans="1:7" x14ac:dyDescent="0.2">
      <c r="A46" s="160">
        <f>+'10.-precios'!B49</f>
        <v>43525</v>
      </c>
      <c r="B46" s="130"/>
      <c r="C46" s="106"/>
      <c r="D46" s="106"/>
      <c r="E46" s="161"/>
      <c r="F46" s="130"/>
      <c r="G46"/>
    </row>
    <row r="47" spans="1:7" x14ac:dyDescent="0.2">
      <c r="A47" s="160">
        <f>+'10.-precios'!B50</f>
        <v>43556</v>
      </c>
      <c r="B47" s="130"/>
      <c r="C47" s="106"/>
      <c r="D47" s="106"/>
      <c r="E47" s="161"/>
      <c r="F47" s="130"/>
      <c r="G47"/>
    </row>
    <row r="48" spans="1:7" x14ac:dyDescent="0.2">
      <c r="A48" s="160">
        <f>+'10.-precios'!B51</f>
        <v>43586</v>
      </c>
      <c r="B48" s="130"/>
      <c r="C48" s="106"/>
      <c r="D48" s="106"/>
      <c r="E48" s="161"/>
      <c r="F48" s="130"/>
      <c r="G48"/>
    </row>
    <row r="49" spans="1:7" x14ac:dyDescent="0.2">
      <c r="A49" s="160">
        <f>+'10.-precios'!B52</f>
        <v>43617</v>
      </c>
      <c r="B49" s="130"/>
      <c r="C49" s="106"/>
      <c r="D49" s="106"/>
      <c r="E49" s="161"/>
      <c r="F49" s="130"/>
      <c r="G49"/>
    </row>
    <row r="50" spans="1:7" x14ac:dyDescent="0.2">
      <c r="A50" s="160">
        <f>+'10.-precios'!B53</f>
        <v>43647</v>
      </c>
      <c r="B50" s="130"/>
      <c r="C50" s="106"/>
      <c r="D50" s="106"/>
      <c r="E50" s="161"/>
      <c r="F50" s="130"/>
      <c r="G50"/>
    </row>
    <row r="51" spans="1:7" ht="13.5" thickBot="1" x14ac:dyDescent="0.25">
      <c r="A51" s="162">
        <f>+'10.-precios'!B54</f>
        <v>43678</v>
      </c>
      <c r="B51" s="163"/>
      <c r="C51" s="168"/>
      <c r="D51" s="168"/>
      <c r="E51" s="169"/>
      <c r="F51" s="163"/>
      <c r="G51"/>
    </row>
    <row r="52" spans="1:7" hidden="1" x14ac:dyDescent="0.2">
      <c r="A52" s="378">
        <f>+'10.-precios'!B55</f>
        <v>43709</v>
      </c>
      <c r="B52" s="379"/>
      <c r="C52" s="381"/>
      <c r="D52" s="381"/>
      <c r="E52" s="380"/>
      <c r="F52" s="379"/>
      <c r="G52"/>
    </row>
    <row r="53" spans="1:7" hidden="1" x14ac:dyDescent="0.2">
      <c r="A53" s="160">
        <f>+'10.-precios'!B56</f>
        <v>43739</v>
      </c>
      <c r="B53" s="130"/>
      <c r="C53" s="106"/>
      <c r="D53" s="106"/>
      <c r="E53" s="161"/>
      <c r="F53" s="130"/>
      <c r="G53"/>
    </row>
    <row r="54" spans="1:7" hidden="1" x14ac:dyDescent="0.2">
      <c r="A54" s="160">
        <f>+'10.-precios'!B57</f>
        <v>43770</v>
      </c>
      <c r="B54" s="130"/>
      <c r="C54" s="106"/>
      <c r="D54" s="106"/>
      <c r="E54" s="161"/>
      <c r="F54" s="130"/>
      <c r="G54"/>
    </row>
    <row r="55" spans="1:7" ht="13.5" hidden="1" thickBot="1" x14ac:dyDescent="0.25">
      <c r="A55" s="162">
        <f>+'10.-precios'!B58</f>
        <v>43800</v>
      </c>
      <c r="B55" s="163"/>
      <c r="C55" s="168"/>
      <c r="D55" s="168"/>
      <c r="E55" s="169"/>
      <c r="F55" s="163"/>
      <c r="G55"/>
    </row>
    <row r="56" spans="1:7" ht="13.5" thickBot="1" x14ac:dyDescent="0.25">
      <c r="A56" s="176"/>
      <c r="B56" s="171"/>
      <c r="C56" s="171"/>
      <c r="D56" s="171"/>
      <c r="E56" s="172"/>
      <c r="F56" s="171"/>
      <c r="G56"/>
    </row>
    <row r="57" spans="1:7" x14ac:dyDescent="0.2">
      <c r="A57" s="206">
        <f>+'10.-precios'!B60</f>
        <v>2016</v>
      </c>
      <c r="B57" s="158"/>
      <c r="C57" s="158"/>
      <c r="D57" s="158"/>
      <c r="E57" s="158"/>
      <c r="F57" s="158"/>
      <c r="G57"/>
    </row>
    <row r="58" spans="1:7" x14ac:dyDescent="0.2">
      <c r="A58" s="207">
        <f>+'10.-precios'!B61</f>
        <v>2017</v>
      </c>
      <c r="B58" s="130"/>
      <c r="C58" s="130"/>
      <c r="D58" s="130"/>
      <c r="E58" s="130"/>
      <c r="F58" s="130"/>
      <c r="G58"/>
    </row>
    <row r="59" spans="1:7" ht="13.5" thickBot="1" x14ac:dyDescent="0.25">
      <c r="A59" s="208">
        <f>+'10.-precios'!B62</f>
        <v>2018</v>
      </c>
      <c r="B59" s="163"/>
      <c r="C59" s="163"/>
      <c r="D59" s="163"/>
      <c r="E59" s="163"/>
      <c r="F59" s="163"/>
      <c r="G59"/>
    </row>
    <row r="60" spans="1:7" ht="13.5" thickBot="1" x14ac:dyDescent="0.25">
      <c r="A60" s="176"/>
      <c r="B60" s="171"/>
      <c r="C60" s="171"/>
      <c r="D60" s="171"/>
      <c r="E60" s="171"/>
      <c r="F60" s="171"/>
      <c r="G60"/>
    </row>
    <row r="61" spans="1:7" x14ac:dyDescent="0.2">
      <c r="A61" s="376" t="str">
        <f>+'10.-precios'!B64</f>
        <v>ene-ago 2018</v>
      </c>
      <c r="B61" s="158"/>
      <c r="C61" s="158"/>
      <c r="D61" s="158"/>
      <c r="E61" s="158"/>
      <c r="F61" s="158"/>
      <c r="G61"/>
    </row>
    <row r="62" spans="1:7" ht="13.5" thickBot="1" x14ac:dyDescent="0.25">
      <c r="A62" s="377" t="str">
        <f>+'10.-precios'!B65</f>
        <v>ene-ago 2019</v>
      </c>
      <c r="B62" s="163"/>
      <c r="C62" s="163"/>
      <c r="D62" s="163"/>
      <c r="E62" s="163"/>
      <c r="F62" s="163"/>
      <c r="G62"/>
    </row>
    <row r="63" spans="1:7" x14ac:dyDescent="0.2">
      <c r="A63" s="177" t="s">
        <v>85</v>
      </c>
      <c r="B63" s="171"/>
      <c r="C63" s="171"/>
      <c r="D63" s="171"/>
      <c r="E63" s="171"/>
      <c r="F63" s="171"/>
      <c r="G63" s="171"/>
    </row>
    <row r="64" spans="1:7" x14ac:dyDescent="0.2">
      <c r="A64" s="145" t="s">
        <v>193</v>
      </c>
      <c r="B64" s="171"/>
      <c r="C64" s="171"/>
      <c r="D64" s="171"/>
      <c r="E64" s="171"/>
      <c r="F64" s="171"/>
      <c r="G64" s="171"/>
    </row>
    <row r="65" spans="1:7" x14ac:dyDescent="0.2">
      <c r="A65" s="145"/>
      <c r="B65" s="171"/>
      <c r="C65" s="171"/>
      <c r="D65" s="171"/>
      <c r="E65" s="171"/>
      <c r="F65" s="171"/>
      <c r="G65" s="171"/>
    </row>
    <row r="66" spans="1:7" x14ac:dyDescent="0.2">
      <c r="B66" s="171"/>
      <c r="C66" s="171"/>
      <c r="D66" s="171"/>
      <c r="E66" s="171"/>
      <c r="F66" s="171"/>
      <c r="G66" s="171"/>
    </row>
  </sheetData>
  <sheetProtection formatCells="0" formatColumns="0" formatRows="0"/>
  <mergeCells count="1">
    <mergeCell ref="A1:G1"/>
  </mergeCells>
  <phoneticPr fontId="0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76" orientation="portrait" horizontalDpi="300" verticalDpi="300" r:id="rId1"/>
  <headerFooter alignWithMargins="0">
    <oddHeader>&amp;R2019 - Año de la Exportación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M65"/>
  <sheetViews>
    <sheetView showGridLines="0" zoomScale="75" workbookViewId="0">
      <selection activeCell="C21" sqref="C21"/>
    </sheetView>
  </sheetViews>
  <sheetFormatPr baseColWidth="10" defaultRowHeight="12.75" x14ac:dyDescent="0.2"/>
  <cols>
    <col min="1" max="1" width="19.7109375" style="52" customWidth="1"/>
    <col min="2" max="4" width="14.5703125" style="52" customWidth="1"/>
    <col min="5" max="12" width="13.85546875" style="52" customWidth="1"/>
    <col min="13" max="13" width="18.85546875" style="52" customWidth="1"/>
    <col min="14" max="16384" width="11.42578125" style="52"/>
  </cols>
  <sheetData>
    <row r="1" spans="1:13" x14ac:dyDescent="0.2">
      <c r="A1" s="118" t="s">
        <v>135</v>
      </c>
      <c r="B1" s="118"/>
      <c r="C1" s="118"/>
      <c r="D1" s="118"/>
      <c r="E1" s="187"/>
      <c r="F1" s="187"/>
      <c r="G1" s="187"/>
      <c r="H1" s="188"/>
      <c r="I1" s="188"/>
      <c r="J1" s="188"/>
      <c r="K1" s="188"/>
      <c r="L1" s="188"/>
      <c r="M1" s="188"/>
    </row>
    <row r="2" spans="1:13" x14ac:dyDescent="0.2">
      <c r="A2" s="118" t="s">
        <v>14</v>
      </c>
      <c r="B2" s="118"/>
      <c r="C2" s="118"/>
      <c r="D2" s="118"/>
      <c r="E2" s="188"/>
      <c r="F2" s="188"/>
      <c r="G2" s="188"/>
      <c r="H2" s="188"/>
      <c r="I2" s="188"/>
      <c r="J2" s="188"/>
      <c r="K2" s="188"/>
      <c r="L2" s="188"/>
      <c r="M2" s="188"/>
    </row>
    <row r="3" spans="1:13" x14ac:dyDescent="0.2">
      <c r="A3" s="382" t="str">
        <f>+'1.modelos'!A3</f>
        <v>Triciclos</v>
      </c>
      <c r="B3" s="382"/>
      <c r="C3" s="382"/>
      <c r="D3" s="382"/>
      <c r="E3" s="383"/>
      <c r="F3" s="383"/>
      <c r="G3" s="383"/>
      <c r="H3" s="383"/>
      <c r="I3" s="383"/>
      <c r="J3" s="383"/>
      <c r="K3" s="383"/>
      <c r="L3" s="383"/>
      <c r="M3" s="383"/>
    </row>
    <row r="4" spans="1:13" x14ac:dyDescent="0.2">
      <c r="A4" s="118" t="s">
        <v>257</v>
      </c>
      <c r="B4" s="118"/>
      <c r="C4" s="118"/>
      <c r="D4" s="118"/>
      <c r="E4" s="188"/>
      <c r="F4" s="188"/>
      <c r="G4" s="188"/>
      <c r="H4" s="188"/>
      <c r="I4" s="188"/>
      <c r="J4" s="188"/>
      <c r="K4" s="188"/>
      <c r="L4" s="188"/>
      <c r="M4" s="188"/>
    </row>
    <row r="5" spans="1:13" x14ac:dyDescent="0.2">
      <c r="A5" s="367" t="s">
        <v>258</v>
      </c>
      <c r="B5" s="367"/>
      <c r="C5" s="367"/>
      <c r="D5" s="367"/>
      <c r="E5" s="383"/>
      <c r="F5" s="383"/>
      <c r="G5" s="383"/>
      <c r="H5" s="383"/>
      <c r="I5" s="383"/>
      <c r="J5" s="383"/>
      <c r="K5" s="383"/>
      <c r="L5" s="383"/>
      <c r="M5" s="383"/>
    </row>
    <row r="6" spans="1:13" ht="13.5" thickBot="1" x14ac:dyDescent="0.25">
      <c r="E6" s="172"/>
      <c r="F6" s="172"/>
      <c r="G6" s="188"/>
      <c r="H6" s="188"/>
      <c r="I6" s="188"/>
      <c r="J6" s="188"/>
      <c r="K6" s="188"/>
      <c r="L6" s="188"/>
      <c r="M6" s="188"/>
    </row>
    <row r="7" spans="1:13" x14ac:dyDescent="0.2">
      <c r="A7" s="134" t="s">
        <v>9</v>
      </c>
      <c r="B7" s="501" t="s">
        <v>241</v>
      </c>
      <c r="C7" s="502"/>
      <c r="D7" s="503"/>
      <c r="E7" s="189" t="s">
        <v>259</v>
      </c>
      <c r="F7" s="189"/>
      <c r="G7" s="190"/>
      <c r="H7" s="189" t="s">
        <v>259</v>
      </c>
      <c r="I7" s="189"/>
      <c r="J7" s="190"/>
      <c r="K7" s="189" t="s">
        <v>260</v>
      </c>
      <c r="L7" s="189"/>
      <c r="M7" s="190"/>
    </row>
    <row r="8" spans="1:13" ht="13.5" thickBot="1" x14ac:dyDescent="0.25">
      <c r="A8" s="191" t="s">
        <v>10</v>
      </c>
      <c r="B8" s="192" t="s">
        <v>268</v>
      </c>
      <c r="C8" s="432" t="s">
        <v>83</v>
      </c>
      <c r="D8" s="193" t="s">
        <v>15</v>
      </c>
      <c r="E8" s="194" t="str">
        <f>+B8</f>
        <v>Kilogramos</v>
      </c>
      <c r="F8" s="432" t="s">
        <v>83</v>
      </c>
      <c r="G8" s="195" t="s">
        <v>15</v>
      </c>
      <c r="H8" s="194" t="str">
        <f>+B8</f>
        <v>Kilogramos</v>
      </c>
      <c r="I8" s="432" t="s">
        <v>83</v>
      </c>
      <c r="J8" s="195" t="s">
        <v>15</v>
      </c>
      <c r="K8" s="194" t="str">
        <f>+B8</f>
        <v>Kilogramos</v>
      </c>
      <c r="L8" s="432" t="s">
        <v>83</v>
      </c>
      <c r="M8" s="195" t="s">
        <v>15</v>
      </c>
    </row>
    <row r="9" spans="1:13" x14ac:dyDescent="0.2">
      <c r="A9" s="156">
        <f>+'11- impo '!A8</f>
        <v>42370</v>
      </c>
      <c r="B9" s="156"/>
      <c r="C9" s="156"/>
      <c r="D9" s="156"/>
      <c r="E9" s="157"/>
      <c r="F9" s="157"/>
      <c r="G9" s="158"/>
      <c r="H9" s="157"/>
      <c r="I9" s="157"/>
      <c r="J9" s="158"/>
      <c r="K9" s="157"/>
      <c r="L9" s="157"/>
      <c r="M9" s="158"/>
    </row>
    <row r="10" spans="1:13" x14ac:dyDescent="0.2">
      <c r="A10" s="160">
        <f>+'11- impo '!A9</f>
        <v>42401</v>
      </c>
      <c r="B10" s="160"/>
      <c r="C10" s="160"/>
      <c r="D10" s="160"/>
      <c r="E10" s="161"/>
      <c r="F10" s="161"/>
      <c r="G10" s="130"/>
      <c r="H10" s="161"/>
      <c r="I10" s="161"/>
      <c r="J10" s="130"/>
      <c r="K10" s="161"/>
      <c r="L10" s="161"/>
      <c r="M10" s="130"/>
    </row>
    <row r="11" spans="1:13" x14ac:dyDescent="0.2">
      <c r="A11" s="160">
        <f>+'11- impo '!A10</f>
        <v>42430</v>
      </c>
      <c r="B11" s="160"/>
      <c r="C11" s="160"/>
      <c r="D11" s="160"/>
      <c r="E11" s="161"/>
      <c r="F11" s="161"/>
      <c r="G11" s="130"/>
      <c r="H11" s="161"/>
      <c r="I11" s="161"/>
      <c r="J11" s="130"/>
      <c r="K11" s="161"/>
      <c r="L11" s="161"/>
      <c r="M11" s="130"/>
    </row>
    <row r="12" spans="1:13" x14ac:dyDescent="0.2">
      <c r="A12" s="160">
        <f>+'11- impo '!A11</f>
        <v>42461</v>
      </c>
      <c r="B12" s="160"/>
      <c r="C12" s="160"/>
      <c r="D12" s="160"/>
      <c r="E12" s="161"/>
      <c r="F12" s="161"/>
      <c r="G12" s="130"/>
      <c r="H12" s="161"/>
      <c r="I12" s="161"/>
      <c r="J12" s="130"/>
      <c r="K12" s="161"/>
      <c r="L12" s="161"/>
      <c r="M12" s="130"/>
    </row>
    <row r="13" spans="1:13" x14ac:dyDescent="0.2">
      <c r="A13" s="160">
        <f>+'11- impo '!A12</f>
        <v>42491</v>
      </c>
      <c r="B13" s="160"/>
      <c r="C13" s="160"/>
      <c r="D13" s="160"/>
      <c r="E13" s="130"/>
      <c r="F13" s="130"/>
      <c r="G13" s="130"/>
      <c r="H13" s="130"/>
      <c r="I13" s="130"/>
      <c r="J13" s="130"/>
      <c r="K13" s="130"/>
      <c r="L13" s="130"/>
      <c r="M13" s="130"/>
    </row>
    <row r="14" spans="1:13" x14ac:dyDescent="0.2">
      <c r="A14" s="160">
        <f>+'11- impo '!A13</f>
        <v>42522</v>
      </c>
      <c r="B14" s="160"/>
      <c r="C14" s="160"/>
      <c r="D14" s="160"/>
      <c r="E14" s="161"/>
      <c r="F14" s="161"/>
      <c r="G14" s="130"/>
      <c r="H14" s="161"/>
      <c r="I14" s="161"/>
      <c r="J14" s="130"/>
      <c r="K14" s="161"/>
      <c r="L14" s="161"/>
      <c r="M14" s="130"/>
    </row>
    <row r="15" spans="1:13" x14ac:dyDescent="0.2">
      <c r="A15" s="160">
        <f>+'11- impo '!A14</f>
        <v>42552</v>
      </c>
      <c r="B15" s="160"/>
      <c r="C15" s="160"/>
      <c r="D15" s="160"/>
      <c r="E15" s="130"/>
      <c r="F15" s="130"/>
      <c r="G15" s="130"/>
      <c r="H15" s="130"/>
      <c r="I15" s="130"/>
      <c r="J15" s="130"/>
      <c r="K15" s="130"/>
      <c r="L15" s="130"/>
      <c r="M15" s="130"/>
    </row>
    <row r="16" spans="1:13" x14ac:dyDescent="0.2">
      <c r="A16" s="160">
        <f>+'11- impo '!A15</f>
        <v>42583</v>
      </c>
      <c r="B16" s="160"/>
      <c r="C16" s="160"/>
      <c r="D16" s="160"/>
      <c r="E16" s="130"/>
      <c r="F16" s="130"/>
      <c r="G16" s="130"/>
      <c r="H16" s="130"/>
      <c r="I16" s="130"/>
      <c r="J16" s="130"/>
      <c r="K16" s="130"/>
      <c r="L16" s="130"/>
      <c r="M16" s="130"/>
    </row>
    <row r="17" spans="1:13" x14ac:dyDescent="0.2">
      <c r="A17" s="160">
        <f>+'11- impo '!A16</f>
        <v>42614</v>
      </c>
      <c r="B17" s="160"/>
      <c r="C17" s="160"/>
      <c r="D17" s="160"/>
      <c r="E17" s="130"/>
      <c r="F17" s="130"/>
      <c r="G17" s="130"/>
      <c r="H17" s="130"/>
      <c r="I17" s="130"/>
      <c r="J17" s="130"/>
      <c r="K17" s="130"/>
      <c r="L17" s="130"/>
      <c r="M17" s="130"/>
    </row>
    <row r="18" spans="1:13" x14ac:dyDescent="0.2">
      <c r="A18" s="160">
        <f>+'11- impo '!A17</f>
        <v>42644</v>
      </c>
      <c r="B18" s="160"/>
      <c r="C18" s="160"/>
      <c r="D18" s="160"/>
      <c r="E18" s="130"/>
      <c r="F18" s="130"/>
      <c r="G18" s="130"/>
      <c r="H18" s="130"/>
      <c r="I18" s="130"/>
      <c r="J18" s="130"/>
      <c r="K18" s="130"/>
      <c r="L18" s="130"/>
      <c r="M18" s="130"/>
    </row>
    <row r="19" spans="1:13" x14ac:dyDescent="0.2">
      <c r="A19" s="160">
        <f>+'11- impo '!A18</f>
        <v>42675</v>
      </c>
      <c r="B19" s="160"/>
      <c r="C19" s="160"/>
      <c r="D19" s="160"/>
      <c r="E19" s="130"/>
      <c r="F19" s="130"/>
      <c r="G19" s="130"/>
      <c r="H19" s="130"/>
      <c r="I19" s="130"/>
      <c r="J19" s="130"/>
      <c r="K19" s="130"/>
      <c r="L19" s="130"/>
      <c r="M19" s="130"/>
    </row>
    <row r="20" spans="1:13" ht="13.5" thickBot="1" x14ac:dyDescent="0.25">
      <c r="A20" s="162">
        <f>+'11- impo '!A19</f>
        <v>42705</v>
      </c>
      <c r="B20" s="162"/>
      <c r="C20" s="162"/>
      <c r="D20" s="162"/>
      <c r="E20" s="163"/>
      <c r="F20" s="163"/>
      <c r="G20" s="163"/>
      <c r="H20" s="163"/>
      <c r="I20" s="163"/>
      <c r="J20" s="163"/>
      <c r="K20" s="163"/>
      <c r="L20" s="163"/>
      <c r="M20" s="163"/>
    </row>
    <row r="21" spans="1:13" x14ac:dyDescent="0.2">
      <c r="A21" s="156">
        <f>+'11- impo '!A20</f>
        <v>42736</v>
      </c>
      <c r="B21" s="156"/>
      <c r="C21" s="156"/>
      <c r="D21" s="156"/>
      <c r="E21" s="158"/>
      <c r="F21" s="158"/>
      <c r="G21" s="158"/>
      <c r="H21" s="158"/>
      <c r="I21" s="158"/>
      <c r="J21" s="158"/>
      <c r="K21" s="158"/>
      <c r="L21" s="158"/>
      <c r="M21" s="158"/>
    </row>
    <row r="22" spans="1:13" x14ac:dyDescent="0.2">
      <c r="A22" s="160">
        <f>+'11- impo '!A21</f>
        <v>42767</v>
      </c>
      <c r="B22" s="160"/>
      <c r="C22" s="160"/>
      <c r="D22" s="160"/>
      <c r="E22" s="130"/>
      <c r="F22" s="130"/>
      <c r="G22" s="130"/>
      <c r="H22" s="130"/>
      <c r="I22" s="130"/>
      <c r="J22" s="130"/>
      <c r="K22" s="130"/>
      <c r="L22" s="130"/>
      <c r="M22" s="130"/>
    </row>
    <row r="23" spans="1:13" x14ac:dyDescent="0.2">
      <c r="A23" s="160">
        <f>+'11- impo '!A22</f>
        <v>42795</v>
      </c>
      <c r="B23" s="160"/>
      <c r="C23" s="160"/>
      <c r="D23" s="160"/>
      <c r="E23" s="130"/>
      <c r="F23" s="130"/>
      <c r="G23" s="130"/>
      <c r="H23" s="130"/>
      <c r="I23" s="130"/>
      <c r="J23" s="130"/>
      <c r="K23" s="130"/>
      <c r="L23" s="130"/>
      <c r="M23" s="130"/>
    </row>
    <row r="24" spans="1:13" x14ac:dyDescent="0.2">
      <c r="A24" s="160">
        <f>+'11- impo '!A23</f>
        <v>42826</v>
      </c>
      <c r="B24" s="160"/>
      <c r="C24" s="160"/>
      <c r="D24" s="160"/>
      <c r="E24" s="130"/>
      <c r="F24" s="130"/>
      <c r="G24" s="130"/>
      <c r="H24" s="130"/>
      <c r="I24" s="130"/>
      <c r="J24" s="130"/>
      <c r="K24" s="130"/>
      <c r="L24" s="130"/>
      <c r="M24" s="130"/>
    </row>
    <row r="25" spans="1:13" x14ac:dyDescent="0.2">
      <c r="A25" s="160">
        <f>+'11- impo '!A24</f>
        <v>42856</v>
      </c>
      <c r="B25" s="160"/>
      <c r="C25" s="160"/>
      <c r="D25" s="160"/>
      <c r="E25" s="130"/>
      <c r="F25" s="130"/>
      <c r="G25" s="130"/>
      <c r="H25" s="130"/>
      <c r="I25" s="130"/>
      <c r="J25" s="130"/>
      <c r="K25" s="130"/>
      <c r="L25" s="130"/>
      <c r="M25" s="130"/>
    </row>
    <row r="26" spans="1:13" x14ac:dyDescent="0.2">
      <c r="A26" s="160">
        <f>+'11- impo '!A25</f>
        <v>42887</v>
      </c>
      <c r="B26" s="160"/>
      <c r="C26" s="160"/>
      <c r="D26" s="160"/>
      <c r="E26" s="130"/>
      <c r="F26" s="130"/>
      <c r="G26" s="130"/>
      <c r="H26" s="130"/>
      <c r="I26" s="130"/>
      <c r="J26" s="130"/>
      <c r="K26" s="130"/>
      <c r="L26" s="130"/>
      <c r="M26" s="130"/>
    </row>
    <row r="27" spans="1:13" x14ac:dyDescent="0.2">
      <c r="A27" s="160">
        <f>+'11- impo '!A26</f>
        <v>42917</v>
      </c>
      <c r="B27" s="160"/>
      <c r="C27" s="160"/>
      <c r="D27" s="160"/>
      <c r="E27" s="130"/>
      <c r="F27" s="130"/>
      <c r="G27" s="130"/>
      <c r="H27" s="130"/>
      <c r="I27" s="130"/>
      <c r="J27" s="130"/>
      <c r="K27" s="130"/>
      <c r="L27" s="130"/>
      <c r="M27" s="130"/>
    </row>
    <row r="28" spans="1:13" x14ac:dyDescent="0.2">
      <c r="A28" s="160">
        <f>+'11- impo '!A27</f>
        <v>42948</v>
      </c>
      <c r="B28" s="160"/>
      <c r="C28" s="160"/>
      <c r="D28" s="160"/>
      <c r="E28" s="130"/>
      <c r="F28" s="130"/>
      <c r="G28" s="130"/>
      <c r="H28" s="130"/>
      <c r="I28" s="130"/>
      <c r="J28" s="130"/>
      <c r="K28" s="130"/>
      <c r="L28" s="130"/>
      <c r="M28" s="130"/>
    </row>
    <row r="29" spans="1:13" x14ac:dyDescent="0.2">
      <c r="A29" s="160">
        <f>+'11- impo '!A28</f>
        <v>42979</v>
      </c>
      <c r="B29" s="160"/>
      <c r="C29" s="160"/>
      <c r="D29" s="160"/>
      <c r="E29" s="130"/>
      <c r="F29" s="130"/>
      <c r="G29" s="130"/>
      <c r="H29" s="130"/>
      <c r="I29" s="130"/>
      <c r="J29" s="130"/>
      <c r="K29" s="130"/>
      <c r="L29" s="130"/>
      <c r="M29" s="130"/>
    </row>
    <row r="30" spans="1:13" x14ac:dyDescent="0.2">
      <c r="A30" s="160">
        <f>+'11- impo '!A29</f>
        <v>43009</v>
      </c>
      <c r="B30" s="160"/>
      <c r="C30" s="160"/>
      <c r="D30" s="160"/>
      <c r="E30" s="130"/>
      <c r="F30" s="130"/>
      <c r="G30" s="130"/>
      <c r="H30" s="130"/>
      <c r="I30" s="130"/>
      <c r="J30" s="130"/>
      <c r="K30" s="130"/>
      <c r="L30" s="130"/>
      <c r="M30" s="130"/>
    </row>
    <row r="31" spans="1:13" x14ac:dyDescent="0.2">
      <c r="A31" s="160">
        <f>+'11- impo '!A30</f>
        <v>43040</v>
      </c>
      <c r="B31" s="160"/>
      <c r="C31" s="160"/>
      <c r="D31" s="160"/>
      <c r="E31" s="130"/>
      <c r="F31" s="130"/>
      <c r="G31" s="130"/>
      <c r="H31" s="130"/>
      <c r="I31" s="130"/>
      <c r="J31" s="130"/>
      <c r="K31" s="130"/>
      <c r="L31" s="130"/>
      <c r="M31" s="130"/>
    </row>
    <row r="32" spans="1:13" ht="13.5" thickBot="1" x14ac:dyDescent="0.25">
      <c r="A32" s="162">
        <f>+'11- impo '!A31</f>
        <v>43070</v>
      </c>
      <c r="B32" s="162"/>
      <c r="C32" s="162"/>
      <c r="D32" s="162"/>
      <c r="E32" s="163"/>
      <c r="F32" s="163"/>
      <c r="G32" s="163"/>
      <c r="H32" s="163"/>
      <c r="I32" s="163"/>
      <c r="J32" s="163"/>
      <c r="K32" s="163"/>
      <c r="L32" s="163"/>
      <c r="M32" s="163"/>
    </row>
    <row r="33" spans="1:13" x14ac:dyDescent="0.2">
      <c r="A33" s="156">
        <f>+'11- impo '!A32</f>
        <v>43101</v>
      </c>
      <c r="B33" s="156"/>
      <c r="C33" s="156"/>
      <c r="D33" s="156"/>
      <c r="E33" s="158"/>
      <c r="F33" s="158"/>
      <c r="G33" s="158"/>
      <c r="H33" s="158"/>
      <c r="I33" s="158"/>
      <c r="J33" s="158"/>
      <c r="K33" s="158"/>
      <c r="L33" s="158"/>
      <c r="M33" s="158"/>
    </row>
    <row r="34" spans="1:13" x14ac:dyDescent="0.2">
      <c r="A34" s="160">
        <f>+'11- impo '!A33</f>
        <v>43132</v>
      </c>
      <c r="B34" s="160"/>
      <c r="C34" s="160"/>
      <c r="D34" s="160"/>
      <c r="E34" s="130"/>
      <c r="F34" s="130"/>
      <c r="G34" s="130"/>
      <c r="H34" s="130"/>
      <c r="I34" s="130"/>
      <c r="J34" s="130"/>
      <c r="K34" s="130"/>
      <c r="L34" s="130"/>
      <c r="M34" s="130"/>
    </row>
    <row r="35" spans="1:13" x14ac:dyDescent="0.2">
      <c r="A35" s="160">
        <f>+'11- impo '!A34</f>
        <v>43160</v>
      </c>
      <c r="B35" s="160"/>
      <c r="C35" s="160"/>
      <c r="D35" s="160"/>
      <c r="E35" s="130"/>
      <c r="F35" s="130"/>
      <c r="G35" s="130"/>
      <c r="H35" s="130"/>
      <c r="I35" s="130"/>
      <c r="J35" s="130"/>
      <c r="K35" s="130"/>
      <c r="L35" s="130"/>
      <c r="M35" s="130"/>
    </row>
    <row r="36" spans="1:13" x14ac:dyDescent="0.2">
      <c r="A36" s="160">
        <f>+'11- impo '!A35</f>
        <v>43191</v>
      </c>
      <c r="B36" s="160"/>
      <c r="C36" s="160"/>
      <c r="D36" s="160"/>
      <c r="E36" s="130"/>
      <c r="F36" s="130"/>
      <c r="G36" s="130"/>
      <c r="H36" s="130"/>
      <c r="I36" s="130"/>
      <c r="J36" s="130"/>
      <c r="K36" s="130"/>
      <c r="L36" s="130"/>
      <c r="M36" s="130"/>
    </row>
    <row r="37" spans="1:13" x14ac:dyDescent="0.2">
      <c r="A37" s="160">
        <f>+'11- impo '!A36</f>
        <v>43221</v>
      </c>
      <c r="B37" s="160"/>
      <c r="C37" s="160"/>
      <c r="D37" s="160"/>
      <c r="E37" s="130"/>
      <c r="F37" s="130"/>
      <c r="G37" s="130"/>
      <c r="H37" s="130"/>
      <c r="I37" s="130"/>
      <c r="J37" s="130"/>
      <c r="K37" s="130"/>
      <c r="L37" s="130"/>
      <c r="M37" s="130"/>
    </row>
    <row r="38" spans="1:13" x14ac:dyDescent="0.2">
      <c r="A38" s="160">
        <f>+'11- impo '!A37</f>
        <v>43252</v>
      </c>
      <c r="B38" s="160"/>
      <c r="C38" s="160"/>
      <c r="D38" s="160"/>
      <c r="E38" s="130"/>
      <c r="F38" s="130"/>
      <c r="G38" s="130"/>
      <c r="H38" s="130"/>
      <c r="I38" s="130"/>
      <c r="J38" s="130"/>
      <c r="K38" s="130"/>
      <c r="L38" s="130"/>
      <c r="M38" s="130"/>
    </row>
    <row r="39" spans="1:13" x14ac:dyDescent="0.2">
      <c r="A39" s="160">
        <f>+'11- impo '!A38</f>
        <v>43282</v>
      </c>
      <c r="B39" s="160"/>
      <c r="C39" s="160"/>
      <c r="D39" s="160"/>
      <c r="E39" s="130"/>
      <c r="F39" s="130"/>
      <c r="G39" s="130"/>
      <c r="H39" s="130"/>
      <c r="I39" s="130"/>
      <c r="J39" s="130"/>
      <c r="K39" s="130"/>
      <c r="L39" s="130"/>
      <c r="M39" s="130"/>
    </row>
    <row r="40" spans="1:13" x14ac:dyDescent="0.2">
      <c r="A40" s="160">
        <f>+'11- impo '!A39</f>
        <v>43313</v>
      </c>
      <c r="B40" s="160"/>
      <c r="C40" s="160"/>
      <c r="D40" s="160"/>
      <c r="E40" s="130"/>
      <c r="F40" s="130"/>
      <c r="G40" s="130"/>
      <c r="H40" s="130"/>
      <c r="I40" s="130"/>
      <c r="J40" s="130"/>
      <c r="K40" s="130"/>
      <c r="L40" s="130"/>
      <c r="M40" s="130"/>
    </row>
    <row r="41" spans="1:13" x14ac:dyDescent="0.2">
      <c r="A41" s="160">
        <f>+'11- impo '!A40</f>
        <v>43344</v>
      </c>
      <c r="B41" s="160"/>
      <c r="C41" s="160"/>
      <c r="D41" s="160"/>
      <c r="E41" s="130"/>
      <c r="F41" s="130"/>
      <c r="G41" s="130"/>
      <c r="H41" s="130"/>
      <c r="I41" s="130"/>
      <c r="J41" s="130"/>
      <c r="K41" s="130"/>
      <c r="L41" s="130"/>
      <c r="M41" s="130"/>
    </row>
    <row r="42" spans="1:13" x14ac:dyDescent="0.2">
      <c r="A42" s="160">
        <f>+'11- impo '!A41</f>
        <v>43374</v>
      </c>
      <c r="B42" s="160"/>
      <c r="C42" s="160"/>
      <c r="D42" s="160"/>
      <c r="E42" s="130"/>
      <c r="F42" s="130"/>
      <c r="G42" s="130"/>
      <c r="H42" s="130"/>
      <c r="I42" s="130"/>
      <c r="J42" s="130"/>
      <c r="K42" s="130"/>
      <c r="L42" s="130"/>
      <c r="M42" s="130"/>
    </row>
    <row r="43" spans="1:13" x14ac:dyDescent="0.2">
      <c r="A43" s="160">
        <f>+'11- impo '!A42</f>
        <v>43405</v>
      </c>
      <c r="B43" s="160"/>
      <c r="C43" s="160"/>
      <c r="D43" s="160"/>
      <c r="E43" s="130"/>
      <c r="F43" s="130"/>
      <c r="G43" s="130"/>
      <c r="H43" s="130"/>
      <c r="I43" s="130"/>
      <c r="J43" s="130"/>
      <c r="K43" s="130"/>
      <c r="L43" s="130"/>
      <c r="M43" s="130"/>
    </row>
    <row r="44" spans="1:13" ht="13.5" thickBot="1" x14ac:dyDescent="0.25">
      <c r="A44" s="162">
        <f>+'11- impo '!A43</f>
        <v>43435</v>
      </c>
      <c r="B44" s="162"/>
      <c r="C44" s="162"/>
      <c r="D44" s="162"/>
      <c r="E44" s="163"/>
      <c r="F44" s="163"/>
      <c r="G44" s="163"/>
      <c r="H44" s="163"/>
      <c r="I44" s="163"/>
      <c r="J44" s="163"/>
      <c r="K44" s="163"/>
      <c r="L44" s="163"/>
      <c r="M44" s="163"/>
    </row>
    <row r="45" spans="1:13" x14ac:dyDescent="0.2">
      <c r="A45" s="156">
        <f>+'11- impo '!A44</f>
        <v>43466</v>
      </c>
      <c r="B45" s="156"/>
      <c r="C45" s="156"/>
      <c r="D45" s="156"/>
      <c r="E45" s="158"/>
      <c r="F45" s="158"/>
      <c r="G45" s="158"/>
      <c r="H45" s="158"/>
      <c r="I45" s="158"/>
      <c r="J45" s="158"/>
      <c r="K45" s="158"/>
      <c r="L45" s="158"/>
      <c r="M45" s="158"/>
    </row>
    <row r="46" spans="1:13" x14ac:dyDescent="0.2">
      <c r="A46" s="160">
        <f>+'11- impo '!A45</f>
        <v>43497</v>
      </c>
      <c r="B46" s="160"/>
      <c r="C46" s="160"/>
      <c r="D46" s="160"/>
      <c r="E46" s="130"/>
      <c r="F46" s="130"/>
      <c r="G46" s="130"/>
      <c r="H46" s="130"/>
      <c r="I46" s="130"/>
      <c r="J46" s="130"/>
      <c r="K46" s="130"/>
      <c r="L46" s="130"/>
      <c r="M46" s="130"/>
    </row>
    <row r="47" spans="1:13" x14ac:dyDescent="0.2">
      <c r="A47" s="160">
        <f>+'11- impo '!A46</f>
        <v>43525</v>
      </c>
      <c r="B47" s="160"/>
      <c r="C47" s="160"/>
      <c r="D47" s="160"/>
      <c r="E47" s="130"/>
      <c r="F47" s="130"/>
      <c r="G47" s="130"/>
      <c r="H47" s="130"/>
      <c r="I47" s="130"/>
      <c r="J47" s="130"/>
      <c r="K47" s="130"/>
      <c r="L47" s="130"/>
      <c r="M47" s="130"/>
    </row>
    <row r="48" spans="1:13" x14ac:dyDescent="0.2">
      <c r="A48" s="160">
        <f>+'11- impo '!A47</f>
        <v>43556</v>
      </c>
      <c r="B48" s="160"/>
      <c r="C48" s="160"/>
      <c r="D48" s="160"/>
      <c r="E48" s="130"/>
      <c r="F48" s="130"/>
      <c r="G48" s="130"/>
      <c r="H48" s="130"/>
      <c r="I48" s="130"/>
      <c r="J48" s="130"/>
      <c r="K48" s="130"/>
      <c r="L48" s="130"/>
      <c r="M48" s="130"/>
    </row>
    <row r="49" spans="1:13" x14ac:dyDescent="0.2">
      <c r="A49" s="160">
        <f>+'11- impo '!A48</f>
        <v>43586</v>
      </c>
      <c r="B49" s="160"/>
      <c r="C49" s="160"/>
      <c r="D49" s="160"/>
      <c r="E49" s="130"/>
      <c r="F49" s="130"/>
      <c r="G49" s="130"/>
      <c r="H49" s="130"/>
      <c r="I49" s="130"/>
      <c r="J49" s="130"/>
      <c r="K49" s="130"/>
      <c r="L49" s="130"/>
      <c r="M49" s="130"/>
    </row>
    <row r="50" spans="1:13" x14ac:dyDescent="0.2">
      <c r="A50" s="160">
        <f>+'11- impo '!A49</f>
        <v>43617</v>
      </c>
      <c r="B50" s="160"/>
      <c r="C50" s="160"/>
      <c r="D50" s="160"/>
      <c r="E50" s="130"/>
      <c r="F50" s="130"/>
      <c r="G50" s="130"/>
      <c r="H50" s="130"/>
      <c r="I50" s="130"/>
      <c r="J50" s="130"/>
      <c r="K50" s="130"/>
      <c r="L50" s="130"/>
      <c r="M50" s="130"/>
    </row>
    <row r="51" spans="1:13" x14ac:dyDescent="0.2">
      <c r="A51" s="160">
        <f>+'11- impo '!A50</f>
        <v>43647</v>
      </c>
      <c r="B51" s="160"/>
      <c r="C51" s="160"/>
      <c r="D51" s="160"/>
      <c r="E51" s="130"/>
      <c r="F51" s="130"/>
      <c r="G51" s="130"/>
      <c r="H51" s="130"/>
      <c r="I51" s="130"/>
      <c r="J51" s="130"/>
      <c r="K51" s="130"/>
      <c r="L51" s="130"/>
      <c r="M51" s="130"/>
    </row>
    <row r="52" spans="1:13" ht="13.5" thickBot="1" x14ac:dyDescent="0.25">
      <c r="A52" s="162">
        <f>+'11- impo '!A51</f>
        <v>43678</v>
      </c>
      <c r="B52" s="162"/>
      <c r="C52" s="162"/>
      <c r="D52" s="162"/>
      <c r="E52" s="163"/>
      <c r="F52" s="163"/>
      <c r="G52" s="163"/>
      <c r="H52" s="163"/>
      <c r="I52" s="163"/>
      <c r="J52" s="163"/>
      <c r="K52" s="163"/>
      <c r="L52" s="163"/>
      <c r="M52" s="163"/>
    </row>
    <row r="53" spans="1:13" hidden="1" x14ac:dyDescent="0.2">
      <c r="A53" s="378">
        <f>+'11- impo '!A52</f>
        <v>43709</v>
      </c>
      <c r="B53" s="378"/>
      <c r="C53" s="378"/>
      <c r="D53" s="378"/>
      <c r="E53" s="379"/>
      <c r="F53" s="379"/>
      <c r="G53" s="379"/>
      <c r="H53" s="379"/>
      <c r="I53" s="379"/>
      <c r="J53" s="379"/>
      <c r="K53" s="379"/>
      <c r="L53" s="379"/>
      <c r="M53" s="379"/>
    </row>
    <row r="54" spans="1:13" hidden="1" x14ac:dyDescent="0.2">
      <c r="A54" s="160">
        <f>+'11- impo '!A53</f>
        <v>43739</v>
      </c>
      <c r="B54" s="160"/>
      <c r="C54" s="160"/>
      <c r="D54" s="160"/>
      <c r="E54" s="130"/>
      <c r="F54" s="130"/>
      <c r="G54" s="130"/>
      <c r="H54" s="130"/>
      <c r="I54" s="130"/>
      <c r="J54" s="130"/>
      <c r="K54" s="130"/>
      <c r="L54" s="130"/>
      <c r="M54" s="130"/>
    </row>
    <row r="55" spans="1:13" hidden="1" x14ac:dyDescent="0.2">
      <c r="A55" s="160">
        <f>+'11- impo '!A54</f>
        <v>43770</v>
      </c>
      <c r="B55" s="160"/>
      <c r="C55" s="160"/>
      <c r="D55" s="160"/>
      <c r="E55" s="130"/>
      <c r="F55" s="130"/>
      <c r="G55" s="130"/>
      <c r="H55" s="130"/>
      <c r="I55" s="130"/>
      <c r="J55" s="130"/>
      <c r="K55" s="130"/>
      <c r="L55" s="130"/>
      <c r="M55" s="130"/>
    </row>
    <row r="56" spans="1:13" ht="13.5" hidden="1" thickBot="1" x14ac:dyDescent="0.25">
      <c r="A56" s="162">
        <f>+'11- impo '!A55</f>
        <v>43800</v>
      </c>
      <c r="B56" s="162"/>
      <c r="C56" s="162"/>
      <c r="D56" s="162"/>
      <c r="E56" s="163"/>
      <c r="F56" s="163"/>
      <c r="G56" s="163"/>
      <c r="H56" s="163"/>
      <c r="I56" s="163"/>
      <c r="J56" s="163"/>
      <c r="K56" s="163"/>
      <c r="L56" s="163"/>
      <c r="M56" s="163"/>
    </row>
    <row r="57" spans="1:13" ht="13.5" thickBot="1" x14ac:dyDescent="0.25">
      <c r="A57" s="176"/>
      <c r="B57" s="176"/>
      <c r="C57" s="176"/>
      <c r="D57" s="176"/>
      <c r="E57" s="171"/>
      <c r="F57" s="171"/>
      <c r="G57" s="171"/>
      <c r="H57" s="171"/>
      <c r="I57" s="171"/>
      <c r="J57" s="171"/>
      <c r="K57" s="171"/>
      <c r="L57" s="171"/>
      <c r="M57" s="171"/>
    </row>
    <row r="58" spans="1:13" x14ac:dyDescent="0.2">
      <c r="A58" s="173">
        <f>+'11- impo '!A57</f>
        <v>2016</v>
      </c>
      <c r="B58" s="196"/>
      <c r="C58" s="196"/>
      <c r="D58" s="196"/>
      <c r="E58" s="197"/>
      <c r="F58" s="197"/>
      <c r="G58" s="197"/>
      <c r="H58" s="197"/>
      <c r="I58" s="197"/>
      <c r="J58" s="197"/>
      <c r="K58" s="197"/>
      <c r="L58" s="197"/>
      <c r="M58" s="197"/>
    </row>
    <row r="59" spans="1:13" x14ac:dyDescent="0.2">
      <c r="A59" s="174">
        <f>+'11- impo '!A58</f>
        <v>2017</v>
      </c>
      <c r="B59" s="198"/>
      <c r="C59" s="198"/>
      <c r="D59" s="198"/>
      <c r="E59" s="199"/>
      <c r="F59" s="199"/>
      <c r="G59" s="199"/>
      <c r="H59" s="199"/>
      <c r="I59" s="199"/>
      <c r="J59" s="199"/>
      <c r="K59" s="199"/>
      <c r="L59" s="199"/>
      <c r="M59" s="199"/>
    </row>
    <row r="60" spans="1:13" ht="13.5" thickBot="1" x14ac:dyDescent="0.25">
      <c r="A60" s="175">
        <f>+'11- impo '!A59</f>
        <v>2018</v>
      </c>
      <c r="B60" s="200"/>
      <c r="C60" s="200"/>
      <c r="D60" s="200"/>
      <c r="E60" s="201"/>
      <c r="F60" s="201"/>
      <c r="G60" s="201"/>
      <c r="H60" s="201"/>
      <c r="I60" s="201"/>
      <c r="J60" s="201"/>
      <c r="K60" s="201"/>
      <c r="L60" s="201"/>
      <c r="M60" s="201"/>
    </row>
    <row r="61" spans="1:13" ht="13.5" thickBot="1" x14ac:dyDescent="0.25">
      <c r="A61" s="176"/>
      <c r="B61" s="202"/>
      <c r="C61" s="202"/>
      <c r="D61" s="202"/>
      <c r="E61" s="70"/>
      <c r="F61" s="70"/>
      <c r="G61" s="70"/>
      <c r="H61" s="70"/>
      <c r="I61" s="70"/>
      <c r="J61" s="70"/>
      <c r="K61" s="70"/>
      <c r="L61" s="70"/>
      <c r="M61" s="70"/>
    </row>
    <row r="62" spans="1:13" x14ac:dyDescent="0.2">
      <c r="A62" s="376" t="str">
        <f>+'11- impo '!A61</f>
        <v>ene-ago 2018</v>
      </c>
      <c r="B62" s="203"/>
      <c r="C62" s="203"/>
      <c r="D62" s="203"/>
      <c r="E62" s="197"/>
      <c r="F62" s="197"/>
      <c r="G62" s="197"/>
      <c r="H62" s="197"/>
      <c r="I62" s="197"/>
      <c r="J62" s="197"/>
      <c r="K62" s="197"/>
      <c r="L62" s="197"/>
      <c r="M62" s="197"/>
    </row>
    <row r="63" spans="1:13" ht="13.5" thickBot="1" x14ac:dyDescent="0.25">
      <c r="A63" s="377" t="str">
        <f>+'11- impo '!A62</f>
        <v>ene-ago 2019</v>
      </c>
      <c r="B63" s="204"/>
      <c r="C63" s="204"/>
      <c r="D63" s="204"/>
      <c r="E63" s="201"/>
      <c r="F63" s="201"/>
      <c r="G63" s="201"/>
      <c r="H63" s="201"/>
      <c r="I63" s="201"/>
      <c r="J63" s="201"/>
      <c r="K63" s="201"/>
      <c r="L63" s="201"/>
      <c r="M63" s="201"/>
    </row>
    <row r="64" spans="1:13" x14ac:dyDescent="0.2">
      <c r="A64" s="170"/>
      <c r="B64" s="170"/>
      <c r="C64" s="170"/>
      <c r="D64" s="170"/>
    </row>
    <row r="65" spans="1:4" x14ac:dyDescent="0.2">
      <c r="A65" s="170"/>
      <c r="B65" s="170"/>
      <c r="C65" s="170"/>
      <c r="D65" s="170"/>
    </row>
  </sheetData>
  <sheetProtection formatCells="0" formatColumns="0" formatRows="0"/>
  <mergeCells count="1">
    <mergeCell ref="B7:D7"/>
  </mergeCells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scale="45" orientation="portrait" horizontalDpi="4294967292" verticalDpi="300" r:id="rId1"/>
  <headerFooter alignWithMargins="0">
    <oddHeader>&amp;R2019 - Año de la Exportación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showGridLines="0" zoomScale="75" workbookViewId="0">
      <selection activeCell="C21" sqref="C21"/>
    </sheetView>
  </sheetViews>
  <sheetFormatPr baseColWidth="10" defaultRowHeight="12.75" x14ac:dyDescent="0.2"/>
  <cols>
    <col min="1" max="1" width="36.42578125" style="335" customWidth="1"/>
    <col min="2" max="4" width="24.7109375" style="335" customWidth="1"/>
    <col min="5" max="5" width="24.7109375" style="392" customWidth="1"/>
    <col min="6" max="16384" width="11.42578125" style="335"/>
  </cols>
  <sheetData>
    <row r="1" spans="1:5" x14ac:dyDescent="0.2">
      <c r="A1" s="333" t="s">
        <v>229</v>
      </c>
      <c r="B1" s="334"/>
      <c r="C1" s="334"/>
      <c r="D1" s="334"/>
      <c r="E1" s="384"/>
    </row>
    <row r="2" spans="1:5" x14ac:dyDescent="0.2">
      <c r="A2" s="333" t="s">
        <v>230</v>
      </c>
      <c r="B2" s="334"/>
      <c r="C2" s="334"/>
      <c r="D2" s="334"/>
      <c r="E2" s="384"/>
    </row>
    <row r="3" spans="1:5" x14ac:dyDescent="0.2">
      <c r="A3" s="433" t="s">
        <v>264</v>
      </c>
      <c r="B3" s="434"/>
      <c r="C3" s="434"/>
      <c r="D3" s="434"/>
      <c r="E3" s="384"/>
    </row>
    <row r="4" spans="1:5" s="336" customFormat="1" x14ac:dyDescent="0.2">
      <c r="A4" s="438" t="s">
        <v>238</v>
      </c>
      <c r="B4" s="437"/>
      <c r="C4" s="385"/>
      <c r="D4" s="385"/>
      <c r="E4" s="385"/>
    </row>
    <row r="5" spans="1:5" ht="13.5" thickBot="1" x14ac:dyDescent="0.25">
      <c r="A5" s="333" t="s">
        <v>202</v>
      </c>
      <c r="B5" s="334"/>
      <c r="C5" s="334"/>
      <c r="D5" s="334"/>
      <c r="E5" s="384"/>
    </row>
    <row r="6" spans="1:5" ht="13.5" thickBot="1" x14ac:dyDescent="0.25">
      <c r="A6" s="337" t="s">
        <v>203</v>
      </c>
      <c r="B6" s="338" t="s">
        <v>199</v>
      </c>
      <c r="C6" s="338" t="s">
        <v>200</v>
      </c>
      <c r="D6" s="338" t="s">
        <v>201</v>
      </c>
      <c r="E6" s="435" t="s">
        <v>240</v>
      </c>
    </row>
    <row r="7" spans="1:5" s="342" customFormat="1" ht="13.5" thickBot="1" x14ac:dyDescent="0.25">
      <c r="A7" s="339"/>
      <c r="B7" s="340" t="s">
        <v>204</v>
      </c>
      <c r="C7" s="341" t="s">
        <v>204</v>
      </c>
      <c r="D7" s="341" t="s">
        <v>204</v>
      </c>
      <c r="E7" s="386" t="s">
        <v>204</v>
      </c>
    </row>
    <row r="8" spans="1:5" s="342" customFormat="1" x14ac:dyDescent="0.2">
      <c r="A8" s="343" t="s">
        <v>205</v>
      </c>
      <c r="B8" s="344"/>
      <c r="C8" s="345"/>
      <c r="D8" s="345"/>
      <c r="E8" s="345"/>
    </row>
    <row r="9" spans="1:5" x14ac:dyDescent="0.2">
      <c r="A9" s="346" t="s">
        <v>206</v>
      </c>
      <c r="B9" s="347"/>
      <c r="C9" s="347"/>
      <c r="D9" s="347"/>
      <c r="E9" s="387"/>
    </row>
    <row r="10" spans="1:5" x14ac:dyDescent="0.2">
      <c r="A10" s="348" t="s">
        <v>207</v>
      </c>
      <c r="B10" s="347"/>
      <c r="C10" s="347"/>
      <c r="D10" s="347"/>
      <c r="E10" s="387"/>
    </row>
    <row r="11" spans="1:5" x14ac:dyDescent="0.2">
      <c r="A11" s="348" t="s">
        <v>208</v>
      </c>
      <c r="B11" s="347"/>
      <c r="C11" s="347"/>
      <c r="D11" s="347"/>
      <c r="E11" s="387"/>
    </row>
    <row r="12" spans="1:5" x14ac:dyDescent="0.2">
      <c r="A12" s="346" t="s">
        <v>209</v>
      </c>
      <c r="B12" s="347"/>
      <c r="C12" s="347"/>
      <c r="D12" s="347"/>
      <c r="E12" s="387"/>
    </row>
    <row r="13" spans="1:5" x14ac:dyDescent="0.2">
      <c r="A13" s="348" t="s">
        <v>210</v>
      </c>
      <c r="B13" s="347"/>
      <c r="C13" s="347"/>
      <c r="D13" s="347"/>
      <c r="E13" s="387"/>
    </row>
    <row r="14" spans="1:5" x14ac:dyDescent="0.2">
      <c r="A14" s="348" t="s">
        <v>211</v>
      </c>
      <c r="B14" s="347"/>
      <c r="C14" s="347"/>
      <c r="D14" s="347"/>
      <c r="E14" s="387"/>
    </row>
    <row r="15" spans="1:5" x14ac:dyDescent="0.2">
      <c r="A15" s="348" t="s">
        <v>212</v>
      </c>
      <c r="B15" s="347"/>
      <c r="C15" s="347"/>
      <c r="D15" s="347"/>
      <c r="E15" s="387"/>
    </row>
    <row r="16" spans="1:5" x14ac:dyDescent="0.2">
      <c r="A16" s="348" t="s">
        <v>213</v>
      </c>
      <c r="B16" s="347"/>
      <c r="C16" s="347"/>
      <c r="D16" s="347"/>
      <c r="E16" s="387"/>
    </row>
    <row r="17" spans="1:5" x14ac:dyDescent="0.2">
      <c r="A17" s="348" t="s">
        <v>214</v>
      </c>
      <c r="B17" s="347"/>
      <c r="C17" s="347"/>
      <c r="D17" s="347"/>
      <c r="E17" s="387"/>
    </row>
    <row r="18" spans="1:5" x14ac:dyDescent="0.2">
      <c r="A18" s="348" t="s">
        <v>215</v>
      </c>
      <c r="B18" s="347"/>
      <c r="C18" s="347"/>
      <c r="D18" s="347"/>
      <c r="E18" s="387"/>
    </row>
    <row r="19" spans="1:5" x14ac:dyDescent="0.2">
      <c r="A19" s="346" t="s">
        <v>216</v>
      </c>
      <c r="B19" s="347"/>
      <c r="C19" s="347"/>
      <c r="D19" s="347"/>
      <c r="E19" s="387"/>
    </row>
    <row r="20" spans="1:5" x14ac:dyDescent="0.2">
      <c r="A20" s="348" t="s">
        <v>217</v>
      </c>
      <c r="B20" s="347"/>
      <c r="C20" s="347"/>
      <c r="D20" s="347"/>
      <c r="E20" s="387"/>
    </row>
    <row r="21" spans="1:5" x14ac:dyDescent="0.2">
      <c r="A21" s="348" t="s">
        <v>218</v>
      </c>
      <c r="B21" s="347"/>
      <c r="C21" s="347"/>
      <c r="D21" s="347"/>
      <c r="E21" s="387"/>
    </row>
    <row r="22" spans="1:5" x14ac:dyDescent="0.2">
      <c r="A22" s="348" t="s">
        <v>219</v>
      </c>
      <c r="B22" s="347"/>
      <c r="C22" s="347"/>
      <c r="D22" s="347"/>
      <c r="E22" s="387"/>
    </row>
    <row r="23" spans="1:5" x14ac:dyDescent="0.2">
      <c r="A23" s="346" t="s">
        <v>220</v>
      </c>
      <c r="B23" s="347"/>
      <c r="C23" s="347"/>
      <c r="D23" s="347"/>
      <c r="E23" s="387"/>
    </row>
    <row r="24" spans="1:5" x14ac:dyDescent="0.2">
      <c r="A24" s="349" t="s">
        <v>221</v>
      </c>
      <c r="B24" s="350"/>
      <c r="C24" s="350"/>
      <c r="D24" s="350"/>
      <c r="E24" s="388"/>
    </row>
    <row r="25" spans="1:5" x14ac:dyDescent="0.2">
      <c r="A25" s="351" t="s">
        <v>222</v>
      </c>
      <c r="B25" s="352"/>
      <c r="C25" s="352"/>
      <c r="D25" s="352"/>
      <c r="E25" s="389"/>
    </row>
    <row r="26" spans="1:5" x14ac:dyDescent="0.2">
      <c r="A26" s="353" t="s">
        <v>223</v>
      </c>
      <c r="B26" s="354"/>
      <c r="C26" s="354"/>
      <c r="D26" s="354"/>
      <c r="E26" s="390"/>
    </row>
    <row r="27" spans="1:5" x14ac:dyDescent="0.2">
      <c r="A27" s="349" t="s">
        <v>224</v>
      </c>
      <c r="B27" s="350"/>
      <c r="C27" s="350"/>
      <c r="D27" s="350"/>
      <c r="E27" s="388"/>
    </row>
    <row r="28" spans="1:5" x14ac:dyDescent="0.2">
      <c r="A28" s="351" t="s">
        <v>222</v>
      </c>
      <c r="B28" s="352"/>
      <c r="C28" s="352"/>
      <c r="D28" s="352"/>
      <c r="E28" s="389"/>
    </row>
    <row r="29" spans="1:5" x14ac:dyDescent="0.2">
      <c r="A29" s="353" t="s">
        <v>223</v>
      </c>
      <c r="B29" s="354"/>
      <c r="C29" s="354"/>
      <c r="D29" s="354"/>
      <c r="E29" s="390"/>
    </row>
    <row r="30" spans="1:5" x14ac:dyDescent="0.2">
      <c r="A30" s="349" t="s">
        <v>225</v>
      </c>
      <c r="B30" s="350"/>
      <c r="C30" s="350"/>
      <c r="D30" s="350"/>
      <c r="E30" s="388"/>
    </row>
    <row r="31" spans="1:5" x14ac:dyDescent="0.2">
      <c r="A31" s="351" t="s">
        <v>222</v>
      </c>
      <c r="B31" s="352"/>
      <c r="C31" s="352"/>
      <c r="D31" s="352"/>
      <c r="E31" s="389"/>
    </row>
    <row r="32" spans="1:5" x14ac:dyDescent="0.2">
      <c r="A32" s="353" t="s">
        <v>223</v>
      </c>
      <c r="B32" s="354"/>
      <c r="C32" s="354"/>
      <c r="D32" s="354"/>
      <c r="E32" s="390"/>
    </row>
    <row r="33" spans="1:5" x14ac:dyDescent="0.2">
      <c r="A33" s="349" t="s">
        <v>226</v>
      </c>
      <c r="B33" s="350"/>
      <c r="C33" s="350"/>
      <c r="D33" s="350"/>
      <c r="E33" s="388"/>
    </row>
    <row r="34" spans="1:5" x14ac:dyDescent="0.2">
      <c r="A34" s="351" t="s">
        <v>222</v>
      </c>
      <c r="B34" s="352"/>
      <c r="C34" s="352"/>
      <c r="D34" s="352"/>
      <c r="E34" s="389"/>
    </row>
    <row r="35" spans="1:5" x14ac:dyDescent="0.2">
      <c r="A35" s="353" t="s">
        <v>223</v>
      </c>
      <c r="B35" s="354"/>
      <c r="C35" s="354"/>
      <c r="D35" s="354"/>
      <c r="E35" s="390"/>
    </row>
    <row r="36" spans="1:5" x14ac:dyDescent="0.2">
      <c r="A36" s="346" t="s">
        <v>227</v>
      </c>
      <c r="B36" s="347"/>
      <c r="C36" s="347"/>
      <c r="D36" s="347"/>
      <c r="E36" s="387"/>
    </row>
    <row r="37" spans="1:5" x14ac:dyDescent="0.2">
      <c r="A37" s="346" t="s">
        <v>228</v>
      </c>
      <c r="B37" s="347"/>
      <c r="C37" s="347"/>
      <c r="D37" s="347"/>
      <c r="E37" s="387"/>
    </row>
    <row r="38" spans="1:5" x14ac:dyDescent="0.2">
      <c r="A38" s="355"/>
      <c r="B38" s="355"/>
      <c r="C38" s="355"/>
      <c r="D38" s="355"/>
      <c r="E38" s="391"/>
    </row>
    <row r="39" spans="1:5" x14ac:dyDescent="0.2">
      <c r="A39" s="355"/>
      <c r="B39" s="355"/>
      <c r="C39" s="355"/>
      <c r="D39" s="355"/>
      <c r="E39" s="391"/>
    </row>
    <row r="40" spans="1:5" x14ac:dyDescent="0.2">
      <c r="A40" s="355"/>
      <c r="B40" s="355"/>
      <c r="C40" s="355"/>
      <c r="D40" s="355"/>
      <c r="E40" s="391"/>
    </row>
  </sheetData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97" orientation="landscape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workbookViewId="0">
      <selection activeCell="C21" sqref="C21"/>
    </sheetView>
  </sheetViews>
  <sheetFormatPr baseColWidth="10" defaultRowHeight="12.75" x14ac:dyDescent="0.2"/>
  <cols>
    <col min="1" max="2" width="11.42578125" style="52"/>
    <col min="3" max="3" width="58.42578125" style="52" customWidth="1"/>
    <col min="4" max="16384" width="11.42578125" style="52"/>
  </cols>
  <sheetData>
    <row r="9" spans="3:3" ht="13.5" thickBot="1" x14ac:dyDescent="0.25"/>
    <row r="10" spans="3:3" ht="36" thickBot="1" x14ac:dyDescent="0.55000000000000004">
      <c r="C10" s="117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E13"/>
  <sheetViews>
    <sheetView showGridLines="0" zoomScale="75" workbookViewId="0">
      <selection activeCell="C21" sqref="C21"/>
    </sheetView>
  </sheetViews>
  <sheetFormatPr baseColWidth="10" defaultRowHeight="12.75" x14ac:dyDescent="0.2"/>
  <cols>
    <col min="1" max="1" width="13.42578125" style="52" customWidth="1"/>
    <col min="2" max="4" width="22.7109375" style="52" customWidth="1"/>
    <col min="5" max="5" width="30.85546875" style="52" customWidth="1"/>
    <col min="6" max="16384" width="11.42578125" style="52"/>
  </cols>
  <sheetData>
    <row r="1" spans="1:5" x14ac:dyDescent="0.2">
      <c r="A1" s="118" t="s">
        <v>242</v>
      </c>
      <c r="B1" s="119"/>
      <c r="C1" s="119"/>
      <c r="D1" s="119"/>
      <c r="E1" s="119"/>
    </row>
    <row r="2" spans="1:5" x14ac:dyDescent="0.2">
      <c r="A2" s="118" t="s">
        <v>17</v>
      </c>
      <c r="B2" s="119"/>
      <c r="C2" s="119"/>
      <c r="D2" s="119"/>
      <c r="E2" s="119"/>
    </row>
    <row r="3" spans="1:5" x14ac:dyDescent="0.2">
      <c r="A3" s="382" t="s">
        <v>261</v>
      </c>
      <c r="B3" s="366"/>
      <c r="C3" s="366"/>
      <c r="D3" s="366"/>
      <c r="E3" s="366"/>
    </row>
    <row r="4" spans="1:5" x14ac:dyDescent="0.2">
      <c r="A4" s="382" t="s">
        <v>243</v>
      </c>
      <c r="B4" s="366"/>
      <c r="C4" s="436"/>
      <c r="D4" s="366"/>
      <c r="E4" s="366"/>
    </row>
    <row r="5" spans="1:5" ht="13.5" thickBot="1" x14ac:dyDescent="0.25">
      <c r="A5" s="59"/>
      <c r="B5" s="59"/>
      <c r="C5" s="59"/>
      <c r="D5" s="59"/>
      <c r="E5" s="59"/>
    </row>
    <row r="6" spans="1:5" ht="13.5" thickBot="1" x14ac:dyDescent="0.25">
      <c r="A6" s="133"/>
      <c r="B6" s="133"/>
      <c r="C6" s="178" t="s">
        <v>262</v>
      </c>
      <c r="D6" s="179"/>
      <c r="E6" s="180"/>
    </row>
    <row r="7" spans="1:5" ht="13.5" thickBot="1" x14ac:dyDescent="0.25">
      <c r="A7" s="393" t="s">
        <v>10</v>
      </c>
      <c r="B7" s="394" t="s">
        <v>241</v>
      </c>
      <c r="C7" s="395" t="s">
        <v>20</v>
      </c>
      <c r="D7" s="396" t="s">
        <v>20</v>
      </c>
      <c r="E7" s="397" t="s">
        <v>20</v>
      </c>
    </row>
    <row r="8" spans="1:5" x14ac:dyDescent="0.2">
      <c r="A8" s="181">
        <v>42369</v>
      </c>
      <c r="B8" s="398"/>
      <c r="C8" s="399"/>
      <c r="D8" s="400"/>
      <c r="E8" s="401"/>
    </row>
    <row r="9" spans="1:5" x14ac:dyDescent="0.2">
      <c r="A9" s="182">
        <v>42735</v>
      </c>
      <c r="B9" s="402"/>
      <c r="C9" s="403"/>
      <c r="D9" s="404"/>
      <c r="E9" s="405"/>
    </row>
    <row r="10" spans="1:5" x14ac:dyDescent="0.2">
      <c r="A10" s="182">
        <v>43100</v>
      </c>
      <c r="B10" s="403"/>
      <c r="C10" s="403"/>
      <c r="D10" s="404"/>
      <c r="E10" s="405"/>
    </row>
    <row r="11" spans="1:5" ht="13.5" thickBot="1" x14ac:dyDescent="0.25">
      <c r="A11" s="183">
        <v>43465</v>
      </c>
      <c r="B11" s="406"/>
      <c r="C11" s="407"/>
      <c r="D11" s="408"/>
      <c r="E11" s="409"/>
    </row>
    <row r="12" spans="1:5" x14ac:dyDescent="0.2">
      <c r="A12" s="181">
        <v>43343</v>
      </c>
      <c r="B12" s="410"/>
      <c r="C12" s="410"/>
      <c r="D12" s="411"/>
      <c r="E12" s="412"/>
    </row>
    <row r="13" spans="1:5" ht="13.5" thickBot="1" x14ac:dyDescent="0.25">
      <c r="A13" s="413">
        <v>43708</v>
      </c>
      <c r="B13" s="414"/>
      <c r="C13" s="414"/>
      <c r="D13" s="415"/>
      <c r="E13" s="416"/>
    </row>
  </sheetData>
  <sheetProtection formatCells="0" formatColumns="0" formatRows="0"/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landscape" horizontalDpi="4294967292" verticalDpi="300" r:id="rId1"/>
  <headerFooter alignWithMargins="0">
    <oddHeader>&amp;R2019 - Año de la Exportación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H67"/>
  <sheetViews>
    <sheetView showGridLines="0" tabSelected="1" zoomScale="75" workbookViewId="0">
      <selection activeCell="C21" sqref="C21"/>
    </sheetView>
  </sheetViews>
  <sheetFormatPr baseColWidth="10" defaultRowHeight="12.75" x14ac:dyDescent="0.2"/>
  <cols>
    <col min="1" max="1" width="22.7109375" style="52" customWidth="1"/>
    <col min="2" max="2" width="27" style="52" customWidth="1"/>
    <col min="3" max="4" width="16.140625" style="52" customWidth="1"/>
    <col min="5" max="7" width="11.42578125" style="52"/>
    <col min="8" max="10" width="2.85546875" style="52" customWidth="1"/>
    <col min="11" max="16384" width="11.42578125" style="52"/>
  </cols>
  <sheetData>
    <row r="1" spans="1:8" x14ac:dyDescent="0.2">
      <c r="A1" s="133" t="s">
        <v>244</v>
      </c>
      <c r="B1" s="133"/>
      <c r="C1" s="133"/>
      <c r="D1" s="133"/>
      <c r="E1" s="133"/>
      <c r="F1" s="133"/>
      <c r="G1" s="133"/>
      <c r="H1" s="133"/>
    </row>
    <row r="2" spans="1:8" x14ac:dyDescent="0.2">
      <c r="A2" s="118" t="s">
        <v>78</v>
      </c>
      <c r="B2" s="119"/>
      <c r="C2" s="119"/>
      <c r="D2" s="119"/>
      <c r="E2" s="119"/>
      <c r="F2" s="119"/>
      <c r="G2" s="119"/>
    </row>
    <row r="3" spans="1:8" x14ac:dyDescent="0.2">
      <c r="A3" s="382" t="str">
        <f>+'1.modelos'!A3</f>
        <v>Triciclos</v>
      </c>
      <c r="B3" s="366"/>
      <c r="C3" s="366"/>
      <c r="D3" s="366"/>
      <c r="E3" s="366"/>
      <c r="F3" s="366"/>
      <c r="G3" s="366"/>
      <c r="H3" s="154"/>
    </row>
    <row r="4" spans="1:8" x14ac:dyDescent="0.2">
      <c r="A4" s="118" t="s">
        <v>263</v>
      </c>
      <c r="B4" s="119"/>
      <c r="C4" s="119"/>
      <c r="D4" s="119"/>
      <c r="E4" s="119"/>
      <c r="F4" s="119"/>
      <c r="G4" s="119"/>
    </row>
    <row r="5" spans="1:8" x14ac:dyDescent="0.2">
      <c r="A5" s="118" t="s">
        <v>256</v>
      </c>
      <c r="B5" s="119"/>
      <c r="C5" s="119"/>
      <c r="D5" s="119"/>
      <c r="E5" s="119"/>
      <c r="F5" s="119"/>
      <c r="G5" s="119"/>
    </row>
    <row r="6" spans="1:8" ht="13.5" thickBot="1" x14ac:dyDescent="0.25">
      <c r="A6" s="118" t="s">
        <v>79</v>
      </c>
      <c r="B6" s="119"/>
      <c r="C6" s="119"/>
      <c r="D6" s="119"/>
      <c r="E6" s="119"/>
      <c r="F6" s="119"/>
      <c r="G6" s="119"/>
    </row>
    <row r="7" spans="1:8" ht="12.75" customHeight="1" x14ac:dyDescent="0.2">
      <c r="A7" s="134" t="s">
        <v>9</v>
      </c>
      <c r="B7" s="134" t="s">
        <v>80</v>
      </c>
      <c r="C7" s="134" t="s">
        <v>81</v>
      </c>
      <c r="D7" s="134" t="s">
        <v>81</v>
      </c>
      <c r="E7" s="134" t="s">
        <v>16</v>
      </c>
      <c r="F7" s="134" t="s">
        <v>95</v>
      </c>
      <c r="G7"/>
    </row>
    <row r="8" spans="1:8" ht="13.5" thickBot="1" x14ac:dyDescent="0.25">
      <c r="A8" s="155" t="s">
        <v>10</v>
      </c>
      <c r="B8" s="155" t="s">
        <v>82</v>
      </c>
      <c r="C8" s="155" t="s">
        <v>83</v>
      </c>
      <c r="D8" s="155" t="s">
        <v>251</v>
      </c>
      <c r="E8" s="155" t="s">
        <v>84</v>
      </c>
      <c r="F8" s="155" t="s">
        <v>84</v>
      </c>
      <c r="G8"/>
    </row>
    <row r="9" spans="1:8" x14ac:dyDescent="0.2">
      <c r="A9" s="156">
        <f>+'12Reventa'!A9</f>
        <v>42370</v>
      </c>
      <c r="B9" s="157"/>
      <c r="C9" s="158"/>
      <c r="D9" s="427"/>
      <c r="E9" s="159"/>
      <c r="F9" s="158"/>
      <c r="G9"/>
    </row>
    <row r="10" spans="1:8" x14ac:dyDescent="0.2">
      <c r="A10" s="160">
        <f>+'12Reventa'!A10</f>
        <v>42401</v>
      </c>
      <c r="B10" s="161"/>
      <c r="C10" s="130"/>
      <c r="D10" s="428"/>
      <c r="E10" s="131"/>
      <c r="F10" s="130"/>
      <c r="G10"/>
    </row>
    <row r="11" spans="1:8" x14ac:dyDescent="0.2">
      <c r="A11" s="160">
        <f>+'12Reventa'!A11</f>
        <v>42430</v>
      </c>
      <c r="B11" s="161"/>
      <c r="C11" s="130"/>
      <c r="D11" s="428"/>
      <c r="E11" s="131"/>
      <c r="F11" s="130"/>
      <c r="G11"/>
    </row>
    <row r="12" spans="1:8" x14ac:dyDescent="0.2">
      <c r="A12" s="160">
        <f>+'12Reventa'!A12</f>
        <v>42461</v>
      </c>
      <c r="B12" s="161"/>
      <c r="C12" s="130"/>
      <c r="D12" s="428"/>
      <c r="E12" s="131"/>
      <c r="F12" s="130"/>
      <c r="G12"/>
    </row>
    <row r="13" spans="1:8" x14ac:dyDescent="0.2">
      <c r="A13" s="160">
        <f>+'12Reventa'!A13</f>
        <v>42491</v>
      </c>
      <c r="B13" s="130"/>
      <c r="C13" s="130"/>
      <c r="D13" s="428"/>
      <c r="E13" s="131"/>
      <c r="F13" s="130"/>
      <c r="G13"/>
    </row>
    <row r="14" spans="1:8" x14ac:dyDescent="0.2">
      <c r="A14" s="160">
        <f>+'12Reventa'!A14</f>
        <v>42522</v>
      </c>
      <c r="B14" s="161"/>
      <c r="C14" s="130"/>
      <c r="D14" s="428"/>
      <c r="E14" s="131"/>
      <c r="F14" s="130"/>
      <c r="G14"/>
    </row>
    <row r="15" spans="1:8" x14ac:dyDescent="0.2">
      <c r="A15" s="160">
        <f>+'12Reventa'!A15</f>
        <v>42552</v>
      </c>
      <c r="B15" s="130"/>
      <c r="C15" s="130"/>
      <c r="D15" s="428"/>
      <c r="E15" s="131"/>
      <c r="F15" s="130"/>
      <c r="G15"/>
    </row>
    <row r="16" spans="1:8" x14ac:dyDescent="0.2">
      <c r="A16" s="160">
        <f>+'12Reventa'!A16</f>
        <v>42583</v>
      </c>
      <c r="B16" s="130"/>
      <c r="C16" s="130"/>
      <c r="D16" s="428"/>
      <c r="E16" s="131"/>
      <c r="F16" s="130"/>
      <c r="G16"/>
    </row>
    <row r="17" spans="1:7" x14ac:dyDescent="0.2">
      <c r="A17" s="160">
        <f>+'12Reventa'!A17</f>
        <v>42614</v>
      </c>
      <c r="B17" s="130"/>
      <c r="C17" s="130"/>
      <c r="D17" s="428"/>
      <c r="E17" s="131"/>
      <c r="F17" s="130"/>
      <c r="G17"/>
    </row>
    <row r="18" spans="1:7" x14ac:dyDescent="0.2">
      <c r="A18" s="160">
        <f>+'12Reventa'!A18</f>
        <v>42644</v>
      </c>
      <c r="B18" s="130"/>
      <c r="C18" s="130"/>
      <c r="D18" s="428"/>
      <c r="E18" s="131"/>
      <c r="F18" s="130"/>
      <c r="G18"/>
    </row>
    <row r="19" spans="1:7" x14ac:dyDescent="0.2">
      <c r="A19" s="160">
        <f>+'12Reventa'!A19</f>
        <v>42675</v>
      </c>
      <c r="B19" s="130"/>
      <c r="C19" s="130"/>
      <c r="D19" s="428"/>
      <c r="E19" s="131"/>
      <c r="F19" s="130"/>
      <c r="G19"/>
    </row>
    <row r="20" spans="1:7" ht="13.5" thickBot="1" x14ac:dyDescent="0.25">
      <c r="A20" s="162">
        <f>+'12Reventa'!A20</f>
        <v>42705</v>
      </c>
      <c r="B20" s="163"/>
      <c r="C20" s="163"/>
      <c r="D20" s="429"/>
      <c r="E20" s="164"/>
      <c r="F20" s="163"/>
      <c r="G20"/>
    </row>
    <row r="21" spans="1:7" x14ac:dyDescent="0.2">
      <c r="A21" s="156">
        <f>+'12Reventa'!A21</f>
        <v>42736</v>
      </c>
      <c r="B21" s="158"/>
      <c r="C21" s="158"/>
      <c r="D21" s="430"/>
      <c r="E21" s="131"/>
      <c r="F21" s="158"/>
      <c r="G21"/>
    </row>
    <row r="22" spans="1:7" x14ac:dyDescent="0.2">
      <c r="A22" s="160">
        <f>+'12Reventa'!A22</f>
        <v>42767</v>
      </c>
      <c r="B22" s="130"/>
      <c r="C22" s="130"/>
      <c r="D22" s="430"/>
      <c r="E22" s="165"/>
      <c r="F22" s="130"/>
      <c r="G22"/>
    </row>
    <row r="23" spans="1:7" x14ac:dyDescent="0.2">
      <c r="A23" s="160">
        <f>+'12Reventa'!A23</f>
        <v>42795</v>
      </c>
      <c r="B23" s="130"/>
      <c r="C23" s="130"/>
      <c r="D23" s="428"/>
      <c r="E23" s="131"/>
      <c r="F23" s="130"/>
      <c r="G23"/>
    </row>
    <row r="24" spans="1:7" x14ac:dyDescent="0.2">
      <c r="A24" s="160">
        <f>+'12Reventa'!A24</f>
        <v>42826</v>
      </c>
      <c r="B24" s="130"/>
      <c r="C24" s="130"/>
      <c r="D24" s="428"/>
      <c r="E24" s="131"/>
      <c r="F24" s="130"/>
      <c r="G24"/>
    </row>
    <row r="25" spans="1:7" x14ac:dyDescent="0.2">
      <c r="A25" s="160">
        <f>+'12Reventa'!A25</f>
        <v>42856</v>
      </c>
      <c r="B25" s="130"/>
      <c r="C25" s="130"/>
      <c r="D25" s="428"/>
      <c r="E25" s="131"/>
      <c r="F25" s="130"/>
      <c r="G25"/>
    </row>
    <row r="26" spans="1:7" x14ac:dyDescent="0.2">
      <c r="A26" s="160">
        <f>+'12Reventa'!A26</f>
        <v>42887</v>
      </c>
      <c r="B26" s="130"/>
      <c r="C26" s="130"/>
      <c r="D26" s="428"/>
      <c r="E26" s="131"/>
      <c r="F26" s="130"/>
      <c r="G26"/>
    </row>
    <row r="27" spans="1:7" x14ac:dyDescent="0.2">
      <c r="A27" s="160">
        <f>+'12Reventa'!A27</f>
        <v>42917</v>
      </c>
      <c r="B27" s="130"/>
      <c r="C27" s="130"/>
      <c r="D27" s="428"/>
      <c r="E27" s="131"/>
      <c r="F27" s="130"/>
      <c r="G27"/>
    </row>
    <row r="28" spans="1:7" x14ac:dyDescent="0.2">
      <c r="A28" s="160">
        <f>+'12Reventa'!A28</f>
        <v>42948</v>
      </c>
      <c r="B28" s="130"/>
      <c r="C28" s="130"/>
      <c r="D28" s="428"/>
      <c r="E28" s="131"/>
      <c r="F28" s="130"/>
      <c r="G28"/>
    </row>
    <row r="29" spans="1:7" x14ac:dyDescent="0.2">
      <c r="A29" s="160">
        <f>+'12Reventa'!A29</f>
        <v>42979</v>
      </c>
      <c r="B29" s="130"/>
      <c r="C29" s="130"/>
      <c r="D29" s="428"/>
      <c r="E29" s="131"/>
      <c r="F29" s="130"/>
      <c r="G29"/>
    </row>
    <row r="30" spans="1:7" x14ac:dyDescent="0.2">
      <c r="A30" s="160">
        <f>+'12Reventa'!A30</f>
        <v>43009</v>
      </c>
      <c r="B30" s="130"/>
      <c r="C30" s="130"/>
      <c r="D30" s="428"/>
      <c r="E30" s="131"/>
      <c r="F30" s="130"/>
      <c r="G30"/>
    </row>
    <row r="31" spans="1:7" x14ac:dyDescent="0.2">
      <c r="A31" s="160">
        <f>+'12Reventa'!A31</f>
        <v>43040</v>
      </c>
      <c r="B31" s="130"/>
      <c r="C31" s="130"/>
      <c r="D31" s="428"/>
      <c r="E31" s="131"/>
      <c r="F31" s="130"/>
      <c r="G31"/>
    </row>
    <row r="32" spans="1:7" ht="13.5" thickBot="1" x14ac:dyDescent="0.25">
      <c r="A32" s="162">
        <f>+'12Reventa'!A32</f>
        <v>43070</v>
      </c>
      <c r="B32" s="163"/>
      <c r="C32" s="163"/>
      <c r="D32" s="431"/>
      <c r="E32" s="166"/>
      <c r="F32" s="163"/>
      <c r="G32"/>
    </row>
    <row r="33" spans="1:7" x14ac:dyDescent="0.2">
      <c r="A33" s="156">
        <f>+'12Reventa'!A33</f>
        <v>43101</v>
      </c>
      <c r="B33" s="158"/>
      <c r="C33" s="167"/>
      <c r="D33" s="167"/>
      <c r="E33" s="157"/>
      <c r="F33" s="158"/>
      <c r="G33"/>
    </row>
    <row r="34" spans="1:7" x14ac:dyDescent="0.2">
      <c r="A34" s="160">
        <f>+'12Reventa'!A34</f>
        <v>43132</v>
      </c>
      <c r="B34" s="130"/>
      <c r="C34" s="106"/>
      <c r="D34" s="106"/>
      <c r="E34" s="161"/>
      <c r="F34" s="130"/>
      <c r="G34"/>
    </row>
    <row r="35" spans="1:7" x14ac:dyDescent="0.2">
      <c r="A35" s="160">
        <f>+'12Reventa'!A35</f>
        <v>43160</v>
      </c>
      <c r="B35" s="130"/>
      <c r="C35" s="106"/>
      <c r="D35" s="106"/>
      <c r="E35" s="161"/>
      <c r="F35" s="130"/>
      <c r="G35"/>
    </row>
    <row r="36" spans="1:7" x14ac:dyDescent="0.2">
      <c r="A36" s="160">
        <f>+'12Reventa'!A36</f>
        <v>43191</v>
      </c>
      <c r="B36" s="130"/>
      <c r="C36" s="106"/>
      <c r="D36" s="106"/>
      <c r="E36" s="161"/>
      <c r="F36" s="130"/>
      <c r="G36"/>
    </row>
    <row r="37" spans="1:7" x14ac:dyDescent="0.2">
      <c r="A37" s="160">
        <f>+'12Reventa'!A37</f>
        <v>43221</v>
      </c>
      <c r="B37" s="130"/>
      <c r="C37" s="106"/>
      <c r="D37" s="106"/>
      <c r="E37" s="161"/>
      <c r="F37" s="130"/>
      <c r="G37"/>
    </row>
    <row r="38" spans="1:7" x14ac:dyDescent="0.2">
      <c r="A38" s="160">
        <f>+'12Reventa'!A38</f>
        <v>43252</v>
      </c>
      <c r="B38" s="130"/>
      <c r="C38" s="106"/>
      <c r="D38" s="106"/>
      <c r="E38" s="161"/>
      <c r="F38" s="130"/>
      <c r="G38"/>
    </row>
    <row r="39" spans="1:7" x14ac:dyDescent="0.2">
      <c r="A39" s="160">
        <f>+'12Reventa'!A39</f>
        <v>43282</v>
      </c>
      <c r="B39" s="130"/>
      <c r="C39" s="106"/>
      <c r="D39" s="106"/>
      <c r="E39" s="161"/>
      <c r="F39" s="130"/>
      <c r="G39"/>
    </row>
    <row r="40" spans="1:7" x14ac:dyDescent="0.2">
      <c r="A40" s="160">
        <f>+'12Reventa'!A40</f>
        <v>43313</v>
      </c>
      <c r="B40" s="130"/>
      <c r="C40" s="106"/>
      <c r="D40" s="106"/>
      <c r="E40" s="161"/>
      <c r="F40" s="130"/>
      <c r="G40"/>
    </row>
    <row r="41" spans="1:7" x14ac:dyDescent="0.2">
      <c r="A41" s="160">
        <f>+'12Reventa'!A41</f>
        <v>43344</v>
      </c>
      <c r="B41" s="130"/>
      <c r="C41" s="106"/>
      <c r="D41" s="106"/>
      <c r="E41" s="161"/>
      <c r="F41" s="130"/>
      <c r="G41"/>
    </row>
    <row r="42" spans="1:7" x14ac:dyDescent="0.2">
      <c r="A42" s="160">
        <f>+'12Reventa'!A42</f>
        <v>43374</v>
      </c>
      <c r="B42" s="130"/>
      <c r="C42" s="106"/>
      <c r="D42" s="106"/>
      <c r="E42" s="161"/>
      <c r="F42" s="130"/>
      <c r="G42"/>
    </row>
    <row r="43" spans="1:7" x14ac:dyDescent="0.2">
      <c r="A43" s="160">
        <f>+'12Reventa'!A43</f>
        <v>43405</v>
      </c>
      <c r="B43" s="130"/>
      <c r="C43" s="106"/>
      <c r="D43" s="106"/>
      <c r="E43" s="161"/>
      <c r="F43" s="130"/>
      <c r="G43"/>
    </row>
    <row r="44" spans="1:7" ht="13.5" thickBot="1" x14ac:dyDescent="0.25">
      <c r="A44" s="162">
        <f>+'12Reventa'!A44</f>
        <v>43435</v>
      </c>
      <c r="B44" s="163"/>
      <c r="C44" s="168"/>
      <c r="D44" s="168"/>
      <c r="E44" s="169"/>
      <c r="F44" s="163"/>
      <c r="G44"/>
    </row>
    <row r="45" spans="1:7" x14ac:dyDescent="0.2">
      <c r="A45" s="156">
        <f>+'12Reventa'!A45</f>
        <v>43466</v>
      </c>
      <c r="B45" s="158"/>
      <c r="C45" s="167"/>
      <c r="D45" s="167"/>
      <c r="E45" s="157"/>
      <c r="F45" s="158"/>
      <c r="G45"/>
    </row>
    <row r="46" spans="1:7" x14ac:dyDescent="0.2">
      <c r="A46" s="160">
        <f>+'12Reventa'!A46</f>
        <v>43497</v>
      </c>
      <c r="B46" s="130"/>
      <c r="C46" s="106"/>
      <c r="D46" s="106"/>
      <c r="E46" s="161"/>
      <c r="F46" s="130"/>
      <c r="G46"/>
    </row>
    <row r="47" spans="1:7" x14ac:dyDescent="0.2">
      <c r="A47" s="160">
        <f>+'12Reventa'!A47</f>
        <v>43525</v>
      </c>
      <c r="B47" s="130"/>
      <c r="C47" s="106"/>
      <c r="D47" s="106"/>
      <c r="E47" s="161"/>
      <c r="F47" s="130"/>
      <c r="G47"/>
    </row>
    <row r="48" spans="1:7" x14ac:dyDescent="0.2">
      <c r="A48" s="160">
        <f>+'12Reventa'!A48</f>
        <v>43556</v>
      </c>
      <c r="B48" s="130"/>
      <c r="C48" s="106"/>
      <c r="D48" s="106"/>
      <c r="E48" s="161"/>
      <c r="F48" s="130"/>
      <c r="G48"/>
    </row>
    <row r="49" spans="1:7" x14ac:dyDescent="0.2">
      <c r="A49" s="160">
        <f>+'12Reventa'!A49</f>
        <v>43586</v>
      </c>
      <c r="B49" s="130"/>
      <c r="C49" s="106"/>
      <c r="D49" s="106"/>
      <c r="E49" s="161"/>
      <c r="F49" s="130"/>
      <c r="G49"/>
    </row>
    <row r="50" spans="1:7" x14ac:dyDescent="0.2">
      <c r="A50" s="160">
        <f>+'12Reventa'!A50</f>
        <v>43617</v>
      </c>
      <c r="B50" s="130"/>
      <c r="C50" s="106"/>
      <c r="D50" s="106"/>
      <c r="E50" s="161"/>
      <c r="F50" s="130"/>
      <c r="G50"/>
    </row>
    <row r="51" spans="1:7" x14ac:dyDescent="0.2">
      <c r="A51" s="160">
        <f>+'12Reventa'!A51</f>
        <v>43647</v>
      </c>
      <c r="B51" s="130"/>
      <c r="C51" s="106"/>
      <c r="D51" s="106"/>
      <c r="E51" s="161"/>
      <c r="F51" s="130"/>
      <c r="G51"/>
    </row>
    <row r="52" spans="1:7" ht="13.5" thickBot="1" x14ac:dyDescent="0.25">
      <c r="A52" s="162">
        <f>+'12Reventa'!A52</f>
        <v>43678</v>
      </c>
      <c r="B52" s="163"/>
      <c r="C52" s="168"/>
      <c r="D52" s="168"/>
      <c r="E52" s="169"/>
      <c r="F52" s="163"/>
      <c r="G52"/>
    </row>
    <row r="53" spans="1:7" hidden="1" x14ac:dyDescent="0.2">
      <c r="A53" s="378">
        <f>+'12Reventa'!A53</f>
        <v>43709</v>
      </c>
      <c r="B53" s="379"/>
      <c r="C53" s="381"/>
      <c r="D53" s="381"/>
      <c r="E53" s="380"/>
      <c r="F53" s="379"/>
      <c r="G53"/>
    </row>
    <row r="54" spans="1:7" hidden="1" x14ac:dyDescent="0.2">
      <c r="A54" s="160">
        <f>+'12Reventa'!A54</f>
        <v>43739</v>
      </c>
      <c r="B54" s="130"/>
      <c r="C54" s="106"/>
      <c r="D54" s="106"/>
      <c r="E54" s="161"/>
      <c r="F54" s="130"/>
      <c r="G54"/>
    </row>
    <row r="55" spans="1:7" hidden="1" x14ac:dyDescent="0.2">
      <c r="A55" s="160">
        <f>+'12Reventa'!A55</f>
        <v>43770</v>
      </c>
      <c r="B55" s="130"/>
      <c r="C55" s="106"/>
      <c r="D55" s="106"/>
      <c r="E55" s="161"/>
      <c r="F55" s="130"/>
      <c r="G55"/>
    </row>
    <row r="56" spans="1:7" ht="13.5" hidden="1" thickBot="1" x14ac:dyDescent="0.25">
      <c r="A56" s="162">
        <f>+'12Reventa'!A56</f>
        <v>43800</v>
      </c>
      <c r="B56" s="163"/>
      <c r="C56" s="168"/>
      <c r="D56" s="168"/>
      <c r="E56" s="169"/>
      <c r="F56" s="163"/>
      <c r="G56"/>
    </row>
    <row r="57" spans="1:7" ht="13.5" thickBot="1" x14ac:dyDescent="0.25">
      <c r="A57" s="170"/>
      <c r="B57" s="171"/>
      <c r="C57" s="171"/>
      <c r="D57" s="171"/>
      <c r="E57" s="172"/>
      <c r="F57" s="171"/>
      <c r="G57"/>
    </row>
    <row r="58" spans="1:7" x14ac:dyDescent="0.2">
      <c r="A58" s="173">
        <f>+'11- impo '!A57</f>
        <v>2016</v>
      </c>
      <c r="B58" s="158"/>
      <c r="C58" s="158"/>
      <c r="D58" s="158"/>
      <c r="E58" s="158"/>
      <c r="F58" s="158"/>
      <c r="G58"/>
    </row>
    <row r="59" spans="1:7" x14ac:dyDescent="0.2">
      <c r="A59" s="174">
        <f>+'11- impo '!A58</f>
        <v>2017</v>
      </c>
      <c r="B59" s="130"/>
      <c r="C59" s="130"/>
      <c r="D59" s="130"/>
      <c r="E59" s="130"/>
      <c r="F59" s="130"/>
      <c r="G59"/>
    </row>
    <row r="60" spans="1:7" ht="13.5" thickBot="1" x14ac:dyDescent="0.25">
      <c r="A60" s="175">
        <f>+'11- impo '!A59</f>
        <v>2018</v>
      </c>
      <c r="B60" s="163"/>
      <c r="C60" s="163"/>
      <c r="D60" s="163"/>
      <c r="E60" s="163"/>
      <c r="F60" s="163"/>
      <c r="G60"/>
    </row>
    <row r="61" spans="1:7" ht="13.5" thickBot="1" x14ac:dyDescent="0.25">
      <c r="A61" s="176"/>
      <c r="B61" s="171"/>
      <c r="C61" s="171"/>
      <c r="D61" s="171"/>
      <c r="E61" s="171"/>
      <c r="F61" s="171"/>
      <c r="G61"/>
    </row>
    <row r="62" spans="1:7" x14ac:dyDescent="0.2">
      <c r="A62" s="376" t="str">
        <f>+'11- impo '!A61</f>
        <v>ene-ago 2018</v>
      </c>
      <c r="B62" s="158"/>
      <c r="C62" s="158"/>
      <c r="D62" s="158"/>
      <c r="E62" s="158"/>
      <c r="F62" s="158"/>
      <c r="G62"/>
    </row>
    <row r="63" spans="1:7" ht="13.5" thickBot="1" x14ac:dyDescent="0.25">
      <c r="A63" s="377" t="str">
        <f>+'11- impo '!A62</f>
        <v>ene-ago 2019</v>
      </c>
      <c r="B63" s="163"/>
      <c r="C63" s="163"/>
      <c r="D63" s="163"/>
      <c r="E63" s="163"/>
      <c r="F63" s="163"/>
      <c r="G63"/>
    </row>
    <row r="64" spans="1:7" x14ac:dyDescent="0.2">
      <c r="A64" s="170"/>
    </row>
    <row r="65" spans="1:7" x14ac:dyDescent="0.2">
      <c r="A65" s="177" t="s">
        <v>85</v>
      </c>
    </row>
    <row r="66" spans="1:7" x14ac:dyDescent="0.2">
      <c r="A66" s="145"/>
    </row>
    <row r="67" spans="1:7" x14ac:dyDescent="0.2">
      <c r="A67" s="145"/>
      <c r="F67" s="171"/>
      <c r="G67" s="171"/>
    </row>
  </sheetData>
  <sheetProtection formatCells="0" formatColumns="0" formatRows="0"/>
  <phoneticPr fontId="0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74" orientation="portrait" horizontalDpi="300" verticalDpi="300" r:id="rId1"/>
  <headerFooter alignWithMargins="0">
    <oddHeader>&amp;R2019 - Año de la Exportación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5" sqref="I25"/>
    </sheetView>
  </sheetViews>
  <sheetFormatPr baseColWidth="10" defaultRowHeight="12.75" x14ac:dyDescent="0.2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88</v>
      </c>
      <c r="B1" s="3"/>
    </row>
    <row r="2" spans="1:2" ht="13.5" thickBot="1" x14ac:dyDescent="0.25">
      <c r="A2" s="2" t="s">
        <v>49</v>
      </c>
      <c r="B2" s="3"/>
    </row>
    <row r="3" spans="1:2" x14ac:dyDescent="0.2">
      <c r="A3" s="4" t="s">
        <v>10</v>
      </c>
      <c r="B3" s="14" t="s">
        <v>50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11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04" t="s">
        <v>89</v>
      </c>
      <c r="B2" s="504"/>
      <c r="C2" s="504"/>
      <c r="D2" s="504"/>
    </row>
    <row r="3" spans="1:4" x14ac:dyDescent="0.2">
      <c r="A3" s="504" t="s">
        <v>90</v>
      </c>
      <c r="B3" s="504"/>
      <c r="C3" s="504"/>
      <c r="D3" s="504"/>
    </row>
    <row r="4" spans="1:4" x14ac:dyDescent="0.2">
      <c r="A4" s="505" t="s">
        <v>2</v>
      </c>
      <c r="B4" s="505"/>
      <c r="C4" s="505"/>
      <c r="D4" s="505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30</v>
      </c>
      <c r="B6" s="21" t="s">
        <v>91</v>
      </c>
      <c r="C6" s="22" t="s">
        <v>92</v>
      </c>
      <c r="D6" s="23" t="s">
        <v>93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21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43"/>
  <sheetViews>
    <sheetView showGridLines="0" zoomScale="75" workbookViewId="0">
      <selection activeCell="C17" sqref="C17:C22"/>
    </sheetView>
  </sheetViews>
  <sheetFormatPr baseColWidth="10" defaultRowHeight="12.75" x14ac:dyDescent="0.2"/>
  <cols>
    <col min="1" max="1" width="17.85546875" style="52" customWidth="1"/>
    <col min="2" max="2" width="77.5703125" style="52" customWidth="1"/>
    <col min="3" max="6" width="11.28515625" style="52" customWidth="1"/>
    <col min="7" max="16384" width="11.42578125" style="52"/>
  </cols>
  <sheetData>
    <row r="1" spans="1:6" x14ac:dyDescent="0.2">
      <c r="A1" s="118" t="s">
        <v>1</v>
      </c>
      <c r="B1" s="119"/>
      <c r="C1" s="119"/>
      <c r="D1" s="119"/>
      <c r="E1" s="119"/>
      <c r="F1" s="119"/>
    </row>
    <row r="2" spans="1:6" x14ac:dyDescent="0.2">
      <c r="A2" s="365" t="s">
        <v>234</v>
      </c>
      <c r="B2" s="366"/>
      <c r="C2" s="366"/>
      <c r="D2" s="366"/>
      <c r="E2" s="366"/>
      <c r="F2" s="366"/>
    </row>
    <row r="3" spans="1:6" x14ac:dyDescent="0.2">
      <c r="A3" s="367" t="s">
        <v>235</v>
      </c>
      <c r="B3" s="368"/>
      <c r="C3" s="366"/>
      <c r="D3" s="366"/>
      <c r="E3" s="366"/>
      <c r="F3" s="366"/>
    </row>
    <row r="4" spans="1:6" hidden="1" x14ac:dyDescent="0.2">
      <c r="A4" s="118"/>
      <c r="B4" s="119"/>
      <c r="C4" s="119"/>
      <c r="D4" s="119"/>
      <c r="E4" s="119"/>
      <c r="F4" s="119"/>
    </row>
    <row r="5" spans="1:6" hidden="1" x14ac:dyDescent="0.2">
      <c r="A5" s="118"/>
      <c r="B5" s="119"/>
      <c r="C5" s="119"/>
      <c r="D5" s="119"/>
      <c r="E5" s="119"/>
      <c r="F5" s="119"/>
    </row>
    <row r="6" spans="1:6" hidden="1" x14ac:dyDescent="0.2">
      <c r="A6" s="118"/>
      <c r="B6" s="119"/>
      <c r="C6" s="119"/>
      <c r="D6" s="119"/>
      <c r="E6" s="119"/>
      <c r="F6" s="119"/>
    </row>
    <row r="7" spans="1:6" hidden="1" x14ac:dyDescent="0.2">
      <c r="A7" s="118"/>
      <c r="B7" s="119"/>
      <c r="C7" s="119"/>
      <c r="D7" s="119"/>
      <c r="E7" s="119"/>
      <c r="F7" s="119"/>
    </row>
    <row r="8" spans="1:6" hidden="1" x14ac:dyDescent="0.2">
      <c r="A8" s="118"/>
      <c r="B8" s="119"/>
      <c r="C8" s="119"/>
      <c r="D8" s="119"/>
      <c r="E8" s="119"/>
      <c r="F8" s="119"/>
    </row>
    <row r="9" spans="1:6" ht="13.5" thickBot="1" x14ac:dyDescent="0.25">
      <c r="A9" s="119"/>
      <c r="B9" s="118"/>
      <c r="C9" s="119"/>
      <c r="D9" s="119"/>
      <c r="E9" s="119"/>
      <c r="F9" s="119"/>
    </row>
    <row r="10" spans="1:6" ht="28.5" customHeight="1" thickBot="1" x14ac:dyDescent="0.25">
      <c r="A10" s="120" t="s">
        <v>3</v>
      </c>
      <c r="B10" s="121" t="s">
        <v>4</v>
      </c>
      <c r="C10" s="364">
        <f>+'3.vol.'!C59</f>
        <v>2016</v>
      </c>
      <c r="D10" s="364">
        <f>+'3.vol.'!C60</f>
        <v>2017</v>
      </c>
      <c r="E10" s="364">
        <f>+'3.vol.'!C61</f>
        <v>2018</v>
      </c>
      <c r="F10" s="364" t="str">
        <f>+'3.vol.'!C63</f>
        <v>ene-ago 2019</v>
      </c>
    </row>
    <row r="11" spans="1:6" x14ac:dyDescent="0.2">
      <c r="A11" s="122" t="s">
        <v>5</v>
      </c>
      <c r="B11" s="451" t="s">
        <v>246</v>
      </c>
      <c r="C11" s="447" t="s">
        <v>191</v>
      </c>
      <c r="D11" s="447" t="s">
        <v>191</v>
      </c>
      <c r="E11" s="447" t="s">
        <v>191</v>
      </c>
      <c r="F11" s="447" t="s">
        <v>191</v>
      </c>
    </row>
    <row r="12" spans="1:6" x14ac:dyDescent="0.2">
      <c r="A12" s="123"/>
      <c r="B12" s="452"/>
      <c r="C12" s="448"/>
      <c r="D12" s="448"/>
      <c r="E12" s="448"/>
      <c r="F12" s="448"/>
    </row>
    <row r="13" spans="1:6" x14ac:dyDescent="0.2">
      <c r="A13" s="123"/>
      <c r="B13" s="453" t="s">
        <v>245</v>
      </c>
      <c r="C13" s="448"/>
      <c r="D13" s="448"/>
      <c r="E13" s="448"/>
      <c r="F13" s="448"/>
    </row>
    <row r="14" spans="1:6" x14ac:dyDescent="0.2">
      <c r="A14" s="123"/>
      <c r="B14" s="452"/>
      <c r="C14" s="448"/>
      <c r="D14" s="448"/>
      <c r="E14" s="448"/>
      <c r="F14" s="448"/>
    </row>
    <row r="15" spans="1:6" x14ac:dyDescent="0.2">
      <c r="A15" s="123"/>
      <c r="B15" s="444"/>
      <c r="C15" s="448"/>
      <c r="D15" s="448"/>
      <c r="E15" s="448"/>
      <c r="F15" s="448"/>
    </row>
    <row r="16" spans="1:6" ht="13.5" thickBot="1" x14ac:dyDescent="0.25">
      <c r="A16" s="124"/>
      <c r="B16" s="450"/>
      <c r="C16" s="449"/>
      <c r="D16" s="449"/>
      <c r="E16" s="449"/>
      <c r="F16" s="449"/>
    </row>
    <row r="17" spans="1:6" x14ac:dyDescent="0.2">
      <c r="A17" s="122" t="s">
        <v>6</v>
      </c>
      <c r="B17" s="451" t="s">
        <v>247</v>
      </c>
      <c r="C17" s="447" t="s">
        <v>191</v>
      </c>
      <c r="D17" s="447" t="s">
        <v>191</v>
      </c>
      <c r="E17" s="447" t="s">
        <v>191</v>
      </c>
      <c r="F17" s="447" t="s">
        <v>191</v>
      </c>
    </row>
    <row r="18" spans="1:6" x14ac:dyDescent="0.2">
      <c r="A18" s="123"/>
      <c r="B18" s="452"/>
      <c r="C18" s="448"/>
      <c r="D18" s="448"/>
      <c r="E18" s="448"/>
      <c r="F18" s="448"/>
    </row>
    <row r="19" spans="1:6" x14ac:dyDescent="0.2">
      <c r="A19" s="123"/>
      <c r="B19" s="453" t="s">
        <v>245</v>
      </c>
      <c r="C19" s="448"/>
      <c r="D19" s="448"/>
      <c r="E19" s="448"/>
      <c r="F19" s="448"/>
    </row>
    <row r="20" spans="1:6" x14ac:dyDescent="0.2">
      <c r="A20" s="123"/>
      <c r="B20" s="452"/>
      <c r="C20" s="448"/>
      <c r="D20" s="448"/>
      <c r="E20" s="448"/>
      <c r="F20" s="448"/>
    </row>
    <row r="21" spans="1:6" x14ac:dyDescent="0.2">
      <c r="A21" s="123"/>
      <c r="B21" s="444"/>
      <c r="C21" s="448"/>
      <c r="D21" s="448"/>
      <c r="E21" s="448"/>
      <c r="F21" s="448"/>
    </row>
    <row r="22" spans="1:6" ht="13.5" thickBot="1" x14ac:dyDescent="0.25">
      <c r="A22" s="124"/>
      <c r="B22" s="450"/>
      <c r="C22" s="449"/>
      <c r="D22" s="449"/>
      <c r="E22" s="449"/>
      <c r="F22" s="449"/>
    </row>
    <row r="23" spans="1:6" x14ac:dyDescent="0.2">
      <c r="A23" s="122" t="s">
        <v>7</v>
      </c>
      <c r="B23" s="451" t="s">
        <v>248</v>
      </c>
      <c r="C23" s="447" t="s">
        <v>191</v>
      </c>
      <c r="D23" s="447" t="s">
        <v>191</v>
      </c>
      <c r="E23" s="447" t="s">
        <v>191</v>
      </c>
      <c r="F23" s="447" t="s">
        <v>191</v>
      </c>
    </row>
    <row r="24" spans="1:6" x14ac:dyDescent="0.2">
      <c r="A24" s="123"/>
      <c r="B24" s="452"/>
      <c r="C24" s="448"/>
      <c r="D24" s="448"/>
      <c r="E24" s="448"/>
      <c r="F24" s="448"/>
    </row>
    <row r="25" spans="1:6" x14ac:dyDescent="0.2">
      <c r="A25" s="123"/>
      <c r="B25" s="453" t="s">
        <v>245</v>
      </c>
      <c r="C25" s="448"/>
      <c r="D25" s="448"/>
      <c r="E25" s="448"/>
      <c r="F25" s="448"/>
    </row>
    <row r="26" spans="1:6" x14ac:dyDescent="0.2">
      <c r="A26" s="123"/>
      <c r="B26" s="452"/>
      <c r="C26" s="448"/>
      <c r="D26" s="448"/>
      <c r="E26" s="448"/>
      <c r="F26" s="448"/>
    </row>
    <row r="27" spans="1:6" x14ac:dyDescent="0.2">
      <c r="A27" s="123"/>
      <c r="B27" s="444"/>
      <c r="C27" s="448"/>
      <c r="D27" s="448"/>
      <c r="E27" s="448"/>
      <c r="F27" s="448"/>
    </row>
    <row r="28" spans="1:6" ht="13.5" thickBot="1" x14ac:dyDescent="0.25">
      <c r="A28" s="124"/>
      <c r="B28" s="450"/>
      <c r="C28" s="449"/>
      <c r="D28" s="449"/>
      <c r="E28" s="449"/>
      <c r="F28" s="449"/>
    </row>
    <row r="29" spans="1:6" x14ac:dyDescent="0.2">
      <c r="A29" s="122" t="s">
        <v>172</v>
      </c>
      <c r="B29" s="451" t="s">
        <v>249</v>
      </c>
      <c r="C29" s="447" t="s">
        <v>191</v>
      </c>
      <c r="D29" s="447" t="s">
        <v>191</v>
      </c>
      <c r="E29" s="447" t="s">
        <v>191</v>
      </c>
      <c r="F29" s="447" t="s">
        <v>191</v>
      </c>
    </row>
    <row r="30" spans="1:6" x14ac:dyDescent="0.2">
      <c r="A30" s="123"/>
      <c r="B30" s="452"/>
      <c r="C30" s="448"/>
      <c r="D30" s="448"/>
      <c r="E30" s="448"/>
      <c r="F30" s="448"/>
    </row>
    <row r="31" spans="1:6" x14ac:dyDescent="0.2">
      <c r="A31" s="123"/>
      <c r="B31" s="453" t="s">
        <v>245</v>
      </c>
      <c r="C31" s="448"/>
      <c r="D31" s="448"/>
      <c r="E31" s="448"/>
      <c r="F31" s="448"/>
    </row>
    <row r="32" spans="1:6" x14ac:dyDescent="0.2">
      <c r="A32" s="123"/>
      <c r="B32" s="452"/>
      <c r="C32" s="448"/>
      <c r="D32" s="448"/>
      <c r="E32" s="448"/>
      <c r="F32" s="448"/>
    </row>
    <row r="33" spans="1:6" x14ac:dyDescent="0.2">
      <c r="A33" s="123"/>
      <c r="B33" s="444"/>
      <c r="C33" s="448"/>
      <c r="D33" s="448"/>
      <c r="E33" s="448"/>
      <c r="F33" s="448"/>
    </row>
    <row r="34" spans="1:6" ht="13.5" thickBot="1" x14ac:dyDescent="0.25">
      <c r="A34" s="124"/>
      <c r="B34" s="450"/>
      <c r="C34" s="449"/>
      <c r="D34" s="449"/>
      <c r="E34" s="449"/>
      <c r="F34" s="449"/>
    </row>
    <row r="35" spans="1:6" x14ac:dyDescent="0.2">
      <c r="A35" s="122" t="s">
        <v>173</v>
      </c>
      <c r="B35" s="446"/>
      <c r="C35" s="447" t="s">
        <v>191</v>
      </c>
      <c r="D35" s="447" t="s">
        <v>191</v>
      </c>
      <c r="E35" s="447" t="s">
        <v>191</v>
      </c>
      <c r="F35" s="447" t="s">
        <v>191</v>
      </c>
    </row>
    <row r="36" spans="1:6" x14ac:dyDescent="0.2">
      <c r="A36" s="123"/>
      <c r="B36" s="445"/>
      <c r="C36" s="448"/>
      <c r="D36" s="448"/>
      <c r="E36" s="448"/>
      <c r="F36" s="448"/>
    </row>
    <row r="37" spans="1:6" x14ac:dyDescent="0.2">
      <c r="A37" s="123"/>
      <c r="B37" s="444"/>
      <c r="C37" s="448"/>
      <c r="D37" s="448"/>
      <c r="E37" s="448"/>
      <c r="F37" s="448"/>
    </row>
    <row r="38" spans="1:6" x14ac:dyDescent="0.2">
      <c r="A38" s="123"/>
      <c r="B38" s="445"/>
      <c r="C38" s="448"/>
      <c r="D38" s="448"/>
      <c r="E38" s="448"/>
      <c r="F38" s="448"/>
    </row>
    <row r="39" spans="1:6" x14ac:dyDescent="0.2">
      <c r="A39" s="123"/>
      <c r="B39" s="444"/>
      <c r="C39" s="448"/>
      <c r="D39" s="448"/>
      <c r="E39" s="448"/>
      <c r="F39" s="448"/>
    </row>
    <row r="40" spans="1:6" ht="13.5" thickBot="1" x14ac:dyDescent="0.25">
      <c r="A40" s="127"/>
      <c r="B40" s="450"/>
      <c r="C40" s="449"/>
      <c r="D40" s="449"/>
      <c r="E40" s="449"/>
      <c r="F40" s="449"/>
    </row>
    <row r="41" spans="1:6" ht="13.5" thickBot="1" x14ac:dyDescent="0.25">
      <c r="B41" s="128" t="s">
        <v>108</v>
      </c>
      <c r="C41" s="129">
        <v>1</v>
      </c>
      <c r="D41" s="129">
        <v>1</v>
      </c>
      <c r="E41" s="129">
        <v>1</v>
      </c>
      <c r="F41" s="129">
        <v>1</v>
      </c>
    </row>
    <row r="43" spans="1:6" x14ac:dyDescent="0.2">
      <c r="A43" s="52" t="s">
        <v>171</v>
      </c>
    </row>
  </sheetData>
  <mergeCells count="35">
    <mergeCell ref="C29:C34"/>
    <mergeCell ref="D29:D34"/>
    <mergeCell ref="E29:E34"/>
    <mergeCell ref="F29:F34"/>
    <mergeCell ref="C23:C28"/>
    <mergeCell ref="D23:D28"/>
    <mergeCell ref="E23:E28"/>
    <mergeCell ref="F23:F28"/>
    <mergeCell ref="D11:D16"/>
    <mergeCell ref="E11:E16"/>
    <mergeCell ref="F17:F22"/>
    <mergeCell ref="F11:F16"/>
    <mergeCell ref="D17:D22"/>
    <mergeCell ref="E17:E22"/>
    <mergeCell ref="C17:C22"/>
    <mergeCell ref="B21:B22"/>
    <mergeCell ref="B19:B20"/>
    <mergeCell ref="C11:C16"/>
    <mergeCell ref="B11:B12"/>
    <mergeCell ref="B25:B26"/>
    <mergeCell ref="B23:B24"/>
    <mergeCell ref="B29:B30"/>
    <mergeCell ref="B27:B28"/>
    <mergeCell ref="B13:B14"/>
    <mergeCell ref="B15:B16"/>
    <mergeCell ref="B17:B18"/>
    <mergeCell ref="B33:B34"/>
    <mergeCell ref="B31:B32"/>
    <mergeCell ref="B37:B38"/>
    <mergeCell ref="B35:B36"/>
    <mergeCell ref="F35:F40"/>
    <mergeCell ref="B39:B40"/>
    <mergeCell ref="C35:C40"/>
    <mergeCell ref="D35:D40"/>
    <mergeCell ref="E35:E40"/>
  </mergeCells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scale="61" orientation="portrait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15"/>
  <sheetViews>
    <sheetView workbookViewId="0">
      <selection activeCell="C21" sqref="C21"/>
    </sheetView>
  </sheetViews>
  <sheetFormatPr baseColWidth="10" defaultRowHeight="12.75" x14ac:dyDescent="0.2"/>
  <cols>
    <col min="1" max="1" width="21.28515625" style="57" customWidth="1"/>
    <col min="2" max="2" width="24" style="57" customWidth="1"/>
    <col min="3" max="3" width="29.7109375" style="57" customWidth="1"/>
    <col min="4" max="16384" width="11.42578125" style="57"/>
  </cols>
  <sheetData>
    <row r="1" spans="1:3" x14ac:dyDescent="0.2">
      <c r="A1" s="133" t="s">
        <v>94</v>
      </c>
      <c r="B1" s="133"/>
      <c r="C1" s="133"/>
    </row>
    <row r="2" spans="1:3" x14ac:dyDescent="0.2">
      <c r="A2" s="133" t="s">
        <v>103</v>
      </c>
      <c r="B2" s="133"/>
      <c r="C2" s="133"/>
    </row>
    <row r="3" spans="1:3" x14ac:dyDescent="0.2">
      <c r="A3" s="454" t="str">
        <f>+'1.modelos'!A3</f>
        <v>Triciclos</v>
      </c>
      <c r="B3" s="454"/>
      <c r="C3" s="454"/>
    </row>
    <row r="4" spans="1:3" x14ac:dyDescent="0.2">
      <c r="A4" s="455" t="s">
        <v>250</v>
      </c>
      <c r="B4" s="454"/>
      <c r="C4" s="454"/>
    </row>
    <row r="5" spans="1:3" ht="13.5" thickBot="1" x14ac:dyDescent="0.25"/>
    <row r="6" spans="1:3" x14ac:dyDescent="0.2">
      <c r="A6" s="134" t="s">
        <v>12</v>
      </c>
      <c r="B6" s="135" t="s">
        <v>104</v>
      </c>
      <c r="C6" s="135" t="s">
        <v>105</v>
      </c>
    </row>
    <row r="7" spans="1:3" ht="13.5" thickBot="1" x14ac:dyDescent="0.25">
      <c r="A7" s="136"/>
      <c r="B7" s="137"/>
      <c r="C7" s="137" t="s">
        <v>106</v>
      </c>
    </row>
    <row r="8" spans="1:3" x14ac:dyDescent="0.2">
      <c r="A8" s="323">
        <f>+'3.vol.'!C59</f>
        <v>2016</v>
      </c>
      <c r="B8" s="138"/>
      <c r="C8" s="139"/>
    </row>
    <row r="9" spans="1:3" x14ac:dyDescent="0.2">
      <c r="A9" s="140">
        <f>+'3.vol.'!C60</f>
        <v>2017</v>
      </c>
      <c r="B9" s="141"/>
      <c r="C9" s="142"/>
    </row>
    <row r="10" spans="1:3" x14ac:dyDescent="0.2">
      <c r="A10" s="140">
        <f>+'3.vol.'!C61</f>
        <v>2018</v>
      </c>
      <c r="B10" s="141"/>
      <c r="C10" s="142"/>
    </row>
    <row r="11" spans="1:3" x14ac:dyDescent="0.2">
      <c r="A11" s="362" t="str">
        <f>+'3.vol.'!C62</f>
        <v>ene-ago 2018</v>
      </c>
      <c r="B11" s="141"/>
      <c r="C11" s="142"/>
    </row>
    <row r="12" spans="1:3" ht="13.5" thickBot="1" x14ac:dyDescent="0.25">
      <c r="A12" s="363" t="str">
        <f>+'3.vol.'!C63</f>
        <v>ene-ago 2019</v>
      </c>
      <c r="B12" s="143"/>
      <c r="C12" s="144"/>
    </row>
    <row r="13" spans="1:3" ht="5.25" customHeight="1" x14ac:dyDescent="0.2"/>
    <row r="14" spans="1:3" ht="13.5" thickBot="1" x14ac:dyDescent="0.25">
      <c r="A14" s="145" t="s">
        <v>107</v>
      </c>
    </row>
    <row r="15" spans="1:3" ht="30.75" customHeight="1" thickBot="1" x14ac:dyDescent="0.25">
      <c r="A15" s="311"/>
      <c r="B15" s="312"/>
      <c r="C15" s="313"/>
    </row>
  </sheetData>
  <mergeCells count="2">
    <mergeCell ref="A3:C3"/>
    <mergeCell ref="A4:C4"/>
  </mergeCells>
  <phoneticPr fontId="0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orientation="portrait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O114"/>
  <sheetViews>
    <sheetView workbookViewId="0">
      <selection activeCell="C21" sqref="C21"/>
    </sheetView>
  </sheetViews>
  <sheetFormatPr baseColWidth="10" defaultColWidth="13.7109375" defaultRowHeight="12.75" x14ac:dyDescent="0.2"/>
  <cols>
    <col min="1" max="1" width="1" style="57" customWidth="1"/>
    <col min="2" max="2" width="3" style="54" customWidth="1"/>
    <col min="3" max="3" width="13" style="57" customWidth="1"/>
    <col min="4" max="4" width="1.7109375" style="57" customWidth="1"/>
    <col min="5" max="11" width="13.7109375" style="57" customWidth="1"/>
    <col min="12" max="12" width="13.5703125" style="57" customWidth="1"/>
    <col min="13" max="13" width="13.7109375" style="57" customWidth="1"/>
    <col min="14" max="14" width="1.7109375" style="70" customWidth="1"/>
    <col min="15" max="15" width="11.42578125" style="52" customWidth="1"/>
    <col min="16" max="16384" width="13.7109375" style="57"/>
  </cols>
  <sheetData>
    <row r="1" spans="3:15" x14ac:dyDescent="0.2">
      <c r="C1" s="457" t="s">
        <v>8</v>
      </c>
      <c r="D1" s="457"/>
      <c r="E1" s="457"/>
      <c r="F1" s="457"/>
      <c r="G1" s="457"/>
      <c r="H1" s="457"/>
      <c r="I1" s="457"/>
      <c r="J1" s="457"/>
      <c r="K1" s="457"/>
    </row>
    <row r="2" spans="3:15" x14ac:dyDescent="0.2">
      <c r="C2" s="457" t="s">
        <v>114</v>
      </c>
      <c r="D2" s="457"/>
      <c r="E2" s="457"/>
      <c r="F2" s="457"/>
      <c r="G2" s="457"/>
      <c r="H2" s="457"/>
      <c r="I2" s="457"/>
      <c r="J2" s="457"/>
      <c r="K2" s="457"/>
    </row>
    <row r="3" spans="3:15" x14ac:dyDescent="0.2">
      <c r="C3" s="458" t="str">
        <f>+'1.modelos'!A3</f>
        <v>Triciclos</v>
      </c>
      <c r="D3" s="458"/>
      <c r="E3" s="458"/>
      <c r="F3" s="458"/>
      <c r="G3" s="458"/>
      <c r="H3" s="458"/>
      <c r="I3" s="458"/>
      <c r="J3" s="458"/>
      <c r="K3" s="458"/>
      <c r="L3" s="318"/>
      <c r="M3" s="318"/>
      <c r="N3" s="318"/>
      <c r="O3" s="54"/>
    </row>
    <row r="4" spans="3:15" x14ac:dyDescent="0.2">
      <c r="C4" s="456" t="s">
        <v>243</v>
      </c>
      <c r="D4" s="456"/>
      <c r="E4" s="456"/>
      <c r="F4" s="456"/>
      <c r="G4" s="456"/>
      <c r="H4" s="456"/>
      <c r="I4" s="456"/>
      <c r="J4" s="456"/>
      <c r="K4" s="456"/>
      <c r="L4" s="318"/>
      <c r="M4" s="318"/>
      <c r="N4" s="51"/>
      <c r="O4" s="54"/>
    </row>
    <row r="5" spans="3:15" x14ac:dyDescent="0.2">
      <c r="C5" s="53"/>
      <c r="D5" s="53"/>
      <c r="E5" s="53"/>
      <c r="F5" s="53"/>
      <c r="G5" s="53"/>
      <c r="H5" s="53"/>
      <c r="I5" s="53"/>
      <c r="J5" s="53"/>
      <c r="K5" s="53"/>
      <c r="L5" s="318"/>
      <c r="M5" s="318"/>
      <c r="N5" s="51"/>
      <c r="O5" s="54"/>
    </row>
    <row r="6" spans="3:15" s="54" customFormat="1" ht="10.5" customHeight="1" thickBot="1" x14ac:dyDescent="0.25">
      <c r="C6" s="53"/>
      <c r="D6" s="53"/>
      <c r="E6" s="53"/>
      <c r="F6" s="53"/>
      <c r="G6" s="53"/>
      <c r="H6" s="53"/>
      <c r="I6" s="53"/>
      <c r="J6" s="53"/>
      <c r="K6" s="53"/>
      <c r="L6" s="53"/>
      <c r="N6" s="51"/>
    </row>
    <row r="7" spans="3:15" ht="51.75" thickBot="1" x14ac:dyDescent="0.25">
      <c r="C7" s="314" t="s">
        <v>110</v>
      </c>
      <c r="D7" s="25"/>
      <c r="E7" s="26" t="s">
        <v>18</v>
      </c>
      <c r="F7" s="27" t="s">
        <v>19</v>
      </c>
      <c r="G7" s="27" t="s">
        <v>118</v>
      </c>
      <c r="H7" s="27" t="s">
        <v>111</v>
      </c>
      <c r="I7" s="24" t="s">
        <v>112</v>
      </c>
      <c r="J7" s="27" t="s">
        <v>119</v>
      </c>
      <c r="K7" s="24" t="s">
        <v>113</v>
      </c>
      <c r="L7" s="54"/>
      <c r="M7" s="54"/>
      <c r="N7" s="28"/>
      <c r="O7" s="55"/>
    </row>
    <row r="8" spans="3:15" x14ac:dyDescent="0.2">
      <c r="C8" s="99">
        <v>42370</v>
      </c>
      <c r="D8" s="47"/>
      <c r="E8" s="30"/>
      <c r="F8" s="31"/>
      <c r="G8" s="31"/>
      <c r="H8" s="31"/>
      <c r="I8" s="32"/>
      <c r="J8" s="32"/>
      <c r="K8" s="32"/>
      <c r="L8" s="54"/>
      <c r="M8" s="54"/>
      <c r="N8" s="33"/>
      <c r="O8" s="55"/>
    </row>
    <row r="9" spans="3:15" x14ac:dyDescent="0.2">
      <c r="C9" s="100">
        <v>42401</v>
      </c>
      <c r="D9" s="47"/>
      <c r="E9" s="34"/>
      <c r="F9" s="35"/>
      <c r="G9" s="35"/>
      <c r="H9" s="35"/>
      <c r="I9" s="36"/>
      <c r="J9" s="36"/>
      <c r="K9" s="36"/>
      <c r="L9" s="54"/>
      <c r="M9" s="54"/>
      <c r="N9" s="33"/>
      <c r="O9" s="55"/>
    </row>
    <row r="10" spans="3:15" x14ac:dyDescent="0.2">
      <c r="C10" s="100">
        <v>42430</v>
      </c>
      <c r="D10" s="47"/>
      <c r="E10" s="34"/>
      <c r="F10" s="35"/>
      <c r="G10" s="35"/>
      <c r="H10" s="35"/>
      <c r="I10" s="36"/>
      <c r="J10" s="36"/>
      <c r="K10" s="36"/>
      <c r="L10" s="54"/>
      <c r="M10" s="54"/>
      <c r="N10" s="33"/>
      <c r="O10" s="55"/>
    </row>
    <row r="11" spans="3:15" x14ac:dyDescent="0.2">
      <c r="C11" s="100">
        <v>42461</v>
      </c>
      <c r="D11" s="47"/>
      <c r="E11" s="34"/>
      <c r="F11" s="35"/>
      <c r="G11" s="35"/>
      <c r="H11" s="35"/>
      <c r="I11" s="36"/>
      <c r="J11" s="36"/>
      <c r="K11" s="36"/>
      <c r="L11" s="54"/>
      <c r="M11" s="54"/>
      <c r="N11" s="33"/>
      <c r="O11" s="55"/>
    </row>
    <row r="12" spans="3:15" x14ac:dyDescent="0.2">
      <c r="C12" s="100">
        <v>42491</v>
      </c>
      <c r="D12" s="47"/>
      <c r="E12" s="34"/>
      <c r="F12" s="35"/>
      <c r="G12" s="35"/>
      <c r="H12" s="35"/>
      <c r="I12" s="36"/>
      <c r="J12" s="36"/>
      <c r="K12" s="36"/>
      <c r="N12" s="33"/>
    </row>
    <row r="13" spans="3:15" x14ac:dyDescent="0.2">
      <c r="C13" s="100">
        <v>42522</v>
      </c>
      <c r="D13" s="47"/>
      <c r="E13" s="34"/>
      <c r="F13" s="35"/>
      <c r="G13" s="35"/>
      <c r="H13" s="35"/>
      <c r="I13" s="36"/>
      <c r="J13" s="36"/>
      <c r="K13" s="36"/>
      <c r="N13" s="33"/>
    </row>
    <row r="14" spans="3:15" x14ac:dyDescent="0.2">
      <c r="C14" s="100">
        <v>42552</v>
      </c>
      <c r="D14" s="47"/>
      <c r="E14" s="34"/>
      <c r="F14" s="35"/>
      <c r="G14" s="35"/>
      <c r="H14" s="35"/>
      <c r="I14" s="36"/>
      <c r="J14" s="36"/>
      <c r="K14" s="36"/>
      <c r="N14" s="33"/>
    </row>
    <row r="15" spans="3:15" x14ac:dyDescent="0.2">
      <c r="C15" s="100">
        <v>42583</v>
      </c>
      <c r="D15" s="47"/>
      <c r="E15" s="34"/>
      <c r="F15" s="35"/>
      <c r="G15" s="35"/>
      <c r="H15" s="35"/>
      <c r="I15" s="36"/>
      <c r="J15" s="36"/>
      <c r="K15" s="36"/>
      <c r="N15" s="33"/>
    </row>
    <row r="16" spans="3:15" x14ac:dyDescent="0.2">
      <c r="C16" s="100">
        <v>42614</v>
      </c>
      <c r="D16" s="47"/>
      <c r="E16" s="34"/>
      <c r="F16" s="35"/>
      <c r="G16" s="35"/>
      <c r="H16" s="35"/>
      <c r="I16" s="36"/>
      <c r="J16" s="36"/>
      <c r="K16" s="36"/>
      <c r="N16" s="33"/>
    </row>
    <row r="17" spans="3:14" x14ac:dyDescent="0.2">
      <c r="C17" s="100">
        <v>42644</v>
      </c>
      <c r="D17" s="47"/>
      <c r="E17" s="34"/>
      <c r="F17" s="35"/>
      <c r="G17" s="35"/>
      <c r="H17" s="35"/>
      <c r="I17" s="36"/>
      <c r="J17" s="36"/>
      <c r="K17" s="36"/>
      <c r="N17" s="33"/>
    </row>
    <row r="18" spans="3:14" x14ac:dyDescent="0.2">
      <c r="C18" s="100">
        <v>42675</v>
      </c>
      <c r="D18" s="47"/>
      <c r="E18" s="34"/>
      <c r="F18" s="35"/>
      <c r="G18" s="35"/>
      <c r="H18" s="35"/>
      <c r="I18" s="36"/>
      <c r="J18" s="36"/>
      <c r="K18" s="36"/>
      <c r="N18" s="33"/>
    </row>
    <row r="19" spans="3:14" ht="13.5" thickBot="1" x14ac:dyDescent="0.25">
      <c r="C19" s="101">
        <v>42705</v>
      </c>
      <c r="D19" s="47"/>
      <c r="E19" s="37"/>
      <c r="F19" s="38"/>
      <c r="G19" s="38"/>
      <c r="H19" s="38"/>
      <c r="I19" s="39"/>
      <c r="J19" s="39"/>
      <c r="K19" s="39"/>
      <c r="N19" s="33"/>
    </row>
    <row r="20" spans="3:14" x14ac:dyDescent="0.2">
      <c r="C20" s="99">
        <v>42736</v>
      </c>
      <c r="D20" s="47"/>
      <c r="E20" s="40"/>
      <c r="F20" s="41"/>
      <c r="G20" s="41"/>
      <c r="H20" s="41"/>
      <c r="I20" s="42"/>
      <c r="J20" s="42"/>
      <c r="K20" s="42"/>
      <c r="N20" s="33"/>
    </row>
    <row r="21" spans="3:14" x14ac:dyDescent="0.2">
      <c r="C21" s="100">
        <v>42767</v>
      </c>
      <c r="D21" s="47"/>
      <c r="E21" s="34"/>
      <c r="F21" s="35"/>
      <c r="G21" s="35"/>
      <c r="H21" s="35"/>
      <c r="I21" s="36"/>
      <c r="J21" s="36"/>
      <c r="K21" s="36"/>
      <c r="N21" s="33"/>
    </row>
    <row r="22" spans="3:14" x14ac:dyDescent="0.2">
      <c r="C22" s="100">
        <v>42795</v>
      </c>
      <c r="D22" s="47"/>
      <c r="E22" s="34"/>
      <c r="F22" s="35"/>
      <c r="G22" s="35"/>
      <c r="H22" s="35"/>
      <c r="I22" s="36"/>
      <c r="J22" s="36"/>
      <c r="K22" s="36"/>
      <c r="N22" s="33"/>
    </row>
    <row r="23" spans="3:14" x14ac:dyDescent="0.2">
      <c r="C23" s="100">
        <v>42826</v>
      </c>
      <c r="D23" s="47"/>
      <c r="E23" s="34"/>
      <c r="F23" s="35"/>
      <c r="G23" s="35"/>
      <c r="H23" s="35"/>
      <c r="I23" s="36"/>
      <c r="J23" s="36"/>
      <c r="K23" s="36"/>
      <c r="N23" s="33"/>
    </row>
    <row r="24" spans="3:14" x14ac:dyDescent="0.2">
      <c r="C24" s="100">
        <v>42856</v>
      </c>
      <c r="D24" s="47"/>
      <c r="E24" s="34"/>
      <c r="F24" s="35"/>
      <c r="G24" s="35"/>
      <c r="H24" s="35"/>
      <c r="I24" s="36"/>
      <c r="J24" s="36"/>
      <c r="K24" s="36"/>
      <c r="N24" s="33"/>
    </row>
    <row r="25" spans="3:14" x14ac:dyDescent="0.2">
      <c r="C25" s="100">
        <v>42887</v>
      </c>
      <c r="D25" s="47"/>
      <c r="E25" s="34"/>
      <c r="F25" s="35"/>
      <c r="G25" s="35"/>
      <c r="H25" s="35"/>
      <c r="I25" s="36"/>
      <c r="J25" s="36"/>
      <c r="K25" s="36"/>
      <c r="N25" s="33"/>
    </row>
    <row r="26" spans="3:14" x14ac:dyDescent="0.2">
      <c r="C26" s="100">
        <v>42917</v>
      </c>
      <c r="D26" s="47"/>
      <c r="E26" s="34"/>
      <c r="F26" s="35"/>
      <c r="G26" s="35"/>
      <c r="H26" s="35"/>
      <c r="I26" s="36"/>
      <c r="J26" s="36"/>
      <c r="K26" s="36"/>
      <c r="N26" s="33"/>
    </row>
    <row r="27" spans="3:14" x14ac:dyDescent="0.2">
      <c r="C27" s="100">
        <v>42948</v>
      </c>
      <c r="D27" s="47"/>
      <c r="E27" s="34"/>
      <c r="F27" s="35"/>
      <c r="G27" s="35"/>
      <c r="H27" s="35"/>
      <c r="I27" s="36"/>
      <c r="J27" s="36"/>
      <c r="K27" s="36"/>
      <c r="N27" s="33"/>
    </row>
    <row r="28" spans="3:14" x14ac:dyDescent="0.2">
      <c r="C28" s="100">
        <v>42979</v>
      </c>
      <c r="D28" s="47"/>
      <c r="E28" s="34"/>
      <c r="F28" s="35"/>
      <c r="G28" s="35"/>
      <c r="H28" s="35"/>
      <c r="I28" s="36"/>
      <c r="J28" s="36"/>
      <c r="K28" s="36"/>
      <c r="N28" s="33"/>
    </row>
    <row r="29" spans="3:14" x14ac:dyDescent="0.2">
      <c r="C29" s="100">
        <v>43009</v>
      </c>
      <c r="D29" s="47"/>
      <c r="E29" s="34"/>
      <c r="F29" s="35"/>
      <c r="G29" s="35"/>
      <c r="H29" s="35"/>
      <c r="I29" s="36"/>
      <c r="J29" s="36"/>
      <c r="K29" s="36"/>
      <c r="N29" s="33"/>
    </row>
    <row r="30" spans="3:14" x14ac:dyDescent="0.2">
      <c r="C30" s="100">
        <v>43040</v>
      </c>
      <c r="D30" s="47"/>
      <c r="E30" s="34"/>
      <c r="F30" s="35"/>
      <c r="G30" s="35"/>
      <c r="H30" s="35"/>
      <c r="I30" s="36"/>
      <c r="J30" s="36"/>
      <c r="K30" s="36"/>
      <c r="N30" s="33"/>
    </row>
    <row r="31" spans="3:14" ht="13.5" thickBot="1" x14ac:dyDescent="0.25">
      <c r="C31" s="101">
        <v>43070</v>
      </c>
      <c r="D31" s="47"/>
      <c r="E31" s="43"/>
      <c r="F31" s="44"/>
      <c r="G31" s="44"/>
      <c r="H31" s="44"/>
      <c r="I31" s="45"/>
      <c r="J31" s="45"/>
      <c r="K31" s="45"/>
      <c r="N31" s="33"/>
    </row>
    <row r="32" spans="3:14" x14ac:dyDescent="0.2">
      <c r="C32" s="99">
        <v>43101</v>
      </c>
      <c r="D32" s="47"/>
      <c r="E32" s="30"/>
      <c r="F32" s="31"/>
      <c r="G32" s="31"/>
      <c r="H32" s="31"/>
      <c r="I32" s="32"/>
      <c r="J32" s="32"/>
      <c r="K32" s="32"/>
      <c r="N32" s="33"/>
    </row>
    <row r="33" spans="3:14" x14ac:dyDescent="0.2">
      <c r="C33" s="100">
        <v>43132</v>
      </c>
      <c r="D33" s="47"/>
      <c r="E33" s="34"/>
      <c r="F33" s="35"/>
      <c r="G33" s="35"/>
      <c r="H33" s="35"/>
      <c r="I33" s="36"/>
      <c r="J33" s="36"/>
      <c r="K33" s="36"/>
      <c r="N33" s="33"/>
    </row>
    <row r="34" spans="3:14" x14ac:dyDescent="0.2">
      <c r="C34" s="100">
        <v>43160</v>
      </c>
      <c r="D34" s="47"/>
      <c r="E34" s="34"/>
      <c r="F34" s="35"/>
      <c r="G34" s="35"/>
      <c r="H34" s="35"/>
      <c r="I34" s="36"/>
      <c r="J34" s="36"/>
      <c r="K34" s="36"/>
      <c r="N34" s="33"/>
    </row>
    <row r="35" spans="3:14" x14ac:dyDescent="0.2">
      <c r="C35" s="100">
        <v>43191</v>
      </c>
      <c r="D35" s="47"/>
      <c r="E35" s="34"/>
      <c r="F35" s="35"/>
      <c r="G35" s="35"/>
      <c r="H35" s="35"/>
      <c r="I35" s="36"/>
      <c r="J35" s="36"/>
      <c r="K35" s="36"/>
      <c r="N35" s="33"/>
    </row>
    <row r="36" spans="3:14" x14ac:dyDescent="0.2">
      <c r="C36" s="100">
        <v>43221</v>
      </c>
      <c r="D36" s="47"/>
      <c r="E36" s="34"/>
      <c r="F36" s="35"/>
      <c r="G36" s="35"/>
      <c r="H36" s="35"/>
      <c r="I36" s="36"/>
      <c r="J36" s="36"/>
      <c r="K36" s="36"/>
      <c r="N36" s="33"/>
    </row>
    <row r="37" spans="3:14" x14ac:dyDescent="0.2">
      <c r="C37" s="100">
        <v>43252</v>
      </c>
      <c r="D37" s="47"/>
      <c r="E37" s="34"/>
      <c r="F37" s="35"/>
      <c r="G37" s="35"/>
      <c r="H37" s="35"/>
      <c r="I37" s="36"/>
      <c r="J37" s="36"/>
      <c r="K37" s="36"/>
      <c r="N37" s="33"/>
    </row>
    <row r="38" spans="3:14" x14ac:dyDescent="0.2">
      <c r="C38" s="100">
        <v>43282</v>
      </c>
      <c r="D38" s="47"/>
      <c r="E38" s="34"/>
      <c r="F38" s="35"/>
      <c r="G38" s="35"/>
      <c r="H38" s="35"/>
      <c r="I38" s="36"/>
      <c r="J38" s="36"/>
      <c r="K38" s="36"/>
      <c r="N38" s="33"/>
    </row>
    <row r="39" spans="3:14" x14ac:dyDescent="0.2">
      <c r="C39" s="100">
        <v>43313</v>
      </c>
      <c r="D39" s="47"/>
      <c r="E39" s="34"/>
      <c r="F39" s="35"/>
      <c r="G39" s="35"/>
      <c r="H39" s="35"/>
      <c r="I39" s="36"/>
      <c r="J39" s="36"/>
      <c r="K39" s="36"/>
      <c r="N39" s="33"/>
    </row>
    <row r="40" spans="3:14" x14ac:dyDescent="0.2">
      <c r="C40" s="100">
        <v>43344</v>
      </c>
      <c r="D40" s="47"/>
      <c r="E40" s="34"/>
      <c r="F40" s="35"/>
      <c r="G40" s="35"/>
      <c r="H40" s="35"/>
      <c r="I40" s="36"/>
      <c r="J40" s="36"/>
      <c r="K40" s="36"/>
      <c r="N40" s="33"/>
    </row>
    <row r="41" spans="3:14" x14ac:dyDescent="0.2">
      <c r="C41" s="100">
        <v>43374</v>
      </c>
      <c r="D41" s="47"/>
      <c r="E41" s="34"/>
      <c r="F41" s="35"/>
      <c r="G41" s="35"/>
      <c r="H41" s="35"/>
      <c r="I41" s="36"/>
      <c r="J41" s="36"/>
      <c r="K41" s="36"/>
      <c r="N41" s="33"/>
    </row>
    <row r="42" spans="3:14" x14ac:dyDescent="0.2">
      <c r="C42" s="100">
        <v>43405</v>
      </c>
      <c r="D42" s="47"/>
      <c r="E42" s="34"/>
      <c r="F42" s="35"/>
      <c r="G42" s="35"/>
      <c r="H42" s="35"/>
      <c r="I42" s="36"/>
      <c r="J42" s="36"/>
      <c r="K42" s="36"/>
      <c r="N42" s="33"/>
    </row>
    <row r="43" spans="3:14" ht="13.5" thickBot="1" x14ac:dyDescent="0.25">
      <c r="C43" s="101">
        <v>43435</v>
      </c>
      <c r="D43" s="47"/>
      <c r="E43" s="43"/>
      <c r="F43" s="44"/>
      <c r="G43" s="44"/>
      <c r="H43" s="44"/>
      <c r="I43" s="45"/>
      <c r="J43" s="45"/>
      <c r="K43" s="45"/>
      <c r="N43" s="33"/>
    </row>
    <row r="44" spans="3:14" x14ac:dyDescent="0.2">
      <c r="C44" s="99">
        <v>43466</v>
      </c>
      <c r="D44" s="47"/>
      <c r="E44" s="30"/>
      <c r="F44" s="31"/>
      <c r="G44" s="31"/>
      <c r="H44" s="103"/>
      <c r="I44" s="32"/>
      <c r="J44" s="32"/>
      <c r="K44" s="32"/>
      <c r="N44" s="33"/>
    </row>
    <row r="45" spans="3:14" x14ac:dyDescent="0.2">
      <c r="C45" s="100">
        <v>43497</v>
      </c>
      <c r="D45" s="47"/>
      <c r="E45" s="34"/>
      <c r="F45" s="35"/>
      <c r="G45" s="35"/>
      <c r="H45" s="104"/>
      <c r="I45" s="36"/>
      <c r="J45" s="36"/>
      <c r="K45" s="36"/>
      <c r="N45" s="33"/>
    </row>
    <row r="46" spans="3:14" x14ac:dyDescent="0.2">
      <c r="C46" s="100">
        <v>43525</v>
      </c>
      <c r="D46" s="47"/>
      <c r="E46" s="34"/>
      <c r="F46" s="35"/>
      <c r="G46" s="35"/>
      <c r="H46" s="104"/>
      <c r="I46" s="36"/>
      <c r="J46" s="36"/>
      <c r="K46" s="36"/>
      <c r="N46" s="33"/>
    </row>
    <row r="47" spans="3:14" x14ac:dyDescent="0.2">
      <c r="C47" s="100">
        <v>43556</v>
      </c>
      <c r="D47" s="47"/>
      <c r="E47" s="34"/>
      <c r="F47" s="35"/>
      <c r="G47" s="35"/>
      <c r="H47" s="104"/>
      <c r="I47" s="36"/>
      <c r="J47" s="36"/>
      <c r="K47" s="36"/>
      <c r="N47" s="33"/>
    </row>
    <row r="48" spans="3:14" x14ac:dyDescent="0.2">
      <c r="C48" s="100">
        <v>43586</v>
      </c>
      <c r="D48" s="47"/>
      <c r="E48" s="34"/>
      <c r="F48" s="35"/>
      <c r="G48" s="35"/>
      <c r="H48" s="104"/>
      <c r="I48" s="36"/>
      <c r="J48" s="36"/>
      <c r="K48" s="36"/>
      <c r="N48" s="33"/>
    </row>
    <row r="49" spans="3:14" x14ac:dyDescent="0.2">
      <c r="C49" s="100">
        <v>43617</v>
      </c>
      <c r="D49" s="47"/>
      <c r="E49" s="34"/>
      <c r="F49" s="35"/>
      <c r="G49" s="35"/>
      <c r="H49" s="104"/>
      <c r="I49" s="36"/>
      <c r="J49" s="36"/>
      <c r="K49" s="36"/>
      <c r="N49" s="33"/>
    </row>
    <row r="50" spans="3:14" x14ac:dyDescent="0.2">
      <c r="C50" s="100">
        <v>43647</v>
      </c>
      <c r="D50" s="47"/>
      <c r="E50" s="34"/>
      <c r="F50" s="35"/>
      <c r="G50" s="35"/>
      <c r="H50" s="104"/>
      <c r="I50" s="36"/>
      <c r="J50" s="36"/>
      <c r="K50" s="36"/>
      <c r="N50" s="33"/>
    </row>
    <row r="51" spans="3:14" ht="13.5" thickBot="1" x14ac:dyDescent="0.25">
      <c r="C51" s="101">
        <v>43678</v>
      </c>
      <c r="D51" s="47"/>
      <c r="E51" s="37"/>
      <c r="F51" s="38"/>
      <c r="G51" s="38"/>
      <c r="H51" s="105"/>
      <c r="I51" s="39"/>
      <c r="J51" s="39"/>
      <c r="K51" s="39"/>
      <c r="N51" s="33"/>
    </row>
    <row r="52" spans="3:14" hidden="1" x14ac:dyDescent="0.2">
      <c r="C52" s="359">
        <v>43709</v>
      </c>
      <c r="D52" s="47"/>
      <c r="E52" s="40"/>
      <c r="F52" s="41"/>
      <c r="G52" s="41"/>
      <c r="H52" s="360"/>
      <c r="I52" s="42"/>
      <c r="J52" s="42"/>
      <c r="K52" s="42"/>
      <c r="N52" s="33"/>
    </row>
    <row r="53" spans="3:14" hidden="1" x14ac:dyDescent="0.2">
      <c r="C53" s="100">
        <v>43739</v>
      </c>
      <c r="D53" s="47"/>
      <c r="E53" s="34"/>
      <c r="F53" s="35"/>
      <c r="G53" s="35"/>
      <c r="H53" s="104"/>
      <c r="I53" s="36"/>
      <c r="J53" s="36"/>
      <c r="K53" s="36"/>
      <c r="N53" s="33"/>
    </row>
    <row r="54" spans="3:14" hidden="1" x14ac:dyDescent="0.2">
      <c r="C54" s="100">
        <v>43770</v>
      </c>
      <c r="D54" s="47"/>
      <c r="E54" s="34"/>
      <c r="F54" s="35"/>
      <c r="G54" s="35"/>
      <c r="H54" s="104"/>
      <c r="I54" s="36"/>
      <c r="J54" s="36"/>
      <c r="K54" s="36"/>
      <c r="N54" s="33"/>
    </row>
    <row r="55" spans="3:14" ht="13.5" hidden="1" thickBot="1" x14ac:dyDescent="0.25">
      <c r="C55" s="101">
        <v>43800</v>
      </c>
      <c r="D55" s="47"/>
      <c r="E55" s="37"/>
      <c r="F55" s="38"/>
      <c r="G55" s="38"/>
      <c r="H55" s="105"/>
      <c r="I55" s="39"/>
      <c r="J55" s="39"/>
      <c r="K55" s="39"/>
      <c r="N55" s="33"/>
    </row>
    <row r="56" spans="3:14" ht="13.5" thickBot="1" x14ac:dyDescent="0.25">
      <c r="C56" s="46"/>
      <c r="D56" s="47"/>
      <c r="E56" s="33"/>
      <c r="F56" s="33"/>
      <c r="G56" s="33"/>
      <c r="H56" s="33"/>
      <c r="I56" s="33"/>
      <c r="J56" s="33"/>
      <c r="K56" s="33"/>
      <c r="N56" s="33"/>
    </row>
    <row r="57" spans="3:14" ht="50.25" customHeight="1" thickBot="1" x14ac:dyDescent="0.25">
      <c r="C57" s="69" t="s">
        <v>10</v>
      </c>
      <c r="D57" s="71"/>
      <c r="E57" s="26" t="str">
        <f t="shared" ref="E57:K57" si="0">+E7</f>
        <v>Producción</v>
      </c>
      <c r="F57" s="27" t="str">
        <f t="shared" si="0"/>
        <v>Autoconsumo</v>
      </c>
      <c r="G57" s="27" t="str">
        <f t="shared" si="0"/>
        <v>Ventas de Producción Propia</v>
      </c>
      <c r="H57" s="72" t="str">
        <f t="shared" si="0"/>
        <v>Exportaciones</v>
      </c>
      <c r="I57" s="24" t="str">
        <f t="shared" si="0"/>
        <v>Producción Contratada a Terceros</v>
      </c>
      <c r="J57" s="24" t="str">
        <f t="shared" si="0"/>
        <v>Ventas de Producción Contratada a Terceros</v>
      </c>
      <c r="K57" s="58" t="str">
        <f t="shared" si="0"/>
        <v>Producción para Terceros</v>
      </c>
      <c r="L57" s="58" t="s">
        <v>170</v>
      </c>
      <c r="M57" s="58" t="s">
        <v>97</v>
      </c>
      <c r="N57" s="73"/>
    </row>
    <row r="58" spans="3:14" ht="13.5" thickBot="1" x14ac:dyDescent="0.25">
      <c r="C58" s="65">
        <v>2015</v>
      </c>
      <c r="D58" s="74"/>
      <c r="F58" s="75"/>
      <c r="G58" s="75"/>
      <c r="H58" s="76"/>
      <c r="I58" s="48"/>
      <c r="J58" s="48"/>
      <c r="K58" s="48"/>
      <c r="L58" s="50"/>
      <c r="M58" s="48"/>
      <c r="N58" s="29"/>
    </row>
    <row r="59" spans="3:14" x14ac:dyDescent="0.2">
      <c r="C59" s="61">
        <v>2016</v>
      </c>
      <c r="D59" s="77"/>
      <c r="E59" s="78"/>
      <c r="F59" s="79"/>
      <c r="G59" s="79"/>
      <c r="H59" s="79"/>
      <c r="I59" s="60"/>
      <c r="J59" s="60"/>
      <c r="K59" s="60"/>
      <c r="L59" s="60"/>
      <c r="M59" s="80"/>
    </row>
    <row r="60" spans="3:14" x14ac:dyDescent="0.2">
      <c r="C60" s="61">
        <v>2017</v>
      </c>
      <c r="D60" s="77"/>
      <c r="E60" s="81"/>
      <c r="F60" s="82"/>
      <c r="G60" s="82"/>
      <c r="H60" s="82"/>
      <c r="I60" s="62"/>
      <c r="J60" s="62"/>
      <c r="K60" s="62"/>
      <c r="L60" s="62"/>
      <c r="M60" s="83"/>
    </row>
    <row r="61" spans="3:14" ht="13.5" thickBot="1" x14ac:dyDescent="0.25">
      <c r="C61" s="63">
        <v>2018</v>
      </c>
      <c r="D61" s="77"/>
      <c r="E61" s="84"/>
      <c r="F61" s="85"/>
      <c r="G61" s="85"/>
      <c r="H61" s="85"/>
      <c r="I61" s="64"/>
      <c r="J61" s="64"/>
      <c r="K61" s="64"/>
      <c r="L61" s="86"/>
      <c r="M61" s="87"/>
    </row>
    <row r="62" spans="3:14" x14ac:dyDescent="0.2">
      <c r="C62" s="65" t="s">
        <v>237</v>
      </c>
      <c r="D62" s="77"/>
      <c r="E62" s="88"/>
      <c r="F62" s="89"/>
      <c r="G62" s="89"/>
      <c r="H62" s="89"/>
      <c r="I62" s="66"/>
      <c r="J62" s="66"/>
      <c r="K62" s="66"/>
      <c r="L62" s="90"/>
      <c r="M62" s="91"/>
    </row>
    <row r="63" spans="3:14" ht="13.5" thickBot="1" x14ac:dyDescent="0.25">
      <c r="C63" s="361" t="s">
        <v>236</v>
      </c>
      <c r="D63" s="74"/>
      <c r="E63" s="92"/>
      <c r="F63" s="93"/>
      <c r="G63" s="93"/>
      <c r="H63" s="94"/>
      <c r="I63" s="67"/>
      <c r="J63" s="67"/>
      <c r="K63" s="67"/>
      <c r="L63" s="67"/>
      <c r="M63" s="95"/>
    </row>
    <row r="64" spans="3:14" x14ac:dyDescent="0.2">
      <c r="N64" s="51"/>
    </row>
    <row r="65" spans="11:14" x14ac:dyDescent="0.2">
      <c r="K65" s="97"/>
      <c r="N65" s="51"/>
    </row>
    <row r="66" spans="11:14" x14ac:dyDescent="0.2">
      <c r="K66" s="97"/>
      <c r="N66" s="51"/>
    </row>
    <row r="67" spans="11:14" x14ac:dyDescent="0.2">
      <c r="K67" s="97"/>
      <c r="N67" s="51"/>
    </row>
    <row r="68" spans="11:14" x14ac:dyDescent="0.2">
      <c r="K68" s="97"/>
      <c r="N68" s="51"/>
    </row>
    <row r="69" spans="11:14" x14ac:dyDescent="0.2">
      <c r="K69" s="97"/>
      <c r="N69" s="51"/>
    </row>
    <row r="70" spans="11:14" x14ac:dyDescent="0.2">
      <c r="N70" s="51"/>
    </row>
    <row r="71" spans="11:14" x14ac:dyDescent="0.2">
      <c r="N71" s="51"/>
    </row>
    <row r="72" spans="11:14" x14ac:dyDescent="0.2">
      <c r="N72" s="51"/>
    </row>
    <row r="73" spans="11:14" x14ac:dyDescent="0.2">
      <c r="N73" s="51"/>
    </row>
    <row r="74" spans="11:14" x14ac:dyDescent="0.2">
      <c r="N74" s="51"/>
    </row>
    <row r="75" spans="11:14" x14ac:dyDescent="0.2">
      <c r="N75" s="51"/>
    </row>
    <row r="76" spans="11:14" x14ac:dyDescent="0.2">
      <c r="N76" s="51"/>
    </row>
    <row r="77" spans="11:14" x14ac:dyDescent="0.2">
      <c r="N77" s="51"/>
    </row>
    <row r="78" spans="11:14" x14ac:dyDescent="0.2">
      <c r="N78" s="51"/>
    </row>
    <row r="79" spans="11:14" x14ac:dyDescent="0.2">
      <c r="N79" s="51"/>
    </row>
    <row r="80" spans="11:14" x14ac:dyDescent="0.2">
      <c r="N80" s="51"/>
    </row>
    <row r="81" spans="14:14" x14ac:dyDescent="0.2">
      <c r="N81" s="51"/>
    </row>
    <row r="82" spans="14:14" x14ac:dyDescent="0.2">
      <c r="N82" s="51"/>
    </row>
    <row r="83" spans="14:14" x14ac:dyDescent="0.2">
      <c r="N83" s="51"/>
    </row>
    <row r="84" spans="14:14" x14ac:dyDescent="0.2">
      <c r="N84" s="51"/>
    </row>
    <row r="85" spans="14:14" x14ac:dyDescent="0.2">
      <c r="N85" s="51"/>
    </row>
    <row r="86" spans="14:14" x14ac:dyDescent="0.2">
      <c r="N86" s="51"/>
    </row>
    <row r="87" spans="14:14" x14ac:dyDescent="0.2">
      <c r="N87" s="51"/>
    </row>
    <row r="88" spans="14:14" x14ac:dyDescent="0.2">
      <c r="N88" s="51"/>
    </row>
    <row r="89" spans="14:14" x14ac:dyDescent="0.2">
      <c r="N89" s="51"/>
    </row>
    <row r="90" spans="14:14" x14ac:dyDescent="0.2">
      <c r="N90" s="51"/>
    </row>
    <row r="91" spans="14:14" x14ac:dyDescent="0.2">
      <c r="N91" s="51"/>
    </row>
    <row r="92" spans="14:14" x14ac:dyDescent="0.2">
      <c r="N92" s="51"/>
    </row>
    <row r="93" spans="14:14" x14ac:dyDescent="0.2">
      <c r="N93" s="51"/>
    </row>
    <row r="94" spans="14:14" x14ac:dyDescent="0.2">
      <c r="N94" s="51"/>
    </row>
    <row r="95" spans="14:14" x14ac:dyDescent="0.2">
      <c r="N95" s="51"/>
    </row>
    <row r="96" spans="14:14" x14ac:dyDescent="0.2">
      <c r="N96" s="51"/>
    </row>
    <row r="97" spans="14:14" x14ac:dyDescent="0.2">
      <c r="N97" s="51"/>
    </row>
    <row r="98" spans="14:14" x14ac:dyDescent="0.2">
      <c r="N98" s="51"/>
    </row>
    <row r="99" spans="14:14" x14ac:dyDescent="0.2">
      <c r="N99" s="51"/>
    </row>
    <row r="100" spans="14:14" x14ac:dyDescent="0.2">
      <c r="N100" s="51"/>
    </row>
    <row r="101" spans="14:14" x14ac:dyDescent="0.2">
      <c r="N101" s="51"/>
    </row>
    <row r="102" spans="14:14" x14ac:dyDescent="0.2">
      <c r="N102" s="51"/>
    </row>
    <row r="103" spans="14:14" x14ac:dyDescent="0.2">
      <c r="N103" s="51"/>
    </row>
    <row r="104" spans="14:14" x14ac:dyDescent="0.2">
      <c r="N104" s="51"/>
    </row>
    <row r="105" spans="14:14" x14ac:dyDescent="0.2">
      <c r="N105" s="51"/>
    </row>
    <row r="106" spans="14:14" x14ac:dyDescent="0.2">
      <c r="N106" s="51"/>
    </row>
    <row r="107" spans="14:14" x14ac:dyDescent="0.2">
      <c r="N107" s="51"/>
    </row>
    <row r="108" spans="14:14" x14ac:dyDescent="0.2">
      <c r="N108" s="51"/>
    </row>
    <row r="109" spans="14:14" x14ac:dyDescent="0.2">
      <c r="N109" s="51"/>
    </row>
    <row r="110" spans="14:14" x14ac:dyDescent="0.2">
      <c r="N110" s="51"/>
    </row>
    <row r="111" spans="14:14" x14ac:dyDescent="0.2">
      <c r="N111" s="51"/>
    </row>
    <row r="112" spans="14:14" x14ac:dyDescent="0.2">
      <c r="N112" s="51"/>
    </row>
    <row r="113" spans="14:14" x14ac:dyDescent="0.2">
      <c r="N113" s="51"/>
    </row>
    <row r="114" spans="14:14" x14ac:dyDescent="0.2">
      <c r="N114" s="51"/>
    </row>
  </sheetData>
  <sheetProtection formatCells="0" formatColumns="0" formatRows="0"/>
  <protectedRanges>
    <protectedRange sqref="N8:N43 E59:N63 E8:K43" name="Rango2"/>
    <protectedRange sqref="E59:M63" name="Rango1"/>
  </protectedRanges>
  <mergeCells count="4">
    <mergeCell ref="C4:K4"/>
    <mergeCell ref="C1:K1"/>
    <mergeCell ref="C2:K2"/>
    <mergeCell ref="C3:K3"/>
  </mergeCells>
  <phoneticPr fontId="15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63" orientation="portrait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61"/>
  <sheetViews>
    <sheetView workbookViewId="0">
      <selection activeCell="C21" sqref="C21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7.85546875" style="57" customWidth="1"/>
    <col min="4" max="4" width="3.42578125" style="57" customWidth="1"/>
    <col min="5" max="5" width="37.85546875" style="57" customWidth="1"/>
    <col min="6" max="6" width="2.140625" style="57" customWidth="1"/>
    <col min="7" max="16384" width="11.42578125" style="52"/>
  </cols>
  <sheetData>
    <row r="1" spans="1:6" x14ac:dyDescent="0.2">
      <c r="A1" s="457" t="s">
        <v>181</v>
      </c>
      <c r="B1" s="457"/>
      <c r="C1" s="457"/>
      <c r="D1" s="457"/>
      <c r="E1" s="457"/>
      <c r="F1" s="52"/>
    </row>
    <row r="2" spans="1:6" x14ac:dyDescent="0.2">
      <c r="A2" s="457" t="s">
        <v>175</v>
      </c>
      <c r="B2" s="457"/>
      <c r="C2" s="457"/>
      <c r="D2" s="457"/>
      <c r="E2" s="457"/>
      <c r="F2" s="52"/>
    </row>
    <row r="3" spans="1:6" x14ac:dyDescent="0.2">
      <c r="A3" s="456" t="str">
        <f>+'1.modelos'!A3</f>
        <v>Triciclos</v>
      </c>
      <c r="B3" s="456"/>
      <c r="C3" s="456"/>
      <c r="D3" s="456"/>
      <c r="E3" s="456"/>
      <c r="F3" s="52"/>
    </row>
    <row r="4" spans="1:6" x14ac:dyDescent="0.2">
      <c r="A4" s="457" t="s">
        <v>109</v>
      </c>
      <c r="B4" s="457"/>
      <c r="C4" s="457"/>
      <c r="D4" s="457"/>
      <c r="E4" s="457"/>
      <c r="F4" s="52"/>
    </row>
    <row r="5" spans="1:6" ht="17.25" customHeight="1" thickBot="1" x14ac:dyDescent="0.25">
      <c r="A5" s="53"/>
      <c r="C5" s="54"/>
      <c r="D5" s="54"/>
      <c r="E5" s="54"/>
      <c r="F5" s="54"/>
    </row>
    <row r="6" spans="1:6" ht="39" thickBot="1" x14ac:dyDescent="0.25">
      <c r="A6" s="314" t="s">
        <v>110</v>
      </c>
      <c r="C6" s="24" t="s">
        <v>143</v>
      </c>
      <c r="D6" s="28"/>
      <c r="E6" s="24" t="s">
        <v>144</v>
      </c>
    </row>
    <row r="7" spans="1:6" x14ac:dyDescent="0.2">
      <c r="A7" s="99">
        <f>'3.vol.'!C8</f>
        <v>42370</v>
      </c>
      <c r="C7" s="32"/>
      <c r="D7" s="33"/>
      <c r="E7" s="32"/>
    </row>
    <row r="8" spans="1:6" x14ac:dyDescent="0.2">
      <c r="A8" s="100">
        <f>'3.vol.'!C9</f>
        <v>42401</v>
      </c>
      <c r="C8" s="36"/>
      <c r="D8" s="33"/>
      <c r="E8" s="36"/>
    </row>
    <row r="9" spans="1:6" x14ac:dyDescent="0.2">
      <c r="A9" s="100">
        <f>'3.vol.'!C10</f>
        <v>42430</v>
      </c>
      <c r="C9" s="36"/>
      <c r="D9" s="33"/>
      <c r="E9" s="36"/>
    </row>
    <row r="10" spans="1:6" x14ac:dyDescent="0.2">
      <c r="A10" s="100">
        <f>'3.vol.'!C11</f>
        <v>42461</v>
      </c>
      <c r="C10" s="36"/>
      <c r="D10" s="33"/>
      <c r="E10" s="36"/>
    </row>
    <row r="11" spans="1:6" x14ac:dyDescent="0.2">
      <c r="A11" s="100">
        <f>'3.vol.'!C12</f>
        <v>42491</v>
      </c>
      <c r="C11" s="36"/>
      <c r="D11" s="33"/>
      <c r="E11" s="36"/>
    </row>
    <row r="12" spans="1:6" x14ac:dyDescent="0.2">
      <c r="A12" s="100">
        <f>'3.vol.'!C13</f>
        <v>42522</v>
      </c>
      <c r="C12" s="36"/>
      <c r="D12" s="33"/>
      <c r="E12" s="36"/>
    </row>
    <row r="13" spans="1:6" x14ac:dyDescent="0.2">
      <c r="A13" s="100">
        <f>'3.vol.'!C14</f>
        <v>42552</v>
      </c>
      <c r="C13" s="36"/>
      <c r="D13" s="33"/>
      <c r="E13" s="36"/>
    </row>
    <row r="14" spans="1:6" x14ac:dyDescent="0.2">
      <c r="A14" s="100">
        <f>'3.vol.'!C15</f>
        <v>42583</v>
      </c>
      <c r="C14" s="36"/>
      <c r="D14" s="33"/>
      <c r="E14" s="36"/>
    </row>
    <row r="15" spans="1:6" x14ac:dyDescent="0.2">
      <c r="A15" s="100">
        <f>'3.vol.'!C16</f>
        <v>42614</v>
      </c>
      <c r="C15" s="36"/>
      <c r="D15" s="33"/>
      <c r="E15" s="36"/>
    </row>
    <row r="16" spans="1:6" x14ac:dyDescent="0.2">
      <c r="A16" s="100">
        <f>'3.vol.'!C17</f>
        <v>42644</v>
      </c>
      <c r="C16" s="36"/>
      <c r="D16" s="33"/>
      <c r="E16" s="36"/>
    </row>
    <row r="17" spans="1:5" x14ac:dyDescent="0.2">
      <c r="A17" s="100">
        <f>'3.vol.'!C18</f>
        <v>42675</v>
      </c>
      <c r="C17" s="36"/>
      <c r="D17" s="33"/>
      <c r="E17" s="36"/>
    </row>
    <row r="18" spans="1:5" ht="13.5" thickBot="1" x14ac:dyDescent="0.25">
      <c r="A18" s="101">
        <f>'3.vol.'!C19</f>
        <v>42705</v>
      </c>
      <c r="C18" s="39"/>
      <c r="D18" s="33"/>
      <c r="E18" s="39"/>
    </row>
    <row r="19" spans="1:5" x14ac:dyDescent="0.2">
      <c r="A19" s="99">
        <f>'3.vol.'!C20</f>
        <v>42736</v>
      </c>
      <c r="C19" s="42"/>
      <c r="D19" s="33"/>
      <c r="E19" s="42"/>
    </row>
    <row r="20" spans="1:5" x14ac:dyDescent="0.2">
      <c r="A20" s="100">
        <f>'3.vol.'!C21</f>
        <v>42767</v>
      </c>
      <c r="C20" s="36"/>
      <c r="D20" s="33"/>
      <c r="E20" s="36"/>
    </row>
    <row r="21" spans="1:5" x14ac:dyDescent="0.2">
      <c r="A21" s="100">
        <f>'3.vol.'!C22</f>
        <v>42795</v>
      </c>
      <c r="C21" s="36"/>
      <c r="D21" s="33"/>
      <c r="E21" s="36"/>
    </row>
    <row r="22" spans="1:5" x14ac:dyDescent="0.2">
      <c r="A22" s="100">
        <f>'3.vol.'!C23</f>
        <v>42826</v>
      </c>
      <c r="C22" s="36"/>
      <c r="D22" s="33"/>
      <c r="E22" s="36"/>
    </row>
    <row r="23" spans="1:5" x14ac:dyDescent="0.2">
      <c r="A23" s="100">
        <f>'3.vol.'!C24</f>
        <v>42856</v>
      </c>
      <c r="C23" s="36"/>
      <c r="D23" s="33"/>
      <c r="E23" s="36"/>
    </row>
    <row r="24" spans="1:5" x14ac:dyDescent="0.2">
      <c r="A24" s="100">
        <f>'3.vol.'!C25</f>
        <v>42887</v>
      </c>
      <c r="C24" s="36"/>
      <c r="D24" s="33"/>
      <c r="E24" s="36"/>
    </row>
    <row r="25" spans="1:5" x14ac:dyDescent="0.2">
      <c r="A25" s="100">
        <f>'3.vol.'!C26</f>
        <v>42917</v>
      </c>
      <c r="C25" s="36"/>
      <c r="D25" s="33"/>
      <c r="E25" s="36"/>
    </row>
    <row r="26" spans="1:5" x14ac:dyDescent="0.2">
      <c r="A26" s="100">
        <f>'3.vol.'!C27</f>
        <v>42948</v>
      </c>
      <c r="C26" s="36"/>
      <c r="D26" s="33"/>
      <c r="E26" s="36"/>
    </row>
    <row r="27" spans="1:5" x14ac:dyDescent="0.2">
      <c r="A27" s="100">
        <f>'3.vol.'!C28</f>
        <v>42979</v>
      </c>
      <c r="C27" s="279"/>
      <c r="D27" s="295"/>
      <c r="E27" s="279"/>
    </row>
    <row r="28" spans="1:5" x14ac:dyDescent="0.2">
      <c r="A28" s="100">
        <f>'3.vol.'!C29</f>
        <v>43009</v>
      </c>
      <c r="C28" s="36"/>
      <c r="D28" s="33"/>
      <c r="E28" s="36"/>
    </row>
    <row r="29" spans="1:5" x14ac:dyDescent="0.2">
      <c r="A29" s="100">
        <f>'3.vol.'!C30</f>
        <v>43040</v>
      </c>
      <c r="C29" s="36"/>
      <c r="D29" s="33"/>
      <c r="E29" s="36"/>
    </row>
    <row r="30" spans="1:5" ht="13.5" thickBot="1" x14ac:dyDescent="0.25">
      <c r="A30" s="101">
        <f>'3.vol.'!C31</f>
        <v>43070</v>
      </c>
      <c r="C30" s="45"/>
      <c r="D30" s="33"/>
      <c r="E30" s="45"/>
    </row>
    <row r="31" spans="1:5" x14ac:dyDescent="0.2">
      <c r="A31" s="99">
        <f>'3.vol.'!C32</f>
        <v>43101</v>
      </c>
      <c r="C31" s="32"/>
      <c r="D31" s="33"/>
      <c r="E31" s="32"/>
    </row>
    <row r="32" spans="1:5" x14ac:dyDescent="0.2">
      <c r="A32" s="100">
        <f>'3.vol.'!C33</f>
        <v>43132</v>
      </c>
      <c r="C32" s="36"/>
      <c r="D32" s="33"/>
      <c r="E32" s="36"/>
    </row>
    <row r="33" spans="1:5" x14ac:dyDescent="0.2">
      <c r="A33" s="100">
        <f>'3.vol.'!C34</f>
        <v>43160</v>
      </c>
      <c r="C33" s="36"/>
      <c r="D33" s="33"/>
      <c r="E33" s="36"/>
    </row>
    <row r="34" spans="1:5" x14ac:dyDescent="0.2">
      <c r="A34" s="100">
        <f>'3.vol.'!C35</f>
        <v>43191</v>
      </c>
      <c r="C34" s="36"/>
      <c r="D34" s="33"/>
      <c r="E34" s="36"/>
    </row>
    <row r="35" spans="1:5" x14ac:dyDescent="0.2">
      <c r="A35" s="100">
        <f>'3.vol.'!C36</f>
        <v>43221</v>
      </c>
      <c r="C35" s="36"/>
      <c r="D35" s="33"/>
      <c r="E35" s="36"/>
    </row>
    <row r="36" spans="1:5" x14ac:dyDescent="0.2">
      <c r="A36" s="100">
        <f>'3.vol.'!C37</f>
        <v>43252</v>
      </c>
      <c r="C36" s="36"/>
      <c r="D36" s="33"/>
      <c r="E36" s="36"/>
    </row>
    <row r="37" spans="1:5" x14ac:dyDescent="0.2">
      <c r="A37" s="100">
        <f>'3.vol.'!C38</f>
        <v>43282</v>
      </c>
      <c r="C37" s="36"/>
      <c r="D37" s="33"/>
      <c r="E37" s="36"/>
    </row>
    <row r="38" spans="1:5" x14ac:dyDescent="0.2">
      <c r="A38" s="100">
        <f>'3.vol.'!C39</f>
        <v>43313</v>
      </c>
      <c r="C38" s="36"/>
      <c r="D38" s="33"/>
      <c r="E38" s="36"/>
    </row>
    <row r="39" spans="1:5" x14ac:dyDescent="0.2">
      <c r="A39" s="100">
        <f>'3.vol.'!C40</f>
        <v>43344</v>
      </c>
      <c r="C39" s="36"/>
      <c r="D39" s="33"/>
      <c r="E39" s="36"/>
    </row>
    <row r="40" spans="1:5" x14ac:dyDescent="0.2">
      <c r="A40" s="100">
        <f>'3.vol.'!C41</f>
        <v>43374</v>
      </c>
      <c r="C40" s="36"/>
      <c r="D40" s="33"/>
      <c r="E40" s="36"/>
    </row>
    <row r="41" spans="1:5" x14ac:dyDescent="0.2">
      <c r="A41" s="100">
        <f>'3.vol.'!C42</f>
        <v>43405</v>
      </c>
      <c r="C41" s="36"/>
      <c r="D41" s="33"/>
      <c r="E41" s="36"/>
    </row>
    <row r="42" spans="1:5" ht="13.5" thickBot="1" x14ac:dyDescent="0.25">
      <c r="A42" s="101">
        <f>'3.vol.'!C43</f>
        <v>43435</v>
      </c>
      <c r="C42" s="45"/>
      <c r="D42" s="33"/>
      <c r="E42" s="45"/>
    </row>
    <row r="43" spans="1:5" x14ac:dyDescent="0.2">
      <c r="A43" s="99">
        <f>'3.vol.'!C44</f>
        <v>43466</v>
      </c>
      <c r="C43" s="32"/>
      <c r="D43" s="33"/>
      <c r="E43" s="32"/>
    </row>
    <row r="44" spans="1:5" x14ac:dyDescent="0.2">
      <c r="A44" s="100">
        <f>'3.vol.'!C45</f>
        <v>43497</v>
      </c>
      <c r="C44" s="36"/>
      <c r="D44" s="33"/>
      <c r="E44" s="36"/>
    </row>
    <row r="45" spans="1:5" x14ac:dyDescent="0.2">
      <c r="A45" s="100">
        <f>'3.vol.'!C46</f>
        <v>43525</v>
      </c>
      <c r="C45" s="36"/>
      <c r="D45" s="33"/>
      <c r="E45" s="36"/>
    </row>
    <row r="46" spans="1:5" x14ac:dyDescent="0.2">
      <c r="A46" s="100">
        <f>'3.vol.'!C47</f>
        <v>43556</v>
      </c>
      <c r="C46" s="36"/>
      <c r="D46" s="33"/>
      <c r="E46" s="36"/>
    </row>
    <row r="47" spans="1:5" x14ac:dyDescent="0.2">
      <c r="A47" s="100">
        <f>'3.vol.'!C48</f>
        <v>43586</v>
      </c>
      <c r="C47" s="36"/>
      <c r="D47" s="33"/>
      <c r="E47" s="36"/>
    </row>
    <row r="48" spans="1:5" x14ac:dyDescent="0.2">
      <c r="A48" s="100">
        <f>'3.vol.'!C49</f>
        <v>43617</v>
      </c>
      <c r="C48" s="36"/>
      <c r="D48" s="33"/>
      <c r="E48" s="36"/>
    </row>
    <row r="49" spans="1:6" x14ac:dyDescent="0.2">
      <c r="A49" s="100">
        <f>'3.vol.'!C50</f>
        <v>43647</v>
      </c>
      <c r="C49" s="36"/>
      <c r="D49" s="33"/>
      <c r="E49" s="36"/>
    </row>
    <row r="50" spans="1:6" ht="13.5" thickBot="1" x14ac:dyDescent="0.25">
      <c r="A50" s="101">
        <f>'3.vol.'!C51</f>
        <v>43678</v>
      </c>
      <c r="C50" s="39"/>
      <c r="D50" s="33"/>
      <c r="E50" s="39"/>
    </row>
    <row r="51" spans="1:6" hidden="1" x14ac:dyDescent="0.2">
      <c r="A51" s="359">
        <f>'3.vol.'!C52</f>
        <v>43709</v>
      </c>
      <c r="C51" s="42"/>
      <c r="D51" s="33"/>
      <c r="E51" s="42"/>
    </row>
    <row r="52" spans="1:6" hidden="1" x14ac:dyDescent="0.2">
      <c r="A52" s="100">
        <f>'3.vol.'!C53</f>
        <v>43739</v>
      </c>
      <c r="C52" s="36"/>
      <c r="D52" s="33"/>
      <c r="E52" s="36"/>
    </row>
    <row r="53" spans="1:6" hidden="1" x14ac:dyDescent="0.2">
      <c r="A53" s="100">
        <f>'3.vol.'!C54</f>
        <v>43770</v>
      </c>
      <c r="C53" s="36"/>
      <c r="D53" s="33"/>
      <c r="E53" s="36"/>
    </row>
    <row r="54" spans="1:6" ht="13.5" hidden="1" thickBot="1" x14ac:dyDescent="0.25">
      <c r="A54" s="101">
        <f>'3.vol.'!C55</f>
        <v>43800</v>
      </c>
      <c r="C54" s="39"/>
      <c r="D54" s="33"/>
      <c r="E54" s="39"/>
    </row>
    <row r="55" spans="1:6" ht="20.25" customHeight="1" thickBot="1" x14ac:dyDescent="0.25">
      <c r="A55" s="46"/>
      <c r="C55" s="33"/>
      <c r="D55" s="33"/>
      <c r="E55" s="33"/>
    </row>
    <row r="56" spans="1:6" ht="39" thickBot="1" x14ac:dyDescent="0.25">
      <c r="A56" s="317" t="s">
        <v>10</v>
      </c>
      <c r="C56" s="58" t="str">
        <f>+C6</f>
        <v>Ventas de Producción Propia
En pesos</v>
      </c>
      <c r="D56" s="296"/>
      <c r="E56" s="58" t="str">
        <f>+E6</f>
        <v>Ventas de Producción Encargada o Contratada a Terceros
En pesos</v>
      </c>
      <c r="F56" s="59"/>
    </row>
    <row r="57" spans="1:6" x14ac:dyDescent="0.2">
      <c r="A57" s="316">
        <f>'3.vol.'!C59</f>
        <v>2016</v>
      </c>
      <c r="C57" s="60"/>
      <c r="D57" s="297"/>
      <c r="E57" s="60"/>
    </row>
    <row r="58" spans="1:6" x14ac:dyDescent="0.2">
      <c r="A58" s="61">
        <f>'3.vol.'!C60</f>
        <v>2017</v>
      </c>
      <c r="C58" s="62"/>
      <c r="D58" s="297"/>
      <c r="E58" s="62"/>
    </row>
    <row r="59" spans="1:6" ht="13.5" thickBot="1" x14ac:dyDescent="0.25">
      <c r="A59" s="63">
        <f>'3.vol.'!C61</f>
        <v>2018</v>
      </c>
      <c r="C59" s="64"/>
      <c r="D59" s="297"/>
      <c r="E59" s="64"/>
    </row>
    <row r="60" spans="1:6" x14ac:dyDescent="0.2">
      <c r="A60" s="65" t="str">
        <f>'3.vol.'!C62</f>
        <v>ene-ago 2018</v>
      </c>
      <c r="C60" s="66"/>
      <c r="D60" s="297"/>
      <c r="E60" s="66"/>
    </row>
    <row r="61" spans="1:6" ht="13.5" thickBot="1" x14ac:dyDescent="0.25">
      <c r="A61" s="361" t="str">
        <f>'3.vol.'!C63</f>
        <v>ene-ago 2019</v>
      </c>
      <c r="C61" s="67"/>
      <c r="D61" s="298"/>
      <c r="E61" s="67"/>
    </row>
  </sheetData>
  <sheetProtection formatCells="0" formatColumns="0" formatRows="0"/>
  <protectedRanges>
    <protectedRange sqref="C7:D54 C57:D61" name="Rango2_1"/>
    <protectedRange sqref="C57:D61" name="Rango1_1"/>
    <protectedRange sqref="E57:E61 E7:E54" name="Rango2_1_1"/>
    <protectedRange sqref="E57:E61" name="Rango1_1_1"/>
  </protectedRanges>
  <mergeCells count="4">
    <mergeCell ref="A1:E1"/>
    <mergeCell ref="A2:E2"/>
    <mergeCell ref="A3:E3"/>
    <mergeCell ref="A4:E4"/>
  </mergeCells>
  <phoneticPr fontId="15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72" orientation="portrait" horizontalDpi="300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62"/>
  <sheetViews>
    <sheetView workbookViewId="0">
      <selection sqref="A1:C62"/>
    </sheetView>
  </sheetViews>
  <sheetFormatPr baseColWidth="10" defaultRowHeight="12.75" x14ac:dyDescent="0.2"/>
  <cols>
    <col min="1" max="1" width="26.42578125" style="57" customWidth="1"/>
    <col min="2" max="2" width="1.85546875" style="52" customWidth="1"/>
    <col min="3" max="3" width="28.42578125" style="57" customWidth="1"/>
    <col min="4" max="16384" width="11.42578125" style="52"/>
  </cols>
  <sheetData>
    <row r="1" spans="1:6" x14ac:dyDescent="0.2">
      <c r="A1" s="457" t="s">
        <v>179</v>
      </c>
      <c r="B1" s="457"/>
      <c r="C1" s="457"/>
    </row>
    <row r="2" spans="1:6" x14ac:dyDescent="0.2">
      <c r="A2" s="457" t="s">
        <v>115</v>
      </c>
      <c r="B2" s="457"/>
      <c r="C2" s="457"/>
      <c r="F2" s="98" t="s">
        <v>122</v>
      </c>
    </row>
    <row r="3" spans="1:6" x14ac:dyDescent="0.2">
      <c r="A3" s="456" t="str">
        <f>+'1.modelos'!A3</f>
        <v>Triciclos</v>
      </c>
      <c r="B3" s="456"/>
      <c r="C3" s="456"/>
    </row>
    <row r="4" spans="1:6" x14ac:dyDescent="0.2">
      <c r="A4" s="456" t="s">
        <v>109</v>
      </c>
      <c r="B4" s="456"/>
      <c r="C4" s="456"/>
    </row>
    <row r="5" spans="1:6" hidden="1" x14ac:dyDescent="0.2">
      <c r="A5" s="53"/>
      <c r="B5" s="53"/>
      <c r="C5" s="53"/>
    </row>
    <row r="6" spans="1:6" ht="13.5" thickBot="1" x14ac:dyDescent="0.25">
      <c r="A6" s="53"/>
      <c r="C6" s="54"/>
    </row>
    <row r="7" spans="1:6" ht="13.5" thickBot="1" x14ac:dyDescent="0.25">
      <c r="A7" s="314" t="s">
        <v>110</v>
      </c>
      <c r="C7" s="24" t="s">
        <v>116</v>
      </c>
      <c r="F7" s="98" t="s">
        <v>120</v>
      </c>
    </row>
    <row r="8" spans="1:6" ht="13.5" thickBot="1" x14ac:dyDescent="0.25">
      <c r="A8" s="99">
        <f>'3.vol.'!C8</f>
        <v>42370</v>
      </c>
      <c r="C8" s="32"/>
      <c r="F8" s="152"/>
    </row>
    <row r="9" spans="1:6" x14ac:dyDescent="0.2">
      <c r="A9" s="100">
        <f>'3.vol.'!C9</f>
        <v>42401</v>
      </c>
      <c r="C9" s="36"/>
      <c r="F9" s="98"/>
    </row>
    <row r="10" spans="1:6" ht="13.5" thickBot="1" x14ac:dyDescent="0.25">
      <c r="A10" s="100">
        <f>'3.vol.'!C10</f>
        <v>42430</v>
      </c>
      <c r="C10" s="36"/>
      <c r="F10" s="98" t="s">
        <v>121</v>
      </c>
    </row>
    <row r="11" spans="1:6" ht="13.5" thickBot="1" x14ac:dyDescent="0.25">
      <c r="A11" s="100">
        <f>'3.vol.'!C11</f>
        <v>42461</v>
      </c>
      <c r="C11" s="36"/>
      <c r="F11" s="153"/>
    </row>
    <row r="12" spans="1:6" x14ac:dyDescent="0.2">
      <c r="A12" s="100">
        <f>'3.vol.'!C12</f>
        <v>42491</v>
      </c>
      <c r="C12" s="36"/>
    </row>
    <row r="13" spans="1:6" x14ac:dyDescent="0.2">
      <c r="A13" s="100">
        <f>'3.vol.'!C13</f>
        <v>42522</v>
      </c>
      <c r="C13" s="36"/>
    </row>
    <row r="14" spans="1:6" x14ac:dyDescent="0.2">
      <c r="A14" s="100">
        <f>'3.vol.'!C14</f>
        <v>42552</v>
      </c>
      <c r="C14" s="36"/>
    </row>
    <row r="15" spans="1:6" x14ac:dyDescent="0.2">
      <c r="A15" s="100">
        <f>'3.vol.'!C15</f>
        <v>42583</v>
      </c>
      <c r="C15" s="36"/>
    </row>
    <row r="16" spans="1:6" x14ac:dyDescent="0.2">
      <c r="A16" s="100">
        <f>'3.vol.'!C16</f>
        <v>42614</v>
      </c>
      <c r="C16" s="36"/>
    </row>
    <row r="17" spans="1:3" x14ac:dyDescent="0.2">
      <c r="A17" s="100">
        <f>'3.vol.'!C17</f>
        <v>42644</v>
      </c>
      <c r="C17" s="36"/>
    </row>
    <row r="18" spans="1:3" x14ac:dyDescent="0.2">
      <c r="A18" s="100">
        <f>'3.vol.'!C18</f>
        <v>42675</v>
      </c>
      <c r="C18" s="36"/>
    </row>
    <row r="19" spans="1:3" ht="13.5" thickBot="1" x14ac:dyDescent="0.25">
      <c r="A19" s="101">
        <f>'3.vol.'!C19</f>
        <v>42705</v>
      </c>
      <c r="C19" s="39"/>
    </row>
    <row r="20" spans="1:3" x14ac:dyDescent="0.2">
      <c r="A20" s="99">
        <f>'3.vol.'!C20</f>
        <v>42736</v>
      </c>
      <c r="C20" s="42"/>
    </row>
    <row r="21" spans="1:3" x14ac:dyDescent="0.2">
      <c r="A21" s="100">
        <f>'3.vol.'!C21</f>
        <v>42767</v>
      </c>
      <c r="C21" s="36"/>
    </row>
    <row r="22" spans="1:3" x14ac:dyDescent="0.2">
      <c r="A22" s="100">
        <f>'3.vol.'!C22</f>
        <v>42795</v>
      </c>
      <c r="C22" s="36"/>
    </row>
    <row r="23" spans="1:3" x14ac:dyDescent="0.2">
      <c r="A23" s="100">
        <f>'3.vol.'!C23</f>
        <v>42826</v>
      </c>
      <c r="C23" s="36"/>
    </row>
    <row r="24" spans="1:3" x14ac:dyDescent="0.2">
      <c r="A24" s="100">
        <f>'3.vol.'!C24</f>
        <v>42856</v>
      </c>
      <c r="C24" s="36"/>
    </row>
    <row r="25" spans="1:3" x14ac:dyDescent="0.2">
      <c r="A25" s="100">
        <f>'3.vol.'!C25</f>
        <v>42887</v>
      </c>
      <c r="C25" s="36"/>
    </row>
    <row r="26" spans="1:3" x14ac:dyDescent="0.2">
      <c r="A26" s="100">
        <f>'3.vol.'!C26</f>
        <v>42917</v>
      </c>
      <c r="C26" s="36"/>
    </row>
    <row r="27" spans="1:3" x14ac:dyDescent="0.2">
      <c r="A27" s="100">
        <f>'3.vol.'!C27</f>
        <v>42948</v>
      </c>
      <c r="C27" s="36"/>
    </row>
    <row r="28" spans="1:3" x14ac:dyDescent="0.2">
      <c r="A28" s="100">
        <f>'3.vol.'!C28</f>
        <v>42979</v>
      </c>
      <c r="C28" s="36"/>
    </row>
    <row r="29" spans="1:3" x14ac:dyDescent="0.2">
      <c r="A29" s="100">
        <f>'3.vol.'!C29</f>
        <v>43009</v>
      </c>
      <c r="C29" s="36"/>
    </row>
    <row r="30" spans="1:3" x14ac:dyDescent="0.2">
      <c r="A30" s="100">
        <f>'3.vol.'!C30</f>
        <v>43040</v>
      </c>
      <c r="C30" s="36"/>
    </row>
    <row r="31" spans="1:3" ht="13.5" thickBot="1" x14ac:dyDescent="0.25">
      <c r="A31" s="101">
        <f>'3.vol.'!C31</f>
        <v>43070</v>
      </c>
      <c r="C31" s="45"/>
    </row>
    <row r="32" spans="1:3" x14ac:dyDescent="0.2">
      <c r="A32" s="99">
        <f>'3.vol.'!C32</f>
        <v>43101</v>
      </c>
      <c r="C32" s="32"/>
    </row>
    <row r="33" spans="1:3" x14ac:dyDescent="0.2">
      <c r="A33" s="100">
        <f>'3.vol.'!C33</f>
        <v>43132</v>
      </c>
      <c r="C33" s="36"/>
    </row>
    <row r="34" spans="1:3" x14ac:dyDescent="0.2">
      <c r="A34" s="100">
        <f>'3.vol.'!C34</f>
        <v>43160</v>
      </c>
      <c r="C34" s="36"/>
    </row>
    <row r="35" spans="1:3" x14ac:dyDescent="0.2">
      <c r="A35" s="100">
        <f>'3.vol.'!C35</f>
        <v>43191</v>
      </c>
      <c r="C35" s="36"/>
    </row>
    <row r="36" spans="1:3" x14ac:dyDescent="0.2">
      <c r="A36" s="100">
        <f>'3.vol.'!C36</f>
        <v>43221</v>
      </c>
      <c r="C36" s="36"/>
    </row>
    <row r="37" spans="1:3" x14ac:dyDescent="0.2">
      <c r="A37" s="100">
        <f>'3.vol.'!C37</f>
        <v>43252</v>
      </c>
      <c r="C37" s="36"/>
    </row>
    <row r="38" spans="1:3" x14ac:dyDescent="0.2">
      <c r="A38" s="100">
        <f>'3.vol.'!C38</f>
        <v>43282</v>
      </c>
      <c r="C38" s="36"/>
    </row>
    <row r="39" spans="1:3" x14ac:dyDescent="0.2">
      <c r="A39" s="100">
        <f>'3.vol.'!C39</f>
        <v>43313</v>
      </c>
      <c r="C39" s="36"/>
    </row>
    <row r="40" spans="1:3" x14ac:dyDescent="0.2">
      <c r="A40" s="100">
        <f>'3.vol.'!C40</f>
        <v>43344</v>
      </c>
      <c r="C40" s="36"/>
    </row>
    <row r="41" spans="1:3" x14ac:dyDescent="0.2">
      <c r="A41" s="100">
        <f>'3.vol.'!C41</f>
        <v>43374</v>
      </c>
      <c r="C41" s="36"/>
    </row>
    <row r="42" spans="1:3" x14ac:dyDescent="0.2">
      <c r="A42" s="100">
        <f>'3.vol.'!C42</f>
        <v>43405</v>
      </c>
      <c r="C42" s="36"/>
    </row>
    <row r="43" spans="1:3" ht="13.5" thickBot="1" x14ac:dyDescent="0.25">
      <c r="A43" s="101">
        <f>'3.vol.'!C43</f>
        <v>43435</v>
      </c>
      <c r="C43" s="45"/>
    </row>
    <row r="44" spans="1:3" x14ac:dyDescent="0.2">
      <c r="A44" s="99">
        <f>'3.vol.'!C44</f>
        <v>43466</v>
      </c>
      <c r="C44" s="32"/>
    </row>
    <row r="45" spans="1:3" x14ac:dyDescent="0.2">
      <c r="A45" s="100">
        <f>'3.vol.'!C45</f>
        <v>43497</v>
      </c>
      <c r="C45" s="36"/>
    </row>
    <row r="46" spans="1:3" x14ac:dyDescent="0.2">
      <c r="A46" s="100">
        <f>'3.vol.'!C46</f>
        <v>43525</v>
      </c>
      <c r="C46" s="36"/>
    </row>
    <row r="47" spans="1:3" x14ac:dyDescent="0.2">
      <c r="A47" s="100">
        <f>'3.vol.'!C47</f>
        <v>43556</v>
      </c>
      <c r="C47" s="36"/>
    </row>
    <row r="48" spans="1:3" x14ac:dyDescent="0.2">
      <c r="A48" s="100">
        <f>'3.vol.'!C48</f>
        <v>43586</v>
      </c>
      <c r="C48" s="36"/>
    </row>
    <row r="49" spans="1:3" x14ac:dyDescent="0.2">
      <c r="A49" s="100">
        <f>'3.vol.'!C49</f>
        <v>43617</v>
      </c>
      <c r="C49" s="36"/>
    </row>
    <row r="50" spans="1:3" x14ac:dyDescent="0.2">
      <c r="A50" s="100">
        <f>'3.vol.'!C50</f>
        <v>43647</v>
      </c>
      <c r="C50" s="36"/>
    </row>
    <row r="51" spans="1:3" ht="13.5" thickBot="1" x14ac:dyDescent="0.25">
      <c r="A51" s="101">
        <f>'3.vol.'!C51</f>
        <v>43678</v>
      </c>
      <c r="C51" s="39"/>
    </row>
    <row r="52" spans="1:3" hidden="1" x14ac:dyDescent="0.2">
      <c r="A52" s="359">
        <f>'3.vol.'!C52</f>
        <v>43709</v>
      </c>
      <c r="C52" s="42"/>
    </row>
    <row r="53" spans="1:3" hidden="1" x14ac:dyDescent="0.2">
      <c r="A53" s="100">
        <f>'3.vol.'!C53</f>
        <v>43739</v>
      </c>
      <c r="C53" s="36"/>
    </row>
    <row r="54" spans="1:3" hidden="1" x14ac:dyDescent="0.2">
      <c r="A54" s="100">
        <f>'3.vol.'!C54</f>
        <v>43770</v>
      </c>
      <c r="C54" s="36"/>
    </row>
    <row r="55" spans="1:3" ht="13.5" hidden="1" thickBot="1" x14ac:dyDescent="0.25">
      <c r="A55" s="101">
        <f>'3.vol.'!C55</f>
        <v>43800</v>
      </c>
      <c r="C55" s="39"/>
    </row>
    <row r="56" spans="1:3" ht="13.5" thickBot="1" x14ac:dyDescent="0.25">
      <c r="A56" s="46"/>
      <c r="C56" s="33"/>
    </row>
    <row r="57" spans="1:3" ht="13.5" thickBot="1" x14ac:dyDescent="0.25">
      <c r="A57" s="69" t="s">
        <v>10</v>
      </c>
      <c r="C57" s="24" t="s">
        <v>116</v>
      </c>
    </row>
    <row r="58" spans="1:3" x14ac:dyDescent="0.2">
      <c r="A58" s="61">
        <f>'3.vol.'!C59</f>
        <v>2016</v>
      </c>
      <c r="C58" s="60"/>
    </row>
    <row r="59" spans="1:3" x14ac:dyDescent="0.2">
      <c r="A59" s="61">
        <f>'3.vol.'!C60</f>
        <v>2017</v>
      </c>
      <c r="C59" s="62"/>
    </row>
    <row r="60" spans="1:3" ht="13.5" thickBot="1" x14ac:dyDescent="0.25">
      <c r="A60" s="63">
        <f>'3.vol.'!C61</f>
        <v>2018</v>
      </c>
      <c r="C60" s="64"/>
    </row>
    <row r="61" spans="1:3" x14ac:dyDescent="0.2">
      <c r="A61" s="65" t="str">
        <f>'3.vol.'!C62</f>
        <v>ene-ago 2018</v>
      </c>
      <c r="C61" s="66"/>
    </row>
    <row r="62" spans="1:3" ht="13.5" thickBot="1" x14ac:dyDescent="0.25">
      <c r="A62" s="361" t="str">
        <f>'3.vol.'!C63</f>
        <v>ene-ago 2019</v>
      </c>
      <c r="C62" s="67"/>
    </row>
  </sheetData>
  <sheetProtection formatCells="0" formatColumns="0" formatRows="0"/>
  <protectedRanges>
    <protectedRange sqref="C8:C50 C58:C62" name="Rango2_1"/>
    <protectedRange sqref="C58:C62" name="Rango1_1"/>
  </protectedRanges>
  <mergeCells count="4">
    <mergeCell ref="A1:C1"/>
    <mergeCell ref="A2:C2"/>
    <mergeCell ref="A3:C3"/>
    <mergeCell ref="A4:C4"/>
  </mergeCells>
  <phoneticPr fontId="15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orientation="portrait" horizontalDpi="300" verticalDpi="300" r:id="rId1"/>
  <headerFooter alignWithMargins="0">
    <oddHeader>&amp;R2019 - Año de la Exportación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63"/>
  <sheetViews>
    <sheetView topLeftCell="A37" workbookViewId="0">
      <selection activeCell="C21" sqref="C21"/>
    </sheetView>
  </sheetViews>
  <sheetFormatPr baseColWidth="10" defaultRowHeight="12.75" x14ac:dyDescent="0.2"/>
  <cols>
    <col min="1" max="1" width="38.28515625" style="57" customWidth="1"/>
    <col min="2" max="2" width="3" style="52" customWidth="1"/>
    <col min="3" max="3" width="38.28515625" style="57" hidden="1" customWidth="1"/>
    <col min="4" max="4" width="31.7109375" style="68" customWidth="1"/>
    <col min="5" max="8" width="11.42578125" style="52"/>
    <col min="9" max="9" width="18.5703125" style="52" customWidth="1"/>
    <col min="10" max="16384" width="11.42578125" style="52"/>
  </cols>
  <sheetData>
    <row r="1" spans="1:9" x14ac:dyDescent="0.2">
      <c r="A1" s="457" t="s">
        <v>178</v>
      </c>
      <c r="B1" s="457"/>
      <c r="C1" s="457"/>
      <c r="D1" s="457"/>
    </row>
    <row r="2" spans="1:9" x14ac:dyDescent="0.2">
      <c r="A2" s="457" t="s">
        <v>180</v>
      </c>
      <c r="B2" s="457"/>
      <c r="C2" s="457"/>
      <c r="D2" s="457"/>
    </row>
    <row r="3" spans="1:9" x14ac:dyDescent="0.2">
      <c r="A3" s="457" t="s">
        <v>176</v>
      </c>
      <c r="B3" s="457"/>
      <c r="C3" s="457"/>
      <c r="D3" s="457"/>
    </row>
    <row r="4" spans="1:9" ht="13.5" thickBot="1" x14ac:dyDescent="0.25">
      <c r="A4" s="456" t="str">
        <f>+'1.modelos'!A3</f>
        <v>Triciclos</v>
      </c>
      <c r="B4" s="456"/>
      <c r="C4" s="456"/>
      <c r="D4" s="456"/>
      <c r="F4" s="102"/>
      <c r="G4" s="102"/>
      <c r="I4" s="96" t="s">
        <v>117</v>
      </c>
    </row>
    <row r="5" spans="1:9" ht="13.5" thickBot="1" x14ac:dyDescent="0.25">
      <c r="A5" s="457" t="s">
        <v>109</v>
      </c>
      <c r="B5" s="457"/>
      <c r="C5" s="457"/>
      <c r="D5" s="457"/>
      <c r="F5" s="459" t="s">
        <v>127</v>
      </c>
      <c r="G5" s="460"/>
      <c r="I5" s="96" t="s">
        <v>142</v>
      </c>
    </row>
    <row r="6" spans="1:9" x14ac:dyDescent="0.2">
      <c r="A6" s="299"/>
      <c r="B6" s="299"/>
      <c r="C6" s="299"/>
      <c r="D6" s="299"/>
      <c r="F6" s="319"/>
      <c r="G6" s="319"/>
      <c r="I6" s="96"/>
    </row>
    <row r="7" spans="1:9" ht="13.5" thickBot="1" x14ac:dyDescent="0.25">
      <c r="A7" s="53"/>
      <c r="C7" s="54"/>
      <c r="D7" s="56"/>
    </row>
    <row r="8" spans="1:9" ht="60" customHeight="1" thickBot="1" x14ac:dyDescent="0.25">
      <c r="A8" s="314" t="s">
        <v>110</v>
      </c>
      <c r="D8" s="24" t="s">
        <v>177</v>
      </c>
      <c r="G8" s="98"/>
      <c r="I8" s="24" t="s">
        <v>136</v>
      </c>
    </row>
    <row r="9" spans="1:9" x14ac:dyDescent="0.2">
      <c r="A9" s="99">
        <f>'4.conf'!A8</f>
        <v>42370</v>
      </c>
      <c r="D9" s="282" t="str">
        <f>+I9</f>
        <v/>
      </c>
      <c r="F9" s="98" t="s">
        <v>123</v>
      </c>
      <c r="I9" s="277" t="str">
        <f>IF('4.conf'!C8&gt;0,('4.conf'!C8/'4.conf'!$F$11)*100,"")</f>
        <v/>
      </c>
    </row>
    <row r="10" spans="1:9" x14ac:dyDescent="0.2">
      <c r="A10" s="100">
        <f>'4.conf'!A9</f>
        <v>42401</v>
      </c>
      <c r="D10" s="280" t="str">
        <f t="shared" ref="D10:D56" si="0">+I10</f>
        <v/>
      </c>
      <c r="F10" s="98" t="s">
        <v>124</v>
      </c>
      <c r="I10" s="275" t="str">
        <f>IF('4.conf'!C9&gt;0,('4.conf'!C9/'4.conf'!$F$11)*100,"")</f>
        <v/>
      </c>
    </row>
    <row r="11" spans="1:9" x14ac:dyDescent="0.2">
      <c r="A11" s="100">
        <f>'4.conf'!A10</f>
        <v>42430</v>
      </c>
      <c r="D11" s="280" t="str">
        <f t="shared" si="0"/>
        <v/>
      </c>
      <c r="F11" s="98" t="s">
        <v>125</v>
      </c>
      <c r="I11" s="275" t="str">
        <f>IF('4.conf'!C10&gt;0,('4.conf'!C10/'4.conf'!$F$11)*100,"")</f>
        <v/>
      </c>
    </row>
    <row r="12" spans="1:9" x14ac:dyDescent="0.2">
      <c r="A12" s="100">
        <f>'4.conf'!A11</f>
        <v>42461</v>
      </c>
      <c r="D12" s="280" t="str">
        <f t="shared" si="0"/>
        <v/>
      </c>
      <c r="F12" s="98" t="s">
        <v>126</v>
      </c>
      <c r="I12" s="275" t="str">
        <f>IF('4.conf'!C11&gt;0,('4.conf'!C11/'4.conf'!$F$11)*100,"")</f>
        <v/>
      </c>
    </row>
    <row r="13" spans="1:9" x14ac:dyDescent="0.2">
      <c r="A13" s="100">
        <f>'4.conf'!A12</f>
        <v>42491</v>
      </c>
      <c r="D13" s="280" t="str">
        <f t="shared" si="0"/>
        <v/>
      </c>
      <c r="I13" s="275" t="str">
        <f>IF('4.conf'!C12&gt;0,('4.conf'!C12/'4.conf'!$F$11)*100,"")</f>
        <v/>
      </c>
    </row>
    <row r="14" spans="1:9" x14ac:dyDescent="0.2">
      <c r="A14" s="100">
        <f>'4.conf'!A13</f>
        <v>42522</v>
      </c>
      <c r="D14" s="280" t="str">
        <f t="shared" si="0"/>
        <v/>
      </c>
      <c r="I14" s="275" t="str">
        <f>IF('4.conf'!C13&gt;0,('4.conf'!C13/'4.conf'!$F$11)*100,"")</f>
        <v/>
      </c>
    </row>
    <row r="15" spans="1:9" x14ac:dyDescent="0.2">
      <c r="A15" s="100">
        <f>'4.conf'!A14</f>
        <v>42552</v>
      </c>
      <c r="D15" s="280" t="str">
        <f t="shared" si="0"/>
        <v/>
      </c>
      <c r="I15" s="275" t="str">
        <f>IF('4.conf'!C14&gt;0,('4.conf'!C14/'4.conf'!$F$11)*100,"")</f>
        <v/>
      </c>
    </row>
    <row r="16" spans="1:9" x14ac:dyDescent="0.2">
      <c r="A16" s="100">
        <f>'4.conf'!A15</f>
        <v>42583</v>
      </c>
      <c r="D16" s="280" t="str">
        <f t="shared" si="0"/>
        <v/>
      </c>
      <c r="I16" s="275" t="str">
        <f>IF('4.conf'!C15&gt;0,('4.conf'!C15/'4.conf'!$F$11)*100,"")</f>
        <v/>
      </c>
    </row>
    <row r="17" spans="1:9" x14ac:dyDescent="0.2">
      <c r="A17" s="100">
        <f>'4.conf'!A16</f>
        <v>42614</v>
      </c>
      <c r="D17" s="280" t="str">
        <f t="shared" si="0"/>
        <v/>
      </c>
      <c r="I17" s="275" t="str">
        <f>IF('4.conf'!C16&gt;0,('4.conf'!C16/'4.conf'!$F$11)*100,"")</f>
        <v/>
      </c>
    </row>
    <row r="18" spans="1:9" x14ac:dyDescent="0.2">
      <c r="A18" s="100">
        <f>'4.conf'!A17</f>
        <v>42644</v>
      </c>
      <c r="D18" s="280" t="str">
        <f t="shared" si="0"/>
        <v/>
      </c>
      <c r="I18" s="275" t="str">
        <f>IF('4.conf'!C17&gt;0,('4.conf'!C17/'4.conf'!$F$11)*100,"")</f>
        <v/>
      </c>
    </row>
    <row r="19" spans="1:9" x14ac:dyDescent="0.2">
      <c r="A19" s="100">
        <f>'4.conf'!A18</f>
        <v>42675</v>
      </c>
      <c r="D19" s="280" t="str">
        <f t="shared" si="0"/>
        <v/>
      </c>
      <c r="I19" s="275" t="str">
        <f>IF('4.conf'!C18&gt;0,('4.conf'!C18/'4.conf'!$F$11)*100,"")</f>
        <v/>
      </c>
    </row>
    <row r="20" spans="1:9" ht="13.5" thickBot="1" x14ac:dyDescent="0.25">
      <c r="A20" s="101">
        <f>'4.conf'!A19</f>
        <v>42705</v>
      </c>
      <c r="D20" s="281" t="str">
        <f t="shared" si="0"/>
        <v/>
      </c>
      <c r="I20" s="276" t="str">
        <f>IF('4.conf'!C19&gt;0,('4.conf'!C19/'4.conf'!$F$11)*100,"")</f>
        <v/>
      </c>
    </row>
    <row r="21" spans="1:9" x14ac:dyDescent="0.2">
      <c r="A21" s="99">
        <f>'4.conf'!A20</f>
        <v>42736</v>
      </c>
      <c r="D21" s="282" t="str">
        <f t="shared" si="0"/>
        <v/>
      </c>
      <c r="I21" s="277" t="str">
        <f>IF('4.conf'!C20&gt;0,('4.conf'!C20/'4.conf'!$F$11)*100,"")</f>
        <v/>
      </c>
    </row>
    <row r="22" spans="1:9" x14ac:dyDescent="0.2">
      <c r="A22" s="100">
        <f>'4.conf'!A21</f>
        <v>42767</v>
      </c>
      <c r="D22" s="280" t="str">
        <f t="shared" si="0"/>
        <v/>
      </c>
      <c r="I22" s="275" t="str">
        <f>IF('4.conf'!C21&gt;0,('4.conf'!C21/'4.conf'!$F$11)*100,"")</f>
        <v/>
      </c>
    </row>
    <row r="23" spans="1:9" x14ac:dyDescent="0.2">
      <c r="A23" s="100">
        <f>'4.conf'!A22</f>
        <v>42795</v>
      </c>
      <c r="D23" s="280" t="str">
        <f t="shared" si="0"/>
        <v/>
      </c>
      <c r="I23" s="275" t="str">
        <f>IF('4.conf'!C22&gt;0,('4.conf'!C22/'4.conf'!$F$11)*100,"")</f>
        <v/>
      </c>
    </row>
    <row r="24" spans="1:9" x14ac:dyDescent="0.2">
      <c r="A24" s="100">
        <f>'4.conf'!A23</f>
        <v>42826</v>
      </c>
      <c r="D24" s="280" t="str">
        <f t="shared" si="0"/>
        <v/>
      </c>
      <c r="I24" s="275" t="str">
        <f>IF('4.conf'!C23&gt;0,('4.conf'!C23/'4.conf'!$F$11)*100,"")</f>
        <v/>
      </c>
    </row>
    <row r="25" spans="1:9" x14ac:dyDescent="0.2">
      <c r="A25" s="100">
        <f>'4.conf'!A24</f>
        <v>42856</v>
      </c>
      <c r="D25" s="280" t="str">
        <f t="shared" si="0"/>
        <v/>
      </c>
      <c r="I25" s="275" t="str">
        <f>IF('4.conf'!C24&gt;0,('4.conf'!C24/'4.conf'!$F$11)*100,"")</f>
        <v/>
      </c>
    </row>
    <row r="26" spans="1:9" x14ac:dyDescent="0.2">
      <c r="A26" s="100">
        <f>'4.conf'!A25</f>
        <v>42887</v>
      </c>
      <c r="D26" s="280" t="str">
        <f t="shared" si="0"/>
        <v/>
      </c>
      <c r="I26" s="275" t="str">
        <f>IF('4.conf'!C25&gt;0,('4.conf'!C25/'4.conf'!$F$11)*100,"")</f>
        <v/>
      </c>
    </row>
    <row r="27" spans="1:9" x14ac:dyDescent="0.2">
      <c r="A27" s="100">
        <f>'4.conf'!A26</f>
        <v>42917</v>
      </c>
      <c r="D27" s="280" t="str">
        <f t="shared" si="0"/>
        <v/>
      </c>
      <c r="I27" s="275" t="str">
        <f>IF('4.conf'!C26&gt;0,('4.conf'!C26/'4.conf'!$F$11)*100,"")</f>
        <v/>
      </c>
    </row>
    <row r="28" spans="1:9" x14ac:dyDescent="0.2">
      <c r="A28" s="100">
        <f>'4.conf'!A27</f>
        <v>42948</v>
      </c>
      <c r="D28" s="280" t="str">
        <f t="shared" si="0"/>
        <v/>
      </c>
      <c r="I28" s="275" t="str">
        <f>IF('4.conf'!C27&gt;0,('4.conf'!C27/'4.conf'!$F$11)*100,"")</f>
        <v/>
      </c>
    </row>
    <row r="29" spans="1:9" x14ac:dyDescent="0.2">
      <c r="A29" s="100">
        <f>'4.conf'!A28</f>
        <v>42979</v>
      </c>
      <c r="D29" s="280" t="str">
        <f t="shared" si="0"/>
        <v/>
      </c>
      <c r="I29" s="275" t="str">
        <f>IF('4.conf'!C28&gt;0,('4.conf'!C28/'4.conf'!$F$11)*100,"")</f>
        <v/>
      </c>
    </row>
    <row r="30" spans="1:9" x14ac:dyDescent="0.2">
      <c r="A30" s="100">
        <f>'4.conf'!A29</f>
        <v>43009</v>
      </c>
      <c r="D30" s="280" t="str">
        <f t="shared" si="0"/>
        <v/>
      </c>
      <c r="I30" s="275" t="str">
        <f>IF('4.conf'!C29&gt;0,('4.conf'!C29/'4.conf'!$F$11)*100,"")</f>
        <v/>
      </c>
    </row>
    <row r="31" spans="1:9" x14ac:dyDescent="0.2">
      <c r="A31" s="100">
        <f>'4.conf'!A30</f>
        <v>43040</v>
      </c>
      <c r="D31" s="280" t="str">
        <f t="shared" si="0"/>
        <v/>
      </c>
      <c r="I31" s="275" t="str">
        <f>IF('4.conf'!C30&gt;0,('4.conf'!C30/'4.conf'!$F$11)*100,"")</f>
        <v/>
      </c>
    </row>
    <row r="32" spans="1:9" ht="13.5" thickBot="1" x14ac:dyDescent="0.25">
      <c r="A32" s="101">
        <f>'4.conf'!A31</f>
        <v>43070</v>
      </c>
      <c r="D32" s="283" t="str">
        <f t="shared" si="0"/>
        <v/>
      </c>
      <c r="I32" s="278" t="str">
        <f>IF('4.conf'!C31&gt;0,('4.conf'!C31/'4.conf'!$F$11)*100,"")</f>
        <v/>
      </c>
    </row>
    <row r="33" spans="1:9" x14ac:dyDescent="0.2">
      <c r="A33" s="99">
        <f>'4.conf'!A32</f>
        <v>43101</v>
      </c>
      <c r="D33" s="284" t="str">
        <f t="shared" si="0"/>
        <v/>
      </c>
      <c r="I33" s="274" t="str">
        <f>IF('4.conf'!C32&gt;0,('4.conf'!C32/'4.conf'!$F$11)*100,"")</f>
        <v/>
      </c>
    </row>
    <row r="34" spans="1:9" x14ac:dyDescent="0.2">
      <c r="A34" s="100">
        <f>'4.conf'!A33</f>
        <v>43132</v>
      </c>
      <c r="D34" s="280" t="str">
        <f t="shared" si="0"/>
        <v/>
      </c>
      <c r="I34" s="275" t="str">
        <f>IF('4.conf'!C33&gt;0,('4.conf'!C33/'4.conf'!$F$11)*100,"")</f>
        <v/>
      </c>
    </row>
    <row r="35" spans="1:9" x14ac:dyDescent="0.2">
      <c r="A35" s="100">
        <f>'4.conf'!A34</f>
        <v>43160</v>
      </c>
      <c r="D35" s="280" t="str">
        <f t="shared" si="0"/>
        <v/>
      </c>
      <c r="I35" s="275" t="str">
        <f>IF('4.conf'!C34&gt;0,('4.conf'!C34/'4.conf'!$F$11)*100,"")</f>
        <v/>
      </c>
    </row>
    <row r="36" spans="1:9" x14ac:dyDescent="0.2">
      <c r="A36" s="100">
        <f>'4.conf'!A35</f>
        <v>43191</v>
      </c>
      <c r="D36" s="280" t="str">
        <f t="shared" si="0"/>
        <v/>
      </c>
      <c r="I36" s="275" t="str">
        <f>IF('4.conf'!C35&gt;0,('4.conf'!C35/'4.conf'!$F$11)*100,"")</f>
        <v/>
      </c>
    </row>
    <row r="37" spans="1:9" x14ac:dyDescent="0.2">
      <c r="A37" s="100">
        <f>'4.conf'!A36</f>
        <v>43221</v>
      </c>
      <c r="D37" s="280" t="str">
        <f t="shared" si="0"/>
        <v/>
      </c>
      <c r="I37" s="275" t="str">
        <f>IF('4.conf'!C36&gt;0,('4.conf'!C36/'4.conf'!$F$11)*100,"")</f>
        <v/>
      </c>
    </row>
    <row r="38" spans="1:9" x14ac:dyDescent="0.2">
      <c r="A38" s="100">
        <f>'4.conf'!A37</f>
        <v>43252</v>
      </c>
      <c r="D38" s="280" t="str">
        <f t="shared" si="0"/>
        <v/>
      </c>
      <c r="I38" s="275" t="str">
        <f>IF('4.conf'!C37&gt;0,('4.conf'!C37/'4.conf'!$F$11)*100,"")</f>
        <v/>
      </c>
    </row>
    <row r="39" spans="1:9" x14ac:dyDescent="0.2">
      <c r="A39" s="100">
        <f>'4.conf'!A38</f>
        <v>43282</v>
      </c>
      <c r="D39" s="280" t="str">
        <f t="shared" si="0"/>
        <v/>
      </c>
      <c r="I39" s="275" t="str">
        <f>IF('4.conf'!C38&gt;0,('4.conf'!C38/'4.conf'!$F$11)*100,"")</f>
        <v/>
      </c>
    </row>
    <row r="40" spans="1:9" x14ac:dyDescent="0.2">
      <c r="A40" s="100">
        <f>'4.conf'!A39</f>
        <v>43313</v>
      </c>
      <c r="D40" s="280" t="str">
        <f t="shared" si="0"/>
        <v/>
      </c>
      <c r="I40" s="275" t="str">
        <f>IF('4.conf'!C39&gt;0,('4.conf'!C39/'4.conf'!$F$11)*100,"")</f>
        <v/>
      </c>
    </row>
    <row r="41" spans="1:9" x14ac:dyDescent="0.2">
      <c r="A41" s="100">
        <f>'4.conf'!A40</f>
        <v>43344</v>
      </c>
      <c r="D41" s="280" t="str">
        <f t="shared" si="0"/>
        <v/>
      </c>
      <c r="I41" s="275" t="str">
        <f>IF('4.conf'!C40&gt;0,('4.conf'!C40/'4.conf'!$F$11)*100,"")</f>
        <v/>
      </c>
    </row>
    <row r="42" spans="1:9" x14ac:dyDescent="0.2">
      <c r="A42" s="100">
        <f>'4.conf'!A41</f>
        <v>43374</v>
      </c>
      <c r="D42" s="280" t="str">
        <f t="shared" si="0"/>
        <v/>
      </c>
      <c r="I42" s="275" t="str">
        <f>IF('4.conf'!C41&gt;0,('4.conf'!C41/'4.conf'!$F$11)*100,"")</f>
        <v/>
      </c>
    </row>
    <row r="43" spans="1:9" x14ac:dyDescent="0.2">
      <c r="A43" s="100">
        <f>'4.conf'!A42</f>
        <v>43405</v>
      </c>
      <c r="D43" s="280" t="str">
        <f t="shared" si="0"/>
        <v/>
      </c>
      <c r="I43" s="275" t="str">
        <f>IF('4.conf'!C42&gt;0,('4.conf'!C42/'4.conf'!$F$11)*100,"")</f>
        <v/>
      </c>
    </row>
    <row r="44" spans="1:9" ht="13.5" thickBot="1" x14ac:dyDescent="0.25">
      <c r="A44" s="101">
        <f>'4.conf'!A43</f>
        <v>43435</v>
      </c>
      <c r="D44" s="283" t="str">
        <f t="shared" si="0"/>
        <v/>
      </c>
      <c r="I44" s="278" t="str">
        <f>IF('4.conf'!C43&gt;0,('4.conf'!C43/'4.conf'!$F$11)*100,"")</f>
        <v/>
      </c>
    </row>
    <row r="45" spans="1:9" x14ac:dyDescent="0.2">
      <c r="A45" s="99">
        <f>'4.conf'!A44</f>
        <v>43466</v>
      </c>
      <c r="D45" s="284" t="str">
        <f t="shared" si="0"/>
        <v/>
      </c>
      <c r="I45" s="274" t="str">
        <f>IF('4.conf'!C44&gt;0,('4.conf'!C44/'4.conf'!$F$11)*100,"")</f>
        <v/>
      </c>
    </row>
    <row r="46" spans="1:9" x14ac:dyDescent="0.2">
      <c r="A46" s="100">
        <f>'4.conf'!A45</f>
        <v>43497</v>
      </c>
      <c r="D46" s="280" t="str">
        <f t="shared" si="0"/>
        <v/>
      </c>
      <c r="I46" s="275" t="str">
        <f>IF('4.conf'!C45&gt;0,('4.conf'!C45/'4.conf'!$F$11)*100,"")</f>
        <v/>
      </c>
    </row>
    <row r="47" spans="1:9" x14ac:dyDescent="0.2">
      <c r="A47" s="100">
        <f>'4.conf'!A46</f>
        <v>43525</v>
      </c>
      <c r="D47" s="280" t="str">
        <f t="shared" si="0"/>
        <v/>
      </c>
      <c r="I47" s="275" t="str">
        <f>IF('4.conf'!C46&gt;0,('4.conf'!C46/'4.conf'!$F$11)*100,"")</f>
        <v/>
      </c>
    </row>
    <row r="48" spans="1:9" x14ac:dyDescent="0.2">
      <c r="A48" s="100">
        <f>'4.conf'!A47</f>
        <v>43556</v>
      </c>
      <c r="D48" s="280" t="str">
        <f t="shared" si="0"/>
        <v/>
      </c>
      <c r="I48" s="275" t="str">
        <f>IF('4.conf'!C47&gt;0,('4.conf'!C47/'4.conf'!$F$11)*100,"")</f>
        <v/>
      </c>
    </row>
    <row r="49" spans="1:9" x14ac:dyDescent="0.2">
      <c r="A49" s="100">
        <f>'4.conf'!A48</f>
        <v>43586</v>
      </c>
      <c r="D49" s="280" t="str">
        <f t="shared" si="0"/>
        <v/>
      </c>
      <c r="I49" s="275" t="str">
        <f>IF('4.conf'!C48&gt;0,('4.conf'!C48/'4.conf'!$F$11)*100,"")</f>
        <v/>
      </c>
    </row>
    <row r="50" spans="1:9" x14ac:dyDescent="0.2">
      <c r="A50" s="100">
        <f>'4.conf'!A49</f>
        <v>43617</v>
      </c>
      <c r="D50" s="280" t="str">
        <f t="shared" si="0"/>
        <v/>
      </c>
      <c r="I50" s="275" t="str">
        <f>IF('4.conf'!C49&gt;0,('4.conf'!C49/'4.conf'!$F$11)*100,"")</f>
        <v/>
      </c>
    </row>
    <row r="51" spans="1:9" x14ac:dyDescent="0.2">
      <c r="A51" s="100">
        <f>'4.conf'!A50</f>
        <v>43647</v>
      </c>
      <c r="D51" s="280" t="str">
        <f t="shared" si="0"/>
        <v/>
      </c>
      <c r="I51" s="275" t="str">
        <f>IF('4.conf'!C50&gt;0,('4.conf'!C50/'4.conf'!$F$11)*100,"")</f>
        <v/>
      </c>
    </row>
    <row r="52" spans="1:9" ht="13.5" thickBot="1" x14ac:dyDescent="0.25">
      <c r="A52" s="101">
        <f>'4.conf'!A51</f>
        <v>43678</v>
      </c>
      <c r="D52" s="281" t="str">
        <f t="shared" si="0"/>
        <v/>
      </c>
      <c r="I52" s="275" t="str">
        <f>IF('4.conf'!C51&gt;0,('4.conf'!C51/'4.conf'!$F$11)*100,"")</f>
        <v/>
      </c>
    </row>
    <row r="53" spans="1:9" hidden="1" x14ac:dyDescent="0.2">
      <c r="A53" s="359">
        <f>'4.conf'!A52</f>
        <v>43709</v>
      </c>
      <c r="D53" s="282" t="str">
        <f t="shared" si="0"/>
        <v/>
      </c>
      <c r="I53" s="275" t="str">
        <f>IF('4.conf'!C52&gt;0,('4.conf'!C52/'4.conf'!$F$11)*100,"")</f>
        <v/>
      </c>
    </row>
    <row r="54" spans="1:9" hidden="1" x14ac:dyDescent="0.2">
      <c r="A54" s="100">
        <f>'4.conf'!A53</f>
        <v>43739</v>
      </c>
      <c r="D54" s="280" t="str">
        <f t="shared" si="0"/>
        <v/>
      </c>
      <c r="I54" s="275" t="str">
        <f>IF('4.conf'!C53&gt;0,('4.conf'!C53/'4.conf'!$F$11)*100,"")</f>
        <v/>
      </c>
    </row>
    <row r="55" spans="1:9" hidden="1" x14ac:dyDescent="0.2">
      <c r="A55" s="100">
        <f>'4.conf'!A54</f>
        <v>43770</v>
      </c>
      <c r="D55" s="280" t="str">
        <f t="shared" si="0"/>
        <v/>
      </c>
      <c r="I55" s="275" t="str">
        <f>IF('4.conf'!C54&gt;0,('4.conf'!C54/'4.conf'!$F$11)*100,"")</f>
        <v/>
      </c>
    </row>
    <row r="56" spans="1:9" ht="13.5" hidden="1" thickBot="1" x14ac:dyDescent="0.25">
      <c r="A56" s="101">
        <f>'4.conf'!A55</f>
        <v>43800</v>
      </c>
      <c r="D56" s="281" t="str">
        <f t="shared" si="0"/>
        <v/>
      </c>
      <c r="I56" s="276" t="str">
        <f>IF('4.conf'!C55&gt;0,('4.conf'!C55/'4.conf'!$F$11)*100,"")</f>
        <v/>
      </c>
    </row>
    <row r="57" spans="1:9" ht="13.5" thickBot="1" x14ac:dyDescent="0.25">
      <c r="A57" s="46"/>
      <c r="D57" s="49"/>
    </row>
    <row r="58" spans="1:9" ht="57.75" customHeight="1" thickBot="1" x14ac:dyDescent="0.25">
      <c r="A58" s="317" t="s">
        <v>10</v>
      </c>
      <c r="C58" s="59"/>
      <c r="D58" s="24" t="str">
        <f>+D8</f>
        <v xml:space="preserve">EXPORTACIONES US$ FOB  </v>
      </c>
      <c r="I58" s="24" t="str">
        <f>+I8</f>
        <v>EXPORTACIONES US$ FOB   RESÚMEN PÚBLICO</v>
      </c>
    </row>
    <row r="59" spans="1:9" x14ac:dyDescent="0.2">
      <c r="A59" s="316">
        <f>'4.conf'!A58</f>
        <v>2016</v>
      </c>
      <c r="D59" s="285" t="str">
        <f>+I59</f>
        <v/>
      </c>
      <c r="I59" s="290" t="str">
        <f>IF('4.conf'!C58&gt;0,('4.conf'!C58/'4.conf'!$F$11)*100,"")</f>
        <v/>
      </c>
    </row>
    <row r="60" spans="1:9" x14ac:dyDescent="0.2">
      <c r="A60" s="61">
        <f>'4.conf'!A59</f>
        <v>2017</v>
      </c>
      <c r="D60" s="286" t="str">
        <f>+I60</f>
        <v/>
      </c>
      <c r="I60" s="291" t="str">
        <f>IF('4.conf'!C59&gt;0,('4.conf'!C59/'4.conf'!$F$11)*100,"")</f>
        <v/>
      </c>
    </row>
    <row r="61" spans="1:9" ht="13.5" thickBot="1" x14ac:dyDescent="0.25">
      <c r="A61" s="63">
        <f>'4.conf'!A60</f>
        <v>2018</v>
      </c>
      <c r="D61" s="287" t="str">
        <f>+I61</f>
        <v/>
      </c>
      <c r="I61" s="292" t="str">
        <f>IF('4.conf'!C60&gt;0,('4.conf'!C60/'4.conf'!$F$11)*100,"")</f>
        <v/>
      </c>
    </row>
    <row r="62" spans="1:9" x14ac:dyDescent="0.2">
      <c r="A62" s="65" t="str">
        <f>'4.conf'!A61</f>
        <v>ene-ago 2018</v>
      </c>
      <c r="D62" s="288" t="str">
        <f>+I62</f>
        <v/>
      </c>
      <c r="I62" s="293" t="str">
        <f>IF('4.conf'!C61&gt;0,('4.conf'!C61/'4.conf'!$F$11)*100,"")</f>
        <v/>
      </c>
    </row>
    <row r="63" spans="1:9" ht="13.5" thickBot="1" x14ac:dyDescent="0.25">
      <c r="A63" s="361" t="str">
        <f>'4.conf'!A62</f>
        <v>ene-ago 2019</v>
      </c>
      <c r="D63" s="289" t="str">
        <f>+I63</f>
        <v/>
      </c>
      <c r="I63" s="294" t="str">
        <f>IF('4.conf'!C62&gt;0,('4.conf'!C62/'4.conf'!$F$11)*100,"")</f>
        <v/>
      </c>
    </row>
  </sheetData>
  <sheetProtection formatCells="0" formatColumns="0" formatRows="0"/>
  <protectedRanges>
    <protectedRange sqref="D59:D63 D9:D56" name="Rango2_1"/>
    <protectedRange sqref="D59:D63" name="Rango1_1"/>
  </protectedRanges>
  <mergeCells count="6">
    <mergeCell ref="A1:D1"/>
    <mergeCell ref="F5:G5"/>
    <mergeCell ref="A2:D2"/>
    <mergeCell ref="A3:D3"/>
    <mergeCell ref="A4:D4"/>
    <mergeCell ref="A5:D5"/>
  </mergeCells>
  <phoneticPr fontId="15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91" orientation="portrait" horizontalDpi="300" verticalDpi="300" r:id="rId1"/>
  <headerFooter alignWithMargins="0">
    <oddHeader>&amp;R2019 - Año de la Exportación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B13"/>
  <sheetViews>
    <sheetView showGridLines="0" workbookViewId="0">
      <selection activeCell="C21" sqref="C21"/>
    </sheetView>
  </sheetViews>
  <sheetFormatPr baseColWidth="10" defaultRowHeight="12.75" x14ac:dyDescent="0.2"/>
  <cols>
    <col min="1" max="1" width="20.5703125" style="52" customWidth="1"/>
    <col min="2" max="2" width="36.5703125" style="52" customWidth="1"/>
    <col min="3" max="3" width="19" style="52" customWidth="1"/>
    <col min="4" max="16384" width="11.42578125" style="52"/>
  </cols>
  <sheetData>
    <row r="1" spans="1:2" s="146" customFormat="1" x14ac:dyDescent="0.2">
      <c r="A1" s="118" t="s">
        <v>132</v>
      </c>
      <c r="B1" s="118"/>
    </row>
    <row r="2" spans="1:2" s="146" customFormat="1" x14ac:dyDescent="0.2">
      <c r="A2" s="118" t="s">
        <v>102</v>
      </c>
      <c r="B2" s="118"/>
    </row>
    <row r="3" spans="1:2" x14ac:dyDescent="0.2">
      <c r="A3" s="382" t="str">
        <f>+'1.modelos'!A3</f>
        <v>Triciclos</v>
      </c>
      <c r="B3" s="367"/>
    </row>
    <row r="4" spans="1:2" ht="13.5" thickBot="1" x14ac:dyDescent="0.25"/>
    <row r="5" spans="1:2" ht="13.5" thickBot="1" x14ac:dyDescent="0.25">
      <c r="A5" s="128" t="s">
        <v>12</v>
      </c>
      <c r="B5" s="417" t="s">
        <v>83</v>
      </c>
    </row>
    <row r="6" spans="1:2" x14ac:dyDescent="0.2">
      <c r="A6" s="323">
        <f>'3.vol.'!C59</f>
        <v>2016</v>
      </c>
      <c r="B6" s="147"/>
    </row>
    <row r="7" spans="1:2" x14ac:dyDescent="0.2">
      <c r="A7" s="140">
        <f>'3.vol.'!C60</f>
        <v>2017</v>
      </c>
      <c r="B7" s="148"/>
    </row>
    <row r="8" spans="1:2" ht="13.5" thickBot="1" x14ac:dyDescent="0.25">
      <c r="A8" s="149">
        <f>'3.vol.'!C61</f>
        <v>2018</v>
      </c>
      <c r="B8" s="150"/>
    </row>
    <row r="9" spans="1:2" x14ac:dyDescent="0.2">
      <c r="A9" s="369" t="str">
        <f>'3.vol.'!C62</f>
        <v>ene-ago 2018</v>
      </c>
      <c r="B9" s="147"/>
    </row>
    <row r="10" spans="1:2" ht="13.5" thickBot="1" x14ac:dyDescent="0.25">
      <c r="A10" s="363" t="str">
        <f>'3.vol.'!C63</f>
        <v>ene-ago 2019</v>
      </c>
      <c r="B10" s="151"/>
    </row>
    <row r="11" spans="1:2" x14ac:dyDescent="0.2">
      <c r="A11" s="145"/>
    </row>
    <row r="13" spans="1:2" ht="16.5" customHeight="1" x14ac:dyDescent="0.2"/>
  </sheetData>
  <sheetProtection formatCells="0" formatColumns="0" formatRows="0"/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landscape" horizontalDpi="4294967292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25</vt:i4>
      </vt:variant>
      <vt:variant>
        <vt:lpstr>Rangos con nombre</vt:lpstr>
      </vt:variant>
      <vt:variant>
        <vt:i4>22</vt:i4>
      </vt:variant>
    </vt:vector>
  </HeadingPairs>
  <TitlesOfParts>
    <vt:vector size="47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7.costos totales  coproductos</vt:lpstr>
      <vt:lpstr>8.a.... Costos</vt:lpstr>
      <vt:lpstr>9.a adicionalcostos</vt:lpstr>
      <vt:lpstr>10.-precios</vt:lpstr>
      <vt:lpstr>11- impo </vt:lpstr>
      <vt:lpstr>12Reventa</vt:lpstr>
      <vt:lpstr>13.-costos nac</vt:lpstr>
      <vt:lpstr>14 existencias</vt:lpstr>
      <vt:lpstr>15impo semi </vt:lpstr>
      <vt:lpstr>Hoja2</vt:lpstr>
      <vt:lpstr>Hoja1</vt:lpstr>
      <vt:lpstr>11-Máx. Prod.</vt:lpstr>
      <vt:lpstr>14-horas trabajadas</vt:lpstr>
      <vt:lpstr>'1.modelos'!Área_de_impresión</vt:lpstr>
      <vt:lpstr>'10.-precios'!Área_de_impresión</vt:lpstr>
      <vt:lpstr>'11- impo '!Área_de_impresión</vt:lpstr>
      <vt:lpstr>'11-Máx. Prod.'!Área_de_impresión</vt:lpstr>
      <vt:lpstr>'12Reventa'!Área_de_impresión</vt:lpstr>
      <vt:lpstr>'13.-costos nac'!Área_de_impresión</vt:lpstr>
      <vt:lpstr>'14 existencias'!Área_de_impresión</vt:lpstr>
      <vt:lpstr>'14-horas trabajadas'!Área_de_impresión</vt:lpstr>
      <vt:lpstr>'15impo semi '!Área_de_impresión</vt:lpstr>
      <vt:lpstr>'2. prod.  nac.'!Área_de_impresión</vt:lpstr>
      <vt:lpstr>'3.vol.'!Área_de_impresión</vt:lpstr>
      <vt:lpstr>'4.$'!Área_de_impresión</vt:lpstr>
      <vt:lpstr>'4.conf'!Área_de_impresión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'7.costos totales  coproductos'!Área_de_impresión</vt:lpstr>
      <vt:lpstr>'8.a.... Costos'!Área_de_impresión</vt:lpstr>
      <vt:lpstr>'9.a adicionalcostos'!Área_de_impresión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Virginia Fraga</cp:lastModifiedBy>
  <cp:lastPrinted>2019-09-30T13:03:30Z</cp:lastPrinted>
  <dcterms:created xsi:type="dcterms:W3CDTF">1996-10-10T17:31:07Z</dcterms:created>
  <dcterms:modified xsi:type="dcterms:W3CDTF">2019-09-30T14:39:46Z</dcterms:modified>
</cp:coreProperties>
</file>