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PET\040 Cuestionarios\10 Modelo Enviado\Productores\"/>
    </mc:Choice>
  </mc:AlternateContent>
  <bookViews>
    <workbookView xWindow="240" yWindow="45" windowWidth="9135" windowHeight="4965" tabRatio="869" firstSheet="9" activeTab="18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 adicionalcostos" sheetId="50" r:id="rId14"/>
    <sheet name="10- impo OMAN " sheetId="40" r:id="rId15"/>
    <sheet name="10- impo  Resto" sheetId="53" r:id="rId16"/>
    <sheet name="11Reventa" sheetId="41" r:id="rId17"/>
    <sheet name="12 existencias" sheetId="42" r:id="rId18"/>
    <sheet name="13 precios internacionales" sheetId="54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5">'10- impo  Resto'!$A$1:$F$63</definedName>
    <definedName name="_xlnm.Print_Area" localSheetId="14">'10- impo OMAN '!$A$1:$F$63</definedName>
    <definedName name="_xlnm.Print_Area" localSheetId="19">'11-Máx. Prod.'!$A$1:$B$5</definedName>
    <definedName name="_xlnm.Print_Area" localSheetId="16">'11Reventa'!$A$1:$I$63</definedName>
    <definedName name="_xlnm.Print_Area" localSheetId="17">'12 existencias'!$A$1:$E$13</definedName>
    <definedName name="_xlnm.Print_Area" localSheetId="18">'13 precios internacionales'!$B$1:$F$60</definedName>
    <definedName name="_xlnm.Print_Area" localSheetId="20">'14-horas trabajadas'!$A$1:$D$10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'8.a.... Costos'!$A$1:$I$66</definedName>
    <definedName name="_xlnm.Print_Area" localSheetId="13">'9.a adicionalcostos'!$A$1:$G$44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55" i="53" l="1"/>
  <c r="A54" i="53"/>
  <c r="A53" i="53"/>
  <c r="A52" i="53"/>
  <c r="A51" i="53"/>
  <c r="A50" i="53"/>
  <c r="A49" i="53"/>
  <c r="A48" i="53"/>
  <c r="A47" i="53"/>
  <c r="A46" i="53"/>
  <c r="A45" i="53"/>
  <c r="A44" i="53"/>
  <c r="A43" i="53"/>
  <c r="A42" i="53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15" i="53"/>
  <c r="A14" i="53"/>
  <c r="A13" i="53"/>
  <c r="A12" i="53"/>
  <c r="A11" i="53"/>
  <c r="A10" i="53"/>
  <c r="A9" i="53"/>
  <c r="A8" i="53"/>
  <c r="A3" i="53"/>
  <c r="A13" i="42"/>
  <c r="A12" i="42"/>
  <c r="A11" i="42"/>
  <c r="A10" i="42"/>
  <c r="A9" i="42"/>
  <c r="A8" i="42"/>
  <c r="A62" i="41"/>
  <c r="A60" i="41"/>
  <c r="A59" i="41"/>
  <c r="A58" i="41"/>
  <c r="A55" i="40"/>
  <c r="A54" i="40"/>
  <c r="A53" i="40"/>
  <c r="A54" i="41"/>
  <c r="A52" i="40"/>
  <c r="A51" i="40"/>
  <c r="A52" i="41"/>
  <c r="A50" i="40"/>
  <c r="A49" i="40"/>
  <c r="A50" i="41"/>
  <c r="A48" i="40"/>
  <c r="A49" i="41"/>
  <c r="A47" i="40"/>
  <c r="A48" i="41"/>
  <c r="A46" i="40"/>
  <c r="A47" i="41"/>
  <c r="A45" i="40"/>
  <c r="A46" i="41"/>
  <c r="A44" i="40"/>
  <c r="A43" i="40"/>
  <c r="A42" i="40"/>
  <c r="A41" i="40"/>
  <c r="A42" i="41"/>
  <c r="A40" i="40"/>
  <c r="A41" i="41"/>
  <c r="A39" i="40"/>
  <c r="A38" i="40"/>
  <c r="A37" i="40"/>
  <c r="A38" i="41"/>
  <c r="A36" i="40"/>
  <c r="A35" i="40"/>
  <c r="A34" i="40"/>
  <c r="A33" i="40"/>
  <c r="A34" i="41"/>
  <c r="A32" i="40"/>
  <c r="A31" i="40"/>
  <c r="A32" i="41"/>
  <c r="A30" i="40"/>
  <c r="A31" i="41"/>
  <c r="A29" i="40"/>
  <c r="A30" i="41"/>
  <c r="A28" i="40"/>
  <c r="A27" i="40"/>
  <c r="A26" i="40"/>
  <c r="A25" i="40"/>
  <c r="A26" i="41"/>
  <c r="A24" i="40"/>
  <c r="A25" i="41"/>
  <c r="A23" i="40"/>
  <c r="A22" i="40"/>
  <c r="A21" i="40"/>
  <c r="A22" i="41"/>
  <c r="A20" i="40"/>
  <c r="A19" i="40"/>
  <c r="A18" i="40"/>
  <c r="A17" i="40"/>
  <c r="A18" i="41"/>
  <c r="A16" i="40"/>
  <c r="A15" i="40"/>
  <c r="A16" i="41"/>
  <c r="A14" i="40"/>
  <c r="A15" i="41"/>
  <c r="A13" i="40"/>
  <c r="A14" i="41"/>
  <c r="A12" i="40"/>
  <c r="A11" i="40"/>
  <c r="A10" i="40"/>
  <c r="A9" i="40"/>
  <c r="A10" i="41"/>
  <c r="A8" i="40"/>
  <c r="A9" i="41"/>
  <c r="E7" i="49"/>
  <c r="B7" i="49"/>
  <c r="C7" i="49"/>
  <c r="A11" i="28"/>
  <c r="B8" i="34"/>
  <c r="B11" i="34"/>
  <c r="B10" i="34"/>
  <c r="B7" i="34"/>
  <c r="A12" i="28"/>
  <c r="A10" i="32"/>
  <c r="A9" i="32"/>
  <c r="A6" i="32"/>
  <c r="A62" i="47"/>
  <c r="A61" i="47"/>
  <c r="A62" i="46"/>
  <c r="A58" i="47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50"/>
  <c r="A4" i="36"/>
  <c r="A3" i="49"/>
  <c r="F6" i="34"/>
  <c r="C6" i="34"/>
  <c r="A3" i="47"/>
  <c r="A4" i="46"/>
  <c r="D24" i="50"/>
  <c r="E24" i="50"/>
  <c r="F24" i="50"/>
  <c r="C24" i="50"/>
  <c r="C3" i="45"/>
  <c r="A3" i="28"/>
  <c r="I63" i="46"/>
  <c r="D63" i="46"/>
  <c r="I62" i="46"/>
  <c r="I61" i="46"/>
  <c r="I60" i="46"/>
  <c r="I59" i="46"/>
  <c r="I56" i="46"/>
  <c r="D56" i="46"/>
  <c r="I55" i="46"/>
  <c r="D55" i="46"/>
  <c r="I54" i="46"/>
  <c r="D54" i="46"/>
  <c r="I53" i="46"/>
  <c r="D53" i="46"/>
  <c r="I52" i="46"/>
  <c r="D52" i="46"/>
  <c r="I51" i="46"/>
  <c r="I50" i="46"/>
  <c r="D50" i="46"/>
  <c r="I49" i="46"/>
  <c r="D49" i="46"/>
  <c r="I48" i="46"/>
  <c r="D48" i="46"/>
  <c r="I47" i="46"/>
  <c r="D47" i="46"/>
  <c r="I46" i="46"/>
  <c r="I45" i="46"/>
  <c r="I44" i="46"/>
  <c r="D44" i="46"/>
  <c r="I43" i="46"/>
  <c r="D43" i="46"/>
  <c r="I42" i="46"/>
  <c r="D42" i="46"/>
  <c r="I41" i="46"/>
  <c r="D41" i="46"/>
  <c r="I40" i="46"/>
  <c r="D40" i="46"/>
  <c r="I39" i="46"/>
  <c r="D39" i="46"/>
  <c r="I38" i="46"/>
  <c r="I37" i="46"/>
  <c r="I36" i="46"/>
  <c r="D36" i="46"/>
  <c r="I35" i="46"/>
  <c r="D35" i="46"/>
  <c r="I34" i="46"/>
  <c r="D34" i="46"/>
  <c r="I33" i="46"/>
  <c r="D33" i="46"/>
  <c r="I32" i="46"/>
  <c r="I31" i="46"/>
  <c r="D31" i="46"/>
  <c r="I30" i="46"/>
  <c r="D30" i="46"/>
  <c r="I29" i="46"/>
  <c r="I28" i="46"/>
  <c r="D28" i="46"/>
  <c r="I27" i="46"/>
  <c r="D27" i="46"/>
  <c r="I26" i="46"/>
  <c r="I25" i="46"/>
  <c r="I24" i="46"/>
  <c r="D24" i="46"/>
  <c r="I23" i="46"/>
  <c r="D23" i="46"/>
  <c r="I22" i="46"/>
  <c r="D22" i="46"/>
  <c r="I21" i="46"/>
  <c r="I20" i="46"/>
  <c r="D20" i="46"/>
  <c r="I19" i="46"/>
  <c r="D19" i="46"/>
  <c r="I18" i="46"/>
  <c r="I17" i="46"/>
  <c r="I16" i="46"/>
  <c r="D16" i="46"/>
  <c r="I15" i="46"/>
  <c r="D15" i="46"/>
  <c r="I14" i="46"/>
  <c r="I13" i="46"/>
  <c r="I12" i="46"/>
  <c r="D12" i="46"/>
  <c r="I11" i="46"/>
  <c r="I10" i="46"/>
  <c r="D10" i="46"/>
  <c r="I9" i="46"/>
  <c r="D9" i="46"/>
  <c r="D45" i="46"/>
  <c r="D46" i="46"/>
  <c r="D51" i="46"/>
  <c r="D62" i="46"/>
  <c r="D37" i="46"/>
  <c r="D38" i="46"/>
  <c r="D61" i="46"/>
  <c r="D60" i="46"/>
  <c r="D21" i="46"/>
  <c r="D25" i="46"/>
  <c r="D26" i="46"/>
  <c r="D29" i="46"/>
  <c r="D32" i="46"/>
  <c r="D59" i="46"/>
  <c r="D11" i="46"/>
  <c r="D13" i="46"/>
  <c r="D14" i="46"/>
  <c r="D17" i="46"/>
  <c r="D18" i="46"/>
  <c r="D58" i="46"/>
  <c r="I58" i="46"/>
  <c r="A51" i="41"/>
  <c r="A53" i="41"/>
  <c r="A55" i="41"/>
  <c r="A56" i="41"/>
  <c r="A45" i="41"/>
  <c r="A44" i="41"/>
  <c r="A43" i="41"/>
  <c r="A40" i="41"/>
  <c r="A39" i="41"/>
  <c r="A37" i="41"/>
  <c r="A36" i="41"/>
  <c r="A35" i="41"/>
  <c r="A33" i="41"/>
  <c r="A29" i="41"/>
  <c r="A28" i="41"/>
  <c r="A27" i="41"/>
  <c r="A24" i="41"/>
  <c r="A23" i="41"/>
  <c r="A21" i="41"/>
  <c r="A20" i="41"/>
  <c r="A19" i="41"/>
  <c r="A17" i="41"/>
  <c r="A13" i="41"/>
  <c r="A12" i="41"/>
  <c r="A11" i="41"/>
  <c r="J57" i="45"/>
  <c r="E57" i="45"/>
  <c r="F57" i="45"/>
  <c r="G57" i="45"/>
  <c r="H57" i="45"/>
  <c r="I57" i="45"/>
  <c r="K57" i="45"/>
  <c r="A3" i="32"/>
  <c r="F16" i="33"/>
  <c r="C22" i="33"/>
  <c r="B22" i="33"/>
  <c r="E22" i="33"/>
  <c r="A3" i="40"/>
  <c r="A3" i="41"/>
  <c r="D22" i="33"/>
  <c r="A59" i="46"/>
  <c r="A7" i="32"/>
  <c r="A59" i="47"/>
  <c r="A58" i="52"/>
  <c r="C61" i="45"/>
  <c r="A63" i="46"/>
  <c r="A60" i="46"/>
  <c r="D7" i="49"/>
  <c r="A60" i="47"/>
  <c r="B9" i="34"/>
  <c r="A8" i="32"/>
  <c r="A59" i="52"/>
  <c r="A61" i="46"/>
</calcChain>
</file>

<file path=xl/sharedStrings.xml><?xml version="1.0" encoding="utf-8"?>
<sst xmlns="http://schemas.openxmlformats.org/spreadsheetml/2006/main" count="420" uniqueCount="250">
  <si>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</si>
  <si>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</si>
  <si>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</si>
  <si>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</si>
  <si>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</si>
  <si>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</si>
  <si>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</si>
  <si>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</si>
  <si>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</si>
  <si>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</si>
  <si>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</si>
  <si>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</si>
  <si>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</si>
  <si>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</si>
  <si>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</si>
  <si>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</si>
  <si>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</si>
  <si>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</si>
  <si>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</si>
  <si>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</si>
  <si>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</si>
  <si>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</si>
  <si>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</si>
  <si>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</si>
  <si>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</si>
  <si>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</si>
  <si>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</si>
  <si>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</si>
  <si>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</si>
  <si>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</si>
  <si>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</si>
  <si>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</si>
  <si>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</si>
  <si>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</si>
  <si>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</si>
  <si>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</si>
  <si>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</si>
  <si>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</si>
  <si>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</si>
  <si>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</si>
  <si>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</si>
  <si>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</si>
  <si>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</si>
  <si>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</si>
  <si>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</si>
  <si>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</si>
  <si>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</si>
  <si>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</si>
  <si>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</si>
  <si>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</si>
  <si>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</si>
  <si>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</si>
  <si>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</si>
  <si>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</si>
  <si>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</si>
  <si>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</si>
  <si>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</si>
  <si>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</si>
  <si>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</si>
  <si>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</si>
  <si>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</si>
  <si>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</si>
  <si>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</si>
  <si>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</si>
  <si>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</si>
  <si>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</si>
  <si>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</si>
  <si>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</si>
  <si>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</si>
  <si>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</si>
  <si>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</si>
  <si>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</si>
  <si>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</si>
  <si>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</si>
  <si>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</si>
  <si>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</si>
  <si>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</si>
  <si>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</si>
  <si>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</si>
  <si>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</si>
  <si>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</si>
  <si>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</si>
  <si>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</si>
  <si>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</si>
  <si>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</si>
  <si>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</si>
  <si>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</si>
  <si>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</si>
  <si>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</si>
  <si>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</si>
  <si>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</si>
  <si>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</si>
  <si>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</si>
  <si>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</si>
  <si>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</si>
  <si>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</si>
  <si>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</si>
  <si>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</si>
  <si>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</si>
  <si>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poner canales y términos que coincidan con lo que se sabe de mercado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</si>
  <si>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</si>
  <si>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</si>
  <si>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</si>
  <si>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</si>
  <si>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</si>
  <si>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</si>
  <si>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</si>
  <si>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</si>
  <si>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</si>
  <si>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</si>
  <si>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</si>
  <si>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</si>
  <si>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</si>
  <si>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</si>
  <si>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</si>
  <si>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</si>
  <si>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</si>
  <si>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</si>
  <si>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</si>
  <si>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</si>
  <si>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</si>
  <si>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</si>
  <si>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</si>
  <si>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</si>
  <si>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</si>
  <si>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</si>
  <si>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</si>
  <si>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</si>
  <si>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</si>
  <si>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</si>
  <si>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</si>
  <si>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</si>
  <si>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</si>
  <si>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</si>
  <si>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</si>
  <si>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</si>
  <si>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</si>
  <si>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</si>
  <si>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</si>
  <si>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</si>
  <si>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</si>
  <si>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</si>
  <si>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</si>
  <si>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</si>
  <si>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</si>
  <si>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</si>
  <si>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</si>
  <si>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</si>
  <si>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</si>
  <si>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</si>
  <si>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</si>
  <si>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</si>
  <si>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</si>
  <si>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</si>
  <si>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</si>
  <si>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</si>
  <si>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</si>
  <si>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</si>
  <si>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</si>
  <si>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</si>
  <si>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</si>
  <si>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</si>
  <si>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</si>
  <si>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</si>
  <si>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</si>
  <si>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</si>
  <si>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</si>
  <si>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</si>
  <si>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</si>
  <si>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</si>
  <si>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</si>
  <si>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</si>
  <si>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</si>
  <si>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</si>
  <si>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</si>
  <si>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</si>
  <si>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</si>
  <si>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</si>
  <si>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</si>
  <si>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</si>
  <si>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</si>
  <si>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</si>
  <si>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</si>
  <si>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</si>
  <si>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</si>
  <si>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</si>
  <si>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</si>
  <si>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</si>
  <si>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</si>
  <si>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>(vendidos al mercado interno)</t>
  </si>
  <si>
    <t>* En caso de existir más de un despacho por mes, completar estos datos en una hoja separada o insertar las filas necesarias.</t>
  </si>
  <si>
    <t>LA HOJA ANTERIOR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</si>
  <si>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</si>
  <si>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</si>
  <si>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</si>
  <si>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</si>
  <si>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</si>
  <si>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2016</t>
  </si>
  <si>
    <t>promedio 2017</t>
  </si>
  <si>
    <t>promedio 2018</t>
  </si>
  <si>
    <t>Cuadro Nº 13</t>
  </si>
  <si>
    <t>ene-mar 2019</t>
  </si>
  <si>
    <t>PET</t>
  </si>
  <si>
    <t>ene-mar 2018</t>
  </si>
  <si>
    <t>promedio ene-mar 2019</t>
  </si>
  <si>
    <t>OMÁN</t>
  </si>
  <si>
    <t>Origen:.......................</t>
  </si>
  <si>
    <t>Origen................</t>
  </si>
  <si>
    <t>en toneladas</t>
  </si>
  <si>
    <t>En toneladas</t>
  </si>
  <si>
    <t>Toneladas</t>
  </si>
  <si>
    <t>por tonelada</t>
  </si>
  <si>
    <t>en pesos por tonelada</t>
  </si>
  <si>
    <r>
      <t>cantidad por tonelada</t>
    </r>
    <r>
      <rPr>
        <i/>
        <sz val="10"/>
        <rFont val="Arial"/>
        <family val="2"/>
      </rPr>
      <t xml:space="preserve"> / art.represent</t>
    </r>
  </si>
  <si>
    <t>toneladas</t>
  </si>
  <si>
    <t>(en toneladas y valores de primera venta)</t>
  </si>
  <si>
    <t>PET importado de todos los orígenes</t>
  </si>
  <si>
    <t>Cuadro N° 10.a</t>
  </si>
  <si>
    <t xml:space="preserve">originarias de </t>
  </si>
  <si>
    <t>Cuadro N° 10.b</t>
  </si>
  <si>
    <t>Precios Internacionales de PET, insumos y petróleo</t>
  </si>
  <si>
    <t>en Dólares por unidad de medida (COMPLETAR EN CADA COLUMNA)</t>
  </si>
  <si>
    <t>PÉTROLEO (1)</t>
  </si>
  <si>
    <t>PTA (2)</t>
  </si>
  <si>
    <t>MEG (3)</t>
  </si>
  <si>
    <t>PET GRADO BOTELLA (4)</t>
  </si>
  <si>
    <t>EN DÓLARES POR______________</t>
  </si>
  <si>
    <t>(1) Completar Fuente:</t>
  </si>
  <si>
    <t>(2) Completar Fuente:</t>
  </si>
  <si>
    <t>(3) Completar Fuente:</t>
  </si>
  <si>
    <t>(4) Completar Fuente:</t>
  </si>
  <si>
    <t>Nota: en caso de informar otro insumo no contemplado en este cuadro agregue las columnas necesarias.</t>
  </si>
  <si>
    <t>ene-mar 18</t>
  </si>
  <si>
    <t>ene-mar 19</t>
  </si>
  <si>
    <r>
      <t xml:space="preserve">Tipos de </t>
    </r>
    <r>
      <rPr>
        <b/>
        <i/>
        <u/>
        <sz val="10"/>
        <rFont val="Arial"/>
        <family val="2"/>
      </rPr>
      <t/>
    </r>
  </si>
  <si>
    <t>Origen: __________________</t>
  </si>
  <si>
    <t>Características físicas, técnicas, etc. [COMPLETE EN CADA RENGLÓN]</t>
  </si>
  <si>
    <t>Ene-Mar 2019</t>
  </si>
  <si>
    <t>Viscocidad intrinseca (dl/g):</t>
  </si>
  <si>
    <t>%</t>
  </si>
  <si>
    <t>Punto de fusión (melting point ) (ºC):</t>
  </si>
  <si>
    <t>Carboxilo terminal (carboxyl end group):</t>
  </si>
  <si>
    <t>Acetaldeido residual (ppm o mg/kg):</t>
  </si>
  <si>
    <t>Contenido de humedad (% en peso):</t>
  </si>
  <si>
    <t>Finos (ppm):</t>
  </si>
  <si>
    <t>Densidad (g/cm3):</t>
  </si>
  <si>
    <t>Color:</t>
  </si>
  <si>
    <t>Otros [ESPECIFIQUE]:</t>
  </si>
  <si>
    <t>4° tipo</t>
  </si>
  <si>
    <t>.....°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</si>
</sst>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11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4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8" fillId="0" borderId="35" xfId="0" applyFont="1" applyBorder="1" applyProtection="1">
      <protection locked="0"/>
    </xf>
    <xf numFmtId="0" fontId="18" fillId="0" borderId="36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8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1" fillId="0" borderId="51" xfId="0" applyFont="1" applyBorder="1" applyProtection="1">
      <protection locked="0"/>
    </xf>
    <xf numFmtId="0" fontId="11" fillId="0" borderId="52" xfId="0" applyFont="1" applyBorder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centerContinuous"/>
      <protection locked="0"/>
    </xf>
    <xf numFmtId="0" fontId="15" fillId="0" borderId="42" xfId="0" applyFont="1" applyBorder="1" applyAlignment="1" applyProtection="1">
      <alignment horizontal="centerContinuous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3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4" borderId="2" xfId="3" quotePrefix="1" applyNumberFormat="1" applyFont="1" applyFill="1" applyBorder="1" applyAlignment="1" applyProtection="1">
      <alignment horizontal="center"/>
    </xf>
    <xf numFmtId="4" fontId="11" fillId="4" borderId="11" xfId="3" quotePrefix="1" applyNumberFormat="1" applyFont="1" applyFill="1" applyBorder="1" applyAlignment="1" applyProtection="1">
      <alignment horizontal="center"/>
    </xf>
    <xf numFmtId="4" fontId="11" fillId="4" borderId="12" xfId="3" quotePrefix="1" applyNumberFormat="1" applyFont="1" applyFill="1" applyBorder="1" applyAlignment="1" applyProtection="1">
      <alignment horizontal="center"/>
    </xf>
    <xf numFmtId="4" fontId="11" fillId="4" borderId="15" xfId="3" quotePrefix="1" applyNumberFormat="1" applyFont="1" applyFill="1" applyBorder="1" applyAlignment="1" applyProtection="1">
      <alignment horizontal="center"/>
    </xf>
    <xf numFmtId="4" fontId="11" fillId="4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1" fontId="4" fillId="0" borderId="67" xfId="0" applyNumberFormat="1" applyFont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20" fillId="0" borderId="0" xfId="5" applyFont="1" applyBorder="1" applyProtection="1">
      <protection locked="0"/>
    </xf>
    <xf numFmtId="0" fontId="2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45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1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4" fillId="0" borderId="34" xfId="0" applyFont="1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4" fillId="0" borderId="55" xfId="0" applyFont="1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6" borderId="0" xfId="0" applyFont="1" applyFill="1" applyAlignment="1" applyProtection="1">
      <protection locked="0"/>
    </xf>
    <xf numFmtId="0" fontId="11" fillId="6" borderId="0" xfId="0" applyFont="1" applyFill="1" applyProtection="1">
      <protection locked="0"/>
    </xf>
    <xf numFmtId="0" fontId="11" fillId="6" borderId="0" xfId="0" applyFont="1" applyFill="1" applyBorder="1" applyProtection="1"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center" vertical="center" wrapText="1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13" fillId="6" borderId="69" xfId="0" applyFont="1" applyFill="1" applyBorder="1" applyProtection="1">
      <protection locked="0"/>
    </xf>
    <xf numFmtId="0" fontId="7" fillId="6" borderId="70" xfId="0" applyFont="1" applyFill="1" applyBorder="1" applyProtection="1">
      <protection locked="0"/>
    </xf>
    <xf numFmtId="0" fontId="13" fillId="6" borderId="71" xfId="0" applyFont="1" applyFill="1" applyBorder="1" applyProtection="1">
      <protection locked="0"/>
    </xf>
    <xf numFmtId="0" fontId="7" fillId="6" borderId="46" xfId="0" applyFont="1" applyFill="1" applyBorder="1" applyProtection="1">
      <protection locked="0"/>
    </xf>
    <xf numFmtId="0" fontId="13" fillId="6" borderId="72" xfId="0" applyFont="1" applyFill="1" applyBorder="1" applyProtection="1">
      <protection locked="0"/>
    </xf>
    <xf numFmtId="0" fontId="7" fillId="6" borderId="48" xfId="0" applyFont="1" applyFill="1" applyBorder="1" applyProtection="1">
      <protection locked="0"/>
    </xf>
    <xf numFmtId="0" fontId="14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Protection="1">
      <protection locked="0"/>
    </xf>
    <xf numFmtId="0" fontId="11" fillId="6" borderId="8" xfId="0" applyFont="1" applyFill="1" applyBorder="1" applyAlignment="1">
      <alignment horizontal="center" vertical="center" wrapText="1"/>
    </xf>
    <xf numFmtId="0" fontId="15" fillId="6" borderId="0" xfId="5" applyFont="1" applyFill="1" applyBorder="1" applyAlignment="1" applyProtection="1">
      <alignment horizontal="left"/>
      <protection locked="0"/>
    </xf>
    <xf numFmtId="0" fontId="9" fillId="6" borderId="0" xfId="5" applyFont="1" applyFill="1" applyBorder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"/>
      <protection locked="0"/>
    </xf>
    <xf numFmtId="0" fontId="11" fillId="0" borderId="0" xfId="4" applyProtection="1">
      <protection locked="0"/>
    </xf>
    <xf numFmtId="0" fontId="11" fillId="0" borderId="0" xfId="4" applyBorder="1" applyAlignment="1" applyProtection="1">
      <alignment horizontal="centerContinuous"/>
      <protection locked="0"/>
    </xf>
    <xf numFmtId="0" fontId="11" fillId="0" borderId="0" xfId="4" applyBorder="1" applyProtection="1"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5" xfId="4" applyFont="1" applyBorder="1" applyAlignment="1" applyProtection="1">
      <alignment horizont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66" xfId="4" applyFont="1" applyBorder="1" applyAlignment="1" applyProtection="1">
      <alignment horizontal="center"/>
      <protection locked="0"/>
    </xf>
    <xf numFmtId="0" fontId="4" fillId="0" borderId="56" xfId="4" applyFont="1" applyBorder="1" applyAlignment="1" applyProtection="1">
      <alignment horizontal="center"/>
      <protection locked="0"/>
    </xf>
    <xf numFmtId="0" fontId="4" fillId="0" borderId="37" xfId="4" applyFont="1" applyBorder="1" applyAlignment="1" applyProtection="1">
      <alignment horizontal="center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11" fillId="0" borderId="58" xfId="4" applyBorder="1" applyAlignment="1" applyProtection="1">
      <alignment horizontal="center"/>
      <protection locked="0"/>
    </xf>
    <xf numFmtId="0" fontId="11" fillId="0" borderId="2" xfId="4" applyBorder="1" applyProtection="1">
      <protection locked="0"/>
    </xf>
    <xf numFmtId="0" fontId="11" fillId="0" borderId="58" xfId="4" applyBorder="1" applyProtection="1">
      <protection locked="0"/>
    </xf>
    <xf numFmtId="0" fontId="11" fillId="0" borderId="33" xfId="4" applyBorder="1" applyAlignment="1" applyProtection="1">
      <alignment horizontal="center"/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11" fillId="0" borderId="73" xfId="4" applyBorder="1" applyAlignment="1" applyProtection="1">
      <alignment horizontal="center"/>
      <protection locked="0"/>
    </xf>
    <xf numFmtId="0" fontId="11" fillId="0" borderId="11" xfId="4" applyBorder="1" applyProtection="1">
      <protection locked="0"/>
    </xf>
    <xf numFmtId="0" fontId="11" fillId="0" borderId="73" xfId="4" applyBorder="1" applyProtection="1">
      <protection locked="0"/>
    </xf>
    <xf numFmtId="0" fontId="11" fillId="0" borderId="5" xfId="4" applyBorder="1" applyAlignment="1" applyProtection="1">
      <alignment horizontal="center"/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11" fillId="0" borderId="74" xfId="4" applyBorder="1" applyProtection="1">
      <protection locked="0"/>
    </xf>
    <xf numFmtId="0" fontId="11" fillId="0" borderId="12" xfId="4" applyBorder="1" applyProtection="1">
      <protection locked="0"/>
    </xf>
    <xf numFmtId="0" fontId="11" fillId="0" borderId="6" xfId="4" applyBorder="1" applyAlignment="1" applyProtection="1">
      <alignment horizontal="center"/>
      <protection locked="0"/>
    </xf>
    <xf numFmtId="0" fontId="11" fillId="0" borderId="75" xfId="4" applyBorder="1" applyProtection="1">
      <protection locked="0"/>
    </xf>
    <xf numFmtId="0" fontId="11" fillId="0" borderId="17" xfId="4" applyBorder="1" applyAlignment="1" applyProtection="1">
      <alignment horizontal="center"/>
      <protection locked="0"/>
    </xf>
    <xf numFmtId="0" fontId="11" fillId="0" borderId="76" xfId="4" applyBorder="1" applyProtection="1">
      <protection locked="0"/>
    </xf>
    <xf numFmtId="0" fontId="11" fillId="0" borderId="53" xfId="4" applyBorder="1" applyAlignment="1" applyProtection="1">
      <alignment horizontal="center"/>
      <protection locked="0"/>
    </xf>
    <xf numFmtId="0" fontId="11" fillId="0" borderId="54" xfId="4" applyBorder="1" applyProtection="1">
      <protection locked="0"/>
    </xf>
    <xf numFmtId="0" fontId="11" fillId="0" borderId="2" xfId="4" applyBorder="1" applyAlignment="1" applyProtection="1">
      <alignment horizontal="center"/>
      <protection locked="0"/>
    </xf>
    <xf numFmtId="0" fontId="11" fillId="0" borderId="34" xfId="4" applyBorder="1" applyProtection="1">
      <protection locked="0"/>
    </xf>
    <xf numFmtId="0" fontId="11" fillId="0" borderId="11" xfId="4" applyBorder="1" applyAlignment="1" applyProtection="1">
      <alignment horizontal="center"/>
      <protection locked="0"/>
    </xf>
    <xf numFmtId="0" fontId="11" fillId="0" borderId="28" xfId="4" applyBorder="1" applyProtection="1">
      <protection locked="0"/>
    </xf>
    <xf numFmtId="0" fontId="11" fillId="0" borderId="77" xfId="4" applyBorder="1" applyProtection="1">
      <protection locked="0"/>
    </xf>
    <xf numFmtId="0" fontId="11" fillId="0" borderId="28" xfId="4" applyBorder="1" applyAlignment="1" applyProtection="1">
      <alignment horizontal="center"/>
      <protection locked="0"/>
    </xf>
    <xf numFmtId="17" fontId="4" fillId="0" borderId="0" xfId="4" applyNumberFormat="1" applyFont="1" applyBorder="1" applyAlignment="1" applyProtection="1">
      <alignment horizontal="center"/>
      <protection locked="0"/>
    </xf>
    <xf numFmtId="0" fontId="11" fillId="0" borderId="0" xfId="4" applyBorder="1" applyAlignment="1" applyProtection="1">
      <alignment horizontal="center"/>
      <protection locked="0"/>
    </xf>
    <xf numFmtId="1" fontId="4" fillId="0" borderId="2" xfId="4" applyNumberFormat="1" applyFont="1" applyBorder="1" applyAlignment="1" applyProtection="1">
      <alignment horizontal="center"/>
      <protection locked="0"/>
    </xf>
    <xf numFmtId="0" fontId="11" fillId="0" borderId="57" xfId="4" applyBorder="1" applyProtection="1">
      <protection locked="0"/>
    </xf>
    <xf numFmtId="1" fontId="4" fillId="0" borderId="11" xfId="4" applyNumberFormat="1" applyFont="1" applyBorder="1" applyAlignment="1" applyProtection="1">
      <alignment horizontal="center"/>
      <protection locked="0"/>
    </xf>
    <xf numFmtId="0" fontId="11" fillId="0" borderId="78" xfId="4" applyBorder="1" applyProtection="1">
      <protection locked="0"/>
    </xf>
    <xf numFmtId="1" fontId="4" fillId="0" borderId="12" xfId="4" applyNumberFormat="1" applyFont="1" applyBorder="1" applyAlignment="1" applyProtection="1">
      <alignment horizontal="center"/>
      <protection locked="0"/>
    </xf>
    <xf numFmtId="0" fontId="11" fillId="0" borderId="79" xfId="4" applyBorder="1" applyProtection="1"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11" fillId="0" borderId="0" xfId="4" applyAlignment="1" applyProtection="1">
      <alignment horizontal="center"/>
      <protection locked="0"/>
    </xf>
    <xf numFmtId="0" fontId="24" fillId="0" borderId="0" xfId="4" applyFont="1" applyBorder="1" applyProtection="1">
      <protection locked="0"/>
    </xf>
    <xf numFmtId="0" fontId="25" fillId="0" borderId="0" xfId="4" applyFont="1" applyBorder="1" applyAlignment="1" applyProtection="1">
      <alignment horizontal="left"/>
      <protection locked="0"/>
    </xf>
    <xf numFmtId="0" fontId="11" fillId="0" borderId="0" xfId="4" applyFont="1" applyBorder="1" applyProtection="1">
      <protection locked="0"/>
    </xf>
    <xf numFmtId="0" fontId="11" fillId="0" borderId="0" xfId="4" applyFont="1" applyProtection="1">
      <protection locked="0"/>
    </xf>
    <xf numFmtId="0" fontId="18" fillId="0" borderId="0" xfId="4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Border="1" applyProtection="1"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Continuous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4" xfId="0" applyFont="1" applyBorder="1" applyAlignment="1">
      <alignment horizontal="left"/>
    </xf>
    <xf numFmtId="0" fontId="3" fillId="0" borderId="22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15" fillId="0" borderId="18" xfId="0" applyFont="1" applyBorder="1" applyProtection="1">
      <protection locked="0"/>
    </xf>
    <xf numFmtId="0" fontId="4" fillId="0" borderId="34" xfId="0" applyFont="1" applyBorder="1" applyAlignment="1">
      <alignment horizontal="left"/>
    </xf>
    <xf numFmtId="0" fontId="3" fillId="5" borderId="3" xfId="0" applyFont="1" applyFill="1" applyBorder="1" applyAlignment="1" applyProtection="1">
      <alignment horizontal="right"/>
      <protection locked="0"/>
    </xf>
    <xf numFmtId="0" fontId="3" fillId="5" borderId="5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left" wrapText="1"/>
    </xf>
    <xf numFmtId="0" fontId="4" fillId="0" borderId="77" xfId="0" applyFont="1" applyBorder="1" applyAlignment="1">
      <alignment horizontal="left"/>
    </xf>
    <xf numFmtId="0" fontId="3" fillId="5" borderId="27" xfId="0" applyFont="1" applyFill="1" applyBorder="1" applyAlignment="1" applyProtection="1">
      <alignment horizontal="right"/>
      <protection locked="0"/>
    </xf>
    <xf numFmtId="0" fontId="3" fillId="5" borderId="53" xfId="0" applyFont="1" applyFill="1" applyBorder="1" applyAlignment="1" applyProtection="1">
      <alignment horizontal="right"/>
      <protection locked="0"/>
    </xf>
    <xf numFmtId="0" fontId="15" fillId="0" borderId="37" xfId="0" applyFont="1" applyBorder="1" applyProtection="1">
      <protection locked="0"/>
    </xf>
    <xf numFmtId="0" fontId="4" fillId="0" borderId="55" xfId="0" applyFont="1" applyBorder="1" applyAlignment="1">
      <alignment horizontal="left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6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18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4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8" fillId="0" borderId="80" xfId="0" applyFont="1" applyBorder="1" applyAlignment="1" applyProtection="1">
      <alignment horizontal="center"/>
      <protection locked="0"/>
    </xf>
    <xf numFmtId="0" fontId="18" fillId="0" borderId="8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22" fillId="0" borderId="40" xfId="5" applyFont="1" applyBorder="1" applyAlignment="1" applyProtection="1">
      <alignment horizontal="center" vertical="center" wrapText="1"/>
      <protection locked="0"/>
    </xf>
    <xf numFmtId="0" fontId="22" fillId="0" borderId="41" xfId="5" applyFont="1" applyBorder="1" applyAlignment="1" applyProtection="1">
      <alignment horizontal="center" vertical="center" wrapText="1"/>
      <protection locked="0"/>
    </xf>
    <xf numFmtId="0" fontId="22" fillId="0" borderId="42" xfId="5" applyFont="1" applyBorder="1" applyAlignment="1" applyProtection="1">
      <alignment horizontal="center" vertical="center" wrapText="1"/>
      <protection locked="0"/>
    </xf>
    <xf numFmtId="0" fontId="20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4" fillId="6" borderId="40" xfId="5" applyFont="1" applyFill="1" applyBorder="1" applyAlignment="1" applyProtection="1">
      <alignment horizontal="center"/>
      <protection locked="0"/>
    </xf>
    <xf numFmtId="0" fontId="4" fillId="6" borderId="42" xfId="5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0" xfId="4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7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56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1" sqref="C1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6" t="s">
        <v>138</v>
      </c>
      <c r="B3" s="107"/>
      <c r="C3" s="107"/>
      <c r="D3" s="107"/>
      <c r="E3" s="108"/>
    </row>
    <row r="4" spans="1:8" ht="15" customHeight="1" thickBot="1" x14ac:dyDescent="0.25">
      <c r="A4" s="109" t="s">
        <v>139</v>
      </c>
      <c r="B4" s="110"/>
      <c r="C4" s="110"/>
      <c r="D4" s="110"/>
      <c r="E4" s="111"/>
    </row>
    <row r="5" spans="1:8" ht="15" customHeight="1" thickBot="1" x14ac:dyDescent="0.25"/>
    <row r="6" spans="1:8" ht="15" customHeight="1" thickBot="1" x14ac:dyDescent="0.25">
      <c r="A6" s="112" t="s">
        <v>140</v>
      </c>
      <c r="B6" s="113"/>
      <c r="C6" s="113"/>
      <c r="D6" s="113"/>
      <c r="E6" s="114"/>
    </row>
    <row r="7" spans="1:8" ht="15" customHeight="1" thickBot="1" x14ac:dyDescent="0.25"/>
    <row r="8" spans="1:8" ht="15" customHeight="1" thickBot="1" x14ac:dyDescent="0.25">
      <c r="A8" s="112" t="s">
        <v>141</v>
      </c>
      <c r="B8" s="113"/>
      <c r="C8" s="113"/>
      <c r="D8" s="113"/>
      <c r="E8" s="113"/>
      <c r="F8" s="113"/>
      <c r="G8" s="113"/>
      <c r="H8" s="114"/>
    </row>
    <row r="9" spans="1:8" ht="15" customHeight="1" thickBot="1" x14ac:dyDescent="0.25"/>
    <row r="10" spans="1:8" ht="41.25" customHeight="1" thickBot="1" x14ac:dyDescent="0.25">
      <c r="A10" s="484" t="s">
        <v>142</v>
      </c>
      <c r="B10" s="485"/>
      <c r="C10" s="485"/>
      <c r="D10" s="485"/>
      <c r="E10" s="485"/>
      <c r="F10" s="485"/>
      <c r="G10" s="485"/>
      <c r="H10" s="48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/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60" t="s">
        <v>24</v>
      </c>
    </row>
    <row r="4" spans="1:6" x14ac:dyDescent="0.2">
      <c r="A4" s="261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192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262" t="s">
        <v>31</v>
      </c>
      <c r="D14" s="118"/>
    </row>
    <row r="15" spans="1:6" x14ac:dyDescent="0.2">
      <c r="A15" s="263" t="s">
        <v>32</v>
      </c>
      <c r="B15" s="264" t="s">
        <v>33</v>
      </c>
      <c r="C15" s="264" t="s">
        <v>34</v>
      </c>
      <c r="D15" s="264" t="s">
        <v>35</v>
      </c>
      <c r="E15" s="265" t="s">
        <v>36</v>
      </c>
      <c r="F15" s="266" t="s">
        <v>12</v>
      </c>
    </row>
    <row r="16" spans="1:6" ht="13.5" thickBot="1" x14ac:dyDescent="0.25">
      <c r="A16" s="187">
        <v>2016</v>
      </c>
      <c r="B16" s="188">
        <v>384</v>
      </c>
      <c r="C16" s="188">
        <v>430</v>
      </c>
      <c r="D16" s="188">
        <v>96</v>
      </c>
      <c r="E16" s="267">
        <v>50</v>
      </c>
      <c r="F16" s="159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193</v>
      </c>
    </row>
    <row r="21" spans="1:5" x14ac:dyDescent="0.2">
      <c r="A21" s="268" t="s">
        <v>38</v>
      </c>
      <c r="B21" s="269" t="s">
        <v>33</v>
      </c>
      <c r="C21" s="269" t="s">
        <v>34</v>
      </c>
      <c r="D21" s="269" t="s">
        <v>35</v>
      </c>
      <c r="E21" s="270" t="s">
        <v>36</v>
      </c>
    </row>
    <row r="22" spans="1:5" ht="13.5" thickBot="1" x14ac:dyDescent="0.25">
      <c r="A22" s="271" t="s">
        <v>194</v>
      </c>
      <c r="B22" s="272">
        <f>+B16/$F$16</f>
        <v>0.4</v>
      </c>
      <c r="C22" s="272">
        <f>+C16/$F$16</f>
        <v>0.44791666666666669</v>
      </c>
      <c r="D22" s="272">
        <f>+D16/$F$16</f>
        <v>0.1</v>
      </c>
      <c r="E22" s="273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195</v>
      </c>
    </row>
    <row r="35" spans="1:1" x14ac:dyDescent="0.2">
      <c r="A35" s="52" t="s">
        <v>196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166"/>
      <c r="B50" s="274"/>
      <c r="C50" s="274"/>
      <c r="D50" s="274"/>
    </row>
    <row r="51" spans="1:4" x14ac:dyDescent="0.2">
      <c r="A51" s="166"/>
      <c r="B51" s="274"/>
      <c r="C51" s="274"/>
      <c r="D51" s="274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&amp;R2019- Año de la Exportación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workbookViewId="0">
      <selection activeCell="H6" sqref="H6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94" t="s">
        <v>131</v>
      </c>
      <c r="C1" s="494"/>
      <c r="D1" s="494"/>
      <c r="E1" s="494"/>
      <c r="F1" s="494"/>
      <c r="G1" s="494"/>
      <c r="H1" s="494"/>
    </row>
    <row r="2" spans="2:8" x14ac:dyDescent="0.2">
      <c r="B2" s="494" t="s">
        <v>130</v>
      </c>
      <c r="C2" s="494"/>
      <c r="D2" s="494"/>
      <c r="E2" s="494"/>
      <c r="F2" s="494"/>
      <c r="G2" s="494"/>
      <c r="H2" s="494"/>
    </row>
    <row r="3" spans="2:8" ht="13.5" thickBot="1" x14ac:dyDescent="0.25">
      <c r="B3" s="117"/>
      <c r="C3" s="255"/>
      <c r="D3" s="255"/>
      <c r="E3" s="255"/>
      <c r="F3" s="255"/>
    </row>
    <row r="4" spans="2:8" ht="13.5" thickBot="1" x14ac:dyDescent="0.25">
      <c r="B4" s="497" t="s">
        <v>11</v>
      </c>
      <c r="C4" s="500" t="s">
        <v>129</v>
      </c>
      <c r="D4" s="495"/>
      <c r="E4" s="496"/>
      <c r="F4" s="500" t="s">
        <v>182</v>
      </c>
      <c r="G4" s="495"/>
      <c r="H4" s="496"/>
    </row>
    <row r="5" spans="2:8" ht="15.75" customHeight="1" thickBot="1" x14ac:dyDescent="0.25">
      <c r="B5" s="498"/>
      <c r="C5" s="495" t="s">
        <v>132</v>
      </c>
      <c r="D5" s="495"/>
      <c r="E5" s="496"/>
      <c r="F5" s="495" t="s">
        <v>132</v>
      </c>
      <c r="G5" s="495"/>
      <c r="H5" s="496"/>
    </row>
    <row r="6" spans="2:8" ht="20.25" customHeight="1" thickBot="1" x14ac:dyDescent="0.25">
      <c r="B6" s="499"/>
      <c r="C6" s="381" t="str">
        <f>+'1.modelos'!A3</f>
        <v>PET</v>
      </c>
      <c r="D6" s="58" t="s">
        <v>53</v>
      </c>
      <c r="E6" s="58" t="s">
        <v>152</v>
      </c>
      <c r="F6" s="382" t="str">
        <f>+'1.modelos'!A3</f>
        <v>PET</v>
      </c>
      <c r="G6" s="303" t="s">
        <v>53</v>
      </c>
      <c r="H6" s="303" t="s">
        <v>152</v>
      </c>
    </row>
    <row r="7" spans="2:8" x14ac:dyDescent="0.2">
      <c r="B7" s="333">
        <f>'3.vol.'!C59</f>
        <v>2016</v>
      </c>
      <c r="C7" s="256"/>
      <c r="D7" s="305"/>
      <c r="E7" s="257"/>
      <c r="F7" s="256"/>
      <c r="G7" s="305"/>
      <c r="H7" s="257"/>
    </row>
    <row r="8" spans="2:8" x14ac:dyDescent="0.2">
      <c r="B8" s="136">
        <f>'3.vol.'!C60</f>
        <v>2017</v>
      </c>
      <c r="C8" s="258"/>
      <c r="D8" s="304"/>
      <c r="E8" s="122"/>
      <c r="F8" s="258"/>
      <c r="G8" s="304"/>
      <c r="H8" s="122"/>
    </row>
    <row r="9" spans="2:8" ht="13.5" thickBot="1" x14ac:dyDescent="0.25">
      <c r="B9" s="145">
        <f>'3.vol.'!C61</f>
        <v>2018</v>
      </c>
      <c r="C9" s="259"/>
      <c r="D9" s="306"/>
      <c r="E9" s="123"/>
      <c r="F9" s="259"/>
      <c r="G9" s="306"/>
      <c r="H9" s="123"/>
    </row>
    <row r="10" spans="2:8" x14ac:dyDescent="0.2">
      <c r="B10" s="347" t="str">
        <f>'3.vol.'!C62</f>
        <v>ene-mar 2018</v>
      </c>
      <c r="C10" s="256"/>
      <c r="D10" s="305"/>
      <c r="E10" s="257"/>
      <c r="F10" s="256"/>
      <c r="G10" s="305"/>
      <c r="H10" s="257"/>
    </row>
    <row r="11" spans="2:8" ht="13.5" thickBot="1" x14ac:dyDescent="0.25">
      <c r="B11" s="346" t="str">
        <f>'3.vol.'!C63</f>
        <v>ene-mar 2019</v>
      </c>
      <c r="C11" s="259"/>
      <c r="D11" s="306"/>
      <c r="E11" s="123"/>
      <c r="F11" s="259"/>
      <c r="G11" s="306"/>
      <c r="H11" s="123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 xml:space="preserve">&amp;R2019- Año de la Exportación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activeCell="A5" sqref="A5"/>
    </sheetView>
  </sheetViews>
  <sheetFormatPr baseColWidth="10" defaultRowHeight="12.75" x14ac:dyDescent="0.2"/>
  <cols>
    <col min="1" max="1" width="38.28515625" style="55" customWidth="1"/>
    <col min="2" max="5" width="13.85546875" style="55" customWidth="1"/>
    <col min="6" max="16384" width="11.42578125" style="55"/>
  </cols>
  <sheetData>
    <row r="1" spans="1:5" x14ac:dyDescent="0.2">
      <c r="A1" s="501" t="s">
        <v>148</v>
      </c>
      <c r="B1" s="501"/>
      <c r="C1" s="501"/>
      <c r="D1" s="51"/>
    </row>
    <row r="2" spans="1:5" x14ac:dyDescent="0.2">
      <c r="A2" s="502" t="s">
        <v>168</v>
      </c>
      <c r="B2" s="502"/>
      <c r="C2" s="502"/>
      <c r="D2" s="51"/>
    </row>
    <row r="3" spans="1:5" x14ac:dyDescent="0.2">
      <c r="A3" s="503" t="str">
        <f>+'1.modelos'!A3</f>
        <v>PET</v>
      </c>
      <c r="B3" s="503"/>
      <c r="C3" s="503"/>
      <c r="D3" s="51"/>
    </row>
    <row r="4" spans="1:5" x14ac:dyDescent="0.2">
      <c r="A4" s="302" t="s">
        <v>189</v>
      </c>
      <c r="B4" s="339"/>
      <c r="C4" s="339"/>
      <c r="D4" s="51"/>
    </row>
    <row r="5" spans="1:5" s="54" customFormat="1" x14ac:dyDescent="0.2">
      <c r="A5" s="302" t="s">
        <v>150</v>
      </c>
      <c r="B5" s="302"/>
      <c r="C5" s="302"/>
      <c r="D5" s="51"/>
    </row>
    <row r="6" spans="1:5" ht="22.5" customHeight="1" thickBot="1" x14ac:dyDescent="0.25"/>
    <row r="7" spans="1:5" ht="13.5" thickBot="1" x14ac:dyDescent="0.25">
      <c r="A7" s="504" t="s">
        <v>54</v>
      </c>
      <c r="B7" s="349">
        <f>+'6-empleo '!B7</f>
        <v>2016</v>
      </c>
      <c r="C7" s="349">
        <f>+B7+1</f>
        <v>2017</v>
      </c>
      <c r="D7" s="349">
        <f>+C7+1</f>
        <v>2018</v>
      </c>
      <c r="E7" s="350" t="str">
        <f>+'6-empleo '!B11</f>
        <v>ene-mar 2019</v>
      </c>
    </row>
    <row r="8" spans="1:5" x14ac:dyDescent="0.2">
      <c r="A8" s="505"/>
      <c r="B8" s="504" t="s">
        <v>147</v>
      </c>
      <c r="C8" s="504" t="s">
        <v>147</v>
      </c>
      <c r="D8" s="504" t="s">
        <v>147</v>
      </c>
      <c r="E8" s="504" t="s">
        <v>147</v>
      </c>
    </row>
    <row r="9" spans="1:5" ht="13.5" thickBot="1" x14ac:dyDescent="0.25">
      <c r="A9" s="505"/>
      <c r="B9" s="505"/>
      <c r="C9" s="505"/>
      <c r="D9" s="505"/>
      <c r="E9" s="505"/>
    </row>
    <row r="10" spans="1:5" x14ac:dyDescent="0.2">
      <c r="A10" s="351" t="s">
        <v>146</v>
      </c>
      <c r="B10" s="352"/>
      <c r="C10" s="352"/>
      <c r="D10" s="352"/>
      <c r="E10" s="352"/>
    </row>
    <row r="11" spans="1:5" x14ac:dyDescent="0.2">
      <c r="A11" s="353" t="s">
        <v>145</v>
      </c>
      <c r="B11" s="354"/>
      <c r="C11" s="354"/>
      <c r="D11" s="354"/>
      <c r="E11" s="354"/>
    </row>
    <row r="12" spans="1:5" x14ac:dyDescent="0.2">
      <c r="A12" s="353" t="s">
        <v>161</v>
      </c>
      <c r="B12" s="354"/>
      <c r="C12" s="354"/>
      <c r="D12" s="354"/>
      <c r="E12" s="354"/>
    </row>
    <row r="13" spans="1:5" x14ac:dyDescent="0.2">
      <c r="A13" s="353" t="s">
        <v>162</v>
      </c>
      <c r="B13" s="354"/>
      <c r="C13" s="354"/>
      <c r="D13" s="354"/>
      <c r="E13" s="354"/>
    </row>
    <row r="14" spans="1:5" x14ac:dyDescent="0.2">
      <c r="A14" s="353" t="s">
        <v>163</v>
      </c>
      <c r="B14" s="354"/>
      <c r="C14" s="354"/>
      <c r="D14" s="354"/>
      <c r="E14" s="354"/>
    </row>
    <row r="15" spans="1:5" x14ac:dyDescent="0.2">
      <c r="A15" s="353" t="s">
        <v>164</v>
      </c>
      <c r="B15" s="354"/>
      <c r="C15" s="354"/>
      <c r="D15" s="354"/>
      <c r="E15" s="354"/>
    </row>
    <row r="16" spans="1:5" ht="13.5" thickBot="1" x14ac:dyDescent="0.25">
      <c r="A16" s="355" t="s">
        <v>165</v>
      </c>
      <c r="B16" s="356"/>
      <c r="C16" s="356"/>
      <c r="D16" s="356"/>
      <c r="E16" s="356"/>
    </row>
    <row r="17" spans="1:5" ht="13.5" thickBot="1" x14ac:dyDescent="0.25">
      <c r="A17" s="357" t="s">
        <v>111</v>
      </c>
      <c r="B17" s="358"/>
      <c r="C17" s="358"/>
      <c r="D17" s="358"/>
      <c r="E17" s="358"/>
    </row>
    <row r="18" spans="1:5" ht="13.5" thickBot="1" x14ac:dyDescent="0.25">
      <c r="A18" s="359"/>
      <c r="B18" s="360"/>
      <c r="C18" s="360"/>
      <c r="D18" s="360"/>
      <c r="E18" s="360"/>
    </row>
    <row r="19" spans="1:5" ht="13.5" thickBot="1" x14ac:dyDescent="0.25">
      <c r="A19" s="361" t="s">
        <v>173</v>
      </c>
      <c r="B19" s="358"/>
      <c r="C19" s="358"/>
      <c r="D19" s="358"/>
      <c r="E19" s="358"/>
    </row>
    <row r="20" spans="1:5" x14ac:dyDescent="0.2">
      <c r="A20" s="359"/>
      <c r="B20" s="189"/>
      <c r="D20" s="189"/>
      <c r="E20" s="189"/>
    </row>
    <row r="21" spans="1:5" ht="12.75" customHeight="1" x14ac:dyDescent="0.2">
      <c r="A21" s="506" t="s">
        <v>149</v>
      </c>
      <c r="B21" s="506"/>
      <c r="C21" s="506"/>
      <c r="D21" s="506"/>
      <c r="E21" s="506"/>
    </row>
    <row r="22" spans="1:5" ht="12.75" customHeight="1" x14ac:dyDescent="0.2">
      <c r="A22" s="362" t="s">
        <v>166</v>
      </c>
    </row>
    <row r="23" spans="1:5" ht="12.75" customHeight="1" x14ac:dyDescent="0.2">
      <c r="A23" s="362"/>
    </row>
    <row r="24" spans="1:5" ht="12.75" customHeight="1" thickBot="1" x14ac:dyDescent="0.25">
      <c r="A24" s="362"/>
    </row>
    <row r="25" spans="1:5" ht="12.75" customHeight="1" thickBot="1" x14ac:dyDescent="0.25">
      <c r="A25" s="363" t="s">
        <v>54</v>
      </c>
      <c r="B25" s="510" t="s">
        <v>167</v>
      </c>
      <c r="C25" s="511"/>
      <c r="D25" s="511"/>
      <c r="E25" s="512"/>
    </row>
    <row r="26" spans="1:5" ht="12.75" customHeight="1" x14ac:dyDescent="0.2">
      <c r="A26" s="507"/>
      <c r="B26" s="513"/>
      <c r="C26" s="514"/>
      <c r="D26" s="514"/>
      <c r="E26" s="515"/>
    </row>
    <row r="27" spans="1:5" ht="12.75" customHeight="1" x14ac:dyDescent="0.2">
      <c r="A27" s="508"/>
      <c r="B27" s="516"/>
      <c r="C27" s="517"/>
      <c r="D27" s="517"/>
      <c r="E27" s="518"/>
    </row>
    <row r="28" spans="1:5" ht="12.75" customHeight="1" x14ac:dyDescent="0.2">
      <c r="A28" s="508"/>
      <c r="B28" s="516"/>
      <c r="C28" s="517"/>
      <c r="D28" s="517"/>
      <c r="E28" s="518"/>
    </row>
    <row r="29" spans="1:5" ht="12.75" customHeight="1" thickBot="1" x14ac:dyDescent="0.25">
      <c r="A29" s="509"/>
      <c r="B29" s="519"/>
      <c r="C29" s="520"/>
      <c r="D29" s="520"/>
      <c r="E29" s="521"/>
    </row>
    <row r="30" spans="1:5" ht="12.75" customHeight="1" x14ac:dyDescent="0.2">
      <c r="A30" s="507"/>
      <c r="B30" s="513"/>
      <c r="C30" s="514"/>
      <c r="D30" s="514"/>
      <c r="E30" s="515"/>
    </row>
    <row r="31" spans="1:5" ht="12.75" customHeight="1" x14ac:dyDescent="0.2">
      <c r="A31" s="508"/>
      <c r="B31" s="516"/>
      <c r="C31" s="517"/>
      <c r="D31" s="517"/>
      <c r="E31" s="518"/>
    </row>
    <row r="32" spans="1:5" ht="12.75" customHeight="1" x14ac:dyDescent="0.2">
      <c r="A32" s="508"/>
      <c r="B32" s="516"/>
      <c r="C32" s="517"/>
      <c r="D32" s="517"/>
      <c r="E32" s="518"/>
    </row>
    <row r="33" spans="1:5" ht="12.75" customHeight="1" thickBot="1" x14ac:dyDescent="0.25">
      <c r="A33" s="509"/>
      <c r="B33" s="519"/>
      <c r="C33" s="520"/>
      <c r="D33" s="520"/>
      <c r="E33" s="521"/>
    </row>
    <row r="34" spans="1:5" ht="12.75" customHeight="1" x14ac:dyDescent="0.2">
      <c r="A34" s="507"/>
      <c r="B34" s="513"/>
      <c r="C34" s="514"/>
      <c r="D34" s="514"/>
      <c r="E34" s="515"/>
    </row>
    <row r="35" spans="1:5" ht="12.75" customHeight="1" x14ac:dyDescent="0.2">
      <c r="A35" s="508"/>
      <c r="B35" s="516"/>
      <c r="C35" s="517"/>
      <c r="D35" s="517"/>
      <c r="E35" s="518"/>
    </row>
    <row r="36" spans="1:5" ht="12.75" customHeight="1" x14ac:dyDescent="0.2">
      <c r="A36" s="508"/>
      <c r="B36" s="516"/>
      <c r="C36" s="517"/>
      <c r="D36" s="517"/>
      <c r="E36" s="518"/>
    </row>
    <row r="37" spans="1:5" ht="12.75" customHeight="1" thickBot="1" x14ac:dyDescent="0.25">
      <c r="A37" s="509"/>
      <c r="B37" s="519"/>
      <c r="C37" s="520"/>
      <c r="D37" s="520"/>
      <c r="E37" s="521"/>
    </row>
    <row r="38" spans="1:5" ht="12.75" customHeight="1" x14ac:dyDescent="0.2">
      <c r="A38" s="507"/>
      <c r="B38" s="513"/>
      <c r="C38" s="514"/>
      <c r="D38" s="514"/>
      <c r="E38" s="515"/>
    </row>
    <row r="39" spans="1:5" ht="12.75" customHeight="1" x14ac:dyDescent="0.2">
      <c r="A39" s="508"/>
      <c r="B39" s="516"/>
      <c r="C39" s="517"/>
      <c r="D39" s="517"/>
      <c r="E39" s="518"/>
    </row>
    <row r="40" spans="1:5" ht="12.75" customHeight="1" x14ac:dyDescent="0.2">
      <c r="A40" s="508"/>
      <c r="B40" s="516"/>
      <c r="C40" s="517"/>
      <c r="D40" s="517"/>
      <c r="E40" s="518"/>
    </row>
    <row r="41" spans="1:5" ht="12.75" customHeight="1" thickBot="1" x14ac:dyDescent="0.25">
      <c r="A41" s="509"/>
      <c r="B41" s="519"/>
      <c r="C41" s="520"/>
      <c r="D41" s="520"/>
      <c r="E41" s="521"/>
    </row>
    <row r="42" spans="1:5" ht="12.75" customHeight="1" x14ac:dyDescent="0.2">
      <c r="A42" s="507"/>
      <c r="B42" s="513"/>
      <c r="C42" s="514"/>
      <c r="D42" s="514"/>
      <c r="E42" s="515"/>
    </row>
    <row r="43" spans="1:5" ht="12.75" customHeight="1" x14ac:dyDescent="0.2">
      <c r="A43" s="508"/>
      <c r="B43" s="516"/>
      <c r="C43" s="517"/>
      <c r="D43" s="517"/>
      <c r="E43" s="518"/>
    </row>
    <row r="44" spans="1:5" ht="12.75" customHeight="1" x14ac:dyDescent="0.2">
      <c r="A44" s="508"/>
      <c r="B44" s="516"/>
      <c r="C44" s="517"/>
      <c r="D44" s="517"/>
      <c r="E44" s="518"/>
    </row>
    <row r="45" spans="1:5" ht="12.75" customHeight="1" thickBot="1" x14ac:dyDescent="0.25">
      <c r="A45" s="509"/>
      <c r="B45" s="519"/>
      <c r="C45" s="520"/>
      <c r="D45" s="520"/>
      <c r="E45" s="521"/>
    </row>
    <row r="46" spans="1:5" ht="12.75" customHeight="1" x14ac:dyDescent="0.2">
      <c r="A46" s="362"/>
    </row>
    <row r="47" spans="1:5" ht="12.75" customHeight="1" x14ac:dyDescent="0.2">
      <c r="A47" s="362"/>
    </row>
    <row r="49" spans="1:1" x14ac:dyDescent="0.2">
      <c r="A49" s="334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6" type="noConversion"/>
  <printOptions horizontalCentered="1" verticalCentered="1"/>
  <pageMargins left="0.27559055118110237" right="0.15748031496062992" top="0.35433070866141736" bottom="0.39370078740157483" header="0" footer="0"/>
  <pageSetup paperSize="9" scale="94" orientation="landscape" horizontalDpi="300" verticalDpi="300" r:id="rId1"/>
  <headerFooter alignWithMargins="0">
    <oddHeader xml:space="preserve">&amp;R2019- Año de la Exportación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6"/>
  <sheetViews>
    <sheetView showGridLines="0" workbookViewId="0">
      <selection activeCell="A2" sqref="A2:A5"/>
    </sheetView>
  </sheetViews>
  <sheetFormatPr baseColWidth="10" defaultRowHeight="12.75" x14ac:dyDescent="0.2"/>
  <cols>
    <col min="1" max="1" width="38.28515625" style="212" customWidth="1"/>
    <col min="2" max="2" width="23.140625" style="212" customWidth="1"/>
    <col min="3" max="3" width="11.42578125" style="212"/>
    <col min="4" max="4" width="23.140625" style="212" customWidth="1"/>
    <col min="5" max="5" width="11.42578125" style="212"/>
    <col min="6" max="6" width="23.140625" style="212" customWidth="1"/>
    <col min="7" max="7" width="11.42578125" style="212"/>
    <col min="8" max="8" width="23.140625" style="212" customWidth="1"/>
    <col min="9" max="9" width="11.42578125" style="212"/>
    <col min="10" max="10" width="1.5703125" style="212" customWidth="1"/>
    <col min="11" max="11" width="11.42578125" style="52"/>
    <col min="12" max="16384" width="11.42578125" style="212"/>
  </cols>
  <sheetData>
    <row r="2" spans="1:9" x14ac:dyDescent="0.2">
      <c r="A2" s="211" t="s">
        <v>135</v>
      </c>
    </row>
    <row r="3" spans="1:9" x14ac:dyDescent="0.2">
      <c r="A3" s="211" t="s">
        <v>134</v>
      </c>
    </row>
    <row r="4" spans="1:9" x14ac:dyDescent="0.2">
      <c r="A4" s="384" t="str">
        <f>+'1.modelos'!A3</f>
        <v>PET</v>
      </c>
    </row>
    <row r="5" spans="1:9" s="214" customFormat="1" x14ac:dyDescent="0.2">
      <c r="A5" s="384" t="s">
        <v>212</v>
      </c>
      <c r="B5" s="213"/>
      <c r="C5" s="213"/>
    </row>
    <row r="6" spans="1:9" s="214" customFormat="1" ht="13.5" thickBot="1" x14ac:dyDescent="0.25">
      <c r="A6" s="215"/>
      <c r="B6" s="213"/>
      <c r="C6" s="213"/>
    </row>
    <row r="7" spans="1:9" ht="13.5" thickBot="1" x14ac:dyDescent="0.25">
      <c r="B7" s="527" t="s">
        <v>197</v>
      </c>
      <c r="C7" s="528"/>
      <c r="D7" s="527" t="s">
        <v>198</v>
      </c>
      <c r="E7" s="528"/>
      <c r="F7" s="527" t="s">
        <v>199</v>
      </c>
      <c r="G7" s="528"/>
      <c r="H7" s="529" t="s">
        <v>204</v>
      </c>
      <c r="I7" s="530"/>
    </row>
    <row r="8" spans="1:9" x14ac:dyDescent="0.2">
      <c r="A8" s="216" t="s">
        <v>54</v>
      </c>
      <c r="B8" s="217" t="s">
        <v>55</v>
      </c>
      <c r="C8" s="217" t="s">
        <v>56</v>
      </c>
      <c r="D8" s="217" t="s">
        <v>55</v>
      </c>
      <c r="E8" s="217" t="s">
        <v>56</v>
      </c>
      <c r="F8" s="217" t="s">
        <v>55</v>
      </c>
      <c r="G8" s="217" t="s">
        <v>56</v>
      </c>
      <c r="H8" s="217" t="s">
        <v>55</v>
      </c>
      <c r="I8" s="217" t="s">
        <v>56</v>
      </c>
    </row>
    <row r="9" spans="1:9" ht="13.5" thickBot="1" x14ac:dyDescent="0.25">
      <c r="A9" s="218"/>
      <c r="B9" s="383" t="s">
        <v>211</v>
      </c>
      <c r="C9" s="383" t="s">
        <v>57</v>
      </c>
      <c r="D9" s="383" t="s">
        <v>211</v>
      </c>
      <c r="E9" s="383" t="s">
        <v>57</v>
      </c>
      <c r="F9" s="383" t="s">
        <v>211</v>
      </c>
      <c r="G9" s="383" t="s">
        <v>57</v>
      </c>
      <c r="H9" s="383" t="s">
        <v>211</v>
      </c>
      <c r="I9" s="219" t="s">
        <v>57</v>
      </c>
    </row>
    <row r="10" spans="1:9" ht="13.5" thickBot="1" x14ac:dyDescent="0.25">
      <c r="A10" s="220"/>
    </row>
    <row r="11" spans="1:9" x14ac:dyDescent="0.2">
      <c r="A11" s="221" t="s">
        <v>58</v>
      </c>
      <c r="B11" s="222"/>
      <c r="C11" s="223"/>
      <c r="D11" s="222"/>
      <c r="E11" s="223"/>
      <c r="F11" s="222"/>
      <c r="G11" s="223"/>
      <c r="H11" s="222"/>
      <c r="I11" s="223"/>
    </row>
    <row r="12" spans="1:9" x14ac:dyDescent="0.2">
      <c r="A12" s="225" t="s">
        <v>186</v>
      </c>
      <c r="B12" s="226"/>
      <c r="C12" s="227"/>
      <c r="D12" s="226"/>
      <c r="E12" s="227"/>
      <c r="F12" s="226"/>
      <c r="G12" s="227"/>
      <c r="H12" s="226"/>
      <c r="I12" s="227"/>
    </row>
    <row r="13" spans="1:9" x14ac:dyDescent="0.2">
      <c r="A13" s="225" t="s">
        <v>185</v>
      </c>
      <c r="B13" s="226"/>
      <c r="C13" s="227"/>
      <c r="D13" s="226"/>
      <c r="E13" s="227"/>
      <c r="F13" s="226"/>
      <c r="G13" s="227"/>
      <c r="H13" s="226"/>
      <c r="I13" s="227"/>
    </row>
    <row r="14" spans="1:9" x14ac:dyDescent="0.2">
      <c r="A14" s="225" t="s">
        <v>183</v>
      </c>
      <c r="B14" s="226"/>
      <c r="C14" s="227"/>
      <c r="D14" s="226"/>
      <c r="E14" s="227"/>
      <c r="F14" s="226"/>
      <c r="G14" s="227"/>
      <c r="H14" s="226"/>
      <c r="I14" s="227"/>
    </row>
    <row r="15" spans="1:9" x14ac:dyDescent="0.2">
      <c r="A15" s="225" t="s">
        <v>184</v>
      </c>
      <c r="B15" s="226"/>
      <c r="C15" s="227"/>
      <c r="D15" s="226"/>
      <c r="E15" s="227"/>
      <c r="F15" s="226"/>
      <c r="G15" s="227"/>
      <c r="H15" s="226"/>
      <c r="I15" s="227"/>
    </row>
    <row r="16" spans="1:9" ht="13.5" thickBot="1" x14ac:dyDescent="0.25">
      <c r="A16" s="229"/>
      <c r="B16" s="230"/>
      <c r="C16" s="128"/>
      <c r="D16" s="230"/>
      <c r="E16" s="128"/>
      <c r="F16" s="230"/>
      <c r="G16" s="128"/>
      <c r="H16" s="230"/>
      <c r="I16" s="128"/>
    </row>
    <row r="17" spans="1:9" ht="13.5" thickBot="1" x14ac:dyDescent="0.25">
      <c r="A17" s="220"/>
      <c r="B17" s="232"/>
      <c r="C17" s="233"/>
      <c r="D17" s="232"/>
      <c r="E17" s="233"/>
      <c r="F17" s="232"/>
      <c r="G17" s="233"/>
      <c r="H17" s="232"/>
      <c r="I17" s="233"/>
    </row>
    <row r="18" spans="1:9" x14ac:dyDescent="0.2">
      <c r="A18" s="221" t="s">
        <v>59</v>
      </c>
      <c r="B18" s="222"/>
      <c r="C18" s="223"/>
      <c r="D18" s="222"/>
      <c r="E18" s="223"/>
      <c r="F18" s="222"/>
      <c r="G18" s="223"/>
      <c r="H18" s="222"/>
      <c r="I18" s="223"/>
    </row>
    <row r="19" spans="1:9" x14ac:dyDescent="0.2">
      <c r="A19" s="225" t="s">
        <v>186</v>
      </c>
      <c r="B19" s="226"/>
      <c r="C19" s="227"/>
      <c r="D19" s="226"/>
      <c r="E19" s="227"/>
      <c r="F19" s="226"/>
      <c r="G19" s="227"/>
      <c r="H19" s="226"/>
      <c r="I19" s="227"/>
    </row>
    <row r="20" spans="1:9" x14ac:dyDescent="0.2">
      <c r="A20" s="225" t="s">
        <v>185</v>
      </c>
      <c r="B20" s="226"/>
      <c r="C20" s="227"/>
      <c r="D20" s="226"/>
      <c r="E20" s="227"/>
      <c r="F20" s="226"/>
      <c r="G20" s="227"/>
      <c r="H20" s="226"/>
      <c r="I20" s="227"/>
    </row>
    <row r="21" spans="1:9" x14ac:dyDescent="0.2">
      <c r="A21" s="225" t="s">
        <v>183</v>
      </c>
      <c r="B21" s="226"/>
      <c r="C21" s="227"/>
      <c r="D21" s="226"/>
      <c r="E21" s="227"/>
      <c r="F21" s="226"/>
      <c r="G21" s="227"/>
      <c r="H21" s="226"/>
      <c r="I21" s="227"/>
    </row>
    <row r="22" spans="1:9" x14ac:dyDescent="0.2">
      <c r="A22" s="225" t="s">
        <v>184</v>
      </c>
      <c r="B22" s="226"/>
      <c r="C22" s="227"/>
      <c r="D22" s="226"/>
      <c r="E22" s="227"/>
      <c r="F22" s="226"/>
      <c r="G22" s="227"/>
      <c r="H22" s="226"/>
      <c r="I22" s="227"/>
    </row>
    <row r="23" spans="1:9" ht="13.5" thickBot="1" x14ac:dyDescent="0.25">
      <c r="A23" s="229"/>
      <c r="B23" s="230"/>
      <c r="C23" s="128"/>
      <c r="D23" s="230"/>
      <c r="E23" s="128"/>
      <c r="F23" s="230"/>
      <c r="G23" s="128"/>
      <c r="H23" s="230"/>
      <c r="I23" s="128"/>
    </row>
    <row r="24" spans="1:9" ht="13.5" thickBot="1" x14ac:dyDescent="0.25">
      <c r="A24" s="220"/>
      <c r="B24" s="232"/>
      <c r="C24" s="233"/>
      <c r="D24" s="232"/>
      <c r="E24" s="233"/>
      <c r="F24" s="232"/>
      <c r="G24" s="233"/>
      <c r="H24" s="232"/>
      <c r="I24" s="233"/>
    </row>
    <row r="25" spans="1:9" ht="13.5" thickBot="1" x14ac:dyDescent="0.25">
      <c r="A25" s="234" t="s">
        <v>60</v>
      </c>
      <c r="B25" s="235"/>
      <c r="C25" s="236"/>
      <c r="D25" s="235"/>
      <c r="E25" s="236"/>
      <c r="F25" s="235"/>
      <c r="G25" s="236"/>
      <c r="H25" s="235"/>
      <c r="I25" s="236"/>
    </row>
    <row r="26" spans="1:9" ht="13.5" thickBot="1" x14ac:dyDescent="0.25">
      <c r="A26" s="220"/>
      <c r="B26" s="232"/>
      <c r="C26" s="233"/>
      <c r="D26" s="232"/>
      <c r="E26" s="233"/>
      <c r="F26" s="232"/>
      <c r="G26" s="233"/>
      <c r="H26" s="232"/>
      <c r="I26" s="233"/>
    </row>
    <row r="27" spans="1:9" x14ac:dyDescent="0.2">
      <c r="A27" s="221" t="s">
        <v>61</v>
      </c>
      <c r="B27" s="237"/>
      <c r="C27" s="223"/>
      <c r="D27" s="237"/>
      <c r="E27" s="223"/>
      <c r="F27" s="237"/>
      <c r="G27" s="223"/>
      <c r="H27" s="237"/>
      <c r="I27" s="223"/>
    </row>
    <row r="28" spans="1:9" x14ac:dyDescent="0.2">
      <c r="A28" s="238" t="s">
        <v>62</v>
      </c>
      <c r="B28" s="239"/>
      <c r="C28" s="227"/>
      <c r="D28" s="239"/>
      <c r="E28" s="227"/>
      <c r="F28" s="239"/>
      <c r="G28" s="227"/>
      <c r="H28" s="239"/>
      <c r="I28" s="227"/>
    </row>
    <row r="29" spans="1:9" x14ac:dyDescent="0.2">
      <c r="A29" s="238" t="s">
        <v>63</v>
      </c>
      <c r="B29" s="239"/>
      <c r="C29" s="227"/>
      <c r="D29" s="239"/>
      <c r="E29" s="227"/>
      <c r="F29" s="239"/>
      <c r="G29" s="227"/>
      <c r="H29" s="239"/>
      <c r="I29" s="227"/>
    </row>
    <row r="30" spans="1:9" x14ac:dyDescent="0.2">
      <c r="A30" s="238" t="s">
        <v>64</v>
      </c>
      <c r="B30" s="239"/>
      <c r="C30" s="227"/>
      <c r="D30" s="239"/>
      <c r="E30" s="227"/>
      <c r="F30" s="239"/>
      <c r="G30" s="227"/>
      <c r="H30" s="239"/>
      <c r="I30" s="227"/>
    </row>
    <row r="31" spans="1:9" ht="13.5" thickBot="1" x14ac:dyDescent="0.25">
      <c r="A31" s="229" t="s">
        <v>65</v>
      </c>
      <c r="B31" s="240"/>
      <c r="C31" s="128"/>
      <c r="D31" s="240"/>
      <c r="E31" s="128"/>
      <c r="F31" s="240"/>
      <c r="G31" s="128"/>
      <c r="H31" s="240"/>
      <c r="I31" s="128"/>
    </row>
    <row r="32" spans="1:9" ht="13.5" thickBot="1" x14ac:dyDescent="0.25">
      <c r="A32" s="211"/>
      <c r="B32" s="232"/>
      <c r="C32" s="241"/>
      <c r="D32" s="232"/>
      <c r="E32" s="241"/>
      <c r="F32" s="232"/>
      <c r="G32" s="241"/>
      <c r="H32" s="232"/>
      <c r="I32" s="241"/>
    </row>
    <row r="33" spans="1:9" x14ac:dyDescent="0.2">
      <c r="A33" s="221" t="s">
        <v>66</v>
      </c>
      <c r="B33" s="237"/>
      <c r="C33" s="223"/>
      <c r="D33" s="237"/>
      <c r="E33" s="223"/>
      <c r="F33" s="237"/>
      <c r="G33" s="223"/>
      <c r="H33" s="237"/>
      <c r="I33" s="223"/>
    </row>
    <row r="34" spans="1:9" x14ac:dyDescent="0.2">
      <c r="A34" s="225" t="s">
        <v>67</v>
      </c>
      <c r="B34" s="239"/>
      <c r="C34" s="227"/>
      <c r="D34" s="239"/>
      <c r="E34" s="227"/>
      <c r="F34" s="239"/>
      <c r="G34" s="227"/>
      <c r="H34" s="239"/>
      <c r="I34" s="227"/>
    </row>
    <row r="35" spans="1:9" x14ac:dyDescent="0.2">
      <c r="A35" s="242" t="s">
        <v>101</v>
      </c>
      <c r="B35" s="243"/>
      <c r="C35" s="244"/>
      <c r="D35" s="243"/>
      <c r="E35" s="244"/>
      <c r="F35" s="243"/>
      <c r="G35" s="244"/>
      <c r="H35" s="243"/>
      <c r="I35" s="244"/>
    </row>
    <row r="36" spans="1:9" ht="13.5" thickBot="1" x14ac:dyDescent="0.25">
      <c r="A36" s="229" t="s">
        <v>85</v>
      </c>
      <c r="B36" s="240"/>
      <c r="C36" s="128"/>
      <c r="D36" s="240"/>
      <c r="E36" s="128"/>
      <c r="F36" s="240"/>
      <c r="G36" s="128"/>
      <c r="H36" s="240"/>
      <c r="I36" s="128"/>
    </row>
    <row r="37" spans="1:9" ht="13.5" thickBot="1" x14ac:dyDescent="0.25">
      <c r="A37" s="220"/>
      <c r="B37" s="232"/>
      <c r="C37" s="233"/>
      <c r="D37" s="232"/>
      <c r="E37" s="233"/>
      <c r="F37" s="232"/>
      <c r="G37" s="233"/>
      <c r="H37" s="232"/>
      <c r="I37" s="233"/>
    </row>
    <row r="38" spans="1:9" x14ac:dyDescent="0.2">
      <c r="A38" s="221" t="s">
        <v>68</v>
      </c>
      <c r="B38" s="222"/>
      <c r="C38" s="223"/>
      <c r="D38" s="222"/>
      <c r="E38" s="223"/>
      <c r="F38" s="222"/>
      <c r="G38" s="223"/>
      <c r="H38" s="222"/>
      <c r="I38" s="223"/>
    </row>
    <row r="39" spans="1:9" x14ac:dyDescent="0.2">
      <c r="A39" s="238" t="s">
        <v>69</v>
      </c>
      <c r="B39" s="226"/>
      <c r="C39" s="227"/>
      <c r="D39" s="226"/>
      <c r="E39" s="227"/>
      <c r="F39" s="226"/>
      <c r="G39" s="227"/>
      <c r="H39" s="226"/>
      <c r="I39" s="227"/>
    </row>
    <row r="40" spans="1:9" x14ac:dyDescent="0.2">
      <c r="A40" s="238" t="s">
        <v>70</v>
      </c>
      <c r="B40" s="226"/>
      <c r="C40" s="227"/>
      <c r="D40" s="226"/>
      <c r="E40" s="227"/>
      <c r="F40" s="226"/>
      <c r="G40" s="227"/>
      <c r="H40" s="226"/>
      <c r="I40" s="227"/>
    </row>
    <row r="41" spans="1:9" x14ac:dyDescent="0.2">
      <c r="A41" s="238" t="s">
        <v>71</v>
      </c>
      <c r="B41" s="226"/>
      <c r="C41" s="227"/>
      <c r="D41" s="226"/>
      <c r="E41" s="227"/>
      <c r="F41" s="226"/>
      <c r="G41" s="227"/>
      <c r="H41" s="226"/>
      <c r="I41" s="227"/>
    </row>
    <row r="42" spans="1:9" x14ac:dyDescent="0.2">
      <c r="A42" s="225" t="s">
        <v>72</v>
      </c>
      <c r="B42" s="245"/>
      <c r="C42" s="244"/>
      <c r="D42" s="245"/>
      <c r="E42" s="244"/>
      <c r="F42" s="245"/>
      <c r="G42" s="244"/>
      <c r="H42" s="245"/>
      <c r="I42" s="244"/>
    </row>
    <row r="43" spans="1:9" x14ac:dyDescent="0.2">
      <c r="A43" s="246"/>
      <c r="B43" s="245"/>
      <c r="C43" s="244"/>
      <c r="D43" s="245"/>
      <c r="E43" s="244"/>
      <c r="F43" s="245"/>
      <c r="G43" s="244"/>
      <c r="H43" s="245"/>
      <c r="I43" s="244"/>
    </row>
    <row r="44" spans="1:9" ht="13.5" thickBot="1" x14ac:dyDescent="0.25">
      <c r="A44" s="247"/>
      <c r="B44" s="230"/>
      <c r="C44" s="128"/>
      <c r="D44" s="230"/>
      <c r="E44" s="128"/>
      <c r="F44" s="230"/>
      <c r="G44" s="128"/>
      <c r="H44" s="230"/>
      <c r="I44" s="128"/>
    </row>
    <row r="45" spans="1:9" ht="13.5" thickBot="1" x14ac:dyDescent="0.25">
      <c r="A45" s="220"/>
      <c r="B45" s="232"/>
      <c r="C45" s="241"/>
      <c r="D45" s="232"/>
      <c r="E45" s="241"/>
      <c r="F45" s="232"/>
      <c r="G45" s="241"/>
      <c r="H45" s="232"/>
      <c r="I45" s="241"/>
    </row>
    <row r="46" spans="1:9" x14ac:dyDescent="0.2">
      <c r="A46" s="221" t="s">
        <v>73</v>
      </c>
      <c r="B46" s="222"/>
      <c r="C46" s="223"/>
      <c r="D46" s="222"/>
      <c r="E46" s="223"/>
      <c r="F46" s="222"/>
      <c r="G46" s="223"/>
      <c r="H46" s="222"/>
      <c r="I46" s="223"/>
    </row>
    <row r="47" spans="1:9" x14ac:dyDescent="0.2">
      <c r="A47" s="238" t="s">
        <v>102</v>
      </c>
      <c r="B47" s="226"/>
      <c r="C47" s="227"/>
      <c r="D47" s="226"/>
      <c r="E47" s="227"/>
      <c r="F47" s="226"/>
      <c r="G47" s="227"/>
      <c r="H47" s="226"/>
      <c r="I47" s="227"/>
    </row>
    <row r="48" spans="1:9" x14ac:dyDescent="0.2">
      <c r="A48" s="238" t="s">
        <v>74</v>
      </c>
      <c r="B48" s="226"/>
      <c r="C48" s="227"/>
      <c r="D48" s="226"/>
      <c r="E48" s="227"/>
      <c r="F48" s="226"/>
      <c r="G48" s="227"/>
      <c r="H48" s="226"/>
      <c r="I48" s="227"/>
    </row>
    <row r="49" spans="1:10" x14ac:dyDescent="0.2">
      <c r="A49" s="238" t="s">
        <v>103</v>
      </c>
      <c r="B49" s="226"/>
      <c r="C49" s="227"/>
      <c r="D49" s="226"/>
      <c r="E49" s="227"/>
      <c r="F49" s="226"/>
      <c r="G49" s="227"/>
      <c r="H49" s="226"/>
      <c r="I49" s="227"/>
    </row>
    <row r="50" spans="1:10" ht="13.5" thickBot="1" x14ac:dyDescent="0.25">
      <c r="A50" s="229" t="s">
        <v>75</v>
      </c>
      <c r="B50" s="230"/>
      <c r="C50" s="128"/>
      <c r="D50" s="230"/>
      <c r="E50" s="128"/>
      <c r="F50" s="230"/>
      <c r="G50" s="128"/>
      <c r="H50" s="230"/>
      <c r="I50" s="128"/>
    </row>
    <row r="51" spans="1:10" ht="13.5" thickBot="1" x14ac:dyDescent="0.25">
      <c r="A51" s="220"/>
      <c r="B51" s="232"/>
      <c r="C51" s="233"/>
      <c r="D51" s="232"/>
      <c r="E51" s="233"/>
      <c r="F51" s="232"/>
      <c r="G51" s="233"/>
      <c r="H51" s="232"/>
      <c r="I51" s="233"/>
    </row>
    <row r="52" spans="1:10" ht="13.5" thickBot="1" x14ac:dyDescent="0.25">
      <c r="A52" s="234" t="s">
        <v>76</v>
      </c>
      <c r="B52" s="235"/>
      <c r="C52" s="236">
        <v>1</v>
      </c>
      <c r="D52" s="235"/>
      <c r="E52" s="236">
        <v>1</v>
      </c>
      <c r="F52" s="235"/>
      <c r="G52" s="236">
        <v>1</v>
      </c>
      <c r="H52" s="235"/>
      <c r="I52" s="236">
        <v>1</v>
      </c>
    </row>
    <row r="53" spans="1:10" ht="13.5" thickBot="1" x14ac:dyDescent="0.25">
      <c r="A53" s="220"/>
    </row>
    <row r="54" spans="1:10" ht="13.5" thickBot="1" x14ac:dyDescent="0.25">
      <c r="A54" s="328" t="s">
        <v>173</v>
      </c>
      <c r="B54" s="301"/>
      <c r="C54" s="301"/>
      <c r="D54" s="301"/>
      <c r="E54" s="301"/>
      <c r="F54" s="301"/>
      <c r="G54" s="301"/>
      <c r="H54" s="301"/>
      <c r="I54" s="301"/>
    </row>
    <row r="55" spans="1:10" ht="13.5" thickBot="1" x14ac:dyDescent="0.25">
      <c r="A55" s="220"/>
    </row>
    <row r="56" spans="1:10" ht="13.5" thickBot="1" x14ac:dyDescent="0.25">
      <c r="A56" s="234" t="s">
        <v>86</v>
      </c>
      <c r="B56" s="232"/>
      <c r="C56" s="241"/>
      <c r="D56" s="232"/>
      <c r="E56" s="241"/>
      <c r="F56" s="232"/>
      <c r="G56" s="241"/>
      <c r="H56" s="232"/>
      <c r="I56" s="241"/>
    </row>
    <row r="57" spans="1:10" x14ac:dyDescent="0.2">
      <c r="A57" s="385" t="s">
        <v>96</v>
      </c>
      <c r="B57" s="386"/>
      <c r="C57" s="248"/>
      <c r="D57" s="248"/>
      <c r="E57" s="248"/>
      <c r="F57" s="248"/>
      <c r="G57" s="248"/>
      <c r="H57" s="248"/>
      <c r="I57" s="249"/>
    </row>
    <row r="58" spans="1:10" x14ac:dyDescent="0.2">
      <c r="A58" s="387" t="s">
        <v>97</v>
      </c>
      <c r="B58" s="388"/>
      <c r="C58" s="250"/>
      <c r="D58" s="250"/>
      <c r="E58" s="250"/>
      <c r="F58" s="250"/>
      <c r="G58" s="250"/>
      <c r="H58" s="250"/>
      <c r="I58" s="251"/>
    </row>
    <row r="59" spans="1:10" ht="13.5" thickBot="1" x14ac:dyDescent="0.25">
      <c r="A59" s="389" t="s">
        <v>98</v>
      </c>
      <c r="B59" s="390"/>
      <c r="C59" s="252"/>
      <c r="D59" s="252"/>
      <c r="E59" s="252"/>
      <c r="F59" s="252"/>
      <c r="G59" s="252"/>
      <c r="H59" s="252"/>
      <c r="I59" s="253"/>
    </row>
    <row r="60" spans="1:10" x14ac:dyDescent="0.2">
      <c r="A60" s="391"/>
      <c r="B60" s="392"/>
      <c r="C60" s="254"/>
      <c r="D60" s="254"/>
      <c r="E60" s="254"/>
      <c r="F60" s="254"/>
      <c r="G60" s="254"/>
      <c r="H60" s="254"/>
      <c r="I60" s="254"/>
    </row>
    <row r="61" spans="1:10" x14ac:dyDescent="0.2">
      <c r="A61" s="393" t="s">
        <v>99</v>
      </c>
      <c r="B61" s="394"/>
      <c r="C61" s="254"/>
      <c r="D61" s="254"/>
      <c r="E61" s="254"/>
      <c r="F61" s="254"/>
      <c r="G61" s="254"/>
      <c r="H61" s="254"/>
      <c r="I61" s="254"/>
    </row>
    <row r="63" spans="1:10" ht="14.25" x14ac:dyDescent="0.2">
      <c r="A63" s="335" t="s">
        <v>95</v>
      </c>
    </row>
    <row r="64" spans="1:10" ht="29.25" customHeight="1" x14ac:dyDescent="0.25">
      <c r="A64" s="525" t="s">
        <v>187</v>
      </c>
      <c r="B64" s="526"/>
      <c r="C64" s="526"/>
      <c r="D64" s="526"/>
      <c r="E64" s="526"/>
      <c r="F64" s="526"/>
      <c r="G64" s="526"/>
      <c r="H64" s="526"/>
      <c r="I64" s="526"/>
      <c r="J64" s="526"/>
    </row>
    <row r="65" spans="1:10" ht="9.75" customHeight="1" thickBot="1" x14ac:dyDescent="0.25">
      <c r="A65" s="336"/>
      <c r="B65" s="338"/>
      <c r="C65" s="338"/>
      <c r="D65" s="338"/>
      <c r="E65" s="338"/>
      <c r="F65" s="338"/>
      <c r="G65" s="338"/>
      <c r="H65" s="338"/>
      <c r="I65" s="338"/>
      <c r="J65" s="337"/>
    </row>
    <row r="66" spans="1:10" ht="29.25" customHeight="1" thickBot="1" x14ac:dyDescent="0.25">
      <c r="A66" s="522" t="s">
        <v>188</v>
      </c>
      <c r="B66" s="523"/>
      <c r="C66" s="523"/>
      <c r="D66" s="523"/>
      <c r="E66" s="523"/>
      <c r="F66" s="523"/>
      <c r="G66" s="523"/>
      <c r="H66" s="523"/>
      <c r="I66" s="524"/>
      <c r="J66" s="337"/>
    </row>
  </sheetData>
  <sheetProtection formatCells="0" formatColumns="0" formatRows="0"/>
  <mergeCells count="6">
    <mergeCell ref="A66:I66"/>
    <mergeCell ref="A64:J64"/>
    <mergeCell ref="B7:C7"/>
    <mergeCell ref="D7:E7"/>
    <mergeCell ref="F7:G7"/>
    <mergeCell ref="H7:I7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orientation="landscape" r:id="rId1"/>
  <headerFooter alignWithMargins="0">
    <oddHeader xml:space="preserve">&amp;R2019- Año de la Exportación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C7" sqref="C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2" bestFit="1" customWidth="1"/>
  </cols>
  <sheetData>
    <row r="1" spans="1:10" x14ac:dyDescent="0.2">
      <c r="A1" s="211" t="s">
        <v>156</v>
      </c>
      <c r="B1" s="211"/>
    </row>
    <row r="2" spans="1:10" x14ac:dyDescent="0.2">
      <c r="A2" s="211" t="s">
        <v>157</v>
      </c>
      <c r="B2" s="211"/>
    </row>
    <row r="3" spans="1:10" x14ac:dyDescent="0.2">
      <c r="A3" s="384" t="str">
        <f>+'1.modelos'!A3</f>
        <v>PET</v>
      </c>
      <c r="B3" s="396"/>
    </row>
    <row r="4" spans="1:10" x14ac:dyDescent="0.2">
      <c r="A4" s="397"/>
      <c r="B4" s="397"/>
    </row>
    <row r="5" spans="1:10" ht="13.5" thickBot="1" x14ac:dyDescent="0.25">
      <c r="J5" s="214"/>
    </row>
    <row r="6" spans="1:10" ht="13.5" customHeight="1" x14ac:dyDescent="0.2">
      <c r="A6" s="307" t="s">
        <v>54</v>
      </c>
      <c r="B6" s="535" t="s">
        <v>155</v>
      </c>
      <c r="C6" s="308" t="s">
        <v>197</v>
      </c>
      <c r="D6" s="308" t="s">
        <v>198</v>
      </c>
      <c r="E6" s="308" t="s">
        <v>199</v>
      </c>
      <c r="F6" s="308" t="s">
        <v>204</v>
      </c>
      <c r="G6" s="537" t="s">
        <v>104</v>
      </c>
      <c r="J6" s="214"/>
    </row>
    <row r="7" spans="1:10" ht="36.75" customHeight="1" thickBot="1" x14ac:dyDescent="0.25">
      <c r="A7" s="309"/>
      <c r="B7" s="536"/>
      <c r="C7" s="395" t="s">
        <v>213</v>
      </c>
      <c r="D7" s="395" t="s">
        <v>213</v>
      </c>
      <c r="E7" s="395" t="s">
        <v>213</v>
      </c>
      <c r="F7" s="395" t="s">
        <v>213</v>
      </c>
      <c r="G7" s="538"/>
    </row>
    <row r="8" spans="1:10" ht="13.5" thickBot="1" x14ac:dyDescent="0.25">
      <c r="A8" s="220"/>
      <c r="B8" s="220"/>
      <c r="G8" s="212"/>
    </row>
    <row r="9" spans="1:10" x14ac:dyDescent="0.2">
      <c r="A9" s="221" t="s">
        <v>153</v>
      </c>
      <c r="B9" s="221"/>
      <c r="C9" s="224"/>
      <c r="D9" s="224"/>
      <c r="E9" s="224"/>
      <c r="F9" s="224"/>
      <c r="G9" s="224"/>
    </row>
    <row r="10" spans="1:10" x14ac:dyDescent="0.2">
      <c r="A10" s="225" t="s">
        <v>186</v>
      </c>
      <c r="B10" s="225"/>
      <c r="C10" s="228"/>
      <c r="D10" s="228"/>
      <c r="E10" s="228"/>
      <c r="F10" s="228"/>
      <c r="G10" s="228"/>
    </row>
    <row r="11" spans="1:10" x14ac:dyDescent="0.2">
      <c r="A11" s="225" t="s">
        <v>185</v>
      </c>
      <c r="B11" s="225"/>
      <c r="C11" s="228"/>
      <c r="D11" s="228"/>
      <c r="E11" s="228"/>
      <c r="F11" s="228"/>
      <c r="G11" s="228"/>
    </row>
    <row r="12" spans="1:10" x14ac:dyDescent="0.2">
      <c r="A12" s="225" t="s">
        <v>183</v>
      </c>
      <c r="B12" s="225"/>
      <c r="C12" s="228"/>
      <c r="D12" s="228"/>
      <c r="E12" s="228"/>
      <c r="F12" s="228"/>
      <c r="G12" s="228"/>
    </row>
    <row r="13" spans="1:10" x14ac:dyDescent="0.2">
      <c r="A13" s="225" t="s">
        <v>184</v>
      </c>
      <c r="B13" s="225"/>
      <c r="C13" s="228"/>
      <c r="D13" s="228"/>
      <c r="E13" s="228"/>
      <c r="F13" s="228"/>
      <c r="G13" s="228"/>
    </row>
    <row r="14" spans="1:10" ht="13.5" thickBot="1" x14ac:dyDescent="0.25">
      <c r="A14" s="229"/>
      <c r="B14" s="229"/>
      <c r="C14" s="231"/>
      <c r="D14" s="231"/>
      <c r="E14" s="231"/>
      <c r="F14" s="231"/>
      <c r="G14" s="231"/>
    </row>
    <row r="15" spans="1:10" ht="13.5" thickBot="1" x14ac:dyDescent="0.25">
      <c r="A15" s="220"/>
      <c r="B15" s="220"/>
      <c r="G15" s="212"/>
    </row>
    <row r="16" spans="1:10" x14ac:dyDescent="0.2">
      <c r="A16" s="221" t="s">
        <v>154</v>
      </c>
      <c r="B16" s="221"/>
      <c r="C16" s="224"/>
      <c r="D16" s="224"/>
      <c r="E16" s="224"/>
      <c r="F16" s="224"/>
      <c r="G16" s="224"/>
    </row>
    <row r="17" spans="1:7" x14ac:dyDescent="0.2">
      <c r="A17" s="225" t="s">
        <v>186</v>
      </c>
      <c r="B17" s="225"/>
      <c r="C17" s="228"/>
      <c r="D17" s="228"/>
      <c r="E17" s="228"/>
      <c r="F17" s="228"/>
      <c r="G17" s="228"/>
    </row>
    <row r="18" spans="1:7" x14ac:dyDescent="0.2">
      <c r="A18" s="225" t="s">
        <v>185</v>
      </c>
      <c r="B18" s="225"/>
      <c r="C18" s="228"/>
      <c r="D18" s="228"/>
      <c r="E18" s="228"/>
      <c r="F18" s="228"/>
      <c r="G18" s="228"/>
    </row>
    <row r="19" spans="1:7" x14ac:dyDescent="0.2">
      <c r="A19" s="225" t="s">
        <v>183</v>
      </c>
      <c r="B19" s="225"/>
      <c r="C19" s="228"/>
      <c r="D19" s="228"/>
      <c r="E19" s="228"/>
      <c r="F19" s="228"/>
      <c r="G19" s="228"/>
    </row>
    <row r="20" spans="1:7" x14ac:dyDescent="0.2">
      <c r="A20" s="225" t="s">
        <v>184</v>
      </c>
      <c r="B20" s="225"/>
      <c r="C20" s="228"/>
      <c r="D20" s="228"/>
      <c r="E20" s="228"/>
      <c r="F20" s="228"/>
      <c r="G20" s="228"/>
    </row>
    <row r="21" spans="1:7" ht="13.5" thickBot="1" x14ac:dyDescent="0.25">
      <c r="A21" s="229"/>
      <c r="B21" s="229"/>
      <c r="C21" s="231"/>
      <c r="D21" s="231"/>
      <c r="E21" s="231"/>
      <c r="F21" s="231"/>
      <c r="G21" s="231"/>
    </row>
    <row r="23" spans="1:7" ht="13.5" thickBot="1" x14ac:dyDescent="0.25">
      <c r="A23" s="384"/>
    </row>
    <row r="24" spans="1:7" ht="13.5" thickBot="1" x14ac:dyDescent="0.25">
      <c r="A24" s="533" t="s">
        <v>54</v>
      </c>
      <c r="B24" s="534"/>
      <c r="C24" s="310" t="str">
        <f>+C6</f>
        <v>promedio 2016</v>
      </c>
      <c r="D24" s="310" t="str">
        <f>+D6</f>
        <v>promedio 2017</v>
      </c>
      <c r="E24" s="310" t="str">
        <f>+E6</f>
        <v>promedio 2018</v>
      </c>
      <c r="F24" s="310" t="str">
        <f>+F6</f>
        <v>promedio ene-mar 2019</v>
      </c>
    </row>
    <row r="25" spans="1:7" ht="13.5" thickBot="1" x14ac:dyDescent="0.25">
      <c r="A25" s="531" t="s">
        <v>101</v>
      </c>
      <c r="B25" s="532"/>
    </row>
    <row r="26" spans="1:7" x14ac:dyDescent="0.2">
      <c r="A26" s="311" t="s">
        <v>158</v>
      </c>
      <c r="B26" s="312"/>
      <c r="C26" s="317"/>
      <c r="D26" s="318"/>
      <c r="E26" s="317"/>
      <c r="F26" s="318"/>
    </row>
    <row r="27" spans="1:7" x14ac:dyDescent="0.2">
      <c r="A27" s="313" t="s">
        <v>169</v>
      </c>
      <c r="B27" s="314"/>
      <c r="C27" s="319"/>
      <c r="D27" s="320"/>
      <c r="E27" s="319"/>
      <c r="F27" s="320"/>
    </row>
    <row r="28" spans="1:7" x14ac:dyDescent="0.2">
      <c r="A28" s="313" t="s">
        <v>170</v>
      </c>
      <c r="B28" s="314"/>
      <c r="C28" s="319"/>
      <c r="D28" s="320"/>
      <c r="E28" s="319"/>
      <c r="F28" s="320"/>
    </row>
    <row r="29" spans="1:7" ht="13.5" thickBot="1" x14ac:dyDescent="0.25">
      <c r="A29" s="315" t="s">
        <v>171</v>
      </c>
      <c r="B29" s="316"/>
      <c r="C29" s="321"/>
      <c r="D29" s="322"/>
      <c r="E29" s="321"/>
      <c r="F29" s="322"/>
    </row>
    <row r="30" spans="1:7" ht="13.5" thickBot="1" x14ac:dyDescent="0.25">
      <c r="A30" s="531" t="s">
        <v>159</v>
      </c>
      <c r="B30" s="532"/>
      <c r="C30" s="323"/>
      <c r="D30" s="323"/>
      <c r="E30" s="323"/>
      <c r="F30" s="323"/>
    </row>
    <row r="31" spans="1:7" x14ac:dyDescent="0.2">
      <c r="A31" s="311" t="s">
        <v>158</v>
      </c>
      <c r="B31" s="312"/>
      <c r="C31" s="317"/>
      <c r="D31" s="318"/>
      <c r="E31" s="317"/>
      <c r="F31" s="318"/>
    </row>
    <row r="32" spans="1:7" x14ac:dyDescent="0.2">
      <c r="A32" s="313" t="s">
        <v>169</v>
      </c>
      <c r="B32" s="314"/>
      <c r="C32" s="319"/>
      <c r="D32" s="320"/>
      <c r="E32" s="319"/>
      <c r="F32" s="320"/>
    </row>
    <row r="33" spans="1:6" x14ac:dyDescent="0.2">
      <c r="A33" s="313" t="s">
        <v>170</v>
      </c>
      <c r="B33" s="314"/>
      <c r="C33" s="319"/>
      <c r="D33" s="320"/>
      <c r="E33" s="319"/>
      <c r="F33" s="320"/>
    </row>
    <row r="34" spans="1:6" ht="13.5" thickBot="1" x14ac:dyDescent="0.25">
      <c r="A34" s="315" t="s">
        <v>171</v>
      </c>
      <c r="B34" s="316"/>
      <c r="C34" s="321"/>
      <c r="D34" s="322"/>
      <c r="E34" s="321"/>
      <c r="F34" s="322"/>
    </row>
    <row r="35" spans="1:6" ht="13.5" thickBot="1" x14ac:dyDescent="0.25">
      <c r="A35" s="531" t="s">
        <v>160</v>
      </c>
      <c r="B35" s="532"/>
      <c r="C35" s="323"/>
      <c r="D35" s="323"/>
      <c r="E35" s="323"/>
      <c r="F35" s="323"/>
    </row>
    <row r="36" spans="1:6" x14ac:dyDescent="0.2">
      <c r="A36" s="311" t="s">
        <v>158</v>
      </c>
      <c r="B36" s="312"/>
      <c r="C36" s="317"/>
      <c r="D36" s="318"/>
      <c r="E36" s="317"/>
      <c r="F36" s="318"/>
    </row>
    <row r="37" spans="1:6" x14ac:dyDescent="0.2">
      <c r="A37" s="313" t="s">
        <v>169</v>
      </c>
      <c r="B37" s="314"/>
      <c r="C37" s="319"/>
      <c r="D37" s="320"/>
      <c r="E37" s="319"/>
      <c r="F37" s="320"/>
    </row>
    <row r="38" spans="1:6" x14ac:dyDescent="0.2">
      <c r="A38" s="313" t="s">
        <v>170</v>
      </c>
      <c r="B38" s="314"/>
      <c r="C38" s="319"/>
      <c r="D38" s="320"/>
      <c r="E38" s="319"/>
      <c r="F38" s="320"/>
    </row>
    <row r="39" spans="1:6" ht="13.5" thickBot="1" x14ac:dyDescent="0.25">
      <c r="A39" s="315" t="s">
        <v>171</v>
      </c>
      <c r="B39" s="316"/>
      <c r="C39" s="321"/>
      <c r="D39" s="322"/>
      <c r="E39" s="321"/>
      <c r="F39" s="322"/>
    </row>
    <row r="40" spans="1:6" ht="13.5" thickBot="1" x14ac:dyDescent="0.25">
      <c r="A40" s="531" t="s">
        <v>160</v>
      </c>
      <c r="B40" s="532"/>
      <c r="C40" s="323"/>
      <c r="D40" s="323"/>
      <c r="E40" s="323"/>
      <c r="F40" s="323"/>
    </row>
    <row r="41" spans="1:6" x14ac:dyDescent="0.2">
      <c r="A41" s="311" t="s">
        <v>158</v>
      </c>
      <c r="B41" s="312"/>
      <c r="C41" s="317"/>
      <c r="D41" s="318"/>
      <c r="E41" s="317"/>
      <c r="F41" s="318"/>
    </row>
    <row r="42" spans="1:6" x14ac:dyDescent="0.2">
      <c r="A42" s="313" t="s">
        <v>169</v>
      </c>
      <c r="B42" s="314"/>
      <c r="C42" s="319"/>
      <c r="D42" s="320"/>
      <c r="E42" s="319"/>
      <c r="F42" s="320"/>
    </row>
    <row r="43" spans="1:6" x14ac:dyDescent="0.2">
      <c r="A43" s="313" t="s">
        <v>170</v>
      </c>
      <c r="B43" s="314"/>
      <c r="C43" s="319"/>
      <c r="D43" s="320"/>
      <c r="E43" s="319"/>
      <c r="F43" s="320"/>
    </row>
    <row r="44" spans="1:6" ht="13.5" thickBot="1" x14ac:dyDescent="0.25">
      <c r="A44" s="315" t="s">
        <v>171</v>
      </c>
      <c r="B44" s="316"/>
      <c r="C44" s="321"/>
      <c r="D44" s="322"/>
      <c r="E44" s="321"/>
      <c r="F44" s="322"/>
    </row>
  </sheetData>
  <mergeCells count="7">
    <mergeCell ref="A40:B40"/>
    <mergeCell ref="A24:B24"/>
    <mergeCell ref="B6:B7"/>
    <mergeCell ref="G6:G7"/>
    <mergeCell ref="A25:B25"/>
    <mergeCell ref="A30:B30"/>
    <mergeCell ref="A35:B35"/>
  </mergeCells>
  <phoneticPr fontId="16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 xml:space="preserve">&amp;R2019- Año de la Exportación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5"/>
  <sheetViews>
    <sheetView showGridLines="0" zoomScale="75" workbookViewId="0">
      <selection activeCell="A8" sqref="A8"/>
    </sheetView>
  </sheetViews>
  <sheetFormatPr baseColWidth="10" defaultRowHeight="12.75" x14ac:dyDescent="0.2"/>
  <cols>
    <col min="1" max="1" width="23.28515625" style="52" customWidth="1"/>
    <col min="2" max="2" width="28.2851562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94" t="s">
        <v>217</v>
      </c>
      <c r="B1" s="494"/>
      <c r="C1" s="494"/>
      <c r="D1" s="494"/>
      <c r="E1" s="494"/>
      <c r="F1" s="207"/>
      <c r="G1" s="207"/>
      <c r="H1" s="207"/>
    </row>
    <row r="2" spans="1:8" x14ac:dyDescent="0.2">
      <c r="A2" s="494" t="s">
        <v>77</v>
      </c>
      <c r="B2" s="494"/>
      <c r="C2" s="494"/>
      <c r="D2" s="494"/>
      <c r="E2" s="494"/>
      <c r="F2" s="118"/>
    </row>
    <row r="3" spans="1:8" x14ac:dyDescent="0.2">
      <c r="A3" s="491" t="str">
        <f>+'1.modelos'!A3</f>
        <v>PET</v>
      </c>
      <c r="B3" s="491"/>
      <c r="C3" s="491"/>
      <c r="D3" s="491"/>
      <c r="E3" s="491"/>
      <c r="F3" s="341"/>
      <c r="G3" s="55"/>
    </row>
    <row r="4" spans="1:8" x14ac:dyDescent="0.2">
      <c r="A4" s="494" t="s">
        <v>218</v>
      </c>
      <c r="B4" s="494"/>
      <c r="C4" s="494"/>
      <c r="D4" s="494"/>
      <c r="E4" s="494"/>
      <c r="F4" s="118"/>
    </row>
    <row r="5" spans="1:8" ht="13.5" thickBot="1" x14ac:dyDescent="0.25">
      <c r="A5" s="539" t="s">
        <v>205</v>
      </c>
      <c r="B5" s="539"/>
      <c r="C5" s="539"/>
      <c r="D5" s="539"/>
      <c r="E5" s="539"/>
      <c r="F5" s="118"/>
    </row>
    <row r="6" spans="1:8" ht="12.75" customHeight="1" x14ac:dyDescent="0.2">
      <c r="A6" s="130" t="s">
        <v>8</v>
      </c>
      <c r="B6" s="130" t="s">
        <v>80</v>
      </c>
      <c r="C6" s="130" t="s">
        <v>81</v>
      </c>
      <c r="D6" s="130" t="s">
        <v>17</v>
      </c>
      <c r="E6" s="130" t="s">
        <v>94</v>
      </c>
      <c r="F6"/>
    </row>
    <row r="7" spans="1:8" ht="13.5" thickBot="1" x14ac:dyDescent="0.25">
      <c r="A7" s="150" t="s">
        <v>9</v>
      </c>
      <c r="B7" s="150" t="s">
        <v>82</v>
      </c>
      <c r="C7" s="150" t="s">
        <v>214</v>
      </c>
      <c r="D7" s="150" t="s">
        <v>83</v>
      </c>
      <c r="E7" s="150" t="s">
        <v>83</v>
      </c>
      <c r="F7"/>
    </row>
    <row r="8" spans="1:8" x14ac:dyDescent="0.2">
      <c r="A8" s="151">
        <f>+'3.vol.'!C8</f>
        <v>42370</v>
      </c>
      <c r="B8" s="152"/>
      <c r="C8" s="153"/>
      <c r="D8" s="154"/>
      <c r="E8" s="153"/>
      <c r="F8"/>
    </row>
    <row r="9" spans="1:8" x14ac:dyDescent="0.2">
      <c r="A9" s="155">
        <f>+'3.vol.'!C9</f>
        <v>42401</v>
      </c>
      <c r="B9" s="156"/>
      <c r="C9" s="126"/>
      <c r="D9" s="127"/>
      <c r="E9" s="126"/>
      <c r="F9"/>
    </row>
    <row r="10" spans="1:8" x14ac:dyDescent="0.2">
      <c r="A10" s="155">
        <f>+'3.vol.'!C10</f>
        <v>42430</v>
      </c>
      <c r="B10" s="156"/>
      <c r="C10" s="126"/>
      <c r="D10" s="127"/>
      <c r="E10" s="126"/>
      <c r="F10"/>
    </row>
    <row r="11" spans="1:8" x14ac:dyDescent="0.2">
      <c r="A11" s="155">
        <f>+'3.vol.'!C11</f>
        <v>42461</v>
      </c>
      <c r="B11" s="156"/>
      <c r="C11" s="126"/>
      <c r="D11" s="127"/>
      <c r="E11" s="126"/>
      <c r="F11"/>
    </row>
    <row r="12" spans="1:8" x14ac:dyDescent="0.2">
      <c r="A12" s="155">
        <f>+'3.vol.'!C12</f>
        <v>42491</v>
      </c>
      <c r="B12" s="126"/>
      <c r="C12" s="126"/>
      <c r="D12" s="127"/>
      <c r="E12" s="126"/>
      <c r="F12"/>
    </row>
    <row r="13" spans="1:8" x14ac:dyDescent="0.2">
      <c r="A13" s="155">
        <f>+'3.vol.'!C13</f>
        <v>42522</v>
      </c>
      <c r="B13" s="156"/>
      <c r="C13" s="126"/>
      <c r="D13" s="127"/>
      <c r="E13" s="126"/>
      <c r="F13"/>
    </row>
    <row r="14" spans="1:8" x14ac:dyDescent="0.2">
      <c r="A14" s="155">
        <f>+'3.vol.'!C14</f>
        <v>42552</v>
      </c>
      <c r="B14" s="126"/>
      <c r="C14" s="126"/>
      <c r="D14" s="127"/>
      <c r="E14" s="126"/>
      <c r="F14"/>
    </row>
    <row r="15" spans="1:8" x14ac:dyDescent="0.2">
      <c r="A15" s="155">
        <f>+'3.vol.'!C15</f>
        <v>42583</v>
      </c>
      <c r="B15" s="126"/>
      <c r="C15" s="126"/>
      <c r="D15" s="127"/>
      <c r="E15" s="126"/>
      <c r="F15"/>
    </row>
    <row r="16" spans="1:8" x14ac:dyDescent="0.2">
      <c r="A16" s="155">
        <f>+'3.vol.'!C16</f>
        <v>42614</v>
      </c>
      <c r="B16" s="126"/>
      <c r="C16" s="126"/>
      <c r="D16" s="127"/>
      <c r="E16" s="126"/>
      <c r="F16"/>
    </row>
    <row r="17" spans="1:6" x14ac:dyDescent="0.2">
      <c r="A17" s="155">
        <f>+'3.vol.'!C17</f>
        <v>42644</v>
      </c>
      <c r="B17" s="126"/>
      <c r="C17" s="126"/>
      <c r="D17" s="127"/>
      <c r="E17" s="126"/>
      <c r="F17"/>
    </row>
    <row r="18" spans="1:6" x14ac:dyDescent="0.2">
      <c r="A18" s="155">
        <f>+'3.vol.'!C18</f>
        <v>42675</v>
      </c>
      <c r="B18" s="126"/>
      <c r="C18" s="126"/>
      <c r="D18" s="127"/>
      <c r="E18" s="126"/>
      <c r="F18"/>
    </row>
    <row r="19" spans="1:6" ht="13.5" thickBot="1" x14ac:dyDescent="0.25">
      <c r="A19" s="157">
        <f>+'3.vol.'!C19</f>
        <v>42705</v>
      </c>
      <c r="B19" s="158"/>
      <c r="C19" s="158"/>
      <c r="D19" s="159"/>
      <c r="E19" s="158"/>
      <c r="F19"/>
    </row>
    <row r="20" spans="1:6" x14ac:dyDescent="0.2">
      <c r="A20" s="151">
        <f>+'3.vol.'!C20</f>
        <v>42736</v>
      </c>
      <c r="B20" s="153"/>
      <c r="C20" s="153"/>
      <c r="D20" s="127"/>
      <c r="E20" s="153"/>
      <c r="F20"/>
    </row>
    <row r="21" spans="1:6" x14ac:dyDescent="0.2">
      <c r="A21" s="155">
        <f>+'3.vol.'!C21</f>
        <v>42767</v>
      </c>
      <c r="B21" s="126"/>
      <c r="C21" s="126"/>
      <c r="D21" s="160"/>
      <c r="E21" s="126"/>
      <c r="F21"/>
    </row>
    <row r="22" spans="1:6" x14ac:dyDescent="0.2">
      <c r="A22" s="155">
        <f>+'3.vol.'!C22</f>
        <v>42795</v>
      </c>
      <c r="B22" s="126"/>
      <c r="C22" s="126"/>
      <c r="D22" s="127"/>
      <c r="E22" s="126"/>
      <c r="F22"/>
    </row>
    <row r="23" spans="1:6" x14ac:dyDescent="0.2">
      <c r="A23" s="155">
        <f>+'3.vol.'!C23</f>
        <v>42826</v>
      </c>
      <c r="B23" s="126"/>
      <c r="C23" s="126"/>
      <c r="D23" s="127"/>
      <c r="E23" s="126"/>
      <c r="F23"/>
    </row>
    <row r="24" spans="1:6" x14ac:dyDescent="0.2">
      <c r="A24" s="155">
        <f>+'3.vol.'!C24</f>
        <v>42856</v>
      </c>
      <c r="B24" s="126"/>
      <c r="C24" s="126"/>
      <c r="D24" s="127"/>
      <c r="E24" s="126"/>
      <c r="F24"/>
    </row>
    <row r="25" spans="1:6" x14ac:dyDescent="0.2">
      <c r="A25" s="155">
        <f>+'3.vol.'!C25</f>
        <v>42887</v>
      </c>
      <c r="B25" s="126"/>
      <c r="C25" s="126"/>
      <c r="D25" s="127"/>
      <c r="E25" s="126"/>
      <c r="F25"/>
    </row>
    <row r="26" spans="1:6" x14ac:dyDescent="0.2">
      <c r="A26" s="155">
        <f>+'3.vol.'!C26</f>
        <v>42917</v>
      </c>
      <c r="B26" s="126"/>
      <c r="C26" s="126"/>
      <c r="D26" s="127"/>
      <c r="E26" s="126"/>
      <c r="F26"/>
    </row>
    <row r="27" spans="1:6" x14ac:dyDescent="0.2">
      <c r="A27" s="155">
        <f>+'3.vol.'!C27</f>
        <v>42948</v>
      </c>
      <c r="B27" s="126"/>
      <c r="C27" s="126"/>
      <c r="D27" s="127"/>
      <c r="E27" s="126"/>
      <c r="F27"/>
    </row>
    <row r="28" spans="1:6" x14ac:dyDescent="0.2">
      <c r="A28" s="155">
        <f>+'3.vol.'!C28</f>
        <v>42979</v>
      </c>
      <c r="B28" s="126"/>
      <c r="C28" s="126"/>
      <c r="D28" s="127"/>
      <c r="E28" s="126"/>
      <c r="F28"/>
    </row>
    <row r="29" spans="1:6" x14ac:dyDescent="0.2">
      <c r="A29" s="155">
        <f>+'3.vol.'!C29</f>
        <v>43009</v>
      </c>
      <c r="B29" s="126"/>
      <c r="C29" s="126"/>
      <c r="D29" s="127"/>
      <c r="E29" s="126"/>
      <c r="F29"/>
    </row>
    <row r="30" spans="1:6" x14ac:dyDescent="0.2">
      <c r="A30" s="155">
        <f>+'3.vol.'!C30</f>
        <v>43040</v>
      </c>
      <c r="B30" s="126"/>
      <c r="C30" s="126"/>
      <c r="D30" s="127"/>
      <c r="E30" s="126"/>
      <c r="F30"/>
    </row>
    <row r="31" spans="1:6" ht="13.5" thickBot="1" x14ac:dyDescent="0.25">
      <c r="A31" s="157">
        <f>+'3.vol.'!C31</f>
        <v>43070</v>
      </c>
      <c r="B31" s="158"/>
      <c r="C31" s="158"/>
      <c r="D31" s="161"/>
      <c r="E31" s="158"/>
      <c r="F31"/>
    </row>
    <row r="32" spans="1:6" x14ac:dyDescent="0.2">
      <c r="A32" s="151">
        <f>+'3.vol.'!C32</f>
        <v>43101</v>
      </c>
      <c r="B32" s="153"/>
      <c r="C32" s="162"/>
      <c r="D32" s="152"/>
      <c r="E32" s="153"/>
      <c r="F32"/>
    </row>
    <row r="33" spans="1:6" x14ac:dyDescent="0.2">
      <c r="A33" s="155">
        <f>+'3.vol.'!C33</f>
        <v>43132</v>
      </c>
      <c r="B33" s="126"/>
      <c r="C33" s="105"/>
      <c r="D33" s="156"/>
      <c r="E33" s="126"/>
      <c r="F33"/>
    </row>
    <row r="34" spans="1:6" x14ac:dyDescent="0.2">
      <c r="A34" s="155">
        <f>+'3.vol.'!C34</f>
        <v>43160</v>
      </c>
      <c r="B34" s="126"/>
      <c r="C34" s="105"/>
      <c r="D34" s="156"/>
      <c r="E34" s="126"/>
      <c r="F34"/>
    </row>
    <row r="35" spans="1:6" x14ac:dyDescent="0.2">
      <c r="A35" s="155">
        <f>+'3.vol.'!C35</f>
        <v>43191</v>
      </c>
      <c r="B35" s="126"/>
      <c r="C35" s="105"/>
      <c r="D35" s="156"/>
      <c r="E35" s="126"/>
      <c r="F35"/>
    </row>
    <row r="36" spans="1:6" x14ac:dyDescent="0.2">
      <c r="A36" s="155">
        <f>+'3.vol.'!C36</f>
        <v>43221</v>
      </c>
      <c r="B36" s="126"/>
      <c r="C36" s="105"/>
      <c r="D36" s="156"/>
      <c r="E36" s="126"/>
      <c r="F36"/>
    </row>
    <row r="37" spans="1:6" x14ac:dyDescent="0.2">
      <c r="A37" s="155">
        <f>+'3.vol.'!C37</f>
        <v>43252</v>
      </c>
      <c r="B37" s="126"/>
      <c r="C37" s="105"/>
      <c r="D37" s="156"/>
      <c r="E37" s="126"/>
      <c r="F37"/>
    </row>
    <row r="38" spans="1:6" x14ac:dyDescent="0.2">
      <c r="A38" s="155">
        <f>+'3.vol.'!C38</f>
        <v>43282</v>
      </c>
      <c r="B38" s="126"/>
      <c r="C38" s="105"/>
      <c r="D38" s="156"/>
      <c r="E38" s="126"/>
      <c r="F38"/>
    </row>
    <row r="39" spans="1:6" x14ac:dyDescent="0.2">
      <c r="A39" s="155">
        <f>+'3.vol.'!C39</f>
        <v>43313</v>
      </c>
      <c r="B39" s="126"/>
      <c r="C39" s="105"/>
      <c r="D39" s="156"/>
      <c r="E39" s="126"/>
      <c r="F39"/>
    </row>
    <row r="40" spans="1:6" x14ac:dyDescent="0.2">
      <c r="A40" s="155">
        <f>+'3.vol.'!C40</f>
        <v>43344</v>
      </c>
      <c r="B40" s="126"/>
      <c r="C40" s="105"/>
      <c r="D40" s="156"/>
      <c r="E40" s="126"/>
      <c r="F40"/>
    </row>
    <row r="41" spans="1:6" x14ac:dyDescent="0.2">
      <c r="A41" s="155">
        <f>+'3.vol.'!C41</f>
        <v>43374</v>
      </c>
      <c r="B41" s="126"/>
      <c r="C41" s="105"/>
      <c r="D41" s="156"/>
      <c r="E41" s="126"/>
      <c r="F41"/>
    </row>
    <row r="42" spans="1:6" x14ac:dyDescent="0.2">
      <c r="A42" s="155">
        <f>+'3.vol.'!C42</f>
        <v>43405</v>
      </c>
      <c r="B42" s="126"/>
      <c r="C42" s="105"/>
      <c r="D42" s="156"/>
      <c r="E42" s="126"/>
      <c r="F42"/>
    </row>
    <row r="43" spans="1:6" ht="13.5" thickBot="1" x14ac:dyDescent="0.25">
      <c r="A43" s="157">
        <f>+'3.vol.'!C43</f>
        <v>43435</v>
      </c>
      <c r="B43" s="158"/>
      <c r="C43" s="163"/>
      <c r="D43" s="164"/>
      <c r="E43" s="158"/>
      <c r="F43"/>
    </row>
    <row r="44" spans="1:6" x14ac:dyDescent="0.2">
      <c r="A44" s="151">
        <f>+'3.vol.'!C44</f>
        <v>43466</v>
      </c>
      <c r="B44" s="153"/>
      <c r="C44" s="153"/>
      <c r="D44" s="152"/>
      <c r="E44" s="153"/>
      <c r="F44"/>
    </row>
    <row r="45" spans="1:6" x14ac:dyDescent="0.2">
      <c r="A45" s="155">
        <f>+'3.vol.'!C45</f>
        <v>43497</v>
      </c>
      <c r="B45" s="126"/>
      <c r="C45" s="126"/>
      <c r="D45" s="156"/>
      <c r="E45" s="126"/>
      <c r="F45"/>
    </row>
    <row r="46" spans="1:6" ht="13.5" thickBot="1" x14ac:dyDescent="0.25">
      <c r="A46" s="157">
        <f>+'3.vol.'!C46</f>
        <v>43525</v>
      </c>
      <c r="B46" s="158"/>
      <c r="C46" s="158"/>
      <c r="D46" s="164"/>
      <c r="E46" s="158"/>
      <c r="F46"/>
    </row>
    <row r="47" spans="1:6" hidden="1" x14ac:dyDescent="0.2">
      <c r="A47" s="364">
        <f>+'3.vol.'!C47</f>
        <v>43556</v>
      </c>
      <c r="B47" s="365"/>
      <c r="C47" s="366"/>
      <c r="D47" s="367"/>
      <c r="E47" s="365"/>
      <c r="F47"/>
    </row>
    <row r="48" spans="1:6" hidden="1" x14ac:dyDescent="0.2">
      <c r="A48" s="155">
        <f>+'3.vol.'!C48</f>
        <v>43586</v>
      </c>
      <c r="B48" s="126"/>
      <c r="C48" s="105"/>
      <c r="D48" s="156"/>
      <c r="E48" s="126"/>
      <c r="F48"/>
    </row>
    <row r="49" spans="1:6" hidden="1" x14ac:dyDescent="0.2">
      <c r="A49" s="155">
        <f>+'3.vol.'!C49</f>
        <v>43617</v>
      </c>
      <c r="B49" s="126"/>
      <c r="C49" s="105"/>
      <c r="D49" s="156"/>
      <c r="E49" s="126"/>
      <c r="F49"/>
    </row>
    <row r="50" spans="1:6" hidden="1" x14ac:dyDescent="0.2">
      <c r="A50" s="155">
        <f>+'3.vol.'!C50</f>
        <v>43647</v>
      </c>
      <c r="B50" s="126"/>
      <c r="C50" s="105"/>
      <c r="D50" s="156"/>
      <c r="E50" s="126"/>
      <c r="F50"/>
    </row>
    <row r="51" spans="1:6" hidden="1" x14ac:dyDescent="0.2">
      <c r="A51" s="155">
        <f>+'3.vol.'!C51</f>
        <v>43678</v>
      </c>
      <c r="B51" s="126"/>
      <c r="C51" s="105"/>
      <c r="D51" s="156"/>
      <c r="E51" s="126"/>
      <c r="F51"/>
    </row>
    <row r="52" spans="1:6" hidden="1" x14ac:dyDescent="0.2">
      <c r="A52" s="155">
        <f>+'3.vol.'!C52</f>
        <v>43709</v>
      </c>
      <c r="B52" s="126"/>
      <c r="C52" s="105"/>
      <c r="D52" s="156"/>
      <c r="E52" s="126"/>
      <c r="F52"/>
    </row>
    <row r="53" spans="1:6" hidden="1" x14ac:dyDescent="0.2">
      <c r="A53" s="155">
        <f>+'3.vol.'!C53</f>
        <v>43739</v>
      </c>
      <c r="B53" s="126"/>
      <c r="C53" s="105"/>
      <c r="D53" s="156"/>
      <c r="E53" s="126"/>
      <c r="F53"/>
    </row>
    <row r="54" spans="1:6" hidden="1" x14ac:dyDescent="0.2">
      <c r="A54" s="155">
        <f>+'3.vol.'!C54</f>
        <v>43770</v>
      </c>
      <c r="B54" s="126"/>
      <c r="C54" s="105"/>
      <c r="D54" s="156"/>
      <c r="E54" s="126"/>
      <c r="F54"/>
    </row>
    <row r="55" spans="1:6" ht="13.5" hidden="1" thickBot="1" x14ac:dyDescent="0.25">
      <c r="A55" s="157">
        <f>+'3.vol.'!C55</f>
        <v>43800</v>
      </c>
      <c r="B55" s="158"/>
      <c r="C55" s="163"/>
      <c r="D55" s="164"/>
      <c r="E55" s="158"/>
      <c r="F55"/>
    </row>
    <row r="56" spans="1:6" ht="13.5" thickBot="1" x14ac:dyDescent="0.25">
      <c r="A56" s="171"/>
      <c r="B56" s="166"/>
      <c r="C56" s="166"/>
      <c r="D56" s="167"/>
      <c r="E56" s="166"/>
      <c r="F56"/>
    </row>
    <row r="57" spans="1:6" x14ac:dyDescent="0.2">
      <c r="A57" s="208">
        <v>2016</v>
      </c>
      <c r="B57" s="153"/>
      <c r="C57" s="153"/>
      <c r="D57" s="153"/>
      <c r="E57" s="153"/>
      <c r="F57"/>
    </row>
    <row r="58" spans="1:6" x14ac:dyDescent="0.2">
      <c r="A58" s="209">
        <v>2017</v>
      </c>
      <c r="B58" s="126"/>
      <c r="C58" s="126"/>
      <c r="D58" s="126"/>
      <c r="E58" s="126"/>
      <c r="F58"/>
    </row>
    <row r="59" spans="1:6" ht="13.5" thickBot="1" x14ac:dyDescent="0.25">
      <c r="A59" s="210">
        <v>2018</v>
      </c>
      <c r="B59" s="158"/>
      <c r="C59" s="158"/>
      <c r="D59" s="158"/>
      <c r="E59" s="158"/>
      <c r="F59"/>
    </row>
    <row r="60" spans="1:6" ht="13.5" thickBot="1" x14ac:dyDescent="0.25">
      <c r="A60" s="171"/>
      <c r="B60" s="166"/>
      <c r="C60" s="166"/>
      <c r="D60" s="166"/>
      <c r="E60" s="166"/>
      <c r="F60"/>
    </row>
    <row r="61" spans="1:6" x14ac:dyDescent="0.2">
      <c r="A61" s="65" t="s">
        <v>203</v>
      </c>
      <c r="B61" s="153"/>
      <c r="C61" s="153"/>
      <c r="D61" s="153"/>
      <c r="E61" s="153"/>
      <c r="F61"/>
    </row>
    <row r="62" spans="1:6" ht="13.5" thickBot="1" x14ac:dyDescent="0.25">
      <c r="A62" s="342" t="s">
        <v>201</v>
      </c>
      <c r="B62" s="158"/>
      <c r="C62" s="158"/>
      <c r="D62" s="158"/>
      <c r="E62" s="158"/>
      <c r="F62"/>
    </row>
    <row r="63" spans="1:6" x14ac:dyDescent="0.2">
      <c r="A63" s="141" t="s">
        <v>190</v>
      </c>
      <c r="B63" s="166"/>
      <c r="C63" s="166"/>
      <c r="D63" s="166"/>
      <c r="E63" s="166"/>
      <c r="F63" s="166"/>
    </row>
    <row r="64" spans="1:6" x14ac:dyDescent="0.2">
      <c r="B64" s="166"/>
      <c r="C64" s="166"/>
      <c r="D64" s="166"/>
      <c r="E64" s="166"/>
      <c r="F64" s="166"/>
    </row>
    <row r="65" spans="1:6" x14ac:dyDescent="0.2">
      <c r="A65" s="141"/>
      <c r="B65" s="166"/>
      <c r="C65" s="166"/>
      <c r="D65" s="166"/>
      <c r="E65" s="166"/>
      <c r="F65" s="166"/>
    </row>
  </sheetData>
  <sheetProtection formatCells="0" formatColumns="0" formatRows="0"/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5" orientation="portrait" horizontalDpi="300" verticalDpi="300" r:id="rId1"/>
  <headerFooter alignWithMargins="0">
    <oddHeader xml:space="preserve">&amp;R2019- Año de la Exportación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H65"/>
  <sheetViews>
    <sheetView showGridLines="0" zoomScale="75" workbookViewId="0">
      <selection activeCell="A2" sqref="A2:E2"/>
    </sheetView>
  </sheetViews>
  <sheetFormatPr baseColWidth="10" defaultRowHeight="12.75" x14ac:dyDescent="0.2"/>
  <cols>
    <col min="1" max="1" width="23.28515625" style="52" customWidth="1"/>
    <col min="2" max="2" width="28.2851562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94" t="s">
        <v>219</v>
      </c>
      <c r="B1" s="494"/>
      <c r="C1" s="494"/>
      <c r="D1" s="494"/>
      <c r="E1" s="494"/>
      <c r="F1" s="207"/>
      <c r="G1" s="207"/>
      <c r="H1" s="207"/>
    </row>
    <row r="2" spans="1:8" x14ac:dyDescent="0.2">
      <c r="A2" s="494" t="s">
        <v>77</v>
      </c>
      <c r="B2" s="494"/>
      <c r="C2" s="494"/>
      <c r="D2" s="494"/>
      <c r="E2" s="494"/>
      <c r="F2" s="118"/>
    </row>
    <row r="3" spans="1:8" x14ac:dyDescent="0.2">
      <c r="A3" s="491" t="str">
        <f>+'1.modelos'!A3</f>
        <v>PET</v>
      </c>
      <c r="B3" s="491"/>
      <c r="C3" s="491"/>
      <c r="D3" s="491"/>
      <c r="E3" s="491"/>
      <c r="F3" s="341"/>
      <c r="G3" s="55"/>
    </row>
    <row r="4" spans="1:8" x14ac:dyDescent="0.2">
      <c r="A4" s="494" t="s">
        <v>78</v>
      </c>
      <c r="B4" s="494"/>
      <c r="C4" s="494"/>
      <c r="D4" s="494"/>
      <c r="E4" s="494"/>
      <c r="F4" s="118"/>
    </row>
    <row r="5" spans="1:8" ht="13.5" thickBot="1" x14ac:dyDescent="0.25">
      <c r="A5" s="117" t="s">
        <v>79</v>
      </c>
      <c r="B5" s="118"/>
      <c r="C5" s="118"/>
      <c r="D5" s="118"/>
      <c r="E5" s="118"/>
      <c r="F5" s="118"/>
    </row>
    <row r="6" spans="1:8" ht="12.75" customHeight="1" x14ac:dyDescent="0.2">
      <c r="A6" s="130" t="s">
        <v>8</v>
      </c>
      <c r="B6" s="130" t="s">
        <v>80</v>
      </c>
      <c r="C6" s="130" t="s">
        <v>81</v>
      </c>
      <c r="D6" s="130" t="s">
        <v>17</v>
      </c>
      <c r="E6" s="130" t="s">
        <v>94</v>
      </c>
      <c r="F6"/>
    </row>
    <row r="7" spans="1:8" ht="13.5" thickBot="1" x14ac:dyDescent="0.25">
      <c r="A7" s="150" t="s">
        <v>9</v>
      </c>
      <c r="B7" s="150" t="s">
        <v>82</v>
      </c>
      <c r="C7" s="150" t="s">
        <v>214</v>
      </c>
      <c r="D7" s="150" t="s">
        <v>83</v>
      </c>
      <c r="E7" s="150" t="s">
        <v>83</v>
      </c>
      <c r="F7"/>
    </row>
    <row r="8" spans="1:8" x14ac:dyDescent="0.2">
      <c r="A8" s="151">
        <f>+'3.vol.'!C8</f>
        <v>42370</v>
      </c>
      <c r="B8" s="152"/>
      <c r="C8" s="153"/>
      <c r="D8" s="154"/>
      <c r="E8" s="153"/>
      <c r="F8"/>
    </row>
    <row r="9" spans="1:8" x14ac:dyDescent="0.2">
      <c r="A9" s="155">
        <f>+'3.vol.'!C9</f>
        <v>42401</v>
      </c>
      <c r="B9" s="156"/>
      <c r="C9" s="126"/>
      <c r="D9" s="127"/>
      <c r="E9" s="126"/>
      <c r="F9"/>
    </row>
    <row r="10" spans="1:8" x14ac:dyDescent="0.2">
      <c r="A10" s="155">
        <f>+'3.vol.'!C10</f>
        <v>42430</v>
      </c>
      <c r="B10" s="156"/>
      <c r="C10" s="126"/>
      <c r="D10" s="127"/>
      <c r="E10" s="126"/>
      <c r="F10"/>
    </row>
    <row r="11" spans="1:8" x14ac:dyDescent="0.2">
      <c r="A11" s="155">
        <f>+'3.vol.'!C11</f>
        <v>42461</v>
      </c>
      <c r="B11" s="156"/>
      <c r="C11" s="126"/>
      <c r="D11" s="127"/>
      <c r="E11" s="126"/>
      <c r="F11"/>
    </row>
    <row r="12" spans="1:8" x14ac:dyDescent="0.2">
      <c r="A12" s="155">
        <f>+'3.vol.'!C12</f>
        <v>42491</v>
      </c>
      <c r="B12" s="126"/>
      <c r="C12" s="126"/>
      <c r="D12" s="127"/>
      <c r="E12" s="126"/>
      <c r="F12"/>
    </row>
    <row r="13" spans="1:8" x14ac:dyDescent="0.2">
      <c r="A13" s="155">
        <f>+'3.vol.'!C13</f>
        <v>42522</v>
      </c>
      <c r="B13" s="156"/>
      <c r="C13" s="126"/>
      <c r="D13" s="127"/>
      <c r="E13" s="126"/>
      <c r="F13"/>
    </row>
    <row r="14" spans="1:8" x14ac:dyDescent="0.2">
      <c r="A14" s="155">
        <f>+'3.vol.'!C14</f>
        <v>42552</v>
      </c>
      <c r="B14" s="126"/>
      <c r="C14" s="126"/>
      <c r="D14" s="127"/>
      <c r="E14" s="126"/>
      <c r="F14"/>
    </row>
    <row r="15" spans="1:8" x14ac:dyDescent="0.2">
      <c r="A15" s="155">
        <f>+'3.vol.'!C15</f>
        <v>42583</v>
      </c>
      <c r="B15" s="126"/>
      <c r="C15" s="126"/>
      <c r="D15" s="127"/>
      <c r="E15" s="126"/>
      <c r="F15"/>
    </row>
    <row r="16" spans="1:8" x14ac:dyDescent="0.2">
      <c r="A16" s="155">
        <f>+'3.vol.'!C16</f>
        <v>42614</v>
      </c>
      <c r="B16" s="126"/>
      <c r="C16" s="126"/>
      <c r="D16" s="127"/>
      <c r="E16" s="126"/>
      <c r="F16"/>
    </row>
    <row r="17" spans="1:6" x14ac:dyDescent="0.2">
      <c r="A17" s="155">
        <f>+'3.vol.'!C17</f>
        <v>42644</v>
      </c>
      <c r="B17" s="126"/>
      <c r="C17" s="126"/>
      <c r="D17" s="127"/>
      <c r="E17" s="126"/>
      <c r="F17"/>
    </row>
    <row r="18" spans="1:6" x14ac:dyDescent="0.2">
      <c r="A18" s="155">
        <f>+'3.vol.'!C18</f>
        <v>42675</v>
      </c>
      <c r="B18" s="126"/>
      <c r="C18" s="126"/>
      <c r="D18" s="127"/>
      <c r="E18" s="126"/>
      <c r="F18"/>
    </row>
    <row r="19" spans="1:6" ht="13.5" thickBot="1" x14ac:dyDescent="0.25">
      <c r="A19" s="157">
        <f>+'3.vol.'!C19</f>
        <v>42705</v>
      </c>
      <c r="B19" s="158"/>
      <c r="C19" s="158"/>
      <c r="D19" s="159"/>
      <c r="E19" s="158"/>
      <c r="F19"/>
    </row>
    <row r="20" spans="1:6" x14ac:dyDescent="0.2">
      <c r="A20" s="151">
        <f>+'3.vol.'!C20</f>
        <v>42736</v>
      </c>
      <c r="B20" s="153"/>
      <c r="C20" s="153"/>
      <c r="D20" s="127"/>
      <c r="E20" s="153"/>
      <c r="F20"/>
    </row>
    <row r="21" spans="1:6" x14ac:dyDescent="0.2">
      <c r="A21" s="155">
        <f>+'3.vol.'!C21</f>
        <v>42767</v>
      </c>
      <c r="B21" s="126"/>
      <c r="C21" s="126"/>
      <c r="D21" s="160"/>
      <c r="E21" s="126"/>
      <c r="F21"/>
    </row>
    <row r="22" spans="1:6" x14ac:dyDescent="0.2">
      <c r="A22" s="155">
        <f>+'3.vol.'!C22</f>
        <v>42795</v>
      </c>
      <c r="B22" s="126"/>
      <c r="C22" s="126"/>
      <c r="D22" s="127"/>
      <c r="E22" s="126"/>
      <c r="F22"/>
    </row>
    <row r="23" spans="1:6" x14ac:dyDescent="0.2">
      <c r="A23" s="155">
        <f>+'3.vol.'!C23</f>
        <v>42826</v>
      </c>
      <c r="B23" s="126"/>
      <c r="C23" s="126"/>
      <c r="D23" s="127"/>
      <c r="E23" s="126"/>
      <c r="F23"/>
    </row>
    <row r="24" spans="1:6" x14ac:dyDescent="0.2">
      <c r="A24" s="155">
        <f>+'3.vol.'!C24</f>
        <v>42856</v>
      </c>
      <c r="B24" s="126"/>
      <c r="C24" s="126"/>
      <c r="D24" s="127"/>
      <c r="E24" s="126"/>
      <c r="F24"/>
    </row>
    <row r="25" spans="1:6" x14ac:dyDescent="0.2">
      <c r="A25" s="155">
        <f>+'3.vol.'!C25</f>
        <v>42887</v>
      </c>
      <c r="B25" s="126"/>
      <c r="C25" s="126"/>
      <c r="D25" s="127"/>
      <c r="E25" s="126"/>
      <c r="F25"/>
    </row>
    <row r="26" spans="1:6" x14ac:dyDescent="0.2">
      <c r="A26" s="155">
        <f>+'3.vol.'!C26</f>
        <v>42917</v>
      </c>
      <c r="B26" s="126"/>
      <c r="C26" s="126"/>
      <c r="D26" s="127"/>
      <c r="E26" s="126"/>
      <c r="F26"/>
    </row>
    <row r="27" spans="1:6" x14ac:dyDescent="0.2">
      <c r="A27" s="155">
        <f>+'3.vol.'!C27</f>
        <v>42948</v>
      </c>
      <c r="B27" s="126"/>
      <c r="C27" s="126"/>
      <c r="D27" s="127"/>
      <c r="E27" s="126"/>
      <c r="F27"/>
    </row>
    <row r="28" spans="1:6" x14ac:dyDescent="0.2">
      <c r="A28" s="155">
        <f>+'3.vol.'!C28</f>
        <v>42979</v>
      </c>
      <c r="B28" s="126"/>
      <c r="C28" s="126"/>
      <c r="D28" s="127"/>
      <c r="E28" s="126"/>
      <c r="F28"/>
    </row>
    <row r="29" spans="1:6" x14ac:dyDescent="0.2">
      <c r="A29" s="155">
        <f>+'3.vol.'!C29</f>
        <v>43009</v>
      </c>
      <c r="B29" s="126"/>
      <c r="C29" s="126"/>
      <c r="D29" s="127"/>
      <c r="E29" s="126"/>
      <c r="F29"/>
    </row>
    <row r="30" spans="1:6" x14ac:dyDescent="0.2">
      <c r="A30" s="155">
        <f>+'3.vol.'!C30</f>
        <v>43040</v>
      </c>
      <c r="B30" s="126"/>
      <c r="C30" s="126"/>
      <c r="D30" s="127"/>
      <c r="E30" s="126"/>
      <c r="F30"/>
    </row>
    <row r="31" spans="1:6" ht="13.5" thickBot="1" x14ac:dyDescent="0.25">
      <c r="A31" s="157">
        <f>+'3.vol.'!C31</f>
        <v>43070</v>
      </c>
      <c r="B31" s="158"/>
      <c r="C31" s="158"/>
      <c r="D31" s="161"/>
      <c r="E31" s="158"/>
      <c r="F31"/>
    </row>
    <row r="32" spans="1:6" x14ac:dyDescent="0.2">
      <c r="A32" s="151">
        <f>+'3.vol.'!C32</f>
        <v>43101</v>
      </c>
      <c r="B32" s="153"/>
      <c r="C32" s="162"/>
      <c r="D32" s="152"/>
      <c r="E32" s="153"/>
      <c r="F32"/>
    </row>
    <row r="33" spans="1:6" x14ac:dyDescent="0.2">
      <c r="A33" s="155">
        <f>+'3.vol.'!C33</f>
        <v>43132</v>
      </c>
      <c r="B33" s="126"/>
      <c r="C33" s="105"/>
      <c r="D33" s="156"/>
      <c r="E33" s="126"/>
      <c r="F33"/>
    </row>
    <row r="34" spans="1:6" x14ac:dyDescent="0.2">
      <c r="A34" s="155">
        <f>+'3.vol.'!C34</f>
        <v>43160</v>
      </c>
      <c r="B34" s="126"/>
      <c r="C34" s="105"/>
      <c r="D34" s="156"/>
      <c r="E34" s="126"/>
      <c r="F34"/>
    </row>
    <row r="35" spans="1:6" x14ac:dyDescent="0.2">
      <c r="A35" s="155">
        <f>+'3.vol.'!C35</f>
        <v>43191</v>
      </c>
      <c r="B35" s="126"/>
      <c r="C35" s="105"/>
      <c r="D35" s="156"/>
      <c r="E35" s="126"/>
      <c r="F35"/>
    </row>
    <row r="36" spans="1:6" x14ac:dyDescent="0.2">
      <c r="A36" s="155">
        <f>+'3.vol.'!C36</f>
        <v>43221</v>
      </c>
      <c r="B36" s="126"/>
      <c r="C36" s="105"/>
      <c r="D36" s="156"/>
      <c r="E36" s="126"/>
      <c r="F36"/>
    </row>
    <row r="37" spans="1:6" x14ac:dyDescent="0.2">
      <c r="A37" s="155">
        <f>+'3.vol.'!C37</f>
        <v>43252</v>
      </c>
      <c r="B37" s="126"/>
      <c r="C37" s="105"/>
      <c r="D37" s="156"/>
      <c r="E37" s="126"/>
      <c r="F37"/>
    </row>
    <row r="38" spans="1:6" x14ac:dyDescent="0.2">
      <c r="A38" s="155">
        <f>+'3.vol.'!C38</f>
        <v>43282</v>
      </c>
      <c r="B38" s="126"/>
      <c r="C38" s="105"/>
      <c r="D38" s="156"/>
      <c r="E38" s="126"/>
      <c r="F38"/>
    </row>
    <row r="39" spans="1:6" x14ac:dyDescent="0.2">
      <c r="A39" s="155">
        <f>+'3.vol.'!C39</f>
        <v>43313</v>
      </c>
      <c r="B39" s="126"/>
      <c r="C39" s="105"/>
      <c r="D39" s="156"/>
      <c r="E39" s="126"/>
      <c r="F39"/>
    </row>
    <row r="40" spans="1:6" x14ac:dyDescent="0.2">
      <c r="A40" s="155">
        <f>+'3.vol.'!C40</f>
        <v>43344</v>
      </c>
      <c r="B40" s="126"/>
      <c r="C40" s="105"/>
      <c r="D40" s="156"/>
      <c r="E40" s="126"/>
      <c r="F40"/>
    </row>
    <row r="41" spans="1:6" x14ac:dyDescent="0.2">
      <c r="A41" s="155">
        <f>+'3.vol.'!C41</f>
        <v>43374</v>
      </c>
      <c r="B41" s="126"/>
      <c r="C41" s="105"/>
      <c r="D41" s="156"/>
      <c r="E41" s="126"/>
      <c r="F41"/>
    </row>
    <row r="42" spans="1:6" x14ac:dyDescent="0.2">
      <c r="A42" s="155">
        <f>+'3.vol.'!C42</f>
        <v>43405</v>
      </c>
      <c r="B42" s="126"/>
      <c r="C42" s="105"/>
      <c r="D42" s="156"/>
      <c r="E42" s="126"/>
      <c r="F42"/>
    </row>
    <row r="43" spans="1:6" ht="13.5" thickBot="1" x14ac:dyDescent="0.25">
      <c r="A43" s="157">
        <f>+'3.vol.'!C43</f>
        <v>43435</v>
      </c>
      <c r="B43" s="158"/>
      <c r="C43" s="163"/>
      <c r="D43" s="164"/>
      <c r="E43" s="158"/>
      <c r="F43"/>
    </row>
    <row r="44" spans="1:6" x14ac:dyDescent="0.2">
      <c r="A44" s="151">
        <f>+'3.vol.'!C44</f>
        <v>43466</v>
      </c>
      <c r="B44" s="153"/>
      <c r="C44" s="153"/>
      <c r="D44" s="152"/>
      <c r="E44" s="153"/>
      <c r="F44"/>
    </row>
    <row r="45" spans="1:6" x14ac:dyDescent="0.2">
      <c r="A45" s="155">
        <f>+'3.vol.'!C45</f>
        <v>43497</v>
      </c>
      <c r="B45" s="126"/>
      <c r="C45" s="126"/>
      <c r="D45" s="156"/>
      <c r="E45" s="126"/>
      <c r="F45"/>
    </row>
    <row r="46" spans="1:6" ht="13.5" thickBot="1" x14ac:dyDescent="0.25">
      <c r="A46" s="157">
        <f>+'3.vol.'!C46</f>
        <v>43525</v>
      </c>
      <c r="B46" s="158"/>
      <c r="C46" s="158"/>
      <c r="D46" s="164"/>
      <c r="E46" s="158"/>
      <c r="F46"/>
    </row>
    <row r="47" spans="1:6" hidden="1" x14ac:dyDescent="0.2">
      <c r="A47" s="364">
        <f>+'3.vol.'!C47</f>
        <v>43556</v>
      </c>
      <c r="B47" s="365"/>
      <c r="C47" s="366"/>
      <c r="D47" s="367"/>
      <c r="E47" s="365"/>
      <c r="F47"/>
    </row>
    <row r="48" spans="1:6" hidden="1" x14ac:dyDescent="0.2">
      <c r="A48" s="155">
        <f>+'3.vol.'!C48</f>
        <v>43586</v>
      </c>
      <c r="B48" s="126"/>
      <c r="C48" s="105"/>
      <c r="D48" s="156"/>
      <c r="E48" s="126"/>
      <c r="F48"/>
    </row>
    <row r="49" spans="1:6" hidden="1" x14ac:dyDescent="0.2">
      <c r="A49" s="155">
        <f>+'3.vol.'!C49</f>
        <v>43617</v>
      </c>
      <c r="B49" s="126"/>
      <c r="C49" s="105"/>
      <c r="D49" s="156"/>
      <c r="E49" s="126"/>
      <c r="F49"/>
    </row>
    <row r="50" spans="1:6" hidden="1" x14ac:dyDescent="0.2">
      <c r="A50" s="155">
        <f>+'3.vol.'!C50</f>
        <v>43647</v>
      </c>
      <c r="B50" s="126"/>
      <c r="C50" s="105"/>
      <c r="D50" s="156"/>
      <c r="E50" s="126"/>
      <c r="F50"/>
    </row>
    <row r="51" spans="1:6" hidden="1" x14ac:dyDescent="0.2">
      <c r="A51" s="155">
        <f>+'3.vol.'!C51</f>
        <v>43678</v>
      </c>
      <c r="B51" s="126"/>
      <c r="C51" s="105"/>
      <c r="D51" s="156"/>
      <c r="E51" s="126"/>
      <c r="F51"/>
    </row>
    <row r="52" spans="1:6" hidden="1" x14ac:dyDescent="0.2">
      <c r="A52" s="155">
        <f>+'3.vol.'!C52</f>
        <v>43709</v>
      </c>
      <c r="B52" s="126"/>
      <c r="C52" s="105"/>
      <c r="D52" s="156"/>
      <c r="E52" s="126"/>
      <c r="F52"/>
    </row>
    <row r="53" spans="1:6" hidden="1" x14ac:dyDescent="0.2">
      <c r="A53" s="155">
        <f>+'3.vol.'!C53</f>
        <v>43739</v>
      </c>
      <c r="B53" s="126"/>
      <c r="C53" s="105"/>
      <c r="D53" s="156"/>
      <c r="E53" s="126"/>
      <c r="F53"/>
    </row>
    <row r="54" spans="1:6" hidden="1" x14ac:dyDescent="0.2">
      <c r="A54" s="155">
        <f>+'3.vol.'!C54</f>
        <v>43770</v>
      </c>
      <c r="B54" s="126"/>
      <c r="C54" s="105"/>
      <c r="D54" s="156"/>
      <c r="E54" s="126"/>
      <c r="F54"/>
    </row>
    <row r="55" spans="1:6" ht="13.5" hidden="1" thickBot="1" x14ac:dyDescent="0.25">
      <c r="A55" s="157">
        <f>+'3.vol.'!C55</f>
        <v>43800</v>
      </c>
      <c r="B55" s="158"/>
      <c r="C55" s="163"/>
      <c r="D55" s="164"/>
      <c r="E55" s="158"/>
      <c r="F55"/>
    </row>
    <row r="56" spans="1:6" ht="13.5" thickBot="1" x14ac:dyDescent="0.25">
      <c r="A56" s="171"/>
      <c r="B56" s="166"/>
      <c r="C56" s="166"/>
      <c r="D56" s="167"/>
      <c r="E56" s="166"/>
      <c r="F56"/>
    </row>
    <row r="57" spans="1:6" x14ac:dyDescent="0.2">
      <c r="A57" s="208">
        <v>2016</v>
      </c>
      <c r="B57" s="153"/>
      <c r="C57" s="153"/>
      <c r="D57" s="153"/>
      <c r="E57" s="153"/>
      <c r="F57"/>
    </row>
    <row r="58" spans="1:6" x14ac:dyDescent="0.2">
      <c r="A58" s="209">
        <v>2017</v>
      </c>
      <c r="B58" s="126"/>
      <c r="C58" s="126"/>
      <c r="D58" s="126"/>
      <c r="E58" s="126"/>
      <c r="F58"/>
    </row>
    <row r="59" spans="1:6" ht="13.5" thickBot="1" x14ac:dyDescent="0.25">
      <c r="A59" s="210">
        <v>2018</v>
      </c>
      <c r="B59" s="158"/>
      <c r="C59" s="158"/>
      <c r="D59" s="158"/>
      <c r="E59" s="158"/>
      <c r="F59"/>
    </row>
    <row r="60" spans="1:6" ht="13.5" thickBot="1" x14ac:dyDescent="0.25">
      <c r="A60" s="171"/>
      <c r="B60" s="166"/>
      <c r="C60" s="166"/>
      <c r="D60" s="166"/>
      <c r="E60" s="166"/>
      <c r="F60"/>
    </row>
    <row r="61" spans="1:6" x14ac:dyDescent="0.2">
      <c r="A61" s="65" t="s">
        <v>203</v>
      </c>
      <c r="B61" s="153"/>
      <c r="C61" s="153"/>
      <c r="D61" s="153"/>
      <c r="E61" s="153"/>
      <c r="F61"/>
    </row>
    <row r="62" spans="1:6" ht="13.5" thickBot="1" x14ac:dyDescent="0.25">
      <c r="A62" s="342" t="s">
        <v>201</v>
      </c>
      <c r="B62" s="158"/>
      <c r="C62" s="158"/>
      <c r="D62" s="158"/>
      <c r="E62" s="158"/>
      <c r="F62"/>
    </row>
    <row r="63" spans="1:6" x14ac:dyDescent="0.2">
      <c r="A63" s="172" t="s">
        <v>84</v>
      </c>
      <c r="B63" s="166"/>
      <c r="C63" s="166"/>
      <c r="D63" s="166"/>
      <c r="E63" s="166"/>
      <c r="F63" s="166"/>
    </row>
    <row r="64" spans="1:6" x14ac:dyDescent="0.2">
      <c r="A64" s="141" t="s">
        <v>190</v>
      </c>
      <c r="B64" s="166"/>
      <c r="C64" s="166"/>
      <c r="D64" s="166"/>
      <c r="E64" s="166"/>
      <c r="F64" s="166"/>
    </row>
    <row r="65" spans="1:6" x14ac:dyDescent="0.2">
      <c r="A65" s="141"/>
      <c r="B65" s="166"/>
      <c r="C65" s="166"/>
      <c r="D65" s="166"/>
      <c r="E65" s="166"/>
      <c r="F65" s="166"/>
    </row>
  </sheetData>
  <sheetProtection formatCells="0" formatColumns="0" formatRows="0"/>
  <mergeCells count="4">
    <mergeCell ref="A1:E1"/>
    <mergeCell ref="A2:E2"/>
    <mergeCell ref="A3:E3"/>
    <mergeCell ref="A4:E4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5" orientation="portrait" horizontalDpi="300" verticalDpi="300" r:id="rId1"/>
  <headerFooter alignWithMargins="0">
    <oddHeader xml:space="preserve">&amp;R2019- Año de la Exportación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5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7.28515625" style="52" customWidth="1"/>
    <col min="2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17" t="s">
        <v>87</v>
      </c>
      <c r="B1" s="117"/>
      <c r="C1" s="117"/>
      <c r="D1" s="190"/>
      <c r="E1" s="190"/>
      <c r="F1" s="191"/>
      <c r="G1" s="191"/>
      <c r="H1" s="191"/>
      <c r="I1" s="191"/>
    </row>
    <row r="2" spans="1:9" x14ac:dyDescent="0.2">
      <c r="A2" s="117" t="s">
        <v>13</v>
      </c>
      <c r="B2" s="117"/>
      <c r="C2" s="117"/>
      <c r="D2" s="191"/>
      <c r="E2" s="191"/>
      <c r="F2" s="191"/>
      <c r="G2" s="191"/>
      <c r="H2" s="191"/>
      <c r="I2" s="191"/>
    </row>
    <row r="3" spans="1:9" x14ac:dyDescent="0.2">
      <c r="A3" s="376" t="str">
        <f>+'1.modelos'!A3</f>
        <v>PET</v>
      </c>
      <c r="B3" s="376"/>
      <c r="C3" s="376"/>
      <c r="D3" s="400"/>
      <c r="E3" s="400"/>
      <c r="F3" s="400"/>
      <c r="G3" s="400"/>
      <c r="H3" s="400"/>
      <c r="I3" s="400"/>
    </row>
    <row r="4" spans="1:9" x14ac:dyDescent="0.2">
      <c r="A4" s="117" t="s">
        <v>14</v>
      </c>
      <c r="B4" s="117"/>
      <c r="C4" s="117"/>
      <c r="D4" s="191"/>
      <c r="E4" s="191"/>
      <c r="F4" s="191"/>
      <c r="G4" s="191"/>
      <c r="H4" s="191"/>
      <c r="I4" s="191"/>
    </row>
    <row r="5" spans="1:9" x14ac:dyDescent="0.2">
      <c r="A5" s="398" t="s">
        <v>215</v>
      </c>
      <c r="B5" s="398"/>
      <c r="C5" s="398"/>
      <c r="D5" s="399"/>
      <c r="E5" s="399"/>
      <c r="F5" s="399"/>
      <c r="G5" s="399"/>
      <c r="H5" s="399"/>
      <c r="I5" s="399"/>
    </row>
    <row r="6" spans="1:9" ht="13.5" thickBot="1" x14ac:dyDescent="0.25">
      <c r="D6" s="167"/>
      <c r="E6" s="191"/>
      <c r="F6" s="191"/>
      <c r="G6" s="191"/>
      <c r="H6" s="191"/>
      <c r="I6" s="191"/>
    </row>
    <row r="7" spans="1:9" x14ac:dyDescent="0.2">
      <c r="A7" s="130" t="s">
        <v>8</v>
      </c>
      <c r="B7" s="540" t="s">
        <v>205</v>
      </c>
      <c r="C7" s="541"/>
      <c r="D7" s="192" t="s">
        <v>15</v>
      </c>
      <c r="E7" s="193"/>
      <c r="F7" s="192" t="s">
        <v>15</v>
      </c>
      <c r="G7" s="193"/>
      <c r="H7" s="192" t="s">
        <v>206</v>
      </c>
      <c r="I7" s="193"/>
    </row>
    <row r="8" spans="1:9" ht="13.5" thickBot="1" x14ac:dyDescent="0.25">
      <c r="A8" s="194" t="s">
        <v>9</v>
      </c>
      <c r="B8" s="195" t="s">
        <v>210</v>
      </c>
      <c r="C8" s="196" t="s">
        <v>16</v>
      </c>
      <c r="D8" s="195" t="s">
        <v>210</v>
      </c>
      <c r="E8" s="197" t="s">
        <v>16</v>
      </c>
      <c r="F8" s="195" t="s">
        <v>210</v>
      </c>
      <c r="G8" s="197" t="s">
        <v>16</v>
      </c>
      <c r="H8" s="195" t="s">
        <v>210</v>
      </c>
      <c r="I8" s="197" t="s">
        <v>16</v>
      </c>
    </row>
    <row r="9" spans="1:9" x14ac:dyDescent="0.2">
      <c r="A9" s="151">
        <f>+'10- impo OMAN '!A8</f>
        <v>42370</v>
      </c>
      <c r="B9" s="151"/>
      <c r="C9" s="151"/>
      <c r="D9" s="152"/>
      <c r="E9" s="153"/>
      <c r="F9" s="152"/>
      <c r="G9" s="153"/>
      <c r="H9" s="152"/>
      <c r="I9" s="153"/>
    </row>
    <row r="10" spans="1:9" x14ac:dyDescent="0.2">
      <c r="A10" s="155">
        <f>+'10- impo OMAN '!A9</f>
        <v>42401</v>
      </c>
      <c r="B10" s="155"/>
      <c r="C10" s="155"/>
      <c r="D10" s="156"/>
      <c r="E10" s="126"/>
      <c r="F10" s="156"/>
      <c r="G10" s="126"/>
      <c r="H10" s="156"/>
      <c r="I10" s="126"/>
    </row>
    <row r="11" spans="1:9" x14ac:dyDescent="0.2">
      <c r="A11" s="155">
        <f>+'10- impo OMAN '!A10</f>
        <v>42430</v>
      </c>
      <c r="B11" s="155"/>
      <c r="C11" s="155"/>
      <c r="D11" s="156"/>
      <c r="E11" s="126"/>
      <c r="F11" s="156"/>
      <c r="G11" s="126"/>
      <c r="H11" s="156"/>
      <c r="I11" s="126"/>
    </row>
    <row r="12" spans="1:9" x14ac:dyDescent="0.2">
      <c r="A12" s="155">
        <f>+'10- impo OMAN '!A11</f>
        <v>42461</v>
      </c>
      <c r="B12" s="155"/>
      <c r="C12" s="155"/>
      <c r="D12" s="156"/>
      <c r="E12" s="126"/>
      <c r="F12" s="156"/>
      <c r="G12" s="126"/>
      <c r="H12" s="156"/>
      <c r="I12" s="126"/>
    </row>
    <row r="13" spans="1:9" x14ac:dyDescent="0.2">
      <c r="A13" s="155">
        <f>+'10- impo OMAN '!A12</f>
        <v>42491</v>
      </c>
      <c r="B13" s="155"/>
      <c r="C13" s="155"/>
      <c r="D13" s="126"/>
      <c r="E13" s="126"/>
      <c r="F13" s="126"/>
      <c r="G13" s="126"/>
      <c r="H13" s="126"/>
      <c r="I13" s="126"/>
    </row>
    <row r="14" spans="1:9" x14ac:dyDescent="0.2">
      <c r="A14" s="155">
        <f>+'10- impo OMAN '!A13</f>
        <v>42522</v>
      </c>
      <c r="B14" s="155"/>
      <c r="C14" s="155"/>
      <c r="D14" s="156"/>
      <c r="E14" s="126"/>
      <c r="F14" s="156"/>
      <c r="G14" s="126"/>
      <c r="H14" s="156"/>
      <c r="I14" s="126"/>
    </row>
    <row r="15" spans="1:9" x14ac:dyDescent="0.2">
      <c r="A15" s="155">
        <f>+'10- impo OMAN '!A14</f>
        <v>42552</v>
      </c>
      <c r="B15" s="155"/>
      <c r="C15" s="155"/>
      <c r="D15" s="126"/>
      <c r="E15" s="126"/>
      <c r="F15" s="126"/>
      <c r="G15" s="126"/>
      <c r="H15" s="126"/>
      <c r="I15" s="126"/>
    </row>
    <row r="16" spans="1:9" x14ac:dyDescent="0.2">
      <c r="A16" s="155">
        <f>+'10- impo OMAN '!A15</f>
        <v>42583</v>
      </c>
      <c r="B16" s="155"/>
      <c r="C16" s="155"/>
      <c r="D16" s="126"/>
      <c r="E16" s="126"/>
      <c r="F16" s="126"/>
      <c r="G16" s="126"/>
      <c r="H16" s="126"/>
      <c r="I16" s="126"/>
    </row>
    <row r="17" spans="1:9" x14ac:dyDescent="0.2">
      <c r="A17" s="155">
        <f>+'10- impo OMAN '!A16</f>
        <v>42614</v>
      </c>
      <c r="B17" s="155"/>
      <c r="C17" s="155"/>
      <c r="D17" s="126"/>
      <c r="E17" s="126"/>
      <c r="F17" s="126"/>
      <c r="G17" s="126"/>
      <c r="H17" s="126"/>
      <c r="I17" s="126"/>
    </row>
    <row r="18" spans="1:9" x14ac:dyDescent="0.2">
      <c r="A18" s="155">
        <f>+'10- impo OMAN '!A17</f>
        <v>42644</v>
      </c>
      <c r="B18" s="155"/>
      <c r="C18" s="155"/>
      <c r="D18" s="126"/>
      <c r="E18" s="126"/>
      <c r="F18" s="126"/>
      <c r="G18" s="126"/>
      <c r="H18" s="126"/>
      <c r="I18" s="126"/>
    </row>
    <row r="19" spans="1:9" x14ac:dyDescent="0.2">
      <c r="A19" s="155">
        <f>+'10- impo OMAN '!A18</f>
        <v>42675</v>
      </c>
      <c r="B19" s="155"/>
      <c r="C19" s="155"/>
      <c r="D19" s="126"/>
      <c r="E19" s="126"/>
      <c r="F19" s="126"/>
      <c r="G19" s="126"/>
      <c r="H19" s="126"/>
      <c r="I19" s="126"/>
    </row>
    <row r="20" spans="1:9" ht="13.5" thickBot="1" x14ac:dyDescent="0.25">
      <c r="A20" s="157">
        <f>+'10- impo OMAN '!A19</f>
        <v>42705</v>
      </c>
      <c r="B20" s="157"/>
      <c r="C20" s="157"/>
      <c r="D20" s="158"/>
      <c r="E20" s="158"/>
      <c r="F20" s="158"/>
      <c r="G20" s="158"/>
      <c r="H20" s="158"/>
      <c r="I20" s="158"/>
    </row>
    <row r="21" spans="1:9" x14ac:dyDescent="0.2">
      <c r="A21" s="151">
        <f>+'10- impo OMAN '!A20</f>
        <v>42736</v>
      </c>
      <c r="B21" s="151"/>
      <c r="C21" s="151"/>
      <c r="D21" s="153"/>
      <c r="E21" s="153"/>
      <c r="F21" s="153"/>
      <c r="G21" s="153"/>
      <c r="H21" s="153"/>
      <c r="I21" s="153"/>
    </row>
    <row r="22" spans="1:9" x14ac:dyDescent="0.2">
      <c r="A22" s="155">
        <f>+'10- impo OMAN '!A21</f>
        <v>42767</v>
      </c>
      <c r="B22" s="155"/>
      <c r="C22" s="155"/>
      <c r="D22" s="126"/>
      <c r="E22" s="126"/>
      <c r="F22" s="126"/>
      <c r="G22" s="126"/>
      <c r="H22" s="126"/>
      <c r="I22" s="126"/>
    </row>
    <row r="23" spans="1:9" x14ac:dyDescent="0.2">
      <c r="A23" s="155">
        <f>+'10- impo OMAN '!A22</f>
        <v>42795</v>
      </c>
      <c r="B23" s="155"/>
      <c r="C23" s="155"/>
      <c r="D23" s="126"/>
      <c r="E23" s="126"/>
      <c r="F23" s="126"/>
      <c r="G23" s="126"/>
      <c r="H23" s="126"/>
      <c r="I23" s="126"/>
    </row>
    <row r="24" spans="1:9" x14ac:dyDescent="0.2">
      <c r="A24" s="155">
        <f>+'10- impo OMAN '!A23</f>
        <v>42826</v>
      </c>
      <c r="B24" s="155"/>
      <c r="C24" s="155"/>
      <c r="D24" s="126"/>
      <c r="E24" s="126"/>
      <c r="F24" s="126"/>
      <c r="G24" s="126"/>
      <c r="H24" s="126"/>
      <c r="I24" s="126"/>
    </row>
    <row r="25" spans="1:9" x14ac:dyDescent="0.2">
      <c r="A25" s="155">
        <f>+'10- impo OMAN '!A24</f>
        <v>42856</v>
      </c>
      <c r="B25" s="155"/>
      <c r="C25" s="155"/>
      <c r="D25" s="126"/>
      <c r="E25" s="126"/>
      <c r="F25" s="126"/>
      <c r="G25" s="126"/>
      <c r="H25" s="126"/>
      <c r="I25" s="126"/>
    </row>
    <row r="26" spans="1:9" x14ac:dyDescent="0.2">
      <c r="A26" s="155">
        <f>+'10- impo OMAN '!A25</f>
        <v>42887</v>
      </c>
      <c r="B26" s="155"/>
      <c r="C26" s="155"/>
      <c r="D26" s="126"/>
      <c r="E26" s="126"/>
      <c r="F26" s="126"/>
      <c r="G26" s="126"/>
      <c r="H26" s="126"/>
      <c r="I26" s="126"/>
    </row>
    <row r="27" spans="1:9" x14ac:dyDescent="0.2">
      <c r="A27" s="155">
        <f>+'10- impo OMAN '!A26</f>
        <v>42917</v>
      </c>
      <c r="B27" s="155"/>
      <c r="C27" s="155"/>
      <c r="D27" s="126"/>
      <c r="E27" s="126"/>
      <c r="F27" s="126"/>
      <c r="G27" s="126"/>
      <c r="H27" s="126"/>
      <c r="I27" s="126"/>
    </row>
    <row r="28" spans="1:9" x14ac:dyDescent="0.2">
      <c r="A28" s="155">
        <f>+'10- impo OMAN '!A27</f>
        <v>42948</v>
      </c>
      <c r="B28" s="155"/>
      <c r="C28" s="155"/>
      <c r="D28" s="126"/>
      <c r="E28" s="126"/>
      <c r="F28" s="126"/>
      <c r="G28" s="126"/>
      <c r="H28" s="126"/>
      <c r="I28" s="126"/>
    </row>
    <row r="29" spans="1:9" x14ac:dyDescent="0.2">
      <c r="A29" s="155">
        <f>+'10- impo OMAN '!A28</f>
        <v>42979</v>
      </c>
      <c r="B29" s="155"/>
      <c r="C29" s="155"/>
      <c r="D29" s="126"/>
      <c r="E29" s="126"/>
      <c r="F29" s="126"/>
      <c r="G29" s="126"/>
      <c r="H29" s="126"/>
      <c r="I29" s="126"/>
    </row>
    <row r="30" spans="1:9" x14ac:dyDescent="0.2">
      <c r="A30" s="155">
        <f>+'10- impo OMAN '!A29</f>
        <v>43009</v>
      </c>
      <c r="B30" s="155"/>
      <c r="C30" s="155"/>
      <c r="D30" s="126"/>
      <c r="E30" s="126"/>
      <c r="F30" s="126"/>
      <c r="G30" s="126"/>
      <c r="H30" s="126"/>
      <c r="I30" s="126"/>
    </row>
    <row r="31" spans="1:9" x14ac:dyDescent="0.2">
      <c r="A31" s="155">
        <f>+'10- impo OMAN '!A30</f>
        <v>43040</v>
      </c>
      <c r="B31" s="155"/>
      <c r="C31" s="155"/>
      <c r="D31" s="126"/>
      <c r="E31" s="126"/>
      <c r="F31" s="126"/>
      <c r="G31" s="126"/>
      <c r="H31" s="126"/>
      <c r="I31" s="126"/>
    </row>
    <row r="32" spans="1:9" ht="13.5" thickBot="1" x14ac:dyDescent="0.25">
      <c r="A32" s="157">
        <f>+'10- impo OMAN '!A31</f>
        <v>43070</v>
      </c>
      <c r="B32" s="157"/>
      <c r="C32" s="157"/>
      <c r="D32" s="158"/>
      <c r="E32" s="158"/>
      <c r="F32" s="158"/>
      <c r="G32" s="158"/>
      <c r="H32" s="158"/>
      <c r="I32" s="158"/>
    </row>
    <row r="33" spans="1:9" x14ac:dyDescent="0.2">
      <c r="A33" s="151">
        <f>+'10- impo OMAN '!A32</f>
        <v>43101</v>
      </c>
      <c r="B33" s="151"/>
      <c r="C33" s="151"/>
      <c r="D33" s="153"/>
      <c r="E33" s="153"/>
      <c r="F33" s="153"/>
      <c r="G33" s="153"/>
      <c r="H33" s="153"/>
      <c r="I33" s="153"/>
    </row>
    <row r="34" spans="1:9" x14ac:dyDescent="0.2">
      <c r="A34" s="155">
        <f>+'10- impo OMAN '!A33</f>
        <v>43132</v>
      </c>
      <c r="B34" s="155"/>
      <c r="C34" s="155"/>
      <c r="D34" s="126"/>
      <c r="E34" s="126"/>
      <c r="F34" s="126"/>
      <c r="G34" s="126"/>
      <c r="H34" s="126"/>
      <c r="I34" s="126"/>
    </row>
    <row r="35" spans="1:9" x14ac:dyDescent="0.2">
      <c r="A35" s="155">
        <f>+'10- impo OMAN '!A34</f>
        <v>43160</v>
      </c>
      <c r="B35" s="155"/>
      <c r="C35" s="155"/>
      <c r="D35" s="126"/>
      <c r="E35" s="126"/>
      <c r="F35" s="126"/>
      <c r="G35" s="126"/>
      <c r="H35" s="126"/>
      <c r="I35" s="126"/>
    </row>
    <row r="36" spans="1:9" x14ac:dyDescent="0.2">
      <c r="A36" s="155">
        <f>+'10- impo OMAN '!A35</f>
        <v>43191</v>
      </c>
      <c r="B36" s="155"/>
      <c r="C36" s="155"/>
      <c r="D36" s="126"/>
      <c r="E36" s="126"/>
      <c r="F36" s="126"/>
      <c r="G36" s="126"/>
      <c r="H36" s="126"/>
      <c r="I36" s="126"/>
    </row>
    <row r="37" spans="1:9" x14ac:dyDescent="0.2">
      <c r="A37" s="155">
        <f>+'10- impo OMAN '!A36</f>
        <v>43221</v>
      </c>
      <c r="B37" s="155"/>
      <c r="C37" s="155"/>
      <c r="D37" s="126"/>
      <c r="E37" s="126"/>
      <c r="F37" s="126"/>
      <c r="G37" s="126"/>
      <c r="H37" s="126"/>
      <c r="I37" s="126"/>
    </row>
    <row r="38" spans="1:9" x14ac:dyDescent="0.2">
      <c r="A38" s="155">
        <f>+'10- impo OMAN '!A37</f>
        <v>43252</v>
      </c>
      <c r="B38" s="155"/>
      <c r="C38" s="155"/>
      <c r="D38" s="126"/>
      <c r="E38" s="126"/>
      <c r="F38" s="126"/>
      <c r="G38" s="126"/>
      <c r="H38" s="126"/>
      <c r="I38" s="126"/>
    </row>
    <row r="39" spans="1:9" x14ac:dyDescent="0.2">
      <c r="A39" s="155">
        <f>+'10- impo OMAN '!A38</f>
        <v>43282</v>
      </c>
      <c r="B39" s="155"/>
      <c r="C39" s="155"/>
      <c r="D39" s="126"/>
      <c r="E39" s="126"/>
      <c r="F39" s="126"/>
      <c r="G39" s="126"/>
      <c r="H39" s="126"/>
      <c r="I39" s="126"/>
    </row>
    <row r="40" spans="1:9" x14ac:dyDescent="0.2">
      <c r="A40" s="155">
        <f>+'10- impo OMAN '!A39</f>
        <v>43313</v>
      </c>
      <c r="B40" s="155"/>
      <c r="C40" s="155"/>
      <c r="D40" s="126"/>
      <c r="E40" s="126"/>
      <c r="F40" s="126"/>
      <c r="G40" s="126"/>
      <c r="H40" s="126"/>
      <c r="I40" s="126"/>
    </row>
    <row r="41" spans="1:9" x14ac:dyDescent="0.2">
      <c r="A41" s="155">
        <f>+'10- impo OMAN '!A40</f>
        <v>43344</v>
      </c>
      <c r="B41" s="155"/>
      <c r="C41" s="155"/>
      <c r="D41" s="126"/>
      <c r="E41" s="126"/>
      <c r="F41" s="126"/>
      <c r="G41" s="126"/>
      <c r="H41" s="126"/>
      <c r="I41" s="126"/>
    </row>
    <row r="42" spans="1:9" x14ac:dyDescent="0.2">
      <c r="A42" s="155">
        <f>+'10- impo OMAN '!A41</f>
        <v>43374</v>
      </c>
      <c r="B42" s="155"/>
      <c r="C42" s="155"/>
      <c r="D42" s="126"/>
      <c r="E42" s="126"/>
      <c r="F42" s="126"/>
      <c r="G42" s="126"/>
      <c r="H42" s="126"/>
      <c r="I42" s="126"/>
    </row>
    <row r="43" spans="1:9" x14ac:dyDescent="0.2">
      <c r="A43" s="155">
        <f>+'10- impo OMAN '!A42</f>
        <v>43405</v>
      </c>
      <c r="B43" s="155"/>
      <c r="C43" s="155"/>
      <c r="D43" s="126"/>
      <c r="E43" s="126"/>
      <c r="F43" s="126"/>
      <c r="G43" s="126"/>
      <c r="H43" s="126"/>
      <c r="I43" s="126"/>
    </row>
    <row r="44" spans="1:9" ht="13.5" thickBot="1" x14ac:dyDescent="0.25">
      <c r="A44" s="157">
        <f>+'10- impo OMAN '!A43</f>
        <v>43435</v>
      </c>
      <c r="B44" s="157"/>
      <c r="C44" s="157"/>
      <c r="D44" s="158"/>
      <c r="E44" s="158"/>
      <c r="F44" s="158"/>
      <c r="G44" s="158"/>
      <c r="H44" s="158"/>
      <c r="I44" s="158"/>
    </row>
    <row r="45" spans="1:9" x14ac:dyDescent="0.2">
      <c r="A45" s="151">
        <f>+'10- impo OMAN '!A44</f>
        <v>43466</v>
      </c>
      <c r="B45" s="151"/>
      <c r="C45" s="151"/>
      <c r="D45" s="153"/>
      <c r="E45" s="153"/>
      <c r="F45" s="153"/>
      <c r="G45" s="153"/>
      <c r="H45" s="153"/>
      <c r="I45" s="153"/>
    </row>
    <row r="46" spans="1:9" x14ac:dyDescent="0.2">
      <c r="A46" s="155">
        <f>+'10- impo OMAN '!A45</f>
        <v>43497</v>
      </c>
      <c r="B46" s="155"/>
      <c r="C46" s="155"/>
      <c r="D46" s="126"/>
      <c r="E46" s="126"/>
      <c r="F46" s="126"/>
      <c r="G46" s="126"/>
      <c r="H46" s="126"/>
      <c r="I46" s="126"/>
    </row>
    <row r="47" spans="1:9" ht="13.5" thickBot="1" x14ac:dyDescent="0.25">
      <c r="A47" s="157">
        <f>+'10- impo OMAN '!A46</f>
        <v>43525</v>
      </c>
      <c r="B47" s="157"/>
      <c r="C47" s="157"/>
      <c r="D47" s="158"/>
      <c r="E47" s="158"/>
      <c r="F47" s="158"/>
      <c r="G47" s="158"/>
      <c r="H47" s="158"/>
      <c r="I47" s="158"/>
    </row>
    <row r="48" spans="1:9" hidden="1" x14ac:dyDescent="0.2">
      <c r="A48" s="364">
        <f>+'10- impo OMAN '!A47</f>
        <v>43556</v>
      </c>
      <c r="B48" s="364"/>
      <c r="C48" s="364"/>
      <c r="D48" s="365"/>
      <c r="E48" s="365"/>
      <c r="F48" s="365"/>
      <c r="G48" s="365"/>
      <c r="H48" s="365"/>
      <c r="I48" s="365"/>
    </row>
    <row r="49" spans="1:9" hidden="1" x14ac:dyDescent="0.2">
      <c r="A49" s="155">
        <f>+'10- impo OMAN '!A48</f>
        <v>43586</v>
      </c>
      <c r="B49" s="155"/>
      <c r="C49" s="155"/>
      <c r="D49" s="126"/>
      <c r="E49" s="126"/>
      <c r="F49" s="126"/>
      <c r="G49" s="126"/>
      <c r="H49" s="126"/>
      <c r="I49" s="126"/>
    </row>
    <row r="50" spans="1:9" hidden="1" x14ac:dyDescent="0.2">
      <c r="A50" s="155">
        <f>+'10- impo OMAN '!A49</f>
        <v>43617</v>
      </c>
      <c r="B50" s="155"/>
      <c r="C50" s="155"/>
      <c r="D50" s="126"/>
      <c r="E50" s="126"/>
      <c r="F50" s="126"/>
      <c r="G50" s="126"/>
      <c r="H50" s="126"/>
      <c r="I50" s="126"/>
    </row>
    <row r="51" spans="1:9" hidden="1" x14ac:dyDescent="0.2">
      <c r="A51" s="155">
        <f>+'10- impo OMAN '!A50</f>
        <v>43647</v>
      </c>
      <c r="B51" s="155"/>
      <c r="C51" s="155"/>
      <c r="D51" s="126"/>
      <c r="E51" s="126"/>
      <c r="F51" s="126"/>
      <c r="G51" s="126"/>
      <c r="H51" s="126"/>
      <c r="I51" s="126"/>
    </row>
    <row r="52" spans="1:9" hidden="1" x14ac:dyDescent="0.2">
      <c r="A52" s="155">
        <f>+'10- impo OMAN '!A51</f>
        <v>43678</v>
      </c>
      <c r="B52" s="155"/>
      <c r="C52" s="155"/>
      <c r="D52" s="126"/>
      <c r="E52" s="126"/>
      <c r="F52" s="126"/>
      <c r="G52" s="126"/>
      <c r="H52" s="126"/>
      <c r="I52" s="126"/>
    </row>
    <row r="53" spans="1:9" hidden="1" x14ac:dyDescent="0.2">
      <c r="A53" s="155">
        <f>+'10- impo OMAN '!A52</f>
        <v>43709</v>
      </c>
      <c r="B53" s="155"/>
      <c r="C53" s="155"/>
      <c r="D53" s="126"/>
      <c r="E53" s="126"/>
      <c r="F53" s="126"/>
      <c r="G53" s="126"/>
      <c r="H53" s="126"/>
      <c r="I53" s="126"/>
    </row>
    <row r="54" spans="1:9" hidden="1" x14ac:dyDescent="0.2">
      <c r="A54" s="155">
        <f>+'10- impo OMAN '!A53</f>
        <v>43739</v>
      </c>
      <c r="B54" s="155"/>
      <c r="C54" s="155"/>
      <c r="D54" s="126"/>
      <c r="E54" s="126"/>
      <c r="F54" s="126"/>
      <c r="G54" s="126"/>
      <c r="H54" s="126"/>
      <c r="I54" s="126"/>
    </row>
    <row r="55" spans="1:9" hidden="1" x14ac:dyDescent="0.2">
      <c r="A55" s="155">
        <f>+'10- impo OMAN '!A54</f>
        <v>43770</v>
      </c>
      <c r="B55" s="155"/>
      <c r="C55" s="155"/>
      <c r="D55" s="126"/>
      <c r="E55" s="126"/>
      <c r="F55" s="126"/>
      <c r="G55" s="126"/>
      <c r="H55" s="126"/>
      <c r="I55" s="126"/>
    </row>
    <row r="56" spans="1:9" ht="13.5" hidden="1" thickBot="1" x14ac:dyDescent="0.25">
      <c r="A56" s="157">
        <f>+'10- impo OMAN '!A55</f>
        <v>43800</v>
      </c>
      <c r="B56" s="157"/>
      <c r="C56" s="157"/>
      <c r="D56" s="158"/>
      <c r="E56" s="158"/>
      <c r="F56" s="158"/>
      <c r="G56" s="158"/>
      <c r="H56" s="158"/>
      <c r="I56" s="158"/>
    </row>
    <row r="57" spans="1:9" ht="13.5" thickBot="1" x14ac:dyDescent="0.25">
      <c r="A57" s="171"/>
      <c r="B57" s="171"/>
      <c r="C57" s="171"/>
      <c r="D57" s="166"/>
      <c r="E57" s="166"/>
      <c r="F57" s="166"/>
      <c r="G57" s="166"/>
      <c r="H57" s="166"/>
      <c r="I57" s="166"/>
    </row>
    <row r="58" spans="1:9" x14ac:dyDescent="0.2">
      <c r="A58" s="168">
        <f>+'3.vol.'!C59</f>
        <v>2016</v>
      </c>
      <c r="B58" s="198"/>
      <c r="C58" s="198"/>
      <c r="D58" s="199"/>
      <c r="E58" s="199"/>
      <c r="F58" s="199"/>
      <c r="G58" s="199"/>
      <c r="H58" s="199"/>
      <c r="I58" s="199"/>
    </row>
    <row r="59" spans="1:9" x14ac:dyDescent="0.2">
      <c r="A59" s="169">
        <f>+'3.vol.'!C60</f>
        <v>2017</v>
      </c>
      <c r="B59" s="200"/>
      <c r="C59" s="200"/>
      <c r="D59" s="201"/>
      <c r="E59" s="201"/>
      <c r="F59" s="201"/>
      <c r="G59" s="201"/>
      <c r="H59" s="201"/>
      <c r="I59" s="201"/>
    </row>
    <row r="60" spans="1:9" ht="13.5" thickBot="1" x14ac:dyDescent="0.25">
      <c r="A60" s="170">
        <f>+'3.vol.'!C61</f>
        <v>2018</v>
      </c>
      <c r="B60" s="202"/>
      <c r="C60" s="202"/>
      <c r="D60" s="203"/>
      <c r="E60" s="203"/>
      <c r="F60" s="203"/>
      <c r="G60" s="203"/>
      <c r="H60" s="203"/>
      <c r="I60" s="203"/>
    </row>
    <row r="61" spans="1:9" ht="13.5" thickBot="1" x14ac:dyDescent="0.25">
      <c r="A61" s="171"/>
      <c r="B61" s="204"/>
      <c r="C61" s="204"/>
      <c r="D61" s="70"/>
      <c r="E61" s="70"/>
      <c r="F61" s="70"/>
      <c r="G61" s="70"/>
      <c r="H61" s="70"/>
      <c r="I61" s="70"/>
    </row>
    <row r="62" spans="1:9" x14ac:dyDescent="0.2">
      <c r="A62" s="151" t="str">
        <f>+'3.vol.'!C62</f>
        <v>ene-mar 2018</v>
      </c>
      <c r="B62" s="205"/>
      <c r="C62" s="205"/>
      <c r="D62" s="199"/>
      <c r="E62" s="199"/>
      <c r="F62" s="199"/>
      <c r="G62" s="199"/>
      <c r="H62" s="199"/>
      <c r="I62" s="199"/>
    </row>
    <row r="63" spans="1:9" ht="13.5" thickBot="1" x14ac:dyDescent="0.25">
      <c r="A63" s="157" t="s">
        <v>201</v>
      </c>
      <c r="B63" s="206"/>
      <c r="C63" s="206"/>
      <c r="D63" s="203"/>
      <c r="E63" s="203"/>
      <c r="F63" s="203"/>
      <c r="G63" s="203"/>
      <c r="H63" s="203"/>
      <c r="I63" s="203"/>
    </row>
    <row r="64" spans="1:9" x14ac:dyDescent="0.2">
      <c r="A64" s="165"/>
      <c r="B64" s="165"/>
      <c r="C64" s="165"/>
    </row>
    <row r="65" spans="1:3" x14ac:dyDescent="0.2">
      <c r="A65" s="165"/>
      <c r="B65" s="165"/>
      <c r="C65" s="165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8" orientation="portrait" horizontalDpi="4294967292" verticalDpi="300" r:id="rId1"/>
  <headerFooter alignWithMargins="0">
    <oddHeader xml:space="preserve">&amp;R2019- Año de la Exportación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B18" sqref="B18"/>
    </sheetView>
  </sheetViews>
  <sheetFormatPr baseColWidth="10" defaultRowHeight="12.75" x14ac:dyDescent="0.2"/>
  <cols>
    <col min="1" max="1" width="16.285156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17" t="s">
        <v>136</v>
      </c>
      <c r="B1" s="118"/>
      <c r="C1" s="118"/>
      <c r="D1" s="118"/>
      <c r="E1" s="118"/>
    </row>
    <row r="2" spans="1:5" x14ac:dyDescent="0.2">
      <c r="A2" s="117" t="s">
        <v>18</v>
      </c>
      <c r="B2" s="118"/>
      <c r="C2" s="118"/>
      <c r="D2" s="118"/>
      <c r="E2" s="118"/>
    </row>
    <row r="3" spans="1:5" x14ac:dyDescent="0.2">
      <c r="A3" s="398" t="s">
        <v>216</v>
      </c>
      <c r="B3" s="401"/>
      <c r="C3" s="401"/>
      <c r="D3" s="401"/>
      <c r="E3" s="401"/>
    </row>
    <row r="4" spans="1:5" x14ac:dyDescent="0.2">
      <c r="A4" s="398" t="s">
        <v>209</v>
      </c>
      <c r="B4" s="401"/>
      <c r="C4" s="401"/>
      <c r="D4" s="401"/>
      <c r="E4" s="401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29"/>
      <c r="B6" s="129"/>
      <c r="C6" s="402" t="s">
        <v>21</v>
      </c>
      <c r="D6" s="173"/>
      <c r="E6" s="174"/>
    </row>
    <row r="7" spans="1:5" ht="13.5" thickBot="1" x14ac:dyDescent="0.25">
      <c r="A7" s="130" t="s">
        <v>9</v>
      </c>
      <c r="B7" s="372" t="s">
        <v>205</v>
      </c>
      <c r="C7" s="373" t="s">
        <v>22</v>
      </c>
      <c r="D7" s="374" t="s">
        <v>22</v>
      </c>
      <c r="E7" s="375" t="s">
        <v>207</v>
      </c>
    </row>
    <row r="8" spans="1:5" x14ac:dyDescent="0.2">
      <c r="A8" s="368">
        <f>+'3.vol.'!C58</f>
        <v>2015</v>
      </c>
      <c r="B8" s="175"/>
      <c r="C8" s="176"/>
      <c r="D8" s="177"/>
      <c r="E8" s="178"/>
    </row>
    <row r="9" spans="1:5" x14ac:dyDescent="0.2">
      <c r="A9" s="369">
        <f>+'3.vol.'!C59</f>
        <v>2016</v>
      </c>
      <c r="B9" s="179"/>
      <c r="C9" s="180"/>
      <c r="D9" s="181"/>
      <c r="E9" s="127"/>
    </row>
    <row r="10" spans="1:5" x14ac:dyDescent="0.2">
      <c r="A10" s="369">
        <f>+'3.vol.'!C60</f>
        <v>2017</v>
      </c>
      <c r="B10" s="180"/>
      <c r="C10" s="180"/>
      <c r="D10" s="181"/>
      <c r="E10" s="127"/>
    </row>
    <row r="11" spans="1:5" ht="13.5" thickBot="1" x14ac:dyDescent="0.25">
      <c r="A11" s="370">
        <f>+'3.vol.'!C61</f>
        <v>2018</v>
      </c>
      <c r="B11" s="182"/>
      <c r="C11" s="183"/>
      <c r="D11" s="184"/>
      <c r="E11" s="161"/>
    </row>
    <row r="12" spans="1:5" x14ac:dyDescent="0.2">
      <c r="A12" s="368" t="str">
        <f>+'3.vol.'!C62</f>
        <v>ene-mar 2018</v>
      </c>
      <c r="B12" s="185"/>
      <c r="C12" s="185"/>
      <c r="D12" s="186"/>
      <c r="E12" s="154"/>
    </row>
    <row r="13" spans="1:5" ht="13.5" thickBot="1" x14ac:dyDescent="0.25">
      <c r="A13" s="371" t="str">
        <f>+'3.vol.'!C63</f>
        <v>ene-mar 2019</v>
      </c>
      <c r="B13" s="187"/>
      <c r="C13" s="187"/>
      <c r="D13" s="188"/>
      <c r="E13" s="159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&amp;R2019- Año de la Exportación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2"/>
  <sheetViews>
    <sheetView tabSelected="1" workbookViewId="0">
      <selection activeCell="E21" sqref="E21"/>
    </sheetView>
  </sheetViews>
  <sheetFormatPr baseColWidth="10" defaultRowHeight="12.75" x14ac:dyDescent="0.2"/>
  <cols>
    <col min="1" max="1" width="4.140625" style="408" customWidth="1"/>
    <col min="2" max="2" width="31.42578125" style="408" customWidth="1"/>
    <col min="3" max="6" width="33.140625" style="453" bestFit="1" customWidth="1"/>
    <col min="7" max="7" width="7.5703125" style="408" customWidth="1"/>
    <col min="8" max="8" width="17.5703125" style="408" customWidth="1"/>
    <col min="9" max="16384" width="11.42578125" style="408"/>
  </cols>
  <sheetData>
    <row r="1" spans="2:8" s="403" customFormat="1" x14ac:dyDescent="0.2">
      <c r="B1" s="404" t="s">
        <v>200</v>
      </c>
      <c r="C1" s="404"/>
      <c r="D1" s="404"/>
      <c r="E1" s="404"/>
      <c r="F1" s="404"/>
    </row>
    <row r="2" spans="2:8" s="403" customFormat="1" x14ac:dyDescent="0.2">
      <c r="B2" s="404" t="s">
        <v>220</v>
      </c>
      <c r="C2" s="404"/>
      <c r="D2" s="404"/>
      <c r="E2" s="404"/>
      <c r="F2" s="404"/>
    </row>
    <row r="3" spans="2:8" s="405" customFormat="1" x14ac:dyDescent="0.2">
      <c r="B3" s="406" t="s">
        <v>202</v>
      </c>
      <c r="C3" s="406"/>
      <c r="D3" s="406"/>
      <c r="E3" s="406"/>
      <c r="F3" s="406"/>
    </row>
    <row r="4" spans="2:8" s="405" customFormat="1" x14ac:dyDescent="0.2">
      <c r="B4" s="542" t="s">
        <v>221</v>
      </c>
      <c r="C4" s="542"/>
      <c r="D4" s="542"/>
      <c r="E4" s="542"/>
      <c r="F4" s="542"/>
    </row>
    <row r="5" spans="2:8" s="403" customFormat="1" x14ac:dyDescent="0.2">
      <c r="B5" s="407"/>
      <c r="C5" s="407"/>
      <c r="D5" s="407"/>
      <c r="E5" s="407"/>
      <c r="F5" s="407"/>
      <c r="G5" s="405"/>
      <c r="H5" s="405"/>
    </row>
    <row r="6" spans="2:8" ht="13.5" thickBot="1" x14ac:dyDescent="0.25">
      <c r="C6" s="409"/>
      <c r="D6" s="409"/>
      <c r="E6" s="409"/>
      <c r="F6" s="409"/>
      <c r="G6" s="410"/>
      <c r="H6" s="410"/>
    </row>
    <row r="7" spans="2:8" ht="12.75" customHeight="1" x14ac:dyDescent="0.2">
      <c r="B7" s="411" t="s">
        <v>8</v>
      </c>
      <c r="C7" s="412" t="s">
        <v>222</v>
      </c>
      <c r="D7" s="413" t="s">
        <v>223</v>
      </c>
      <c r="E7" s="414" t="s">
        <v>224</v>
      </c>
      <c r="F7" s="413" t="s">
        <v>225</v>
      </c>
      <c r="G7" s="403"/>
    </row>
    <row r="8" spans="2:8" ht="41.25" customHeight="1" thickBot="1" x14ac:dyDescent="0.25">
      <c r="B8" s="415" t="s">
        <v>9</v>
      </c>
      <c r="C8" s="416" t="s">
        <v>226</v>
      </c>
      <c r="D8" s="416" t="s">
        <v>226</v>
      </c>
      <c r="E8" s="416" t="s">
        <v>226</v>
      </c>
      <c r="F8" s="417" t="s">
        <v>226</v>
      </c>
      <c r="G8" s="403"/>
    </row>
    <row r="9" spans="2:8" x14ac:dyDescent="0.2">
      <c r="B9" s="418">
        <v>42370</v>
      </c>
      <c r="C9" s="419"/>
      <c r="D9" s="420"/>
      <c r="E9" s="421"/>
      <c r="F9" s="422"/>
    </row>
    <row r="10" spans="2:8" x14ac:dyDescent="0.2">
      <c r="B10" s="423">
        <v>42401</v>
      </c>
      <c r="C10" s="424"/>
      <c r="D10" s="425"/>
      <c r="E10" s="426"/>
      <c r="F10" s="427"/>
    </row>
    <row r="11" spans="2:8" x14ac:dyDescent="0.2">
      <c r="B11" s="423">
        <v>42430</v>
      </c>
      <c r="C11" s="424"/>
      <c r="D11" s="425"/>
      <c r="E11" s="426"/>
      <c r="F11" s="427"/>
    </row>
    <row r="12" spans="2:8" x14ac:dyDescent="0.2">
      <c r="B12" s="423">
        <v>42461</v>
      </c>
      <c r="C12" s="424"/>
      <c r="D12" s="425"/>
      <c r="E12" s="426"/>
      <c r="F12" s="427"/>
    </row>
    <row r="13" spans="2:8" x14ac:dyDescent="0.2">
      <c r="B13" s="423">
        <v>42491</v>
      </c>
      <c r="C13" s="426"/>
      <c r="D13" s="425"/>
      <c r="E13" s="426"/>
      <c r="F13" s="427"/>
    </row>
    <row r="14" spans="2:8" x14ac:dyDescent="0.2">
      <c r="B14" s="423">
        <v>42522</v>
      </c>
      <c r="C14" s="424"/>
      <c r="D14" s="425"/>
      <c r="E14" s="426"/>
      <c r="F14" s="427"/>
    </row>
    <row r="15" spans="2:8" x14ac:dyDescent="0.2">
      <c r="B15" s="423">
        <v>42552</v>
      </c>
      <c r="C15" s="426"/>
      <c r="D15" s="425"/>
      <c r="E15" s="426"/>
      <c r="F15" s="427"/>
    </row>
    <row r="16" spans="2:8" x14ac:dyDescent="0.2">
      <c r="B16" s="423">
        <v>42583</v>
      </c>
      <c r="C16" s="426"/>
      <c r="D16" s="425"/>
      <c r="E16" s="426"/>
      <c r="F16" s="427"/>
    </row>
    <row r="17" spans="2:6" x14ac:dyDescent="0.2">
      <c r="B17" s="423">
        <v>42614</v>
      </c>
      <c r="C17" s="426"/>
      <c r="D17" s="425"/>
      <c r="E17" s="426"/>
      <c r="F17" s="427"/>
    </row>
    <row r="18" spans="2:6" x14ac:dyDescent="0.2">
      <c r="B18" s="423">
        <v>42644</v>
      </c>
      <c r="C18" s="426"/>
      <c r="D18" s="425"/>
      <c r="E18" s="426"/>
      <c r="F18" s="427"/>
    </row>
    <row r="19" spans="2:6" x14ac:dyDescent="0.2">
      <c r="B19" s="423">
        <v>42675</v>
      </c>
      <c r="C19" s="426"/>
      <c r="D19" s="425"/>
      <c r="E19" s="426"/>
      <c r="F19" s="427"/>
    </row>
    <row r="20" spans="2:6" ht="13.5" thickBot="1" x14ac:dyDescent="0.25">
      <c r="B20" s="428">
        <v>42705</v>
      </c>
      <c r="C20" s="429"/>
      <c r="D20" s="430"/>
      <c r="E20" s="429"/>
      <c r="F20" s="431"/>
    </row>
    <row r="21" spans="2:6" x14ac:dyDescent="0.2">
      <c r="B21" s="418">
        <v>42736</v>
      </c>
      <c r="C21" s="420"/>
      <c r="D21" s="420"/>
      <c r="E21" s="432"/>
      <c r="F21" s="427"/>
    </row>
    <row r="22" spans="2:6" x14ac:dyDescent="0.2">
      <c r="B22" s="423">
        <v>42767</v>
      </c>
      <c r="C22" s="425"/>
      <c r="D22" s="425"/>
      <c r="E22" s="432"/>
      <c r="F22" s="433"/>
    </row>
    <row r="23" spans="2:6" x14ac:dyDescent="0.2">
      <c r="B23" s="423">
        <v>42795</v>
      </c>
      <c r="C23" s="425"/>
      <c r="D23" s="425"/>
      <c r="E23" s="426"/>
      <c r="F23" s="427"/>
    </row>
    <row r="24" spans="2:6" x14ac:dyDescent="0.2">
      <c r="B24" s="423">
        <v>42826</v>
      </c>
      <c r="C24" s="425"/>
      <c r="D24" s="425"/>
      <c r="E24" s="426"/>
      <c r="F24" s="427"/>
    </row>
    <row r="25" spans="2:6" x14ac:dyDescent="0.2">
      <c r="B25" s="423">
        <v>42856</v>
      </c>
      <c r="C25" s="425"/>
      <c r="D25" s="425"/>
      <c r="E25" s="426"/>
      <c r="F25" s="427"/>
    </row>
    <row r="26" spans="2:6" x14ac:dyDescent="0.2">
      <c r="B26" s="423">
        <v>42887</v>
      </c>
      <c r="C26" s="425"/>
      <c r="D26" s="425"/>
      <c r="E26" s="426"/>
      <c r="F26" s="427"/>
    </row>
    <row r="27" spans="2:6" x14ac:dyDescent="0.2">
      <c r="B27" s="423">
        <v>42917</v>
      </c>
      <c r="C27" s="425"/>
      <c r="D27" s="425"/>
      <c r="E27" s="426"/>
      <c r="F27" s="427"/>
    </row>
    <row r="28" spans="2:6" x14ac:dyDescent="0.2">
      <c r="B28" s="423">
        <v>42948</v>
      </c>
      <c r="C28" s="425"/>
      <c r="D28" s="425"/>
      <c r="E28" s="426"/>
      <c r="F28" s="427"/>
    </row>
    <row r="29" spans="2:6" x14ac:dyDescent="0.2">
      <c r="B29" s="423">
        <v>42979</v>
      </c>
      <c r="C29" s="425"/>
      <c r="D29" s="425"/>
      <c r="E29" s="426"/>
      <c r="F29" s="427"/>
    </row>
    <row r="30" spans="2:6" x14ac:dyDescent="0.2">
      <c r="B30" s="423">
        <v>43009</v>
      </c>
      <c r="C30" s="425"/>
      <c r="D30" s="425"/>
      <c r="E30" s="426"/>
      <c r="F30" s="427"/>
    </row>
    <row r="31" spans="2:6" x14ac:dyDescent="0.2">
      <c r="B31" s="423">
        <v>43040</v>
      </c>
      <c r="C31" s="425"/>
      <c r="D31" s="425"/>
      <c r="E31" s="426"/>
      <c r="F31" s="427"/>
    </row>
    <row r="32" spans="2:6" ht="13.5" thickBot="1" x14ac:dyDescent="0.25">
      <c r="B32" s="428">
        <v>43070</v>
      </c>
      <c r="C32" s="430"/>
      <c r="D32" s="430"/>
      <c r="E32" s="434"/>
      <c r="F32" s="435"/>
    </row>
    <row r="33" spans="2:47" x14ac:dyDescent="0.2">
      <c r="B33" s="418">
        <v>43101</v>
      </c>
      <c r="C33" s="420"/>
      <c r="D33" s="436"/>
      <c r="E33" s="436"/>
      <c r="F33" s="437"/>
    </row>
    <row r="34" spans="2:47" x14ac:dyDescent="0.2">
      <c r="B34" s="423">
        <v>43132</v>
      </c>
      <c r="C34" s="425"/>
      <c r="D34" s="438"/>
      <c r="E34" s="438"/>
      <c r="F34" s="439"/>
    </row>
    <row r="35" spans="2:47" x14ac:dyDescent="0.2">
      <c r="B35" s="423">
        <v>43160</v>
      </c>
      <c r="C35" s="425"/>
      <c r="D35" s="438"/>
      <c r="E35" s="438"/>
      <c r="F35" s="439"/>
    </row>
    <row r="36" spans="2:47" x14ac:dyDescent="0.2">
      <c r="B36" s="423">
        <v>43191</v>
      </c>
      <c r="C36" s="425"/>
      <c r="D36" s="438"/>
      <c r="E36" s="438"/>
      <c r="F36" s="439"/>
    </row>
    <row r="37" spans="2:47" x14ac:dyDescent="0.2">
      <c r="B37" s="423">
        <v>43221</v>
      </c>
      <c r="C37" s="425"/>
      <c r="D37" s="438"/>
      <c r="E37" s="438"/>
      <c r="F37" s="439"/>
    </row>
    <row r="38" spans="2:47" x14ac:dyDescent="0.2">
      <c r="B38" s="423">
        <v>43252</v>
      </c>
      <c r="C38" s="425"/>
      <c r="D38" s="438"/>
      <c r="E38" s="438"/>
      <c r="F38" s="439"/>
    </row>
    <row r="39" spans="2:47" x14ac:dyDescent="0.2">
      <c r="B39" s="423">
        <v>43282</v>
      </c>
      <c r="C39" s="425"/>
      <c r="D39" s="438"/>
      <c r="E39" s="438"/>
      <c r="F39" s="439"/>
    </row>
    <row r="40" spans="2:47" x14ac:dyDescent="0.2">
      <c r="B40" s="423">
        <v>43313</v>
      </c>
      <c r="C40" s="425"/>
      <c r="D40" s="438"/>
      <c r="E40" s="438"/>
      <c r="F40" s="439"/>
    </row>
    <row r="41" spans="2:47" x14ac:dyDescent="0.2">
      <c r="B41" s="423">
        <v>43344</v>
      </c>
      <c r="C41" s="425"/>
      <c r="D41" s="438"/>
      <c r="E41" s="438"/>
      <c r="F41" s="439"/>
    </row>
    <row r="42" spans="2:47" x14ac:dyDescent="0.2">
      <c r="B42" s="423">
        <v>43374</v>
      </c>
      <c r="C42" s="425"/>
      <c r="D42" s="438"/>
      <c r="E42" s="438"/>
      <c r="F42" s="439"/>
    </row>
    <row r="43" spans="2:47" x14ac:dyDescent="0.2">
      <c r="B43" s="423">
        <v>43405</v>
      </c>
      <c r="C43" s="425"/>
      <c r="D43" s="438"/>
      <c r="E43" s="438"/>
      <c r="F43" s="439"/>
    </row>
    <row r="44" spans="2:47" ht="13.5" thickBot="1" x14ac:dyDescent="0.25">
      <c r="B44" s="428">
        <v>43435</v>
      </c>
      <c r="C44" s="440"/>
      <c r="D44" s="441"/>
      <c r="E44" s="441"/>
      <c r="F44" s="442"/>
    </row>
    <row r="45" spans="2:47" x14ac:dyDescent="0.2">
      <c r="B45" s="418">
        <v>43466</v>
      </c>
      <c r="C45" s="420"/>
      <c r="D45" s="420"/>
      <c r="E45" s="420"/>
      <c r="F45" s="420"/>
    </row>
    <row r="46" spans="2:47" x14ac:dyDescent="0.2">
      <c r="B46" s="423">
        <v>43497</v>
      </c>
      <c r="C46" s="425"/>
      <c r="D46" s="425"/>
      <c r="E46" s="425"/>
      <c r="F46" s="425"/>
    </row>
    <row r="47" spans="2:47" ht="13.5" thickBot="1" x14ac:dyDescent="0.25">
      <c r="B47" s="428">
        <v>43525</v>
      </c>
      <c r="C47" s="430"/>
      <c r="D47" s="430"/>
      <c r="E47" s="430"/>
      <c r="F47" s="430"/>
    </row>
    <row r="48" spans="2:47" ht="13.5" thickBot="1" x14ac:dyDescent="0.25">
      <c r="B48" s="443"/>
      <c r="C48" s="410"/>
      <c r="D48" s="410"/>
      <c r="E48" s="410"/>
      <c r="F48" s="444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410"/>
      <c r="AS48" s="410"/>
      <c r="AT48" s="410"/>
      <c r="AU48" s="410"/>
    </row>
    <row r="49" spans="2:7" x14ac:dyDescent="0.2">
      <c r="B49" s="445">
        <v>2016</v>
      </c>
      <c r="C49" s="446"/>
      <c r="D49" s="420"/>
      <c r="E49" s="446"/>
      <c r="F49" s="420"/>
      <c r="G49" s="410"/>
    </row>
    <row r="50" spans="2:7" x14ac:dyDescent="0.2">
      <c r="B50" s="447">
        <v>2017</v>
      </c>
      <c r="C50" s="448"/>
      <c r="D50" s="425"/>
      <c r="E50" s="448"/>
      <c r="F50" s="425"/>
      <c r="G50" s="410"/>
    </row>
    <row r="51" spans="2:7" ht="13.5" thickBot="1" x14ac:dyDescent="0.25">
      <c r="B51" s="449">
        <v>2018</v>
      </c>
      <c r="C51" s="450"/>
      <c r="D51" s="430"/>
      <c r="E51" s="450"/>
      <c r="F51" s="430"/>
    </row>
    <row r="52" spans="2:7" ht="13.5" thickBot="1" x14ac:dyDescent="0.25">
      <c r="B52" s="443"/>
      <c r="C52" s="410"/>
      <c r="D52" s="410"/>
      <c r="E52" s="410"/>
      <c r="F52" s="410"/>
    </row>
    <row r="53" spans="2:7" x14ac:dyDescent="0.2">
      <c r="B53" s="451" t="s">
        <v>232</v>
      </c>
      <c r="C53" s="421"/>
      <c r="D53" s="420"/>
      <c r="E53" s="420"/>
      <c r="F53" s="420"/>
    </row>
    <row r="54" spans="2:7" ht="13.5" thickBot="1" x14ac:dyDescent="0.25">
      <c r="B54" s="452" t="s">
        <v>233</v>
      </c>
      <c r="C54" s="429"/>
      <c r="D54" s="430"/>
      <c r="E54" s="430"/>
      <c r="F54" s="430"/>
    </row>
    <row r="55" spans="2:7" x14ac:dyDescent="0.2">
      <c r="C55" s="408"/>
      <c r="D55" s="408"/>
      <c r="E55" s="408"/>
    </row>
    <row r="56" spans="2:7" x14ac:dyDescent="0.2">
      <c r="B56" s="454" t="s">
        <v>227</v>
      </c>
      <c r="C56" s="410"/>
      <c r="D56" s="410"/>
      <c r="E56" s="408"/>
    </row>
    <row r="57" spans="2:7" x14ac:dyDescent="0.2">
      <c r="B57" s="454" t="s">
        <v>228</v>
      </c>
      <c r="C57" s="455"/>
      <c r="D57" s="456"/>
      <c r="E57" s="457"/>
      <c r="F57" s="457"/>
    </row>
    <row r="58" spans="2:7" x14ac:dyDescent="0.2">
      <c r="B58" s="454" t="s">
        <v>229</v>
      </c>
      <c r="C58" s="456"/>
      <c r="D58" s="456"/>
      <c r="E58" s="457"/>
      <c r="F58" s="457"/>
    </row>
    <row r="59" spans="2:7" x14ac:dyDescent="0.2">
      <c r="B59" s="454" t="s">
        <v>230</v>
      </c>
      <c r="C59" s="458"/>
      <c r="D59" s="458"/>
      <c r="E59" s="458"/>
    </row>
    <row r="60" spans="2:7" ht="15.75" customHeight="1" x14ac:dyDescent="0.25">
      <c r="B60" s="459" t="s">
        <v>231</v>
      </c>
      <c r="C60" s="444"/>
      <c r="D60" s="444"/>
    </row>
    <row r="61" spans="2:7" x14ac:dyDescent="0.2">
      <c r="B61" s="410"/>
      <c r="C61" s="444"/>
      <c r="D61" s="444"/>
    </row>
    <row r="62" spans="2:7" x14ac:dyDescent="0.2">
      <c r="B62" s="410"/>
      <c r="C62" s="444"/>
      <c r="D62" s="444"/>
    </row>
  </sheetData>
  <mergeCells count="1">
    <mergeCell ref="B4:F4"/>
  </mergeCells>
  <pageMargins left="0" right="0" top="1.3385826771653544" bottom="0" header="0.31496062992125984" footer="0.31496062992125984"/>
  <pageSetup paperSize="9" scale="60" orientation="portrait" r:id="rId1"/>
  <headerFooter>
    <oddHeader xml:space="preserve">&amp;R2019- Año de la Exportación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6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&amp;R2019- Año de la Exportación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43" t="s">
        <v>88</v>
      </c>
      <c r="B2" s="543"/>
      <c r="C2" s="543"/>
      <c r="D2" s="543"/>
    </row>
    <row r="3" spans="1:4" x14ac:dyDescent="0.2">
      <c r="A3" s="543" t="s">
        <v>89</v>
      </c>
      <c r="B3" s="543"/>
      <c r="C3" s="543"/>
      <c r="D3" s="543"/>
    </row>
    <row r="4" spans="1:4" x14ac:dyDescent="0.2">
      <c r="A4" s="544" t="s">
        <v>2</v>
      </c>
      <c r="B4" s="544"/>
      <c r="C4" s="544"/>
      <c r="D4" s="544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52"/>
  <sheetViews>
    <sheetView showGridLines="0" zoomScale="75" workbookViewId="0">
      <selection activeCell="B6" sqref="B6"/>
    </sheetView>
  </sheetViews>
  <sheetFormatPr baseColWidth="10" defaultRowHeight="12.75" x14ac:dyDescent="0.2"/>
  <cols>
    <col min="1" max="1" width="17.85546875" style="52" customWidth="1"/>
    <col min="2" max="2" width="85.140625" style="52" customWidth="1"/>
    <col min="3" max="5" width="11.28515625" style="52" customWidth="1"/>
    <col min="6" max="8" width="11.42578125" style="52"/>
    <col min="9" max="9" width="19.5703125" style="52" customWidth="1"/>
    <col min="10" max="16384" width="11.42578125" style="52"/>
  </cols>
  <sheetData>
    <row r="1" spans="1:12" x14ac:dyDescent="0.2">
      <c r="A1" s="129" t="s">
        <v>1</v>
      </c>
      <c r="B1" s="118"/>
      <c r="C1" s="118"/>
      <c r="D1" s="118"/>
      <c r="E1" s="118"/>
    </row>
    <row r="2" spans="1:12" s="55" customFormat="1" x14ac:dyDescent="0.2">
      <c r="A2" s="376" t="s">
        <v>234</v>
      </c>
      <c r="B2" s="341"/>
      <c r="C2" s="341"/>
      <c r="D2" s="341"/>
      <c r="E2" s="341"/>
    </row>
    <row r="3" spans="1:12" s="55" customFormat="1" x14ac:dyDescent="0.2">
      <c r="A3" s="376" t="s">
        <v>202</v>
      </c>
      <c r="B3" s="462"/>
      <c r="C3" s="341"/>
      <c r="D3" s="341"/>
      <c r="E3" s="341"/>
    </row>
    <row r="4" spans="1:12" x14ac:dyDescent="0.2">
      <c r="A4" s="129"/>
      <c r="B4" s="118"/>
      <c r="C4" s="118"/>
      <c r="D4" s="118"/>
      <c r="E4" s="118"/>
    </row>
    <row r="5" spans="1:12" ht="13.5" thickBot="1" x14ac:dyDescent="0.25">
      <c r="A5" s="118" t="s">
        <v>235</v>
      </c>
      <c r="B5" s="129"/>
      <c r="C5" s="118"/>
      <c r="D5" s="118"/>
      <c r="E5" s="118"/>
    </row>
    <row r="6" spans="1:12" ht="26.25" thickBot="1" x14ac:dyDescent="0.25">
      <c r="A6" s="130" t="s">
        <v>3</v>
      </c>
      <c r="B6" s="463" t="s">
        <v>236</v>
      </c>
      <c r="C6" s="327">
        <v>2016</v>
      </c>
      <c r="D6" s="327">
        <v>2017</v>
      </c>
      <c r="E6" s="327">
        <v>2018</v>
      </c>
      <c r="F6" s="327" t="s">
        <v>237</v>
      </c>
    </row>
    <row r="7" spans="1:12" x14ac:dyDescent="0.2">
      <c r="A7" s="464"/>
      <c r="B7" s="465" t="s">
        <v>238</v>
      </c>
      <c r="C7" s="466" t="s">
        <v>239</v>
      </c>
      <c r="D7" s="466" t="s">
        <v>239</v>
      </c>
      <c r="E7" s="466" t="s">
        <v>239</v>
      </c>
      <c r="F7" s="467" t="s">
        <v>239</v>
      </c>
    </row>
    <row r="8" spans="1:12" x14ac:dyDescent="0.2">
      <c r="A8" s="468" t="s">
        <v>4</v>
      </c>
      <c r="B8" s="469" t="s">
        <v>240</v>
      </c>
      <c r="C8" s="470"/>
      <c r="D8" s="470"/>
      <c r="E8" s="470"/>
      <c r="F8" s="471"/>
      <c r="H8" s="487"/>
      <c r="I8" s="487"/>
      <c r="J8" s="473"/>
      <c r="K8" s="166"/>
      <c r="L8" s="166"/>
    </row>
    <row r="9" spans="1:12" x14ac:dyDescent="0.2">
      <c r="A9" s="468"/>
      <c r="B9" s="469" t="s">
        <v>241</v>
      </c>
      <c r="C9" s="470"/>
      <c r="D9" s="470"/>
      <c r="E9" s="470"/>
      <c r="F9" s="471"/>
      <c r="H9" s="487"/>
      <c r="I9" s="487"/>
      <c r="J9" s="473"/>
      <c r="K9" s="166"/>
      <c r="L9" s="166"/>
    </row>
    <row r="10" spans="1:12" x14ac:dyDescent="0.2">
      <c r="A10" s="468"/>
      <c r="B10" s="469" t="s">
        <v>242</v>
      </c>
      <c r="C10" s="470"/>
      <c r="D10" s="470"/>
      <c r="E10" s="470"/>
      <c r="F10" s="471"/>
      <c r="H10" s="487"/>
      <c r="I10" s="487"/>
      <c r="J10" s="473"/>
      <c r="K10" s="166"/>
      <c r="L10" s="166"/>
    </row>
    <row r="11" spans="1:12" x14ac:dyDescent="0.2">
      <c r="A11" s="468"/>
      <c r="B11" s="469" t="s">
        <v>243</v>
      </c>
      <c r="C11" s="470"/>
      <c r="D11" s="470"/>
      <c r="E11" s="470"/>
      <c r="F11" s="471"/>
      <c r="H11" s="487"/>
      <c r="I11" s="487"/>
      <c r="J11" s="473"/>
      <c r="K11" s="166"/>
      <c r="L11" s="166"/>
    </row>
    <row r="12" spans="1:12" x14ac:dyDescent="0.2">
      <c r="A12" s="468"/>
      <c r="B12" s="474" t="s">
        <v>244</v>
      </c>
      <c r="C12" s="470"/>
      <c r="D12" s="470"/>
      <c r="E12" s="470"/>
      <c r="F12" s="471"/>
      <c r="H12" s="487"/>
      <c r="I12" s="487"/>
      <c r="J12" s="473"/>
      <c r="K12" s="166"/>
      <c r="L12" s="166"/>
    </row>
    <row r="13" spans="1:12" x14ac:dyDescent="0.2">
      <c r="A13" s="468"/>
      <c r="B13" s="469" t="s">
        <v>245</v>
      </c>
      <c r="C13" s="470"/>
      <c r="D13" s="470"/>
      <c r="E13" s="470"/>
      <c r="F13" s="471"/>
      <c r="H13" s="487"/>
      <c r="I13" s="487"/>
      <c r="J13" s="473"/>
      <c r="K13" s="166"/>
      <c r="L13" s="166"/>
    </row>
    <row r="14" spans="1:12" x14ac:dyDescent="0.2">
      <c r="A14" s="468"/>
      <c r="B14" s="475" t="s">
        <v>246</v>
      </c>
      <c r="C14" s="476"/>
      <c r="D14" s="476"/>
      <c r="E14" s="476"/>
      <c r="F14" s="477"/>
      <c r="H14" s="472"/>
      <c r="I14" s="472"/>
      <c r="J14" s="473"/>
      <c r="K14" s="166"/>
      <c r="L14" s="166"/>
    </row>
    <row r="15" spans="1:12" ht="13.5" thickBot="1" x14ac:dyDescent="0.25">
      <c r="A15" s="478"/>
      <c r="B15" s="479" t="s">
        <v>247</v>
      </c>
      <c r="C15" s="480"/>
      <c r="D15" s="480"/>
      <c r="E15" s="480"/>
      <c r="F15" s="481"/>
      <c r="H15" s="487"/>
      <c r="I15" s="487"/>
      <c r="J15" s="473"/>
      <c r="K15" s="166"/>
      <c r="L15" s="166"/>
    </row>
    <row r="16" spans="1:12" x14ac:dyDescent="0.2">
      <c r="A16" s="120"/>
      <c r="B16" s="465" t="s">
        <v>238</v>
      </c>
      <c r="C16" s="466" t="s">
        <v>239</v>
      </c>
      <c r="D16" s="466" t="s">
        <v>239</v>
      </c>
      <c r="E16" s="466" t="s">
        <v>239</v>
      </c>
      <c r="F16" s="467" t="s">
        <v>239</v>
      </c>
      <c r="H16" s="487"/>
      <c r="I16" s="482"/>
      <c r="J16" s="473"/>
      <c r="K16" s="166"/>
      <c r="L16" s="166"/>
    </row>
    <row r="17" spans="1:12" x14ac:dyDescent="0.2">
      <c r="A17" s="120"/>
      <c r="B17" s="469" t="s">
        <v>240</v>
      </c>
      <c r="C17" s="470"/>
      <c r="D17" s="470"/>
      <c r="E17" s="470"/>
      <c r="F17" s="471"/>
      <c r="H17" s="487"/>
      <c r="I17" s="482"/>
      <c r="J17" s="473"/>
      <c r="K17" s="166"/>
      <c r="L17" s="166"/>
    </row>
    <row r="18" spans="1:12" x14ac:dyDescent="0.2">
      <c r="A18" s="120"/>
      <c r="B18" s="469" t="s">
        <v>241</v>
      </c>
      <c r="C18" s="470"/>
      <c r="D18" s="470"/>
      <c r="E18" s="470"/>
      <c r="F18" s="471"/>
      <c r="H18" s="487"/>
      <c r="I18" s="482"/>
      <c r="J18" s="473"/>
      <c r="K18" s="166"/>
      <c r="L18" s="166"/>
    </row>
    <row r="19" spans="1:12" x14ac:dyDescent="0.2">
      <c r="A19" s="120"/>
      <c r="B19" s="469" t="s">
        <v>242</v>
      </c>
      <c r="C19" s="470"/>
      <c r="D19" s="470"/>
      <c r="E19" s="470"/>
      <c r="F19" s="471"/>
      <c r="H19" s="166"/>
      <c r="I19" s="166"/>
      <c r="J19" s="166"/>
      <c r="K19" s="166"/>
      <c r="L19" s="166"/>
    </row>
    <row r="20" spans="1:12" x14ac:dyDescent="0.2">
      <c r="A20" s="120" t="s">
        <v>5</v>
      </c>
      <c r="B20" s="469" t="s">
        <v>243</v>
      </c>
      <c r="C20" s="470"/>
      <c r="D20" s="470"/>
      <c r="E20" s="470"/>
      <c r="F20" s="471"/>
      <c r="H20" s="166"/>
      <c r="I20" s="166"/>
      <c r="J20" s="166"/>
      <c r="K20" s="166"/>
      <c r="L20" s="166"/>
    </row>
    <row r="21" spans="1:12" x14ac:dyDescent="0.2">
      <c r="A21" s="120"/>
      <c r="B21" s="474" t="s">
        <v>244</v>
      </c>
      <c r="C21" s="470"/>
      <c r="D21" s="470"/>
      <c r="E21" s="470"/>
      <c r="F21" s="471"/>
      <c r="H21" s="483"/>
      <c r="I21" s="166"/>
      <c r="J21" s="166"/>
      <c r="K21" s="166"/>
      <c r="L21" s="166"/>
    </row>
    <row r="22" spans="1:12" x14ac:dyDescent="0.2">
      <c r="A22" s="120"/>
      <c r="B22" s="469" t="s">
        <v>245</v>
      </c>
      <c r="C22" s="470"/>
      <c r="D22" s="470"/>
      <c r="E22" s="470"/>
      <c r="F22" s="471"/>
      <c r="H22" s="483"/>
      <c r="I22" s="166"/>
      <c r="J22" s="166"/>
      <c r="K22" s="166"/>
      <c r="L22" s="166"/>
    </row>
    <row r="23" spans="1:12" x14ac:dyDescent="0.2">
      <c r="A23" s="120"/>
      <c r="B23" s="475" t="s">
        <v>246</v>
      </c>
      <c r="C23" s="476"/>
      <c r="D23" s="476"/>
      <c r="E23" s="476"/>
      <c r="F23" s="477"/>
      <c r="H23" s="483"/>
      <c r="I23" s="166"/>
      <c r="J23" s="166"/>
      <c r="K23" s="166"/>
      <c r="L23" s="166"/>
    </row>
    <row r="24" spans="1:12" ht="13.5" thickBot="1" x14ac:dyDescent="0.25">
      <c r="A24" s="120"/>
      <c r="B24" s="479" t="s">
        <v>247</v>
      </c>
      <c r="C24" s="480"/>
      <c r="D24" s="480"/>
      <c r="E24" s="480"/>
      <c r="F24" s="481"/>
      <c r="H24" s="483"/>
      <c r="I24" s="166"/>
      <c r="J24" s="166"/>
      <c r="K24" s="166"/>
      <c r="L24" s="166"/>
    </row>
    <row r="25" spans="1:12" x14ac:dyDescent="0.2">
      <c r="A25" s="119" t="s">
        <v>6</v>
      </c>
      <c r="B25" s="465" t="s">
        <v>238</v>
      </c>
      <c r="C25" s="466" t="s">
        <v>239</v>
      </c>
      <c r="D25" s="466" t="s">
        <v>239</v>
      </c>
      <c r="E25" s="466" t="s">
        <v>239</v>
      </c>
      <c r="F25" s="467" t="s">
        <v>239</v>
      </c>
      <c r="H25" s="166"/>
      <c r="I25" s="166"/>
      <c r="J25" s="166"/>
      <c r="K25" s="166"/>
      <c r="L25" s="166"/>
    </row>
    <row r="26" spans="1:12" x14ac:dyDescent="0.2">
      <c r="A26" s="120"/>
      <c r="B26" s="469" t="s">
        <v>240</v>
      </c>
      <c r="C26" s="470"/>
      <c r="D26" s="470"/>
      <c r="E26" s="470"/>
      <c r="F26" s="471"/>
    </row>
    <row r="27" spans="1:12" x14ac:dyDescent="0.2">
      <c r="A27" s="120"/>
      <c r="B27" s="469" t="s">
        <v>241</v>
      </c>
      <c r="C27" s="470"/>
      <c r="D27" s="470"/>
      <c r="E27" s="470"/>
      <c r="F27" s="471"/>
    </row>
    <row r="28" spans="1:12" x14ac:dyDescent="0.2">
      <c r="A28" s="120"/>
      <c r="B28" s="469" t="s">
        <v>242</v>
      </c>
      <c r="C28" s="470"/>
      <c r="D28" s="470"/>
      <c r="E28" s="470"/>
      <c r="F28" s="471"/>
    </row>
    <row r="29" spans="1:12" x14ac:dyDescent="0.2">
      <c r="A29" s="120"/>
      <c r="B29" s="469" t="s">
        <v>243</v>
      </c>
      <c r="C29" s="470"/>
      <c r="D29" s="470"/>
      <c r="E29" s="470"/>
      <c r="F29" s="471"/>
    </row>
    <row r="30" spans="1:12" x14ac:dyDescent="0.2">
      <c r="A30" s="120"/>
      <c r="B30" s="474" t="s">
        <v>244</v>
      </c>
      <c r="C30" s="470"/>
      <c r="D30" s="470"/>
      <c r="E30" s="470"/>
      <c r="F30" s="471"/>
    </row>
    <row r="31" spans="1:12" x14ac:dyDescent="0.2">
      <c r="A31" s="120"/>
      <c r="B31" s="469" t="s">
        <v>245</v>
      </c>
      <c r="C31" s="470"/>
      <c r="D31" s="470"/>
      <c r="E31" s="470"/>
      <c r="F31" s="471"/>
    </row>
    <row r="32" spans="1:12" x14ac:dyDescent="0.2">
      <c r="A32" s="120"/>
      <c r="B32" s="475" t="s">
        <v>246</v>
      </c>
      <c r="C32" s="476"/>
      <c r="D32" s="476"/>
      <c r="E32" s="476"/>
      <c r="F32" s="477"/>
    </row>
    <row r="33" spans="1:6" ht="13.5" thickBot="1" x14ac:dyDescent="0.25">
      <c r="A33" s="121"/>
      <c r="B33" s="479" t="s">
        <v>247</v>
      </c>
      <c r="C33" s="480"/>
      <c r="D33" s="480"/>
      <c r="E33" s="480"/>
      <c r="F33" s="481"/>
    </row>
    <row r="34" spans="1:6" x14ac:dyDescent="0.2">
      <c r="A34" s="120" t="s">
        <v>248</v>
      </c>
      <c r="B34" s="465" t="s">
        <v>238</v>
      </c>
      <c r="C34" s="466" t="s">
        <v>239</v>
      </c>
      <c r="D34" s="466" t="s">
        <v>239</v>
      </c>
      <c r="E34" s="466" t="s">
        <v>239</v>
      </c>
      <c r="F34" s="467" t="s">
        <v>239</v>
      </c>
    </row>
    <row r="35" spans="1:6" x14ac:dyDescent="0.2">
      <c r="A35" s="120"/>
      <c r="B35" s="469" t="s">
        <v>240</v>
      </c>
      <c r="C35" s="470"/>
      <c r="D35" s="470"/>
      <c r="E35" s="470"/>
      <c r="F35" s="471"/>
    </row>
    <row r="36" spans="1:6" x14ac:dyDescent="0.2">
      <c r="A36" s="120"/>
      <c r="B36" s="469" t="s">
        <v>241</v>
      </c>
      <c r="C36" s="470"/>
      <c r="D36" s="470"/>
      <c r="E36" s="470"/>
      <c r="F36" s="471"/>
    </row>
    <row r="37" spans="1:6" x14ac:dyDescent="0.2">
      <c r="A37" s="120"/>
      <c r="B37" s="469" t="s">
        <v>242</v>
      </c>
      <c r="C37" s="470"/>
      <c r="D37" s="470"/>
      <c r="E37" s="470"/>
      <c r="F37" s="471"/>
    </row>
    <row r="38" spans="1:6" x14ac:dyDescent="0.2">
      <c r="A38" s="120"/>
      <c r="B38" s="469" t="s">
        <v>243</v>
      </c>
      <c r="C38" s="470"/>
      <c r="D38" s="470"/>
      <c r="E38" s="470"/>
      <c r="F38" s="471"/>
    </row>
    <row r="39" spans="1:6" x14ac:dyDescent="0.2">
      <c r="A39" s="120"/>
      <c r="B39" s="474" t="s">
        <v>244</v>
      </c>
      <c r="C39" s="470"/>
      <c r="D39" s="470"/>
      <c r="E39" s="470"/>
      <c r="F39" s="471"/>
    </row>
    <row r="40" spans="1:6" x14ac:dyDescent="0.2">
      <c r="A40" s="120"/>
      <c r="B40" s="469" t="s">
        <v>245</v>
      </c>
      <c r="C40" s="470"/>
      <c r="D40" s="470"/>
      <c r="E40" s="470"/>
      <c r="F40" s="471"/>
    </row>
    <row r="41" spans="1:6" x14ac:dyDescent="0.2">
      <c r="A41" s="120"/>
      <c r="B41" s="475" t="s">
        <v>246</v>
      </c>
      <c r="C41" s="476"/>
      <c r="D41" s="476"/>
      <c r="E41" s="476"/>
      <c r="F41" s="477"/>
    </row>
    <row r="42" spans="1:6" ht="13.5" thickBot="1" x14ac:dyDescent="0.25">
      <c r="A42" s="120"/>
      <c r="B42" s="479" t="s">
        <v>247</v>
      </c>
      <c r="C42" s="480"/>
      <c r="D42" s="480"/>
      <c r="E42" s="480"/>
      <c r="F42" s="481"/>
    </row>
    <row r="43" spans="1:6" x14ac:dyDescent="0.2">
      <c r="A43" s="119" t="s">
        <v>249</v>
      </c>
      <c r="B43" s="465" t="s">
        <v>238</v>
      </c>
      <c r="C43" s="466" t="s">
        <v>239</v>
      </c>
      <c r="D43" s="466" t="s">
        <v>239</v>
      </c>
      <c r="E43" s="466" t="s">
        <v>239</v>
      </c>
      <c r="F43" s="467" t="s">
        <v>239</v>
      </c>
    </row>
    <row r="44" spans="1:6" x14ac:dyDescent="0.2">
      <c r="A44" s="120"/>
      <c r="B44" s="469" t="s">
        <v>240</v>
      </c>
      <c r="C44" s="470"/>
      <c r="D44" s="470"/>
      <c r="E44" s="470"/>
      <c r="F44" s="471"/>
    </row>
    <row r="45" spans="1:6" x14ac:dyDescent="0.2">
      <c r="A45" s="120"/>
      <c r="B45" s="469" t="s">
        <v>241</v>
      </c>
      <c r="C45" s="470"/>
      <c r="D45" s="470"/>
      <c r="E45" s="470"/>
      <c r="F45" s="471"/>
    </row>
    <row r="46" spans="1:6" x14ac:dyDescent="0.2">
      <c r="A46" s="120"/>
      <c r="B46" s="469" t="s">
        <v>242</v>
      </c>
      <c r="C46" s="470"/>
      <c r="D46" s="470"/>
      <c r="E46" s="470"/>
      <c r="F46" s="471"/>
    </row>
    <row r="47" spans="1:6" x14ac:dyDescent="0.2">
      <c r="A47" s="120"/>
      <c r="B47" s="469" t="s">
        <v>243</v>
      </c>
      <c r="C47" s="470"/>
      <c r="D47" s="470"/>
      <c r="E47" s="470"/>
      <c r="F47" s="471"/>
    </row>
    <row r="48" spans="1:6" x14ac:dyDescent="0.2">
      <c r="A48" s="120"/>
      <c r="B48" s="474" t="s">
        <v>244</v>
      </c>
      <c r="C48" s="470"/>
      <c r="D48" s="470"/>
      <c r="E48" s="470"/>
      <c r="F48" s="471"/>
    </row>
    <row r="49" spans="1:6" x14ac:dyDescent="0.2">
      <c r="A49" s="120"/>
      <c r="B49" s="469" t="s">
        <v>245</v>
      </c>
      <c r="C49" s="470"/>
      <c r="D49" s="470"/>
      <c r="E49" s="470"/>
      <c r="F49" s="471"/>
    </row>
    <row r="50" spans="1:6" x14ac:dyDescent="0.2">
      <c r="A50" s="120"/>
      <c r="B50" s="475" t="s">
        <v>246</v>
      </c>
      <c r="C50" s="476"/>
      <c r="D50" s="476"/>
      <c r="E50" s="476"/>
      <c r="F50" s="477"/>
    </row>
    <row r="51" spans="1:6" ht="13.5" thickBot="1" x14ac:dyDescent="0.25">
      <c r="A51" s="121"/>
      <c r="B51" s="479" t="s">
        <v>247</v>
      </c>
      <c r="C51" s="480"/>
      <c r="D51" s="480"/>
      <c r="E51" s="480"/>
      <c r="F51" s="481"/>
    </row>
    <row r="52" spans="1:6" ht="13.5" thickBot="1" x14ac:dyDescent="0.25">
      <c r="A52" s="301"/>
      <c r="B52" s="124" t="s">
        <v>111</v>
      </c>
      <c r="C52" s="125">
        <v>1</v>
      </c>
      <c r="D52" s="125">
        <v>1</v>
      </c>
      <c r="E52" s="125">
        <v>1</v>
      </c>
      <c r="F52" s="125">
        <v>1</v>
      </c>
    </row>
  </sheetData>
  <mergeCells count="8">
    <mergeCell ref="H15:I15"/>
    <mergeCell ref="H16:H18"/>
    <mergeCell ref="H8:I8"/>
    <mergeCell ref="H9:I9"/>
    <mergeCell ref="H10:I10"/>
    <mergeCell ref="H11:I11"/>
    <mergeCell ref="H12:I12"/>
    <mergeCell ref="H13:I13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 xml:space="preserve">&amp;R2019- Año de la Exportación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A4" sqref="A4:C4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29" t="s">
        <v>93</v>
      </c>
      <c r="B1" s="129"/>
      <c r="C1" s="129"/>
    </row>
    <row r="2" spans="1:3" x14ac:dyDescent="0.2">
      <c r="A2" s="129" t="s">
        <v>106</v>
      </c>
      <c r="B2" s="129"/>
      <c r="C2" s="129"/>
    </row>
    <row r="3" spans="1:3" x14ac:dyDescent="0.2">
      <c r="A3" s="488" t="str">
        <f>+'1.modelos'!A3</f>
        <v>PET</v>
      </c>
      <c r="B3" s="488"/>
      <c r="C3" s="488"/>
    </row>
    <row r="4" spans="1:3" x14ac:dyDescent="0.2">
      <c r="A4" s="489" t="s">
        <v>208</v>
      </c>
      <c r="B4" s="489"/>
      <c r="C4" s="489"/>
    </row>
    <row r="5" spans="1:3" ht="13.5" thickBot="1" x14ac:dyDescent="0.25"/>
    <row r="6" spans="1:3" x14ac:dyDescent="0.2">
      <c r="A6" s="130" t="s">
        <v>11</v>
      </c>
      <c r="B6" s="131" t="s">
        <v>107</v>
      </c>
      <c r="C6" s="131" t="s">
        <v>108</v>
      </c>
    </row>
    <row r="7" spans="1:3" ht="13.5" thickBot="1" x14ac:dyDescent="0.25">
      <c r="A7" s="132"/>
      <c r="B7" s="133"/>
      <c r="C7" s="133" t="s">
        <v>109</v>
      </c>
    </row>
    <row r="8" spans="1:3" x14ac:dyDescent="0.2">
      <c r="A8" s="333">
        <v>2016</v>
      </c>
      <c r="B8" s="134"/>
      <c r="C8" s="135"/>
    </row>
    <row r="9" spans="1:3" x14ac:dyDescent="0.2">
      <c r="A9" s="136">
        <v>2017</v>
      </c>
      <c r="B9" s="137"/>
      <c r="C9" s="138"/>
    </row>
    <row r="10" spans="1:3" x14ac:dyDescent="0.2">
      <c r="A10" s="136">
        <v>2018</v>
      </c>
      <c r="B10" s="137"/>
      <c r="C10" s="138"/>
    </row>
    <row r="11" spans="1:3" x14ac:dyDescent="0.2">
      <c r="A11" s="345" t="str">
        <f>'3.vol.'!C62</f>
        <v>ene-mar 2018</v>
      </c>
      <c r="B11" s="137"/>
      <c r="C11" s="138"/>
    </row>
    <row r="12" spans="1:3" ht="13.5" thickBot="1" x14ac:dyDescent="0.25">
      <c r="A12" s="346" t="str">
        <f>'3.vol.'!C63</f>
        <v>ene-mar 2019</v>
      </c>
      <c r="B12" s="139"/>
      <c r="C12" s="140"/>
    </row>
    <row r="13" spans="1:3" ht="5.25" customHeight="1" x14ac:dyDescent="0.2"/>
    <row r="14" spans="1:3" ht="13.5" thickBot="1" x14ac:dyDescent="0.25">
      <c r="A14" s="141" t="s">
        <v>110</v>
      </c>
    </row>
    <row r="15" spans="1:3" ht="30.75" customHeight="1" thickBot="1" x14ac:dyDescent="0.25">
      <c r="A15" s="324"/>
      <c r="B15" s="325"/>
      <c r="C15" s="326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 xml:space="preserve">&amp;R2019- Año de la Exportación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01"/>
  <sheetViews>
    <sheetView workbookViewId="0">
      <selection activeCell="C3" sqref="C3:K3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6" width="11.42578125" style="52" customWidth="1"/>
    <col min="17" max="16384" width="13.7109375" style="57"/>
  </cols>
  <sheetData>
    <row r="1" spans="3:16" x14ac:dyDescent="0.2">
      <c r="C1" s="490" t="s">
        <v>7</v>
      </c>
      <c r="D1" s="490"/>
      <c r="E1" s="490"/>
      <c r="F1" s="490"/>
      <c r="G1" s="490"/>
      <c r="H1" s="490"/>
      <c r="I1" s="490"/>
      <c r="J1" s="490"/>
      <c r="K1" s="490"/>
    </row>
    <row r="2" spans="3:16" x14ac:dyDescent="0.2">
      <c r="C2" s="490" t="s">
        <v>117</v>
      </c>
      <c r="D2" s="490"/>
      <c r="E2" s="490"/>
      <c r="F2" s="490"/>
      <c r="G2" s="490"/>
      <c r="H2" s="490"/>
      <c r="I2" s="490"/>
      <c r="J2" s="490"/>
      <c r="K2" s="490"/>
    </row>
    <row r="3" spans="3:16" x14ac:dyDescent="0.2">
      <c r="C3" s="488" t="str">
        <f>+'1.modelos'!A3</f>
        <v>PET</v>
      </c>
      <c r="D3" s="488"/>
      <c r="E3" s="488"/>
      <c r="F3" s="488"/>
      <c r="G3" s="488"/>
      <c r="H3" s="488"/>
      <c r="I3" s="488"/>
      <c r="J3" s="488"/>
      <c r="K3" s="488"/>
      <c r="L3" s="377"/>
      <c r="M3" s="377"/>
      <c r="N3" s="377"/>
      <c r="O3" s="378"/>
      <c r="P3" s="57"/>
    </row>
    <row r="4" spans="3:16" x14ac:dyDescent="0.2">
      <c r="C4" s="488" t="s">
        <v>209</v>
      </c>
      <c r="D4" s="488"/>
      <c r="E4" s="488"/>
      <c r="F4" s="488"/>
      <c r="G4" s="488"/>
      <c r="H4" s="488"/>
      <c r="I4" s="488"/>
      <c r="J4" s="488"/>
      <c r="K4" s="488"/>
      <c r="L4" s="377"/>
      <c r="M4" s="377"/>
      <c r="N4" s="379"/>
      <c r="O4" s="378"/>
      <c r="P4" s="57"/>
    </row>
    <row r="5" spans="3:16" x14ac:dyDescent="0.2">
      <c r="C5" s="53"/>
      <c r="D5" s="53"/>
      <c r="E5" s="53"/>
      <c r="F5" s="53"/>
      <c r="G5" s="53"/>
      <c r="H5" s="53"/>
      <c r="I5" s="53"/>
      <c r="J5" s="53"/>
      <c r="K5" s="53"/>
      <c r="L5" s="331"/>
      <c r="M5" s="331"/>
      <c r="O5" s="57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6" ht="51.75" thickBot="1" x14ac:dyDescent="0.25">
      <c r="C7" s="327" t="s">
        <v>113</v>
      </c>
      <c r="D7" s="25"/>
      <c r="E7" s="26" t="s">
        <v>19</v>
      </c>
      <c r="F7" s="27" t="s">
        <v>20</v>
      </c>
      <c r="G7" s="27" t="s">
        <v>120</v>
      </c>
      <c r="H7" s="27" t="s">
        <v>114</v>
      </c>
      <c r="I7" s="24" t="s">
        <v>115</v>
      </c>
      <c r="J7" s="27" t="s">
        <v>121</v>
      </c>
      <c r="K7" s="24" t="s">
        <v>116</v>
      </c>
      <c r="L7" s="54"/>
      <c r="M7" s="54"/>
      <c r="N7" s="28"/>
      <c r="O7" s="55"/>
    </row>
    <row r="8" spans="3:16" x14ac:dyDescent="0.2">
      <c r="C8" s="98">
        <v>42370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99">
        <v>42401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99">
        <v>42430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99">
        <v>42461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6" x14ac:dyDescent="0.2">
      <c r="C12" s="99">
        <v>42491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99">
        <v>42522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99">
        <v>42552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99">
        <v>42583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99">
        <v>42614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99">
        <v>42644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99">
        <v>42675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0">
        <v>42705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8">
        <v>42736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99">
        <v>42767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99">
        <v>42795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99">
        <v>42826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99">
        <v>42856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99">
        <v>42887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99">
        <v>42917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99">
        <v>42948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99">
        <v>42979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99">
        <v>43009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99">
        <v>43040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0">
        <v>43070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8">
        <v>43101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99">
        <v>43132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99">
        <v>43160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99">
        <v>43191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99">
        <v>43221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99">
        <v>43252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99">
        <v>43282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99">
        <v>43313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99">
        <v>43344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99">
        <v>43374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99">
        <v>43405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0">
        <v>43435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98">
        <v>43466</v>
      </c>
      <c r="D44" s="47"/>
      <c r="E44" s="30"/>
      <c r="F44" s="31"/>
      <c r="G44" s="31"/>
      <c r="H44" s="102"/>
      <c r="I44" s="32"/>
      <c r="J44" s="32"/>
      <c r="K44" s="32"/>
      <c r="N44" s="33"/>
    </row>
    <row r="45" spans="3:14" x14ac:dyDescent="0.2">
      <c r="C45" s="99">
        <v>43497</v>
      </c>
      <c r="D45" s="47"/>
      <c r="E45" s="34"/>
      <c r="F45" s="35"/>
      <c r="G45" s="35"/>
      <c r="H45" s="103"/>
      <c r="I45" s="36"/>
      <c r="J45" s="36"/>
      <c r="K45" s="36"/>
      <c r="N45" s="33"/>
    </row>
    <row r="46" spans="3:14" ht="13.5" thickBot="1" x14ac:dyDescent="0.25">
      <c r="C46" s="100">
        <v>43525</v>
      </c>
      <c r="D46" s="47"/>
      <c r="E46" s="37"/>
      <c r="F46" s="38"/>
      <c r="G46" s="38"/>
      <c r="H46" s="104"/>
      <c r="I46" s="39"/>
      <c r="J46" s="39"/>
      <c r="K46" s="39"/>
      <c r="N46" s="33"/>
    </row>
    <row r="47" spans="3:14" hidden="1" x14ac:dyDescent="0.2">
      <c r="C47" s="343">
        <v>43556</v>
      </c>
      <c r="D47" s="47"/>
      <c r="E47" s="40"/>
      <c r="F47" s="41"/>
      <c r="G47" s="41"/>
      <c r="H47" s="344"/>
      <c r="I47" s="42"/>
      <c r="J47" s="42"/>
      <c r="K47" s="42"/>
      <c r="N47" s="33"/>
    </row>
    <row r="48" spans="3:14" hidden="1" x14ac:dyDescent="0.2">
      <c r="C48" s="99">
        <v>43586</v>
      </c>
      <c r="D48" s="47"/>
      <c r="E48" s="34"/>
      <c r="F48" s="35"/>
      <c r="G48" s="35"/>
      <c r="H48" s="103"/>
      <c r="I48" s="36"/>
      <c r="J48" s="36"/>
      <c r="K48" s="36"/>
      <c r="N48" s="33"/>
    </row>
    <row r="49" spans="3:14" hidden="1" x14ac:dyDescent="0.2">
      <c r="C49" s="99">
        <v>43617</v>
      </c>
      <c r="D49" s="47"/>
      <c r="E49" s="34"/>
      <c r="F49" s="35"/>
      <c r="G49" s="35"/>
      <c r="H49" s="103"/>
      <c r="I49" s="36"/>
      <c r="J49" s="36"/>
      <c r="K49" s="36"/>
      <c r="N49" s="33"/>
    </row>
    <row r="50" spans="3:14" hidden="1" x14ac:dyDescent="0.2">
      <c r="C50" s="99">
        <v>43647</v>
      </c>
      <c r="D50" s="47"/>
      <c r="E50" s="34"/>
      <c r="F50" s="35"/>
      <c r="G50" s="35"/>
      <c r="H50" s="103"/>
      <c r="I50" s="36"/>
      <c r="J50" s="36"/>
      <c r="K50" s="36"/>
      <c r="N50" s="33"/>
    </row>
    <row r="51" spans="3:14" hidden="1" x14ac:dyDescent="0.2">
      <c r="C51" s="99">
        <v>43678</v>
      </c>
      <c r="D51" s="47"/>
      <c r="E51" s="34"/>
      <c r="F51" s="35"/>
      <c r="G51" s="35"/>
      <c r="H51" s="103"/>
      <c r="I51" s="36"/>
      <c r="J51" s="36"/>
      <c r="K51" s="36"/>
      <c r="N51" s="33"/>
    </row>
    <row r="52" spans="3:14" hidden="1" x14ac:dyDescent="0.2">
      <c r="C52" s="99">
        <v>43709</v>
      </c>
      <c r="D52" s="47"/>
      <c r="E52" s="34"/>
      <c r="F52" s="35"/>
      <c r="G52" s="35"/>
      <c r="H52" s="103"/>
      <c r="I52" s="36"/>
      <c r="J52" s="36"/>
      <c r="K52" s="36"/>
      <c r="N52" s="33"/>
    </row>
    <row r="53" spans="3:14" hidden="1" x14ac:dyDescent="0.2">
      <c r="C53" s="99">
        <v>43739</v>
      </c>
      <c r="D53" s="47"/>
      <c r="E53" s="34"/>
      <c r="F53" s="35"/>
      <c r="G53" s="35"/>
      <c r="H53" s="103"/>
      <c r="I53" s="36"/>
      <c r="J53" s="36"/>
      <c r="K53" s="36"/>
      <c r="N53" s="33"/>
    </row>
    <row r="54" spans="3:14" hidden="1" x14ac:dyDescent="0.2">
      <c r="C54" s="99">
        <v>43770</v>
      </c>
      <c r="D54" s="47"/>
      <c r="E54" s="34"/>
      <c r="F54" s="35"/>
      <c r="G54" s="35"/>
      <c r="H54" s="103"/>
      <c r="I54" s="36"/>
      <c r="J54" s="36"/>
      <c r="K54" s="36"/>
      <c r="N54" s="33"/>
    </row>
    <row r="55" spans="3:14" ht="13.5" hidden="1" thickBot="1" x14ac:dyDescent="0.25">
      <c r="C55" s="100">
        <v>43800</v>
      </c>
      <c r="D55" s="47"/>
      <c r="E55" s="37"/>
      <c r="F55" s="38"/>
      <c r="G55" s="38"/>
      <c r="H55" s="104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9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172</v>
      </c>
      <c r="M57" s="58" t="s">
        <v>100</v>
      </c>
      <c r="N57" s="73"/>
    </row>
    <row r="58" spans="3:14" ht="13.5" thickBot="1" x14ac:dyDescent="0.25">
      <c r="C58" s="65">
        <v>2015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v>2016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v>2017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f>C60+1</f>
        <v>2018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65" t="s">
        <v>203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42" t="s">
        <v>201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C64" s="54"/>
      <c r="N64" s="51"/>
    </row>
    <row r="65" spans="14:14" x14ac:dyDescent="0.2">
      <c r="N65" s="51"/>
    </row>
    <row r="66" spans="14:14" x14ac:dyDescent="0.2">
      <c r="N66" s="51"/>
    </row>
    <row r="67" spans="14:14" x14ac:dyDescent="0.2">
      <c r="N67" s="51"/>
    </row>
    <row r="68" spans="14:14" x14ac:dyDescent="0.2">
      <c r="N68" s="51"/>
    </row>
    <row r="69" spans="14:14" x14ac:dyDescent="0.2">
      <c r="N69" s="51"/>
    </row>
    <row r="70" spans="14:14" x14ac:dyDescent="0.2">
      <c r="N70" s="51"/>
    </row>
    <row r="71" spans="14:14" x14ac:dyDescent="0.2">
      <c r="N71" s="51"/>
    </row>
    <row r="72" spans="14:14" x14ac:dyDescent="0.2">
      <c r="N72" s="51"/>
    </row>
    <row r="73" spans="14:14" x14ac:dyDescent="0.2">
      <c r="N73" s="51"/>
    </row>
    <row r="74" spans="14:14" x14ac:dyDescent="0.2">
      <c r="N74" s="51"/>
    </row>
    <row r="75" spans="14:14" x14ac:dyDescent="0.2">
      <c r="N75" s="51"/>
    </row>
    <row r="76" spans="14:14" x14ac:dyDescent="0.2">
      <c r="N76" s="51"/>
    </row>
    <row r="77" spans="14:14" x14ac:dyDescent="0.2">
      <c r="N77" s="51"/>
    </row>
    <row r="78" spans="14:14" x14ac:dyDescent="0.2">
      <c r="N78" s="51"/>
    </row>
    <row r="79" spans="14:14" x14ac:dyDescent="0.2">
      <c r="N79" s="51"/>
    </row>
    <row r="80" spans="14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51181102362204722" right="0.27559055118110237" top="0.19685039370078741" bottom="0.23622047244094491" header="0" footer="0"/>
  <pageSetup paperSize="9" scale="70" orientation="portrait" r:id="rId1"/>
  <headerFooter alignWithMargins="0">
    <oddHeader xml:space="preserve">&amp;R2019- Año de la Exportación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4"/>
  <sheetViews>
    <sheetView workbookViewId="0">
      <selection activeCell="A67" sqref="A6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90" t="s">
        <v>181</v>
      </c>
      <c r="B1" s="490"/>
      <c r="C1" s="490"/>
      <c r="D1" s="490"/>
      <c r="E1" s="490"/>
      <c r="F1" s="52"/>
    </row>
    <row r="2" spans="1:6" x14ac:dyDescent="0.2">
      <c r="A2" s="490" t="s">
        <v>174</v>
      </c>
      <c r="B2" s="490"/>
      <c r="C2" s="490"/>
      <c r="D2" s="490"/>
      <c r="E2" s="490"/>
      <c r="F2" s="52"/>
    </row>
    <row r="3" spans="1:6" x14ac:dyDescent="0.2">
      <c r="A3" s="491" t="str">
        <f>+'1.modelos'!A3</f>
        <v>PET</v>
      </c>
      <c r="B3" s="491"/>
      <c r="C3" s="491"/>
      <c r="D3" s="491"/>
      <c r="E3" s="491"/>
      <c r="F3" s="52"/>
    </row>
    <row r="4" spans="1:6" x14ac:dyDescent="0.2">
      <c r="A4" s="490" t="s">
        <v>112</v>
      </c>
      <c r="B4" s="490"/>
      <c r="C4" s="490"/>
      <c r="D4" s="490"/>
      <c r="E4" s="490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27" t="s">
        <v>113</v>
      </c>
      <c r="C6" s="24" t="s">
        <v>143</v>
      </c>
      <c r="D6" s="28"/>
      <c r="E6" s="24" t="s">
        <v>144</v>
      </c>
    </row>
    <row r="7" spans="1:6" x14ac:dyDescent="0.2">
      <c r="A7" s="98">
        <f>'3.vol.'!C8</f>
        <v>42370</v>
      </c>
      <c r="C7" s="32"/>
      <c r="D7" s="33"/>
      <c r="E7" s="32"/>
    </row>
    <row r="8" spans="1:6" x14ac:dyDescent="0.2">
      <c r="A8" s="99">
        <f>'3.vol.'!C9</f>
        <v>42401</v>
      </c>
      <c r="C8" s="36"/>
      <c r="D8" s="33"/>
      <c r="E8" s="36"/>
    </row>
    <row r="9" spans="1:6" x14ac:dyDescent="0.2">
      <c r="A9" s="99">
        <f>'3.vol.'!C10</f>
        <v>42430</v>
      </c>
      <c r="C9" s="36"/>
      <c r="D9" s="33"/>
      <c r="E9" s="36"/>
    </row>
    <row r="10" spans="1:6" x14ac:dyDescent="0.2">
      <c r="A10" s="99">
        <f>'3.vol.'!C11</f>
        <v>42461</v>
      </c>
      <c r="C10" s="36"/>
      <c r="D10" s="33"/>
      <c r="E10" s="36"/>
    </row>
    <row r="11" spans="1:6" x14ac:dyDescent="0.2">
      <c r="A11" s="99">
        <f>'3.vol.'!C12</f>
        <v>42491</v>
      </c>
      <c r="C11" s="36"/>
      <c r="D11" s="33"/>
      <c r="E11" s="36"/>
    </row>
    <row r="12" spans="1:6" x14ac:dyDescent="0.2">
      <c r="A12" s="99">
        <f>'3.vol.'!C13</f>
        <v>42522</v>
      </c>
      <c r="C12" s="36"/>
      <c r="D12" s="33"/>
      <c r="E12" s="36"/>
    </row>
    <row r="13" spans="1:6" x14ac:dyDescent="0.2">
      <c r="A13" s="99">
        <f>'3.vol.'!C14</f>
        <v>42552</v>
      </c>
      <c r="C13" s="36"/>
      <c r="D13" s="33"/>
      <c r="E13" s="36"/>
    </row>
    <row r="14" spans="1:6" x14ac:dyDescent="0.2">
      <c r="A14" s="99">
        <f>'3.vol.'!C15</f>
        <v>42583</v>
      </c>
      <c r="C14" s="36"/>
      <c r="D14" s="33"/>
      <c r="E14" s="36"/>
    </row>
    <row r="15" spans="1:6" x14ac:dyDescent="0.2">
      <c r="A15" s="99">
        <f>'3.vol.'!C16</f>
        <v>42614</v>
      </c>
      <c r="C15" s="36"/>
      <c r="D15" s="33"/>
      <c r="E15" s="36"/>
    </row>
    <row r="16" spans="1:6" x14ac:dyDescent="0.2">
      <c r="A16" s="99">
        <f>'3.vol.'!C17</f>
        <v>42644</v>
      </c>
      <c r="C16" s="36"/>
      <c r="D16" s="33"/>
      <c r="E16" s="36"/>
    </row>
    <row r="17" spans="1:5" x14ac:dyDescent="0.2">
      <c r="A17" s="99">
        <f>'3.vol.'!C18</f>
        <v>42675</v>
      </c>
      <c r="C17" s="36"/>
      <c r="D17" s="33"/>
      <c r="E17" s="36"/>
    </row>
    <row r="18" spans="1:5" ht="13.5" thickBot="1" x14ac:dyDescent="0.25">
      <c r="A18" s="100">
        <f>'3.vol.'!C19</f>
        <v>42705</v>
      </c>
      <c r="C18" s="39"/>
      <c r="D18" s="33"/>
      <c r="E18" s="39"/>
    </row>
    <row r="19" spans="1:5" x14ac:dyDescent="0.2">
      <c r="A19" s="98">
        <f>'3.vol.'!C20</f>
        <v>42736</v>
      </c>
      <c r="C19" s="42"/>
      <c r="D19" s="33"/>
      <c r="E19" s="42"/>
    </row>
    <row r="20" spans="1:5" x14ac:dyDescent="0.2">
      <c r="A20" s="99">
        <f>'3.vol.'!C21</f>
        <v>42767</v>
      </c>
      <c r="C20" s="36"/>
      <c r="D20" s="33"/>
      <c r="E20" s="36"/>
    </row>
    <row r="21" spans="1:5" x14ac:dyDescent="0.2">
      <c r="A21" s="99">
        <f>'3.vol.'!C22</f>
        <v>42795</v>
      </c>
      <c r="C21" s="36"/>
      <c r="D21" s="33"/>
      <c r="E21" s="36"/>
    </row>
    <row r="22" spans="1:5" x14ac:dyDescent="0.2">
      <c r="A22" s="99">
        <f>'3.vol.'!C23</f>
        <v>42826</v>
      </c>
      <c r="C22" s="36"/>
      <c r="D22" s="33"/>
      <c r="E22" s="36"/>
    </row>
    <row r="23" spans="1:5" x14ac:dyDescent="0.2">
      <c r="A23" s="99">
        <f>'3.vol.'!C24</f>
        <v>42856</v>
      </c>
      <c r="C23" s="36"/>
      <c r="D23" s="33"/>
      <c r="E23" s="36"/>
    </row>
    <row r="24" spans="1:5" x14ac:dyDescent="0.2">
      <c r="A24" s="99">
        <f>'3.vol.'!C25</f>
        <v>42887</v>
      </c>
      <c r="C24" s="36"/>
      <c r="D24" s="33"/>
      <c r="E24" s="36"/>
    </row>
    <row r="25" spans="1:5" x14ac:dyDescent="0.2">
      <c r="A25" s="99">
        <f>'3.vol.'!C26</f>
        <v>42917</v>
      </c>
      <c r="C25" s="36"/>
      <c r="D25" s="33"/>
      <c r="E25" s="36"/>
    </row>
    <row r="26" spans="1:5" x14ac:dyDescent="0.2">
      <c r="A26" s="99">
        <f>'3.vol.'!C27</f>
        <v>42948</v>
      </c>
      <c r="C26" s="36"/>
      <c r="D26" s="33"/>
      <c r="E26" s="36"/>
    </row>
    <row r="27" spans="1:5" x14ac:dyDescent="0.2">
      <c r="A27" s="99">
        <f>'3.vol.'!C28</f>
        <v>42979</v>
      </c>
      <c r="C27" s="280"/>
      <c r="D27" s="296"/>
      <c r="E27" s="280"/>
    </row>
    <row r="28" spans="1:5" x14ac:dyDescent="0.2">
      <c r="A28" s="99">
        <f>'3.vol.'!C29</f>
        <v>43009</v>
      </c>
      <c r="C28" s="36"/>
      <c r="D28" s="33"/>
      <c r="E28" s="36"/>
    </row>
    <row r="29" spans="1:5" x14ac:dyDescent="0.2">
      <c r="A29" s="99">
        <f>'3.vol.'!C30</f>
        <v>43040</v>
      </c>
      <c r="C29" s="36"/>
      <c r="D29" s="33"/>
      <c r="E29" s="36"/>
    </row>
    <row r="30" spans="1:5" ht="13.5" thickBot="1" x14ac:dyDescent="0.25">
      <c r="A30" s="100">
        <f>'3.vol.'!C31</f>
        <v>43070</v>
      </c>
      <c r="C30" s="45"/>
      <c r="D30" s="33"/>
      <c r="E30" s="45"/>
    </row>
    <row r="31" spans="1:5" x14ac:dyDescent="0.2">
      <c r="A31" s="98">
        <f>'3.vol.'!C32</f>
        <v>43101</v>
      </c>
      <c r="C31" s="32"/>
      <c r="D31" s="33"/>
      <c r="E31" s="32"/>
    </row>
    <row r="32" spans="1:5" x14ac:dyDescent="0.2">
      <c r="A32" s="99">
        <f>'3.vol.'!C33</f>
        <v>43132</v>
      </c>
      <c r="C32" s="36"/>
      <c r="D32" s="33"/>
      <c r="E32" s="36"/>
    </row>
    <row r="33" spans="1:5" x14ac:dyDescent="0.2">
      <c r="A33" s="99">
        <f>'3.vol.'!C34</f>
        <v>43160</v>
      </c>
      <c r="C33" s="36"/>
      <c r="D33" s="33"/>
      <c r="E33" s="36"/>
    </row>
    <row r="34" spans="1:5" x14ac:dyDescent="0.2">
      <c r="A34" s="99">
        <f>'3.vol.'!C35</f>
        <v>43191</v>
      </c>
      <c r="C34" s="36"/>
      <c r="D34" s="33"/>
      <c r="E34" s="36"/>
    </row>
    <row r="35" spans="1:5" x14ac:dyDescent="0.2">
      <c r="A35" s="99">
        <f>'3.vol.'!C36</f>
        <v>43221</v>
      </c>
      <c r="C35" s="36"/>
      <c r="D35" s="33"/>
      <c r="E35" s="36"/>
    </row>
    <row r="36" spans="1:5" x14ac:dyDescent="0.2">
      <c r="A36" s="99">
        <f>'3.vol.'!C37</f>
        <v>43252</v>
      </c>
      <c r="C36" s="36"/>
      <c r="D36" s="33"/>
      <c r="E36" s="36"/>
    </row>
    <row r="37" spans="1:5" x14ac:dyDescent="0.2">
      <c r="A37" s="99">
        <f>'3.vol.'!C38</f>
        <v>43282</v>
      </c>
      <c r="C37" s="36"/>
      <c r="D37" s="33"/>
      <c r="E37" s="36"/>
    </row>
    <row r="38" spans="1:5" x14ac:dyDescent="0.2">
      <c r="A38" s="99">
        <f>'3.vol.'!C39</f>
        <v>43313</v>
      </c>
      <c r="C38" s="36"/>
      <c r="D38" s="33"/>
      <c r="E38" s="36"/>
    </row>
    <row r="39" spans="1:5" x14ac:dyDescent="0.2">
      <c r="A39" s="99">
        <f>'3.vol.'!C40</f>
        <v>43344</v>
      </c>
      <c r="C39" s="36"/>
      <c r="D39" s="33"/>
      <c r="E39" s="36"/>
    </row>
    <row r="40" spans="1:5" x14ac:dyDescent="0.2">
      <c r="A40" s="99">
        <f>'3.vol.'!C41</f>
        <v>43374</v>
      </c>
      <c r="C40" s="36"/>
      <c r="D40" s="33"/>
      <c r="E40" s="36"/>
    </row>
    <row r="41" spans="1:5" x14ac:dyDescent="0.2">
      <c r="A41" s="99">
        <f>'3.vol.'!C42</f>
        <v>43405</v>
      </c>
      <c r="C41" s="36"/>
      <c r="D41" s="33"/>
      <c r="E41" s="36"/>
    </row>
    <row r="42" spans="1:5" ht="13.5" thickBot="1" x14ac:dyDescent="0.25">
      <c r="A42" s="100">
        <f>'3.vol.'!C43</f>
        <v>43435</v>
      </c>
      <c r="C42" s="45"/>
      <c r="D42" s="33"/>
      <c r="E42" s="45"/>
    </row>
    <row r="43" spans="1:5" x14ac:dyDescent="0.2">
      <c r="A43" s="98">
        <f>'3.vol.'!C44</f>
        <v>43466</v>
      </c>
      <c r="C43" s="32"/>
      <c r="D43" s="33"/>
      <c r="E43" s="32"/>
    </row>
    <row r="44" spans="1:5" x14ac:dyDescent="0.2">
      <c r="A44" s="99">
        <f>'3.vol.'!C45</f>
        <v>43497</v>
      </c>
      <c r="C44" s="36"/>
      <c r="D44" s="33"/>
      <c r="E44" s="36"/>
    </row>
    <row r="45" spans="1:5" ht="13.5" thickBot="1" x14ac:dyDescent="0.25">
      <c r="A45" s="100">
        <f>'3.vol.'!C46</f>
        <v>43525</v>
      </c>
      <c r="C45" s="39"/>
      <c r="D45" s="33"/>
      <c r="E45" s="39"/>
    </row>
    <row r="46" spans="1:5" hidden="1" x14ac:dyDescent="0.2">
      <c r="A46" s="343">
        <f>'3.vol.'!C47</f>
        <v>43556</v>
      </c>
      <c r="C46" s="42"/>
      <c r="D46" s="33"/>
      <c r="E46" s="42"/>
    </row>
    <row r="47" spans="1:5" hidden="1" x14ac:dyDescent="0.2">
      <c r="A47" s="99">
        <f>'3.vol.'!C48</f>
        <v>43586</v>
      </c>
      <c r="C47" s="36"/>
      <c r="D47" s="33"/>
      <c r="E47" s="36"/>
    </row>
    <row r="48" spans="1:5" hidden="1" x14ac:dyDescent="0.2">
      <c r="A48" s="99">
        <f>'3.vol.'!C49</f>
        <v>43617</v>
      </c>
      <c r="C48" s="36"/>
      <c r="D48" s="33"/>
      <c r="E48" s="36"/>
    </row>
    <row r="49" spans="1:6" hidden="1" x14ac:dyDescent="0.2">
      <c r="A49" s="99">
        <f>'3.vol.'!C50</f>
        <v>43647</v>
      </c>
      <c r="C49" s="36"/>
      <c r="D49" s="33"/>
      <c r="E49" s="36"/>
    </row>
    <row r="50" spans="1:6" hidden="1" x14ac:dyDescent="0.2">
      <c r="A50" s="99">
        <f>'3.vol.'!C51</f>
        <v>43678</v>
      </c>
      <c r="C50" s="36"/>
      <c r="D50" s="33"/>
      <c r="E50" s="36"/>
    </row>
    <row r="51" spans="1:6" hidden="1" x14ac:dyDescent="0.2">
      <c r="A51" s="99">
        <f>'3.vol.'!C52</f>
        <v>43709</v>
      </c>
      <c r="C51" s="36"/>
      <c r="D51" s="33"/>
      <c r="E51" s="36"/>
    </row>
    <row r="52" spans="1:6" hidden="1" x14ac:dyDescent="0.2">
      <c r="A52" s="99">
        <f>'3.vol.'!C53</f>
        <v>43739</v>
      </c>
      <c r="C52" s="36"/>
      <c r="D52" s="33"/>
      <c r="E52" s="36"/>
    </row>
    <row r="53" spans="1:6" hidden="1" x14ac:dyDescent="0.2">
      <c r="A53" s="99">
        <f>'3.vol.'!C54</f>
        <v>43770</v>
      </c>
      <c r="C53" s="36"/>
      <c r="D53" s="33"/>
      <c r="E53" s="36"/>
    </row>
    <row r="54" spans="1:6" ht="13.5" hidden="1" thickBot="1" x14ac:dyDescent="0.25">
      <c r="A54" s="100">
        <f>'3.vol.'!C55</f>
        <v>43800</v>
      </c>
      <c r="C54" s="39"/>
      <c r="D54" s="33"/>
      <c r="E54" s="39"/>
    </row>
    <row r="55" spans="1:6" ht="15" customHeight="1" thickBot="1" x14ac:dyDescent="0.25">
      <c r="A55" s="46"/>
      <c r="C55" s="33"/>
      <c r="D55" s="33"/>
      <c r="E55" s="33"/>
    </row>
    <row r="56" spans="1:6" ht="39" thickBot="1" x14ac:dyDescent="0.25">
      <c r="A56" s="330" t="s">
        <v>9</v>
      </c>
      <c r="C56" s="58" t="str">
        <f>+C6</f>
        <v>Ventas de Producción Propia
En pesos</v>
      </c>
      <c r="D56" s="297"/>
      <c r="E56" s="58" t="str">
        <f>+E6</f>
        <v>Ventas de Producción Encargada o Contratada a Terceros
En pesos</v>
      </c>
      <c r="F56" s="59"/>
    </row>
    <row r="57" spans="1:6" x14ac:dyDescent="0.2">
      <c r="A57" s="329">
        <f>'3.vol.'!C59</f>
        <v>2016</v>
      </c>
      <c r="C57" s="60"/>
      <c r="D57" s="298"/>
      <c r="E57" s="60"/>
    </row>
    <row r="58" spans="1:6" x14ac:dyDescent="0.2">
      <c r="A58" s="61">
        <f>'3.vol.'!C60</f>
        <v>2017</v>
      </c>
      <c r="C58" s="62"/>
      <c r="D58" s="298"/>
      <c r="E58" s="62"/>
    </row>
    <row r="59" spans="1:6" ht="13.5" thickBot="1" x14ac:dyDescent="0.25">
      <c r="A59" s="63">
        <f>'3.vol.'!C61</f>
        <v>2018</v>
      </c>
      <c r="C59" s="64"/>
      <c r="D59" s="298"/>
      <c r="E59" s="64"/>
    </row>
    <row r="60" spans="1:6" x14ac:dyDescent="0.2">
      <c r="A60" s="65" t="str">
        <f>'3.vol.'!C62</f>
        <v>ene-mar 2018</v>
      </c>
      <c r="C60" s="66"/>
      <c r="D60" s="298"/>
      <c r="E60" s="66"/>
    </row>
    <row r="61" spans="1:6" ht="13.5" thickBot="1" x14ac:dyDescent="0.25">
      <c r="A61" s="342" t="str">
        <f>'3.vol.'!C63</f>
        <v>ene-mar 2019</v>
      </c>
      <c r="C61" s="67"/>
      <c r="D61" s="299"/>
      <c r="E61" s="67"/>
    </row>
    <row r="62" spans="1:6" ht="13.5" thickBot="1" x14ac:dyDescent="0.25"/>
    <row r="63" spans="1:6" ht="13.5" thickBot="1" x14ac:dyDescent="0.25">
      <c r="A63" s="460" t="s">
        <v>178</v>
      </c>
      <c r="B63" s="392"/>
      <c r="C63" s="378"/>
      <c r="D63" s="378"/>
      <c r="E63" s="461" t="s">
        <v>151</v>
      </c>
    </row>
    <row r="64" spans="1:6" x14ac:dyDescent="0.2">
      <c r="A64" s="378"/>
      <c r="B64" s="392"/>
      <c r="C64" s="378"/>
      <c r="D64" s="378"/>
      <c r="E64" s="378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 xml:space="preserve">&amp;R2019- Año de la Exportación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workbookViewId="0">
      <selection activeCell="A4" sqref="A4:C4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90" t="s">
        <v>179</v>
      </c>
      <c r="B1" s="490"/>
      <c r="C1" s="490"/>
    </row>
    <row r="2" spans="1:6" x14ac:dyDescent="0.2">
      <c r="A2" s="490" t="s">
        <v>118</v>
      </c>
      <c r="B2" s="490"/>
      <c r="C2" s="490"/>
      <c r="F2" s="97" t="s">
        <v>124</v>
      </c>
    </row>
    <row r="3" spans="1:6" x14ac:dyDescent="0.2">
      <c r="A3" s="491" t="str">
        <f>+'1.modelos'!A3</f>
        <v>PET</v>
      </c>
      <c r="B3" s="491"/>
      <c r="C3" s="491"/>
    </row>
    <row r="4" spans="1:6" x14ac:dyDescent="0.2">
      <c r="A4" s="491" t="s">
        <v>112</v>
      </c>
      <c r="B4" s="491"/>
      <c r="C4" s="491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27" t="s">
        <v>113</v>
      </c>
      <c r="C7" s="24" t="s">
        <v>119</v>
      </c>
      <c r="F7" s="97" t="s">
        <v>122</v>
      </c>
    </row>
    <row r="8" spans="1:6" ht="13.5" thickBot="1" x14ac:dyDescent="0.25">
      <c r="A8" s="98">
        <f>'3.vol.'!C8</f>
        <v>42370</v>
      </c>
      <c r="C8" s="32"/>
      <c r="F8" s="148"/>
    </row>
    <row r="9" spans="1:6" x14ac:dyDescent="0.2">
      <c r="A9" s="99">
        <f>'3.vol.'!C9</f>
        <v>42401</v>
      </c>
      <c r="C9" s="36"/>
      <c r="F9" s="97"/>
    </row>
    <row r="10" spans="1:6" ht="13.5" thickBot="1" x14ac:dyDescent="0.25">
      <c r="A10" s="99">
        <f>'3.vol.'!C10</f>
        <v>42430</v>
      </c>
      <c r="C10" s="36"/>
      <c r="F10" s="97" t="s">
        <v>123</v>
      </c>
    </row>
    <row r="11" spans="1:6" ht="13.5" thickBot="1" x14ac:dyDescent="0.25">
      <c r="A11" s="99">
        <f>'3.vol.'!C11</f>
        <v>42461</v>
      </c>
      <c r="C11" s="36"/>
      <c r="F11" s="149"/>
    </row>
    <row r="12" spans="1:6" x14ac:dyDescent="0.2">
      <c r="A12" s="99">
        <f>'3.vol.'!C12</f>
        <v>42491</v>
      </c>
      <c r="C12" s="36"/>
    </row>
    <row r="13" spans="1:6" x14ac:dyDescent="0.2">
      <c r="A13" s="99">
        <f>'3.vol.'!C13</f>
        <v>42522</v>
      </c>
      <c r="C13" s="36"/>
    </row>
    <row r="14" spans="1:6" x14ac:dyDescent="0.2">
      <c r="A14" s="99">
        <f>'3.vol.'!C14</f>
        <v>42552</v>
      </c>
      <c r="C14" s="36"/>
    </row>
    <row r="15" spans="1:6" x14ac:dyDescent="0.2">
      <c r="A15" s="99">
        <f>'3.vol.'!C15</f>
        <v>42583</v>
      </c>
      <c r="C15" s="36"/>
    </row>
    <row r="16" spans="1:6" x14ac:dyDescent="0.2">
      <c r="A16" s="99">
        <f>'3.vol.'!C16</f>
        <v>42614</v>
      </c>
      <c r="C16" s="36"/>
    </row>
    <row r="17" spans="1:3" x14ac:dyDescent="0.2">
      <c r="A17" s="99">
        <f>'3.vol.'!C17</f>
        <v>42644</v>
      </c>
      <c r="C17" s="36"/>
    </row>
    <row r="18" spans="1:3" x14ac:dyDescent="0.2">
      <c r="A18" s="99">
        <f>'3.vol.'!C18</f>
        <v>42675</v>
      </c>
      <c r="C18" s="36"/>
    </row>
    <row r="19" spans="1:3" ht="13.5" thickBot="1" x14ac:dyDescent="0.25">
      <c r="A19" s="100">
        <f>'3.vol.'!C19</f>
        <v>42705</v>
      </c>
      <c r="C19" s="39"/>
    </row>
    <row r="20" spans="1:3" x14ac:dyDescent="0.2">
      <c r="A20" s="98">
        <f>'3.vol.'!C20</f>
        <v>42736</v>
      </c>
      <c r="C20" s="42"/>
    </row>
    <row r="21" spans="1:3" x14ac:dyDescent="0.2">
      <c r="A21" s="99">
        <f>'3.vol.'!C21</f>
        <v>42767</v>
      </c>
      <c r="C21" s="36"/>
    </row>
    <row r="22" spans="1:3" x14ac:dyDescent="0.2">
      <c r="A22" s="99">
        <f>'3.vol.'!C22</f>
        <v>42795</v>
      </c>
      <c r="C22" s="36"/>
    </row>
    <row r="23" spans="1:3" x14ac:dyDescent="0.2">
      <c r="A23" s="99">
        <f>'3.vol.'!C23</f>
        <v>42826</v>
      </c>
      <c r="C23" s="36"/>
    </row>
    <row r="24" spans="1:3" x14ac:dyDescent="0.2">
      <c r="A24" s="99">
        <f>'3.vol.'!C24</f>
        <v>42856</v>
      </c>
      <c r="C24" s="36"/>
    </row>
    <row r="25" spans="1:3" x14ac:dyDescent="0.2">
      <c r="A25" s="99">
        <f>'3.vol.'!C25</f>
        <v>42887</v>
      </c>
      <c r="C25" s="36"/>
    </row>
    <row r="26" spans="1:3" x14ac:dyDescent="0.2">
      <c r="A26" s="99">
        <f>'3.vol.'!C26</f>
        <v>42917</v>
      </c>
      <c r="C26" s="36"/>
    </row>
    <row r="27" spans="1:3" x14ac:dyDescent="0.2">
      <c r="A27" s="99">
        <f>'3.vol.'!C27</f>
        <v>42948</v>
      </c>
      <c r="C27" s="36"/>
    </row>
    <row r="28" spans="1:3" x14ac:dyDescent="0.2">
      <c r="A28" s="99">
        <f>'3.vol.'!C28</f>
        <v>42979</v>
      </c>
      <c r="C28" s="36"/>
    </row>
    <row r="29" spans="1:3" x14ac:dyDescent="0.2">
      <c r="A29" s="99">
        <f>'3.vol.'!C29</f>
        <v>43009</v>
      </c>
      <c r="C29" s="36"/>
    </row>
    <row r="30" spans="1:3" x14ac:dyDescent="0.2">
      <c r="A30" s="99">
        <f>'3.vol.'!C30</f>
        <v>43040</v>
      </c>
      <c r="C30" s="36"/>
    </row>
    <row r="31" spans="1:3" ht="13.5" thickBot="1" x14ac:dyDescent="0.25">
      <c r="A31" s="100">
        <f>'3.vol.'!C31</f>
        <v>43070</v>
      </c>
      <c r="C31" s="45"/>
    </row>
    <row r="32" spans="1:3" x14ac:dyDescent="0.2">
      <c r="A32" s="98">
        <f>'3.vol.'!C32</f>
        <v>43101</v>
      </c>
      <c r="C32" s="32"/>
    </row>
    <row r="33" spans="1:3" x14ac:dyDescent="0.2">
      <c r="A33" s="99">
        <f>'3.vol.'!C33</f>
        <v>43132</v>
      </c>
      <c r="C33" s="36"/>
    </row>
    <row r="34" spans="1:3" x14ac:dyDescent="0.2">
      <c r="A34" s="99">
        <f>'3.vol.'!C34</f>
        <v>43160</v>
      </c>
      <c r="C34" s="36"/>
    </row>
    <row r="35" spans="1:3" x14ac:dyDescent="0.2">
      <c r="A35" s="99">
        <f>'3.vol.'!C35</f>
        <v>43191</v>
      </c>
      <c r="C35" s="36"/>
    </row>
    <row r="36" spans="1:3" x14ac:dyDescent="0.2">
      <c r="A36" s="99">
        <f>'3.vol.'!C36</f>
        <v>43221</v>
      </c>
      <c r="C36" s="36"/>
    </row>
    <row r="37" spans="1:3" x14ac:dyDescent="0.2">
      <c r="A37" s="99">
        <f>'3.vol.'!C37</f>
        <v>43252</v>
      </c>
      <c r="C37" s="36"/>
    </row>
    <row r="38" spans="1:3" x14ac:dyDescent="0.2">
      <c r="A38" s="99">
        <f>'3.vol.'!C38</f>
        <v>43282</v>
      </c>
      <c r="C38" s="36"/>
    </row>
    <row r="39" spans="1:3" x14ac:dyDescent="0.2">
      <c r="A39" s="99">
        <f>'3.vol.'!C39</f>
        <v>43313</v>
      </c>
      <c r="C39" s="36"/>
    </row>
    <row r="40" spans="1:3" x14ac:dyDescent="0.2">
      <c r="A40" s="99">
        <f>'3.vol.'!C40</f>
        <v>43344</v>
      </c>
      <c r="C40" s="36"/>
    </row>
    <row r="41" spans="1:3" x14ac:dyDescent="0.2">
      <c r="A41" s="99">
        <f>'3.vol.'!C41</f>
        <v>43374</v>
      </c>
      <c r="C41" s="36"/>
    </row>
    <row r="42" spans="1:3" x14ac:dyDescent="0.2">
      <c r="A42" s="99">
        <f>'3.vol.'!C42</f>
        <v>43405</v>
      </c>
      <c r="C42" s="36"/>
    </row>
    <row r="43" spans="1:3" ht="13.5" thickBot="1" x14ac:dyDescent="0.25">
      <c r="A43" s="100">
        <f>'3.vol.'!C43</f>
        <v>43435</v>
      </c>
      <c r="C43" s="45"/>
    </row>
    <row r="44" spans="1:3" x14ac:dyDescent="0.2">
      <c r="A44" s="98">
        <f>'3.vol.'!C44</f>
        <v>43466</v>
      </c>
      <c r="C44" s="32"/>
    </row>
    <row r="45" spans="1:3" x14ac:dyDescent="0.2">
      <c r="A45" s="99">
        <f>'3.vol.'!C45</f>
        <v>43497</v>
      </c>
      <c r="C45" s="36"/>
    </row>
    <row r="46" spans="1:3" ht="13.5" thickBot="1" x14ac:dyDescent="0.25">
      <c r="A46" s="100">
        <f>'3.vol.'!C46</f>
        <v>43525</v>
      </c>
      <c r="C46" s="39"/>
    </row>
    <row r="47" spans="1:3" hidden="1" x14ac:dyDescent="0.2">
      <c r="A47" s="343">
        <f>'3.vol.'!C47</f>
        <v>43556</v>
      </c>
      <c r="C47" s="42"/>
    </row>
    <row r="48" spans="1:3" hidden="1" x14ac:dyDescent="0.2">
      <c r="A48" s="99">
        <f>'3.vol.'!C48</f>
        <v>43586</v>
      </c>
      <c r="C48" s="36"/>
    </row>
    <row r="49" spans="1:3" hidden="1" x14ac:dyDescent="0.2">
      <c r="A49" s="99">
        <f>'3.vol.'!C49</f>
        <v>43617</v>
      </c>
      <c r="C49" s="36"/>
    </row>
    <row r="50" spans="1:3" hidden="1" x14ac:dyDescent="0.2">
      <c r="A50" s="99">
        <f>'3.vol.'!C50</f>
        <v>43647</v>
      </c>
      <c r="C50" s="36"/>
    </row>
    <row r="51" spans="1:3" hidden="1" x14ac:dyDescent="0.2">
      <c r="A51" s="99">
        <f>'3.vol.'!C51</f>
        <v>43678</v>
      </c>
      <c r="C51" s="36"/>
    </row>
    <row r="52" spans="1:3" hidden="1" x14ac:dyDescent="0.2">
      <c r="A52" s="99">
        <f>'3.vol.'!C52</f>
        <v>43709</v>
      </c>
      <c r="C52" s="36"/>
    </row>
    <row r="53" spans="1:3" hidden="1" x14ac:dyDescent="0.2">
      <c r="A53" s="99">
        <f>'3.vol.'!C53</f>
        <v>43739</v>
      </c>
      <c r="C53" s="36"/>
    </row>
    <row r="54" spans="1:3" hidden="1" x14ac:dyDescent="0.2">
      <c r="A54" s="99">
        <f>'3.vol.'!C54</f>
        <v>43770</v>
      </c>
      <c r="C54" s="36"/>
    </row>
    <row r="55" spans="1:3" ht="13.5" hidden="1" thickBot="1" x14ac:dyDescent="0.25">
      <c r="A55" s="100">
        <f>'3.vol.'!C55</f>
        <v>43800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30" t="s">
        <v>9</v>
      </c>
      <c r="C57" s="24" t="s">
        <v>119</v>
      </c>
    </row>
    <row r="58" spans="1:3" x14ac:dyDescent="0.2">
      <c r="A58" s="329">
        <f>'3.vol.'!C59</f>
        <v>2016</v>
      </c>
      <c r="C58" s="60"/>
    </row>
    <row r="59" spans="1:3" x14ac:dyDescent="0.2">
      <c r="A59" s="61">
        <f>'3.vol.'!C60</f>
        <v>2017</v>
      </c>
      <c r="C59" s="62"/>
    </row>
    <row r="60" spans="1:3" ht="13.5" thickBot="1" x14ac:dyDescent="0.25">
      <c r="A60" s="63">
        <f>'3.vol.'!C61</f>
        <v>2018</v>
      </c>
      <c r="C60" s="64"/>
    </row>
    <row r="61" spans="1:3" x14ac:dyDescent="0.2">
      <c r="A61" s="65" t="str">
        <f>'3.vol.'!C62</f>
        <v>ene-mar 2018</v>
      </c>
      <c r="C61" s="66"/>
    </row>
    <row r="62" spans="1:3" ht="13.5" thickBot="1" x14ac:dyDescent="0.25">
      <c r="A62" s="342" t="str">
        <f>'3.vol.'!C63</f>
        <v>ene-mar 2019</v>
      </c>
      <c r="C62" s="67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83" orientation="portrait" horizontalDpi="300" verticalDpi="300" r:id="rId1"/>
  <headerFooter alignWithMargins="0">
    <oddHeader xml:space="preserve">&amp;C&amp;"Arial,Negrita"&amp;20CONFIDENCIAL&amp;R2019- Año de la Exportación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3"/>
  <sheetViews>
    <sheetView workbookViewId="0">
      <selection sqref="A1:D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90" t="s">
        <v>177</v>
      </c>
      <c r="B1" s="490"/>
      <c r="C1" s="490"/>
      <c r="D1" s="490"/>
    </row>
    <row r="2" spans="1:9" x14ac:dyDescent="0.2">
      <c r="A2" s="490" t="s">
        <v>180</v>
      </c>
      <c r="B2" s="490"/>
      <c r="C2" s="490"/>
      <c r="D2" s="490"/>
    </row>
    <row r="3" spans="1:9" x14ac:dyDescent="0.2">
      <c r="A3" s="490" t="s">
        <v>175</v>
      </c>
      <c r="B3" s="490"/>
      <c r="C3" s="490"/>
      <c r="D3" s="490"/>
    </row>
    <row r="4" spans="1:9" ht="13.5" thickBot="1" x14ac:dyDescent="0.25">
      <c r="A4" s="491" t="str">
        <f>+'1.modelos'!A3</f>
        <v>PET</v>
      </c>
      <c r="B4" s="491"/>
      <c r="C4" s="491"/>
      <c r="D4" s="491"/>
      <c r="F4" s="101"/>
      <c r="G4" s="101"/>
      <c r="I4" s="96"/>
    </row>
    <row r="5" spans="1:9" ht="13.5" thickBot="1" x14ac:dyDescent="0.25">
      <c r="A5" s="490" t="s">
        <v>112</v>
      </c>
      <c r="B5" s="490"/>
      <c r="C5" s="490"/>
      <c r="D5" s="490"/>
      <c r="F5" s="492" t="s">
        <v>128</v>
      </c>
      <c r="G5" s="493"/>
      <c r="I5" s="96"/>
    </row>
    <row r="6" spans="1:9" x14ac:dyDescent="0.2">
      <c r="A6" s="300"/>
      <c r="B6" s="300"/>
      <c r="C6" s="300"/>
      <c r="D6" s="300"/>
      <c r="F6" s="332"/>
      <c r="G6" s="332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27" t="s">
        <v>113</v>
      </c>
      <c r="D8" s="24" t="s">
        <v>176</v>
      </c>
      <c r="G8" s="97"/>
      <c r="I8" s="24" t="s">
        <v>137</v>
      </c>
    </row>
    <row r="9" spans="1:9" x14ac:dyDescent="0.2">
      <c r="A9" s="98">
        <f>'4.conf'!A8</f>
        <v>42370</v>
      </c>
      <c r="D9" s="283" t="str">
        <f>+I9</f>
        <v/>
      </c>
      <c r="F9" s="97" t="s">
        <v>125</v>
      </c>
      <c r="I9" s="278" t="str">
        <f>IF('4.conf'!C8&gt;0,('4.conf'!C8/'4.conf'!$F$11)*100,"")</f>
        <v/>
      </c>
    </row>
    <row r="10" spans="1:9" x14ac:dyDescent="0.2">
      <c r="A10" s="99">
        <f>'4.conf'!A9</f>
        <v>42401</v>
      </c>
      <c r="D10" s="281" t="str">
        <f t="shared" ref="D10:D56" si="0">+I10</f>
        <v/>
      </c>
      <c r="F10" s="97" t="s">
        <v>126</v>
      </c>
      <c r="I10" s="276" t="str">
        <f>IF('4.conf'!C9&gt;0,('4.conf'!C9/'4.conf'!$F$11)*100,"")</f>
        <v/>
      </c>
    </row>
    <row r="11" spans="1:9" x14ac:dyDescent="0.2">
      <c r="A11" s="99">
        <f>'4.conf'!A10</f>
        <v>42430</v>
      </c>
      <c r="D11" s="281" t="str">
        <f t="shared" si="0"/>
        <v/>
      </c>
      <c r="F11" s="97" t="s">
        <v>127</v>
      </c>
      <c r="I11" s="276" t="str">
        <f>IF('4.conf'!C10&gt;0,('4.conf'!C10/'4.conf'!$F$11)*100,"")</f>
        <v/>
      </c>
    </row>
    <row r="12" spans="1:9" x14ac:dyDescent="0.2">
      <c r="A12" s="99">
        <f>'4.conf'!A11</f>
        <v>42461</v>
      </c>
      <c r="D12" s="281" t="str">
        <f t="shared" si="0"/>
        <v/>
      </c>
      <c r="F12" s="97" t="s">
        <v>191</v>
      </c>
      <c r="I12" s="276" t="str">
        <f>IF('4.conf'!C11&gt;0,('4.conf'!C11/'4.conf'!$F$11)*100,"")</f>
        <v/>
      </c>
    </row>
    <row r="13" spans="1:9" x14ac:dyDescent="0.2">
      <c r="A13" s="99">
        <f>'4.conf'!A12</f>
        <v>42491</v>
      </c>
      <c r="D13" s="281" t="str">
        <f t="shared" si="0"/>
        <v/>
      </c>
      <c r="I13" s="276" t="str">
        <f>IF('4.conf'!C12&gt;0,('4.conf'!C12/'4.conf'!$F$11)*100,"")</f>
        <v/>
      </c>
    </row>
    <row r="14" spans="1:9" x14ac:dyDescent="0.2">
      <c r="A14" s="99">
        <f>'4.conf'!A13</f>
        <v>42522</v>
      </c>
      <c r="D14" s="281" t="str">
        <f t="shared" si="0"/>
        <v/>
      </c>
      <c r="I14" s="276" t="str">
        <f>IF('4.conf'!C13&gt;0,('4.conf'!C13/'4.conf'!$F$11)*100,"")</f>
        <v/>
      </c>
    </row>
    <row r="15" spans="1:9" x14ac:dyDescent="0.2">
      <c r="A15" s="99">
        <f>'4.conf'!A14</f>
        <v>42552</v>
      </c>
      <c r="D15" s="281" t="str">
        <f t="shared" si="0"/>
        <v/>
      </c>
      <c r="I15" s="276" t="str">
        <f>IF('4.conf'!C14&gt;0,('4.conf'!C14/'4.conf'!$F$11)*100,"")</f>
        <v/>
      </c>
    </row>
    <row r="16" spans="1:9" x14ac:dyDescent="0.2">
      <c r="A16" s="99">
        <f>'4.conf'!A15</f>
        <v>42583</v>
      </c>
      <c r="D16" s="281" t="str">
        <f t="shared" si="0"/>
        <v/>
      </c>
      <c r="I16" s="276" t="str">
        <f>IF('4.conf'!C15&gt;0,('4.conf'!C15/'4.conf'!$F$11)*100,"")</f>
        <v/>
      </c>
    </row>
    <row r="17" spans="1:9" x14ac:dyDescent="0.2">
      <c r="A17" s="99">
        <f>'4.conf'!A16</f>
        <v>42614</v>
      </c>
      <c r="D17" s="281" t="str">
        <f t="shared" si="0"/>
        <v/>
      </c>
      <c r="I17" s="276" t="str">
        <f>IF('4.conf'!C16&gt;0,('4.conf'!C16/'4.conf'!$F$11)*100,"")</f>
        <v/>
      </c>
    </row>
    <row r="18" spans="1:9" x14ac:dyDescent="0.2">
      <c r="A18" s="99">
        <f>'4.conf'!A17</f>
        <v>42644</v>
      </c>
      <c r="D18" s="281" t="str">
        <f t="shared" si="0"/>
        <v/>
      </c>
      <c r="I18" s="276" t="str">
        <f>IF('4.conf'!C17&gt;0,('4.conf'!C17/'4.conf'!$F$11)*100,"")</f>
        <v/>
      </c>
    </row>
    <row r="19" spans="1:9" x14ac:dyDescent="0.2">
      <c r="A19" s="99">
        <f>'4.conf'!A18</f>
        <v>42675</v>
      </c>
      <c r="D19" s="281" t="str">
        <f t="shared" si="0"/>
        <v/>
      </c>
      <c r="I19" s="276" t="str">
        <f>IF('4.conf'!C18&gt;0,('4.conf'!C18/'4.conf'!$F$11)*100,"")</f>
        <v/>
      </c>
    </row>
    <row r="20" spans="1:9" ht="13.5" thickBot="1" x14ac:dyDescent="0.25">
      <c r="A20" s="100">
        <f>'4.conf'!A19</f>
        <v>42705</v>
      </c>
      <c r="D20" s="282" t="str">
        <f t="shared" si="0"/>
        <v/>
      </c>
      <c r="I20" s="277" t="str">
        <f>IF('4.conf'!C19&gt;0,('4.conf'!C19/'4.conf'!$F$11)*100,"")</f>
        <v/>
      </c>
    </row>
    <row r="21" spans="1:9" x14ac:dyDescent="0.2">
      <c r="A21" s="98">
        <f>'4.conf'!A20</f>
        <v>42736</v>
      </c>
      <c r="D21" s="283" t="str">
        <f t="shared" si="0"/>
        <v/>
      </c>
      <c r="I21" s="278" t="str">
        <f>IF('4.conf'!C20&gt;0,('4.conf'!C20/'4.conf'!$F$11)*100,"")</f>
        <v/>
      </c>
    </row>
    <row r="22" spans="1:9" x14ac:dyDescent="0.2">
      <c r="A22" s="99">
        <f>'4.conf'!A21</f>
        <v>42767</v>
      </c>
      <c r="D22" s="281" t="str">
        <f t="shared" si="0"/>
        <v/>
      </c>
      <c r="I22" s="276" t="str">
        <f>IF('4.conf'!C21&gt;0,('4.conf'!C21/'4.conf'!$F$11)*100,"")</f>
        <v/>
      </c>
    </row>
    <row r="23" spans="1:9" x14ac:dyDescent="0.2">
      <c r="A23" s="99">
        <f>'4.conf'!A22</f>
        <v>42795</v>
      </c>
      <c r="D23" s="281" t="str">
        <f t="shared" si="0"/>
        <v/>
      </c>
      <c r="I23" s="276" t="str">
        <f>IF('4.conf'!C22&gt;0,('4.conf'!C22/'4.conf'!$F$11)*100,"")</f>
        <v/>
      </c>
    </row>
    <row r="24" spans="1:9" x14ac:dyDescent="0.2">
      <c r="A24" s="99">
        <f>'4.conf'!A23</f>
        <v>42826</v>
      </c>
      <c r="D24" s="281" t="str">
        <f t="shared" si="0"/>
        <v/>
      </c>
      <c r="I24" s="276" t="str">
        <f>IF('4.conf'!C23&gt;0,('4.conf'!C23/'4.conf'!$F$11)*100,"")</f>
        <v/>
      </c>
    </row>
    <row r="25" spans="1:9" x14ac:dyDescent="0.2">
      <c r="A25" s="99">
        <f>'4.conf'!A24</f>
        <v>42856</v>
      </c>
      <c r="D25" s="281" t="str">
        <f t="shared" si="0"/>
        <v/>
      </c>
      <c r="I25" s="276" t="str">
        <f>IF('4.conf'!C24&gt;0,('4.conf'!C24/'4.conf'!$F$11)*100,"")</f>
        <v/>
      </c>
    </row>
    <row r="26" spans="1:9" x14ac:dyDescent="0.2">
      <c r="A26" s="99">
        <f>'4.conf'!A25</f>
        <v>42887</v>
      </c>
      <c r="D26" s="281" t="str">
        <f t="shared" si="0"/>
        <v/>
      </c>
      <c r="I26" s="276" t="str">
        <f>IF('4.conf'!C25&gt;0,('4.conf'!C25/'4.conf'!$F$11)*100,"")</f>
        <v/>
      </c>
    </row>
    <row r="27" spans="1:9" x14ac:dyDescent="0.2">
      <c r="A27" s="99">
        <f>'4.conf'!A26</f>
        <v>42917</v>
      </c>
      <c r="D27" s="281" t="str">
        <f t="shared" si="0"/>
        <v/>
      </c>
      <c r="I27" s="276" t="str">
        <f>IF('4.conf'!C26&gt;0,('4.conf'!C26/'4.conf'!$F$11)*100,"")</f>
        <v/>
      </c>
    </row>
    <row r="28" spans="1:9" x14ac:dyDescent="0.2">
      <c r="A28" s="99">
        <f>'4.conf'!A27</f>
        <v>42948</v>
      </c>
      <c r="D28" s="281" t="str">
        <f t="shared" si="0"/>
        <v/>
      </c>
      <c r="I28" s="276" t="str">
        <f>IF('4.conf'!C27&gt;0,('4.conf'!C27/'4.conf'!$F$11)*100,"")</f>
        <v/>
      </c>
    </row>
    <row r="29" spans="1:9" x14ac:dyDescent="0.2">
      <c r="A29" s="99">
        <f>'4.conf'!A28</f>
        <v>42979</v>
      </c>
      <c r="D29" s="281" t="str">
        <f t="shared" si="0"/>
        <v/>
      </c>
      <c r="I29" s="276" t="str">
        <f>IF('4.conf'!C28&gt;0,('4.conf'!C28/'4.conf'!$F$11)*100,"")</f>
        <v/>
      </c>
    </row>
    <row r="30" spans="1:9" x14ac:dyDescent="0.2">
      <c r="A30" s="99">
        <f>'4.conf'!A29</f>
        <v>43009</v>
      </c>
      <c r="D30" s="281" t="str">
        <f t="shared" si="0"/>
        <v/>
      </c>
      <c r="I30" s="276" t="str">
        <f>IF('4.conf'!C29&gt;0,('4.conf'!C29/'4.conf'!$F$11)*100,"")</f>
        <v/>
      </c>
    </row>
    <row r="31" spans="1:9" x14ac:dyDescent="0.2">
      <c r="A31" s="99">
        <f>'4.conf'!A30</f>
        <v>43040</v>
      </c>
      <c r="D31" s="281" t="str">
        <f t="shared" si="0"/>
        <v/>
      </c>
      <c r="I31" s="276" t="str">
        <f>IF('4.conf'!C30&gt;0,('4.conf'!C30/'4.conf'!$F$11)*100,"")</f>
        <v/>
      </c>
    </row>
    <row r="32" spans="1:9" ht="13.5" thickBot="1" x14ac:dyDescent="0.25">
      <c r="A32" s="100">
        <f>'4.conf'!A31</f>
        <v>43070</v>
      </c>
      <c r="D32" s="284" t="str">
        <f t="shared" si="0"/>
        <v/>
      </c>
      <c r="I32" s="279" t="str">
        <f>IF('4.conf'!C31&gt;0,('4.conf'!C31/'4.conf'!$F$11)*100,"")</f>
        <v/>
      </c>
    </row>
    <row r="33" spans="1:9" x14ac:dyDescent="0.2">
      <c r="A33" s="98">
        <f>'4.conf'!A32</f>
        <v>43101</v>
      </c>
      <c r="D33" s="285" t="str">
        <f t="shared" si="0"/>
        <v/>
      </c>
      <c r="I33" s="275" t="str">
        <f>IF('4.conf'!C32&gt;0,('4.conf'!C32/'4.conf'!$F$11)*100,"")</f>
        <v/>
      </c>
    </row>
    <row r="34" spans="1:9" x14ac:dyDescent="0.2">
      <c r="A34" s="99">
        <f>'4.conf'!A33</f>
        <v>43132</v>
      </c>
      <c r="D34" s="281" t="str">
        <f t="shared" si="0"/>
        <v/>
      </c>
      <c r="I34" s="276" t="str">
        <f>IF('4.conf'!C33&gt;0,('4.conf'!C33/'4.conf'!$F$11)*100,"")</f>
        <v/>
      </c>
    </row>
    <row r="35" spans="1:9" x14ac:dyDescent="0.2">
      <c r="A35" s="99">
        <f>'4.conf'!A34</f>
        <v>43160</v>
      </c>
      <c r="D35" s="281" t="str">
        <f t="shared" si="0"/>
        <v/>
      </c>
      <c r="I35" s="276" t="str">
        <f>IF('4.conf'!C34&gt;0,('4.conf'!C34/'4.conf'!$F$11)*100,"")</f>
        <v/>
      </c>
    </row>
    <row r="36" spans="1:9" x14ac:dyDescent="0.2">
      <c r="A36" s="99">
        <f>'4.conf'!A35</f>
        <v>43191</v>
      </c>
      <c r="D36" s="281" t="str">
        <f t="shared" si="0"/>
        <v/>
      </c>
      <c r="I36" s="276" t="str">
        <f>IF('4.conf'!C35&gt;0,('4.conf'!C35/'4.conf'!$F$11)*100,"")</f>
        <v/>
      </c>
    </row>
    <row r="37" spans="1:9" x14ac:dyDescent="0.2">
      <c r="A37" s="99">
        <f>'4.conf'!A36</f>
        <v>43221</v>
      </c>
      <c r="D37" s="281" t="str">
        <f t="shared" si="0"/>
        <v/>
      </c>
      <c r="I37" s="276" t="str">
        <f>IF('4.conf'!C36&gt;0,('4.conf'!C36/'4.conf'!$F$11)*100,"")</f>
        <v/>
      </c>
    </row>
    <row r="38" spans="1:9" x14ac:dyDescent="0.2">
      <c r="A38" s="99">
        <f>'4.conf'!A37</f>
        <v>43252</v>
      </c>
      <c r="D38" s="281" t="str">
        <f t="shared" si="0"/>
        <v/>
      </c>
      <c r="I38" s="276" t="str">
        <f>IF('4.conf'!C37&gt;0,('4.conf'!C37/'4.conf'!$F$11)*100,"")</f>
        <v/>
      </c>
    </row>
    <row r="39" spans="1:9" x14ac:dyDescent="0.2">
      <c r="A39" s="99">
        <f>'4.conf'!A38</f>
        <v>43282</v>
      </c>
      <c r="D39" s="281" t="str">
        <f t="shared" si="0"/>
        <v/>
      </c>
      <c r="I39" s="276" t="str">
        <f>IF('4.conf'!C38&gt;0,('4.conf'!C38/'4.conf'!$F$11)*100,"")</f>
        <v/>
      </c>
    </row>
    <row r="40" spans="1:9" x14ac:dyDescent="0.2">
      <c r="A40" s="99">
        <f>'4.conf'!A39</f>
        <v>43313</v>
      </c>
      <c r="D40" s="281" t="str">
        <f t="shared" si="0"/>
        <v/>
      </c>
      <c r="I40" s="276" t="str">
        <f>IF('4.conf'!C39&gt;0,('4.conf'!C39/'4.conf'!$F$11)*100,"")</f>
        <v/>
      </c>
    </row>
    <row r="41" spans="1:9" x14ac:dyDescent="0.2">
      <c r="A41" s="99">
        <f>'4.conf'!A40</f>
        <v>43344</v>
      </c>
      <c r="D41" s="281" t="str">
        <f t="shared" si="0"/>
        <v/>
      </c>
      <c r="I41" s="276" t="str">
        <f>IF('4.conf'!C40&gt;0,('4.conf'!C40/'4.conf'!$F$11)*100,"")</f>
        <v/>
      </c>
    </row>
    <row r="42" spans="1:9" x14ac:dyDescent="0.2">
      <c r="A42" s="99">
        <f>'4.conf'!A41</f>
        <v>43374</v>
      </c>
      <c r="D42" s="281" t="str">
        <f t="shared" si="0"/>
        <v/>
      </c>
      <c r="I42" s="276" t="str">
        <f>IF('4.conf'!C41&gt;0,('4.conf'!C41/'4.conf'!$F$11)*100,"")</f>
        <v/>
      </c>
    </row>
    <row r="43" spans="1:9" x14ac:dyDescent="0.2">
      <c r="A43" s="99">
        <f>'4.conf'!A42</f>
        <v>43405</v>
      </c>
      <c r="D43" s="281" t="str">
        <f t="shared" si="0"/>
        <v/>
      </c>
      <c r="I43" s="276" t="str">
        <f>IF('4.conf'!C42&gt;0,('4.conf'!C42/'4.conf'!$F$11)*100,"")</f>
        <v/>
      </c>
    </row>
    <row r="44" spans="1:9" ht="13.5" thickBot="1" x14ac:dyDescent="0.25">
      <c r="A44" s="100">
        <f>'4.conf'!A43</f>
        <v>43435</v>
      </c>
      <c r="D44" s="284" t="str">
        <f t="shared" si="0"/>
        <v/>
      </c>
      <c r="I44" s="279" t="str">
        <f>IF('4.conf'!C43&gt;0,('4.conf'!C43/'4.conf'!$F$11)*100,"")</f>
        <v/>
      </c>
    </row>
    <row r="45" spans="1:9" x14ac:dyDescent="0.2">
      <c r="A45" s="98">
        <f>'4.conf'!A44</f>
        <v>43466</v>
      </c>
      <c r="D45" s="285" t="str">
        <f t="shared" si="0"/>
        <v/>
      </c>
      <c r="I45" s="275" t="str">
        <f>IF('4.conf'!C44&gt;0,('4.conf'!C44/'4.conf'!$F$11)*100,"")</f>
        <v/>
      </c>
    </row>
    <row r="46" spans="1:9" x14ac:dyDescent="0.2">
      <c r="A46" s="99">
        <f>'4.conf'!A45</f>
        <v>43497</v>
      </c>
      <c r="D46" s="281" t="str">
        <f t="shared" si="0"/>
        <v/>
      </c>
      <c r="I46" s="276" t="str">
        <f>IF('4.conf'!C45&gt;0,('4.conf'!C45/'4.conf'!$F$11)*100,"")</f>
        <v/>
      </c>
    </row>
    <row r="47" spans="1:9" ht="13.5" thickBot="1" x14ac:dyDescent="0.25">
      <c r="A47" s="100">
        <f>'4.conf'!A46</f>
        <v>43525</v>
      </c>
      <c r="D47" s="282" t="str">
        <f t="shared" si="0"/>
        <v/>
      </c>
      <c r="I47" s="276" t="str">
        <f>IF('4.conf'!C46&gt;0,('4.conf'!C46/'4.conf'!$F$11)*100,"")</f>
        <v/>
      </c>
    </row>
    <row r="48" spans="1:9" hidden="1" x14ac:dyDescent="0.2">
      <c r="A48" s="343">
        <f>'4.conf'!A47</f>
        <v>43556</v>
      </c>
      <c r="D48" s="283" t="str">
        <f t="shared" si="0"/>
        <v/>
      </c>
      <c r="I48" s="276" t="str">
        <f>IF('4.conf'!C47&gt;0,('4.conf'!C47/'4.conf'!$F$11)*100,"")</f>
        <v/>
      </c>
    </row>
    <row r="49" spans="1:9" hidden="1" x14ac:dyDescent="0.2">
      <c r="A49" s="99">
        <f>'4.conf'!A48</f>
        <v>43586</v>
      </c>
      <c r="D49" s="281" t="str">
        <f t="shared" si="0"/>
        <v/>
      </c>
      <c r="I49" s="276" t="str">
        <f>IF('4.conf'!C48&gt;0,('4.conf'!C48/'4.conf'!$F$11)*100,"")</f>
        <v/>
      </c>
    </row>
    <row r="50" spans="1:9" hidden="1" x14ac:dyDescent="0.2">
      <c r="A50" s="99">
        <f>'4.conf'!A49</f>
        <v>43617</v>
      </c>
      <c r="D50" s="281" t="str">
        <f t="shared" si="0"/>
        <v/>
      </c>
      <c r="I50" s="276" t="str">
        <f>IF('4.conf'!C49&gt;0,('4.conf'!C49/'4.conf'!$F$11)*100,"")</f>
        <v/>
      </c>
    </row>
    <row r="51" spans="1:9" hidden="1" x14ac:dyDescent="0.2">
      <c r="A51" s="99">
        <f>'4.conf'!A50</f>
        <v>43647</v>
      </c>
      <c r="D51" s="281" t="str">
        <f t="shared" si="0"/>
        <v/>
      </c>
      <c r="I51" s="276" t="str">
        <f>IF('4.conf'!C50&gt;0,('4.conf'!C50/'4.conf'!$F$11)*100,"")</f>
        <v/>
      </c>
    </row>
    <row r="52" spans="1:9" hidden="1" x14ac:dyDescent="0.2">
      <c r="A52" s="99">
        <f>'4.conf'!A51</f>
        <v>43678</v>
      </c>
      <c r="D52" s="281" t="str">
        <f t="shared" si="0"/>
        <v/>
      </c>
      <c r="I52" s="276" t="str">
        <f>IF('4.conf'!C51&gt;0,('4.conf'!C51/'4.conf'!$F$11)*100,"")</f>
        <v/>
      </c>
    </row>
    <row r="53" spans="1:9" hidden="1" x14ac:dyDescent="0.2">
      <c r="A53" s="99">
        <f>'4.conf'!A52</f>
        <v>43709</v>
      </c>
      <c r="D53" s="281" t="str">
        <f t="shared" si="0"/>
        <v/>
      </c>
      <c r="I53" s="276" t="str">
        <f>IF('4.conf'!C52&gt;0,('4.conf'!C52/'4.conf'!$F$11)*100,"")</f>
        <v/>
      </c>
    </row>
    <row r="54" spans="1:9" hidden="1" x14ac:dyDescent="0.2">
      <c r="A54" s="99">
        <f>'4.conf'!A53</f>
        <v>43739</v>
      </c>
      <c r="D54" s="281" t="str">
        <f t="shared" si="0"/>
        <v/>
      </c>
      <c r="I54" s="276" t="str">
        <f>IF('4.conf'!C53&gt;0,('4.conf'!C53/'4.conf'!$F$11)*100,"")</f>
        <v/>
      </c>
    </row>
    <row r="55" spans="1:9" hidden="1" x14ac:dyDescent="0.2">
      <c r="A55" s="99">
        <f>'4.conf'!A54</f>
        <v>43770</v>
      </c>
      <c r="D55" s="281" t="str">
        <f t="shared" si="0"/>
        <v/>
      </c>
      <c r="I55" s="276" t="str">
        <f>IF('4.conf'!C54&gt;0,('4.conf'!C54/'4.conf'!$F$11)*100,"")</f>
        <v/>
      </c>
    </row>
    <row r="56" spans="1:9" ht="13.5" hidden="1" thickBot="1" x14ac:dyDescent="0.25">
      <c r="A56" s="100">
        <f>'4.conf'!A55</f>
        <v>43800</v>
      </c>
      <c r="D56" s="282" t="str">
        <f t="shared" si="0"/>
        <v/>
      </c>
      <c r="I56" s="277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30" t="s">
        <v>9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29">
        <f>'4.conf'!A58</f>
        <v>2016</v>
      </c>
      <c r="D59" s="286" t="str">
        <f>+I59</f>
        <v/>
      </c>
      <c r="I59" s="291" t="str">
        <f>IF('4.conf'!C58&gt;0,('4.conf'!C58/'4.conf'!$F$11)*100,"")</f>
        <v/>
      </c>
    </row>
    <row r="60" spans="1:9" x14ac:dyDescent="0.2">
      <c r="A60" s="61">
        <f>'4.conf'!A59</f>
        <v>2017</v>
      </c>
      <c r="D60" s="287" t="str">
        <f>+I60</f>
        <v/>
      </c>
      <c r="I60" s="292" t="str">
        <f>IF('4.conf'!C59&gt;0,('4.conf'!C59/'4.conf'!$F$11)*100,"")</f>
        <v/>
      </c>
    </row>
    <row r="61" spans="1:9" ht="13.5" thickBot="1" x14ac:dyDescent="0.25">
      <c r="A61" s="63">
        <f>'4.conf'!A60</f>
        <v>2018</v>
      </c>
      <c r="D61" s="288" t="str">
        <f>+I61</f>
        <v/>
      </c>
      <c r="I61" s="293" t="str">
        <f>IF('4.conf'!C60&gt;0,('4.conf'!C60/'4.conf'!$F$11)*100,"")</f>
        <v/>
      </c>
    </row>
    <row r="62" spans="1:9" x14ac:dyDescent="0.2">
      <c r="A62" s="65" t="str">
        <f>'4.conf'!A61</f>
        <v>ene-mar 2018</v>
      </c>
      <c r="D62" s="289" t="str">
        <f>+I62</f>
        <v/>
      </c>
      <c r="I62" s="294" t="str">
        <f>IF('4.conf'!C61&gt;0,('4.conf'!C61/'4.conf'!$F$11)*100,"")</f>
        <v/>
      </c>
    </row>
    <row r="63" spans="1:9" ht="13.5" thickBot="1" x14ac:dyDescent="0.25">
      <c r="A63" s="342" t="str">
        <f>'4.conf'!A62</f>
        <v>ene-mar 2019</v>
      </c>
      <c r="D63" s="290" t="str">
        <f>+I63</f>
        <v/>
      </c>
      <c r="I63" s="295" t="str">
        <f>IF('4.conf'!C62&gt;0,('4.conf'!C62/'4.conf'!$F$11)*100,"")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6" type="noConversion"/>
  <printOptions horizontalCentered="1" verticalCentered="1"/>
  <pageMargins left="0.23622047244094491" right="0.23622047244094491" top="0.19685039370078741" bottom="0.19685039370078741" header="0" footer="0"/>
  <pageSetup paperSize="9" orientation="portrait" horizontalDpi="300" verticalDpi="300" r:id="rId1"/>
  <headerFooter alignWithMargins="0">
    <oddHeader xml:space="preserve">&amp;R2019- Año de la Exportación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1"/>
  <sheetViews>
    <sheetView showGridLines="0" workbookViewId="0">
      <selection activeCell="D20" sqref="D20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2" customFormat="1" x14ac:dyDescent="0.2">
      <c r="A1" s="117" t="s">
        <v>133</v>
      </c>
      <c r="B1" s="117"/>
    </row>
    <row r="2" spans="1:2" s="142" customFormat="1" x14ac:dyDescent="0.2">
      <c r="A2" s="117" t="s">
        <v>105</v>
      </c>
      <c r="B2" s="117"/>
    </row>
    <row r="3" spans="1:2" x14ac:dyDescent="0.2">
      <c r="A3" s="376" t="str">
        <f>+'1.modelos'!A3</f>
        <v>PET</v>
      </c>
      <c r="B3" s="340"/>
    </row>
    <row r="4" spans="1:2" ht="13.5" thickBot="1" x14ac:dyDescent="0.25"/>
    <row r="5" spans="1:2" ht="13.5" thickBot="1" x14ac:dyDescent="0.25">
      <c r="A5" s="124" t="s">
        <v>11</v>
      </c>
      <c r="B5" s="380" t="s">
        <v>210</v>
      </c>
    </row>
    <row r="6" spans="1:2" x14ac:dyDescent="0.2">
      <c r="A6" s="333">
        <f>'3.vol.'!C59</f>
        <v>2016</v>
      </c>
      <c r="B6" s="143"/>
    </row>
    <row r="7" spans="1:2" x14ac:dyDescent="0.2">
      <c r="A7" s="136">
        <f>'3.vol.'!C60</f>
        <v>2017</v>
      </c>
      <c r="B7" s="144"/>
    </row>
    <row r="8" spans="1:2" ht="13.5" thickBot="1" x14ac:dyDescent="0.25">
      <c r="A8" s="145">
        <f>'3.vol.'!C61</f>
        <v>2018</v>
      </c>
      <c r="B8" s="146"/>
    </row>
    <row r="9" spans="1:2" x14ac:dyDescent="0.2">
      <c r="A9" s="347" t="str">
        <f>'3.vol.'!C62</f>
        <v>ene-mar 2018</v>
      </c>
      <c r="B9" s="143"/>
    </row>
    <row r="10" spans="1:2" ht="13.5" thickBot="1" x14ac:dyDescent="0.25">
      <c r="A10" s="346" t="str">
        <f>'3.vol.'!C63</f>
        <v>ene-mar 2019</v>
      </c>
      <c r="B10" s="147"/>
    </row>
    <row r="11" spans="1:2" x14ac:dyDescent="0.2">
      <c r="A11" s="348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&amp;R2019- Año de la Exportación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9.a adicionalcostos</vt:lpstr>
      <vt:lpstr>10- impo OMAN </vt:lpstr>
      <vt:lpstr>10- impo  Resto</vt:lpstr>
      <vt:lpstr>11Reventa</vt:lpstr>
      <vt:lpstr>12 existencias</vt:lpstr>
      <vt:lpstr>13 precios internacionales</vt:lpstr>
      <vt:lpstr>11-Máx. Prod.</vt:lpstr>
      <vt:lpstr>14-horas trabajadas</vt:lpstr>
      <vt:lpstr>'1.modelos'!Área_de_impresión</vt:lpstr>
      <vt:lpstr>'10- impo  Resto'!Área_de_impresión</vt:lpstr>
      <vt:lpstr>'10- impo OMAN '!Área_de_impresión</vt:lpstr>
      <vt:lpstr>'11-Máx. Prod.'!Área_de_impresión</vt:lpstr>
      <vt:lpstr>'11Reventa'!Área_de_impresión</vt:lpstr>
      <vt:lpstr>'12 existencias'!Área_de_impresión</vt:lpstr>
      <vt:lpstr>'13 precios internacionales'!Área_de_impresión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2019-04-23T20:27:48Z</cp:lastPrinted>
  <dcterms:created xsi:type="dcterms:W3CDTF">1996-10-10T17:31:07Z</dcterms:created>
  <dcterms:modified xsi:type="dcterms:W3CDTF">2019-04-23T20:30:19Z</dcterms:modified>
</cp:coreProperties>
</file>