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18.003\040 Cuestionarios\10 Modelo Enviado\Productores\"/>
    </mc:Choice>
  </mc:AlternateContent>
  <bookViews>
    <workbookView xWindow="240" yWindow="45" windowWidth="9135" windowHeight="4965" tabRatio="869" firstSheet="10" activeTab="19"/>
  </bookViews>
  <sheets>
    <sheet name="parámetros e instrucciones" sheetId="48" r:id="rId1"/>
    <sheet name="anexo" sheetId="1" r:id="rId2"/>
    <sheet name="1.modelos" sheetId="2" r:id="rId3"/>
    <sheet name="2. prod.  nac." sheetId="28" r:id="rId4"/>
    <sheet name="3.vol." sheetId="45" r:id="rId5"/>
    <sheet name="4.$" sheetId="52" r:id="rId6"/>
    <sheet name="4.conf" sheetId="47" r:id="rId7"/>
    <sheet name="4.res pub" sheetId="46" r:id="rId8"/>
    <sheet name="5capprod" sheetId="32" r:id="rId9"/>
    <sheet name="Ejemplo" sheetId="33" r:id="rId10"/>
    <sheet name="6-empleo " sheetId="34" r:id="rId11"/>
    <sheet name="7.costos totales " sheetId="49" r:id="rId12"/>
    <sheet name="8.a.... Costos" sheetId="36" r:id="rId13"/>
    <sheet name="9.a adicionalcostos" sheetId="50" r:id="rId14"/>
    <sheet name="10.-precios" sheetId="38" r:id="rId15"/>
    <sheet name="11-licitaciones no ganadas" sheetId="53" r:id="rId16"/>
    <sheet name="12- impo " sheetId="40" r:id="rId17"/>
    <sheet name="13Reventa" sheetId="41" r:id="rId18"/>
    <sheet name="14 existencias" sheetId="42" r:id="rId19"/>
    <sheet name="15impo semi " sheetId="43" r:id="rId20"/>
    <sheet name="11-Máx. Prod." sheetId="14" state="hidden" r:id="rId21"/>
    <sheet name="14-horas trabajadas" sheetId="23" state="hidden" r:id="rId22"/>
  </sheets>
  <externalReferences>
    <externalReference r:id="rId23"/>
    <externalReference r:id="rId24"/>
    <externalReference r:id="rId25"/>
  </externalReferences>
  <definedNames>
    <definedName name="_ftn1" localSheetId="15">'11-licitaciones no ganadas'!$A$35</definedName>
    <definedName name="_ftnref1" localSheetId="15">'11-licitaciones no ganadas'!#REF!</definedName>
    <definedName name="al" localSheetId="15">[3]PARAMETROS!$C$5</definedName>
    <definedName name="al">[1]PARAMETROS!$C$5</definedName>
    <definedName name="año1">'[2]0a_Parámetros'!$H$7</definedName>
    <definedName name="_xlnm.Print_Area" localSheetId="2">'1.modelos'!$A$1:$F$43</definedName>
    <definedName name="_xlnm.Print_Area" localSheetId="14">'10.-precios'!$B$1:$F$63</definedName>
    <definedName name="_xlnm.Print_Area" localSheetId="15">'11-licitaciones no ganadas'!$A$1:$M$27</definedName>
    <definedName name="_xlnm.Print_Area" localSheetId="20">'11-Máx. Prod.'!$A$1:$B$5</definedName>
    <definedName name="_xlnm.Print_Area" localSheetId="16">'12- impo '!$A$1:$F$63</definedName>
    <definedName name="_xlnm.Print_Area" localSheetId="17">'13Reventa'!$A$1:$I$63</definedName>
    <definedName name="_xlnm.Print_Area" localSheetId="18">'14 existencias'!$A$1:$E$13</definedName>
    <definedName name="_xlnm.Print_Area" localSheetId="21">'14-horas trabajadas'!$A$1:$D$10</definedName>
    <definedName name="_xlnm.Print_Area" localSheetId="19">'15impo semi '!$A$1:$E$62</definedName>
    <definedName name="_xlnm.Print_Area" localSheetId="3">'2. prod.  nac.'!$A$1:$C$17</definedName>
    <definedName name="_xlnm.Print_Area" localSheetId="4">'3.vol.'!$C$1:$M$63</definedName>
    <definedName name="_xlnm.Print_Area" localSheetId="5">'4.$'!$A$1:$E$62</definedName>
    <definedName name="_xlnm.Print_Area" localSheetId="7">'4.res pub'!$A$1:$D$63</definedName>
    <definedName name="_xlnm.Print_Area" localSheetId="8">'5capprod'!$A$1:$B$10</definedName>
    <definedName name="_xlnm.Print_Area" localSheetId="10">'6-empleo '!$B$1:$H$21</definedName>
    <definedName name="_xlnm.Print_Area" localSheetId="11">'7.costos totales '!$A$1:$E$48</definedName>
    <definedName name="_xlnm.Print_Area" localSheetId="12">'8.a.... Costos'!$A$1:$I$62</definedName>
    <definedName name="_xlnm.Print_Area" localSheetId="13">'9.a adicionalcostos'!$A$1:$G$45</definedName>
    <definedName name="_xlnm.Print_Area" localSheetId="1">anexo!$C$10</definedName>
    <definedName name="_xlnm.Print_Area" localSheetId="9">Ejemplo!$A$1:$G$43</definedName>
  </definedNames>
  <calcPr calcId="162913" calcMode="manual"/>
</workbook>
</file>

<file path=xl/calcChain.xml><?xml version="1.0" encoding="utf-8"?>
<calcChain xmlns="http://schemas.openxmlformats.org/spreadsheetml/2006/main">
  <c r="F25" i="50" l="1"/>
  <c r="B9" i="34"/>
  <c r="B19" i="34" s="1"/>
  <c r="B8" i="34"/>
  <c r="B18" i="34" s="1"/>
  <c r="B7" i="34"/>
  <c r="B17" i="34"/>
  <c r="A3" i="28"/>
  <c r="A11" i="28"/>
  <c r="B63" i="38"/>
  <c r="A62" i="40" s="1"/>
  <c r="B62" i="38"/>
  <c r="A61" i="40" s="1"/>
  <c r="B60" i="38"/>
  <c r="A59" i="40" s="1"/>
  <c r="B59" i="38"/>
  <c r="B58" i="38"/>
  <c r="A57" i="40" s="1"/>
  <c r="A57" i="43" s="1"/>
  <c r="A12" i="28"/>
  <c r="A10" i="32"/>
  <c r="B11" i="34" s="1"/>
  <c r="A9" i="32"/>
  <c r="B10" i="34" s="1"/>
  <c r="B20" i="34" s="1"/>
  <c r="A8" i="32"/>
  <c r="A7" i="32"/>
  <c r="A6" i="32"/>
  <c r="A66" i="47"/>
  <c r="A63" i="46" s="1"/>
  <c r="A65" i="47"/>
  <c r="A64" i="47"/>
  <c r="A61" i="46" s="1"/>
  <c r="A63" i="47"/>
  <c r="A62" i="47"/>
  <c r="A59" i="46"/>
  <c r="A59" i="47"/>
  <c r="A56" i="46" s="1"/>
  <c r="A58" i="47"/>
  <c r="A55" i="46"/>
  <c r="A57" i="47"/>
  <c r="A54" i="46" s="1"/>
  <c r="A56" i="47"/>
  <c r="A53" i="46"/>
  <c r="A55" i="47"/>
  <c r="A52" i="46" s="1"/>
  <c r="A54" i="47"/>
  <c r="A51" i="46"/>
  <c r="A53" i="47"/>
  <c r="A50" i="46" s="1"/>
  <c r="A52" i="47"/>
  <c r="A49" i="46"/>
  <c r="A51" i="47"/>
  <c r="A48" i="46" s="1"/>
  <c r="A50" i="47"/>
  <c r="A47" i="46"/>
  <c r="A49" i="47"/>
  <c r="A46" i="46" s="1"/>
  <c r="A48" i="47"/>
  <c r="A45" i="46"/>
  <c r="A47" i="47"/>
  <c r="A44" i="46" s="1"/>
  <c r="A46" i="47"/>
  <c r="A43" i="46"/>
  <c r="A45" i="47"/>
  <c r="A42" i="46" s="1"/>
  <c r="A44" i="47"/>
  <c r="A41" i="46"/>
  <c r="A43" i="47"/>
  <c r="A40" i="46" s="1"/>
  <c r="A42" i="47"/>
  <c r="A39" i="46"/>
  <c r="A41" i="47"/>
  <c r="A38" i="46" s="1"/>
  <c r="A40" i="47"/>
  <c r="A37" i="46"/>
  <c r="A39" i="47"/>
  <c r="A36" i="46" s="1"/>
  <c r="A38" i="47"/>
  <c r="A35" i="46"/>
  <c r="A37" i="47"/>
  <c r="A34" i="46" s="1"/>
  <c r="A36" i="47"/>
  <c r="A33" i="46"/>
  <c r="A35" i="47"/>
  <c r="A32" i="46" s="1"/>
  <c r="A34" i="47"/>
  <c r="A31" i="46"/>
  <c r="A33" i="47"/>
  <c r="A30" i="46" s="1"/>
  <c r="A32" i="47"/>
  <c r="A29" i="46"/>
  <c r="A31" i="47"/>
  <c r="A28" i="46" s="1"/>
  <c r="A30" i="47"/>
  <c r="A27" i="46"/>
  <c r="A29" i="47"/>
  <c r="A26" i="46" s="1"/>
  <c r="A28" i="47"/>
  <c r="A25" i="46"/>
  <c r="A27" i="47"/>
  <c r="A24" i="46" s="1"/>
  <c r="A26" i="47"/>
  <c r="A23" i="46"/>
  <c r="A25" i="47"/>
  <c r="A22" i="46" s="1"/>
  <c r="A24" i="47"/>
  <c r="A21" i="46"/>
  <c r="A23" i="47"/>
  <c r="A20" i="46" s="1"/>
  <c r="A22" i="47"/>
  <c r="A19" i="46"/>
  <c r="A21" i="47"/>
  <c r="A18" i="46" s="1"/>
  <c r="A20" i="47"/>
  <c r="A17" i="46"/>
  <c r="A19" i="47"/>
  <c r="A16" i="46" s="1"/>
  <c r="A18" i="47"/>
  <c r="A15" i="46"/>
  <c r="A17" i="47"/>
  <c r="A14" i="46" s="1"/>
  <c r="A16" i="47"/>
  <c r="A13" i="46"/>
  <c r="A15" i="47"/>
  <c r="A12" i="46" s="1"/>
  <c r="A14" i="47"/>
  <c r="A11" i="46"/>
  <c r="A13" i="47"/>
  <c r="A10" i="46" s="1"/>
  <c r="A12" i="47"/>
  <c r="A9" i="46"/>
  <c r="A61" i="52"/>
  <c r="A60" i="52"/>
  <c r="A59" i="52"/>
  <c r="A58" i="52"/>
  <c r="A57" i="52"/>
  <c r="A54" i="52"/>
  <c r="A53" i="52"/>
  <c r="A52" i="52"/>
  <c r="A51" i="52"/>
  <c r="A50" i="52"/>
  <c r="A49" i="52"/>
  <c r="A48" i="52"/>
  <c r="A47" i="52"/>
  <c r="A46" i="52"/>
  <c r="A45" i="52"/>
  <c r="A44" i="52"/>
  <c r="A43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8" i="52"/>
  <c r="A7" i="52"/>
  <c r="E56" i="52"/>
  <c r="A3" i="52"/>
  <c r="C56" i="52"/>
  <c r="A58" i="40"/>
  <c r="A59" i="41" s="1"/>
  <c r="A3" i="50"/>
  <c r="A4" i="36"/>
  <c r="A3" i="49"/>
  <c r="A7" i="47"/>
  <c r="A4" i="46"/>
  <c r="D25" i="50"/>
  <c r="E25" i="50"/>
  <c r="C25" i="50"/>
  <c r="C3" i="45"/>
  <c r="I63" i="46"/>
  <c r="D63" i="46" s="1"/>
  <c r="I62" i="46"/>
  <c r="I61" i="46"/>
  <c r="I60" i="46"/>
  <c r="D60" i="46"/>
  <c r="I59" i="46"/>
  <c r="I56" i="46"/>
  <c r="I55" i="46"/>
  <c r="I54" i="46"/>
  <c r="D54" i="46" s="1"/>
  <c r="I53" i="46"/>
  <c r="I52" i="46"/>
  <c r="D52" i="46"/>
  <c r="I51" i="46"/>
  <c r="I50" i="46"/>
  <c r="D50" i="46" s="1"/>
  <c r="I49" i="46"/>
  <c r="D49" i="46" s="1"/>
  <c r="I48" i="46"/>
  <c r="D48" i="46" s="1"/>
  <c r="I47" i="46"/>
  <c r="I46" i="46"/>
  <c r="D46" i="46"/>
  <c r="I45" i="46"/>
  <c r="I44" i="46"/>
  <c r="I43" i="46"/>
  <c r="D43" i="46"/>
  <c r="I42" i="46"/>
  <c r="D42" i="46" s="1"/>
  <c r="I41" i="46"/>
  <c r="I40" i="46"/>
  <c r="D40" i="46"/>
  <c r="I39" i="46"/>
  <c r="D39" i="46" s="1"/>
  <c r="I38" i="46"/>
  <c r="D38" i="46"/>
  <c r="I37" i="46"/>
  <c r="I36" i="46"/>
  <c r="I35" i="46"/>
  <c r="D35" i="46"/>
  <c r="I34" i="46"/>
  <c r="D34" i="46" s="1"/>
  <c r="I33" i="46"/>
  <c r="D33" i="46" s="1"/>
  <c r="I32" i="46"/>
  <c r="I31" i="46"/>
  <c r="D31" i="46" s="1"/>
  <c r="I30" i="46"/>
  <c r="D30" i="46" s="1"/>
  <c r="I29" i="46"/>
  <c r="D29" i="46" s="1"/>
  <c r="I28" i="46"/>
  <c r="I27" i="46"/>
  <c r="D27" i="46"/>
  <c r="I26" i="46"/>
  <c r="D26" i="46" s="1"/>
  <c r="I25" i="46"/>
  <c r="I24" i="46"/>
  <c r="I23" i="46"/>
  <c r="D23" i="46" s="1"/>
  <c r="I22" i="46"/>
  <c r="D22" i="46" s="1"/>
  <c r="I21" i="46"/>
  <c r="D21" i="46" s="1"/>
  <c r="I20" i="46"/>
  <c r="D20" i="46" s="1"/>
  <c r="I19" i="46"/>
  <c r="I18" i="46"/>
  <c r="D18" i="46" s="1"/>
  <c r="I17" i="46"/>
  <c r="D17" i="46" s="1"/>
  <c r="I16" i="46"/>
  <c r="D16" i="46" s="1"/>
  <c r="I15" i="46"/>
  <c r="I14" i="46"/>
  <c r="D14" i="46"/>
  <c r="I13" i="46"/>
  <c r="D13" i="46" s="1"/>
  <c r="I12" i="46"/>
  <c r="I11" i="46"/>
  <c r="D11" i="46"/>
  <c r="I10" i="46"/>
  <c r="D10" i="46" s="1"/>
  <c r="I9" i="46"/>
  <c r="D45" i="46"/>
  <c r="D47" i="46"/>
  <c r="D51" i="46"/>
  <c r="D53" i="46"/>
  <c r="D55" i="46"/>
  <c r="D56" i="46"/>
  <c r="D62" i="46"/>
  <c r="D36" i="46"/>
  <c r="D37" i="46"/>
  <c r="D41" i="46"/>
  <c r="D44" i="46"/>
  <c r="D61" i="46"/>
  <c r="D24" i="46"/>
  <c r="D25" i="46"/>
  <c r="D28" i="46"/>
  <c r="D32" i="46"/>
  <c r="D59" i="46"/>
  <c r="D9" i="46"/>
  <c r="D12" i="46"/>
  <c r="D15" i="46"/>
  <c r="D19" i="46"/>
  <c r="D58" i="46"/>
  <c r="I58" i="46"/>
  <c r="B18" i="32"/>
  <c r="D74" i="43"/>
  <c r="C74" i="43"/>
  <c r="D73" i="43"/>
  <c r="C73" i="43"/>
  <c r="D72" i="43"/>
  <c r="C72" i="43"/>
  <c r="D71" i="43"/>
  <c r="C71" i="43"/>
  <c r="D70" i="43"/>
  <c r="C70" i="43"/>
  <c r="B50" i="38"/>
  <c r="A49" i="40"/>
  <c r="A50" i="41" s="1"/>
  <c r="A49" i="43" s="1"/>
  <c r="B51" i="38"/>
  <c r="A50" i="40"/>
  <c r="A51" i="41" s="1"/>
  <c r="A50" i="43" s="1"/>
  <c r="B52" i="38"/>
  <c r="A51" i="40"/>
  <c r="A52" i="41"/>
  <c r="A51" i="43" s="1"/>
  <c r="B53" i="38"/>
  <c r="A52" i="40"/>
  <c r="A53" i="41"/>
  <c r="A52" i="43" s="1"/>
  <c r="B54" i="38"/>
  <c r="A53" i="40"/>
  <c r="A54" i="41" s="1"/>
  <c r="A53" i="43" s="1"/>
  <c r="B55" i="38"/>
  <c r="A54" i="40"/>
  <c r="A55" i="41" s="1"/>
  <c r="A54" i="43" s="1"/>
  <c r="C70" i="40"/>
  <c r="D74" i="40"/>
  <c r="D73" i="40"/>
  <c r="C74" i="40"/>
  <c r="C73" i="40"/>
  <c r="D70" i="40"/>
  <c r="D71" i="40"/>
  <c r="D72" i="40"/>
  <c r="C72" i="40"/>
  <c r="C71" i="40"/>
  <c r="B56" i="38"/>
  <c r="A55" i="40" s="1"/>
  <c r="A56" i="41" s="1"/>
  <c r="A55" i="43" s="1"/>
  <c r="B47" i="38"/>
  <c r="A46" i="40" s="1"/>
  <c r="A47" i="41"/>
  <c r="B19" i="32"/>
  <c r="B20" i="32"/>
  <c r="B21" i="32"/>
  <c r="B17" i="32"/>
  <c r="B49" i="38"/>
  <c r="A48" i="40" s="1"/>
  <c r="A49" i="41" s="1"/>
  <c r="A48" i="43" s="1"/>
  <c r="B48" i="38"/>
  <c r="A47" i="40" s="1"/>
  <c r="A48" i="41" s="1"/>
  <c r="A47" i="43"/>
  <c r="B46" i="38"/>
  <c r="A45" i="40" s="1"/>
  <c r="A46" i="41" s="1"/>
  <c r="A46" i="43" s="1"/>
  <c r="B45" i="38"/>
  <c r="A44" i="40" s="1"/>
  <c r="A45" i="41" s="1"/>
  <c r="A45" i="43"/>
  <c r="B44" i="38"/>
  <c r="A43" i="40" s="1"/>
  <c r="A44" i="41" s="1"/>
  <c r="A44" i="43" s="1"/>
  <c r="B43" i="38"/>
  <c r="A42" i="40" s="1"/>
  <c r="A43" i="41" s="1"/>
  <c r="A43" i="43"/>
  <c r="B42" i="38"/>
  <c r="A41" i="40" s="1"/>
  <c r="A42" i="41" s="1"/>
  <c r="A42" i="43" s="1"/>
  <c r="B41" i="38"/>
  <c r="A40" i="40" s="1"/>
  <c r="A41" i="41" s="1"/>
  <c r="A41" i="43"/>
  <c r="B40" i="38"/>
  <c r="A39" i="40" s="1"/>
  <c r="A40" i="41" s="1"/>
  <c r="A40" i="43" s="1"/>
  <c r="B39" i="38"/>
  <c r="A38" i="40" s="1"/>
  <c r="A39" i="41" s="1"/>
  <c r="A39" i="43"/>
  <c r="B38" i="38"/>
  <c r="A37" i="40" s="1"/>
  <c r="A38" i="41" s="1"/>
  <c r="A38" i="43" s="1"/>
  <c r="B37" i="38"/>
  <c r="A36" i="40" s="1"/>
  <c r="A37" i="41" s="1"/>
  <c r="A37" i="43"/>
  <c r="B36" i="38"/>
  <c r="A35" i="40" s="1"/>
  <c r="A36" i="41" s="1"/>
  <c r="A36" i="43" s="1"/>
  <c r="B35" i="38"/>
  <c r="A34" i="40" s="1"/>
  <c r="A35" i="41" s="1"/>
  <c r="A35" i="43"/>
  <c r="B34" i="38"/>
  <c r="A33" i="40" s="1"/>
  <c r="A34" i="41" s="1"/>
  <c r="A34" i="43" s="1"/>
  <c r="B33" i="38"/>
  <c r="A32" i="40" s="1"/>
  <c r="A33" i="41" s="1"/>
  <c r="A33" i="43"/>
  <c r="B32" i="38"/>
  <c r="A31" i="40" s="1"/>
  <c r="A32" i="41" s="1"/>
  <c r="A32" i="43" s="1"/>
  <c r="B31" i="38"/>
  <c r="A30" i="40" s="1"/>
  <c r="A31" i="41" s="1"/>
  <c r="A31" i="43"/>
  <c r="B30" i="38"/>
  <c r="A29" i="40" s="1"/>
  <c r="A30" i="41" s="1"/>
  <c r="A30" i="43" s="1"/>
  <c r="B29" i="38"/>
  <c r="A28" i="40" s="1"/>
  <c r="A29" i="41" s="1"/>
  <c r="A29" i="43"/>
  <c r="B28" i="38"/>
  <c r="A27" i="40" s="1"/>
  <c r="A28" i="41" s="1"/>
  <c r="A28" i="43" s="1"/>
  <c r="B27" i="38"/>
  <c r="A26" i="40" s="1"/>
  <c r="A27" i="41" s="1"/>
  <c r="A27" i="43"/>
  <c r="B26" i="38"/>
  <c r="A25" i="40" s="1"/>
  <c r="A26" i="41" s="1"/>
  <c r="A26" i="43" s="1"/>
  <c r="B25" i="38"/>
  <c r="A24" i="40" s="1"/>
  <c r="A25" i="41" s="1"/>
  <c r="A25" i="43"/>
  <c r="B24" i="38"/>
  <c r="A23" i="40" s="1"/>
  <c r="A24" i="41" s="1"/>
  <c r="A24" i="43" s="1"/>
  <c r="B23" i="38"/>
  <c r="A22" i="40" s="1"/>
  <c r="A23" i="41" s="1"/>
  <c r="A23" i="43"/>
  <c r="B22" i="38"/>
  <c r="A21" i="40" s="1"/>
  <c r="A22" i="41" s="1"/>
  <c r="A22" i="43" s="1"/>
  <c r="B21" i="38"/>
  <c r="A20" i="40" s="1"/>
  <c r="A21" i="41" s="1"/>
  <c r="A21" i="43"/>
  <c r="B20" i="38"/>
  <c r="A19" i="40" s="1"/>
  <c r="A20" i="41" s="1"/>
  <c r="A20" i="43" s="1"/>
  <c r="B19" i="38"/>
  <c r="A18" i="40" s="1"/>
  <c r="A19" i="41" s="1"/>
  <c r="A19" i="43"/>
  <c r="B18" i="38"/>
  <c r="A17" i="40" s="1"/>
  <c r="A18" i="41" s="1"/>
  <c r="A18" i="43" s="1"/>
  <c r="B17" i="38"/>
  <c r="A16" i="40" s="1"/>
  <c r="A17" i="41" s="1"/>
  <c r="A17" i="43"/>
  <c r="B16" i="38"/>
  <c r="A15" i="40" s="1"/>
  <c r="A16" i="41" s="1"/>
  <c r="A16" i="43" s="1"/>
  <c r="B15" i="38"/>
  <c r="A14" i="40" s="1"/>
  <c r="A15" i="41" s="1"/>
  <c r="A15" i="43"/>
  <c r="B14" i="38"/>
  <c r="A13" i="40" s="1"/>
  <c r="A14" i="41" s="1"/>
  <c r="A14" i="43" s="1"/>
  <c r="B13" i="38"/>
  <c r="A12" i="40" s="1"/>
  <c r="A13" i="41" s="1"/>
  <c r="A13" i="43"/>
  <c r="B12" i="38"/>
  <c r="A11" i="40" s="1"/>
  <c r="A12" i="41" s="1"/>
  <c r="A12" i="43" s="1"/>
  <c r="B11" i="38"/>
  <c r="A10" i="40" s="1"/>
  <c r="A11" i="41" s="1"/>
  <c r="A11" i="43"/>
  <c r="B10" i="38"/>
  <c r="A9" i="40" s="1"/>
  <c r="A10" i="41" s="1"/>
  <c r="A10" i="43" s="1"/>
  <c r="B9" i="38"/>
  <c r="A8" i="40" s="1"/>
  <c r="A9" i="41" s="1"/>
  <c r="A9" i="43"/>
  <c r="J57" i="45"/>
  <c r="E57" i="45"/>
  <c r="F57" i="45"/>
  <c r="G57" i="45"/>
  <c r="H57" i="45"/>
  <c r="I57" i="45"/>
  <c r="K57" i="45"/>
  <c r="A3" i="32"/>
  <c r="F16" i="33"/>
  <c r="E22" i="33" s="1"/>
  <c r="A3" i="40"/>
  <c r="A3" i="41"/>
  <c r="A3" i="43"/>
  <c r="A62" i="46"/>
  <c r="C22" i="33"/>
  <c r="A60" i="46"/>
  <c r="A58" i="41"/>
  <c r="A58" i="43"/>
  <c r="A62" i="43" l="1"/>
  <c r="A74" i="43" s="1"/>
  <c r="A63" i="41"/>
  <c r="A74" i="40"/>
  <c r="E7" i="49"/>
  <c r="B21" i="34"/>
  <c r="A61" i="43"/>
  <c r="A73" i="43" s="1"/>
  <c r="A62" i="41"/>
  <c r="A12" i="42" s="1"/>
  <c r="A73" i="40"/>
  <c r="B22" i="33"/>
  <c r="D22" i="33"/>
  <c r="A59" i="43"/>
  <c r="A60" i="41"/>
</calcChain>
</file>

<file path=xl/sharedStrings.xml><?xml version="1.0" encoding="utf-8"?>
<sst xmlns="http://schemas.openxmlformats.org/spreadsheetml/2006/main" count="402" uniqueCount="259">
  <si>
    <t>ANEXO ESTADÍSTICO</t>
  </si>
  <si>
    <t>Cuadro N° 1</t>
  </si>
  <si>
    <t>Producto</t>
  </si>
  <si>
    <t>RANKING</t>
  </si>
  <si>
    <t>Características técnicas, físicas, etc.</t>
  </si>
  <si>
    <t>1° tipo</t>
  </si>
  <si>
    <t>2° tipo</t>
  </si>
  <si>
    <t>3° tipo</t>
  </si>
  <si>
    <t>Cuadro Nº 3</t>
  </si>
  <si>
    <t>Mes</t>
  </si>
  <si>
    <t>Año</t>
  </si>
  <si>
    <t>.................</t>
  </si>
  <si>
    <t>Período</t>
  </si>
  <si>
    <t>Total</t>
  </si>
  <si>
    <t xml:space="preserve">Reventa al mercado interno de </t>
  </si>
  <si>
    <t>importadas de todos los orígenes.</t>
  </si>
  <si>
    <t>Origen:.............................</t>
  </si>
  <si>
    <t>U. de medida</t>
  </si>
  <si>
    <t>Valores ($)</t>
  </si>
  <si>
    <t>Valor FOB</t>
  </si>
  <si>
    <t>Existencias de</t>
  </si>
  <si>
    <t>Producción</t>
  </si>
  <si>
    <t>Autoconsumo</t>
  </si>
  <si>
    <t>Origenes no investigados</t>
  </si>
  <si>
    <t>Origen............................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</si>
  <si>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</si>
  <si>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</si>
  <si>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</si>
  <si>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</si>
  <si>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</si>
  <si>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</si>
  <si>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</si>
  <si>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</si>
  <si>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</si>
  <si>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</si>
  <si>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</si>
  <si>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</si>
  <si>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</si>
  <si>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</si>
  <si>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</si>
  <si>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</si>
  <si>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</si>
  <si>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</si>
  <si>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</si>
  <si>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</si>
  <si>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</si>
  <si>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</si>
  <si>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</si>
  <si>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</si>
  <si>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</si>
  <si>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</si>
  <si>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</si>
  <si>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</si>
  <si>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</si>
  <si>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</si>
  <si>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Concepto</t>
  </si>
  <si>
    <t xml:space="preserve">Valor </t>
  </si>
  <si>
    <t>Part.</t>
  </si>
  <si>
    <t>s/CMU</t>
  </si>
  <si>
    <t>Insumos nacionales (1)</t>
  </si>
  <si>
    <t>Insumos importados (1)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</si>
  <si>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</si>
  <si>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</si>
  <si>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</si>
  <si>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</si>
  <si>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</si>
  <si>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</si>
  <si>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</si>
  <si>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</si>
  <si>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</si>
  <si>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</si>
  <si>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</si>
  <si>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</si>
  <si>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</si>
  <si>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</si>
  <si>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</si>
  <si>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</si>
  <si>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</si>
  <si>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Precios en el mercado interno de </t>
  </si>
  <si>
    <t xml:space="preserve">Total </t>
  </si>
  <si>
    <t>Ingreso Medio</t>
  </si>
  <si>
    <t>Por Ventas</t>
  </si>
  <si>
    <t>Importaciones de</t>
  </si>
  <si>
    <t>originarias de (1)</t>
  </si>
  <si>
    <t>(completar el origen):.....................................................</t>
  </si>
  <si>
    <t>Despachos Involucrados</t>
  </si>
  <si>
    <t>VOLUMEN</t>
  </si>
  <si>
    <t>(Fecha y N°) *</t>
  </si>
  <si>
    <t>Unidades</t>
  </si>
  <si>
    <t>(Total)</t>
  </si>
  <si>
    <t>(1) Completar un cuadro por cada origen desde el que realizó importaciones.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</si>
  <si>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</si>
  <si>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</si>
  <si>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</si>
  <si>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</si>
  <si>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</si>
  <si>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</si>
  <si>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</si>
  <si>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Cuadro Nº 2</t>
  </si>
  <si>
    <t>Valor CIF</t>
  </si>
  <si>
    <t>*Cuando se expresa el precio del insumo, aclarar a qué unidad de medida está referida (ej. $/Kg; $/m, etc)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</si>
  <si>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</si>
  <si>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</si>
  <si>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</si>
  <si>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</si>
  <si>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</si>
  <si>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 xml:space="preserve">Capacidad máxima de producción de </t>
  </si>
  <si>
    <t xml:space="preserve">Producción y capacidad de producción nacional de </t>
  </si>
  <si>
    <t>Producción nacional (*)</t>
  </si>
  <si>
    <t>Capacidad de producción</t>
  </si>
  <si>
    <t>nacional (*)</t>
  </si>
  <si>
    <t>(*) Indicar la fuente de información o la metodología de estimación.</t>
  </si>
  <si>
    <t>TOTAL</t>
  </si>
  <si>
    <t>ene-xxx 2005</t>
  </si>
  <si>
    <t>En valores</t>
  </si>
  <si>
    <t>PERÍODO</t>
  </si>
  <si>
    <t>Exportaciones</t>
  </si>
  <si>
    <t>Producción Contratada a Terceros</t>
  </si>
  <si>
    <t>Producción para Terceros</t>
  </si>
  <si>
    <t>Producción, Autoconusmo, Ventas, Exportaciones y Existencias de</t>
  </si>
  <si>
    <t xml:space="preserve">Exportaciones de </t>
  </si>
  <si>
    <t>US$ FOB</t>
  </si>
  <si>
    <t>CONTROLES CNCE</t>
  </si>
  <si>
    <t>Ventas de Producción Propia</t>
  </si>
  <si>
    <t>Ventas de Producción Contratada a Terceros</t>
  </si>
  <si>
    <t>1º mes con operaciones</t>
  </si>
  <si>
    <t>valor del 1º mes con operaciones</t>
  </si>
  <si>
    <t>COMPLETAR</t>
  </si>
  <si>
    <t xml:space="preserve">El RESUMEN PÚBLICO </t>
  </si>
  <si>
    <t>TIENE LAS FORMULAS CARGADAS</t>
  </si>
  <si>
    <t xml:space="preserve">COMPLETE LOS DATOS EN </t>
  </si>
  <si>
    <t>LA HOJA SIGUIENTE</t>
  </si>
  <si>
    <t>ATENCIÓN</t>
  </si>
  <si>
    <t>Cantidad de Empleados</t>
  </si>
  <si>
    <t>Cuadro Nº 6</t>
  </si>
  <si>
    <t>Cuadro Nº 5</t>
  </si>
  <si>
    <r>
      <t>Estructura de costos de</t>
    </r>
    <r>
      <rPr>
        <b/>
        <sz val="10"/>
        <rFont val="Arial"/>
      </rPr>
      <t xml:space="preserve"> </t>
    </r>
  </si>
  <si>
    <t>Cuadro N° 8</t>
  </si>
  <si>
    <t>Cuadro N° 12</t>
  </si>
  <si>
    <t>Cuadro N° 13</t>
  </si>
  <si>
    <r>
      <t xml:space="preserve">capacidad </t>
    </r>
    <r>
      <rPr>
        <b/>
        <u/>
        <sz val="10"/>
        <color indexed="10"/>
        <rFont val="Arial"/>
        <family val="2"/>
      </rPr>
      <t>&gt;</t>
    </r>
    <r>
      <rPr>
        <b/>
        <sz val="10"/>
        <color indexed="10"/>
        <rFont val="Arial"/>
        <family val="2"/>
      </rPr>
      <t xml:space="preserve"> producción</t>
    </r>
  </si>
  <si>
    <t>volumen</t>
  </si>
  <si>
    <t>EXPORTACIONES US$ FOB   RESÚMEN PÚBLICO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</si>
  <si>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</si>
  <si>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</si>
  <si>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</si>
  <si>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</si>
  <si>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CONTROLES CNCE (muestran diferencias entre totales y mensuales)</t>
  </si>
  <si>
    <t>EN EL RESUMEN PÚBLICO DE EXPORTACIONES EN US$ FOB ESTA CARGADA LA FÓRMULA, PERO ES NECESARIO QUE LA EMPRESA COMPLETE (EN LA HOJA CONFIDENCIAL)  EL PRIMER MES CON OPERACIONES Y SU MONTO</t>
  </si>
  <si>
    <t>Ventas de Producción Propia
En pesos</t>
  </si>
  <si>
    <t>Ventas de Producción Encargada o Contratada a Terceros
En pesos</t>
  </si>
  <si>
    <t>Insumos Importados</t>
  </si>
  <si>
    <t>Insumos Nacionales</t>
  </si>
  <si>
    <t xml:space="preserve">TOTAL </t>
  </si>
  <si>
    <t>Cuadro N° 7</t>
  </si>
  <si>
    <t>Nota: Esta información debe ser consistente con el resto de la información suministrada en el cuestionario, en especial en el Cuadro Nº 8.</t>
  </si>
  <si>
    <t>en pesos</t>
  </si>
  <si>
    <t xml:space="preserve">Insumos nacionales </t>
  </si>
  <si>
    <t>Insumos importados</t>
  </si>
  <si>
    <t>unidad de medida del insumo</t>
  </si>
  <si>
    <t>Cuadro N° 9</t>
  </si>
  <si>
    <t xml:space="preserve">Información adicional sobre la Estructura de Costos de </t>
  </si>
  <si>
    <t>Valor por unidad de producto - Cuadro Nº 8</t>
  </si>
  <si>
    <t>Gastos Fijos de Comercialización</t>
  </si>
  <si>
    <t>Otro (indicar)……………………</t>
  </si>
  <si>
    <t>Mano de Obra Directa (*)</t>
  </si>
  <si>
    <t>Otros Costos Variables de Fabricación (*)</t>
  </si>
  <si>
    <t>Gastos Variables de Comercialización (*)</t>
  </si>
  <si>
    <t>Costos Fijos de Fabricación 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</si>
  <si>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</si>
  <si>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</si>
  <si>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>Costos Totales del conjunto de todos los</t>
  </si>
  <si>
    <t>Diferencial (+ / - ) asignable a canal mayorista</t>
  </si>
  <si>
    <t>Diferencial (+ / - ) asignable a canal minorista</t>
  </si>
  <si>
    <t>Diferencial (+ / - ) asignable a canal …….</t>
  </si>
  <si>
    <t>Existencias al cierre de cada período</t>
  </si>
  <si>
    <t>Agregue todas las filas que le resulten necesarias.</t>
  </si>
  <si>
    <t>….° tipo</t>
  </si>
  <si>
    <t>Otros (Resto)</t>
  </si>
  <si>
    <t>ene-xxx 2006</t>
  </si>
  <si>
    <t>Beneficio Fiscal</t>
  </si>
  <si>
    <t>Ventas de</t>
  </si>
  <si>
    <t>Exportaciones de</t>
  </si>
  <si>
    <t xml:space="preserve">EXPORTACIONES US$ FOB  </t>
  </si>
  <si>
    <t>RESUMEN PÚBLICO</t>
  </si>
  <si>
    <t>Cuadro Nº 4.2.a</t>
  </si>
  <si>
    <t>Cuadro Nº 4.2.b</t>
  </si>
  <si>
    <t>Cuadro Nº 4.1</t>
  </si>
  <si>
    <t>Cuadro Nº 10</t>
  </si>
  <si>
    <t>Facturado</t>
  </si>
  <si>
    <t>(Unidades)</t>
  </si>
  <si>
    <t>Insumo 3:</t>
  </si>
  <si>
    <t>Insumo 4:</t>
  </si>
  <si>
    <t>Insumo 2:</t>
  </si>
  <si>
    <t xml:space="preserve">Insumo 1: </t>
  </si>
  <si>
    <r>
      <t xml:space="preserve">(1)  Insumos o componentes  o partes y piezas o subconjuntos. </t>
    </r>
    <r>
      <rPr>
        <b/>
        <u/>
        <sz val="11"/>
        <rFont val="Arial"/>
        <family val="2"/>
      </rPr>
      <t>Proporcionar la información de los principales insumos utilizados en el proceso de producción (aquellos que repesenten al menos un 80% del total de insumos nacionales/importados). Agregue las filas que sean necesarias.</t>
    </r>
  </si>
  <si>
    <t>Indique la/s forma/s de asignación de los costos comunes entre los distintos productos (por ej. comunes de fabricación, administrativos, comerciales, etc.)</t>
  </si>
  <si>
    <t xml:space="preserve">              %</t>
  </si>
  <si>
    <t>Mix 2010</t>
  </si>
  <si>
    <t xml:space="preserve">Si en el año 2011 la capacidad de producción, debido a inversiones que se hayan realizado se </t>
  </si>
  <si>
    <t>eleva en un 50%, las unidades totales pasan a ser 1800 de acuerdo al mix vigente en 2010</t>
  </si>
  <si>
    <t>Supongamos que la capacidad de la etapa que limita la producción fue utilizada en 2010</t>
  </si>
  <si>
    <t>Mix de producción de 2010</t>
  </si>
  <si>
    <t>Unidad</t>
  </si>
  <si>
    <t>promedio 2015</t>
  </si>
  <si>
    <t>promedio 2016</t>
  </si>
  <si>
    <t>promedio 2017</t>
  </si>
  <si>
    <t>República Italiana</t>
  </si>
  <si>
    <t>(en unidades y valores de primera venta)</t>
  </si>
  <si>
    <t>En unidades</t>
  </si>
  <si>
    <t>Seccionadores</t>
  </si>
  <si>
    <t>En Unidades</t>
  </si>
  <si>
    <r>
      <t xml:space="preserve">Tipos de </t>
    </r>
    <r>
      <rPr>
        <b/>
        <i/>
        <u/>
        <sz val="10"/>
        <rFont val="Arial"/>
        <family val="2"/>
      </rPr>
      <t/>
    </r>
  </si>
  <si>
    <t>ene-mayo 2018</t>
  </si>
  <si>
    <t>ene-may 2017</t>
  </si>
  <si>
    <t>ene-may 2018</t>
  </si>
  <si>
    <t>CONFIDENCIAL</t>
  </si>
  <si>
    <t>Administración y Comercialización</t>
  </si>
  <si>
    <t>Diseño  y Desarrollo</t>
  </si>
  <si>
    <t xml:space="preserve">Profesionales </t>
  </si>
  <si>
    <t>No Profesionales</t>
  </si>
  <si>
    <t>Produccion de seccionadores</t>
  </si>
  <si>
    <t>Producción de Otros Productos</t>
  </si>
  <si>
    <t>Comunes de Fábrica</t>
  </si>
  <si>
    <t>Masa Salarial</t>
  </si>
  <si>
    <t>(destinados al mercado interno)</t>
  </si>
  <si>
    <t xml:space="preserve">en pesos por unidad </t>
  </si>
  <si>
    <t>promedio ene-may 2018</t>
  </si>
  <si>
    <t>pesos por seccionador</t>
  </si>
  <si>
    <t>Producto importado de todos los orígenes</t>
  </si>
  <si>
    <t>Cantidad de empleados y masa salarial de Seccionadores</t>
  </si>
  <si>
    <t>Fletes de entrega de producto terminado</t>
  </si>
  <si>
    <t>SECCIONADOR DE ALTA TENSIÓN DE 2 COLUMNAS CON DESCARGA A TIERRA DE 132 KV Y 1250 A (SLAT 2C KV 1250) CON AISLADORES DE PORCELANA</t>
  </si>
  <si>
    <t>SECCIONADOR DE ALTA TENSIÓN DE 2 COLUMNAS CON DESCARGA A TIERRA DE 132 KV Y 1250 A (SLAT 2C KV 1250) CON ASILADORES DE PORCELANA</t>
  </si>
  <si>
    <t>Cuadro Nº 11</t>
  </si>
  <si>
    <t xml:space="preserve">Número de licitación </t>
  </si>
  <si>
    <t>Fecha de cierre de la licitación</t>
  </si>
  <si>
    <t>Empresa adquirente</t>
  </si>
  <si>
    <t>Otro (1)</t>
  </si>
  <si>
    <t>Precio ofrecido (pesos por transformador)</t>
  </si>
  <si>
    <t>Condiciones de pago ofrecidas</t>
  </si>
  <si>
    <t>Nota: Indicar cualquier otra característica que considere relevante.</t>
  </si>
  <si>
    <t>Principales licitaciones de seccionadores no adjudicadas a su empresa, desagregadas por equipo.</t>
  </si>
  <si>
    <t>Potencia (en MVA)</t>
  </si>
  <si>
    <t>Cuadro N° 14</t>
  </si>
  <si>
    <t>Cuadro Nº 15</t>
  </si>
  <si>
    <t>SEMITERMINADOS</t>
  </si>
  <si>
    <t>Empresada adjudicataria</t>
  </si>
  <si>
    <t>Compre Nacional (sí/no) y %</t>
  </si>
  <si>
    <t>Precio Ofrecido por la empresa</t>
  </si>
  <si>
    <t>Nivel de aislación nominal [V]</t>
  </si>
  <si>
    <t>Peso (kg)</t>
  </si>
  <si>
    <t>Tensión nominal Ur [kV]</t>
  </si>
  <si>
    <t>Corriente nominal (en servicio continuo) Ir [A]</t>
  </si>
  <si>
    <t>Corriente admisible de corta duración Ik [A]</t>
  </si>
  <si>
    <t>Corriente admisible de pico Ip [kA]</t>
  </si>
  <si>
    <t>Duración nominal de cortocircuito tk</t>
  </si>
  <si>
    <t>Gastos Administrativos y  Comerciales (*)</t>
  </si>
  <si>
    <t>Costos Financieros de CAPITAL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</si>
</sst>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1" formatCode="_ * #,##0.00_ ;_ * \-#,##0.00_ ;_ * &quot;-&quot;??_ ;_ @_ "/>
    <numFmt numFmtId="176" formatCode="#,##0_ \ \ ;______@_ \ \ \ "/>
    <numFmt numFmtId="177" formatCode="_-* #,##0.00\ [$€]_-;\-* #,##0.00\ [$€]_-;_-* &quot;-&quot;??\ [$€]_-;_-@_-"/>
  </numFmts>
  <fonts count="26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i/>
      <u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/>
      <sz val="1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1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7">
    <xf numFmtId="0" fontId="0" fillId="0" borderId="0"/>
    <xf numFmtId="177" fontId="3" fillId="0" borderId="0" applyFont="0" applyFill="0" applyBorder="0" applyAlignment="0" applyProtection="0"/>
    <xf numFmtId="0" fontId="3" fillId="0" borderId="1"/>
    <xf numFmtId="171" fontId="3" fillId="0" borderId="0" applyFont="0" applyFill="0" applyBorder="0" applyAlignment="0" applyProtection="0"/>
    <xf numFmtId="0" fontId="3" fillId="0" borderId="0"/>
    <xf numFmtId="0" fontId="3" fillId="0" borderId="2" applyBorder="0"/>
    <xf numFmtId="9" fontId="3" fillId="0" borderId="0" applyFont="0" applyFill="0" applyBorder="0" applyAlignment="0" applyProtection="0"/>
  </cellStyleXfs>
  <cellXfs count="529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0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Protection="1">
      <protection locked="0"/>
    </xf>
    <xf numFmtId="3" fontId="10" fillId="0" borderId="21" xfId="3" quotePrefix="1" applyNumberFormat="1" applyFont="1" applyFill="1" applyBorder="1" applyAlignment="1" applyProtection="1">
      <alignment horizontal="right"/>
      <protection locked="0"/>
    </xf>
    <xf numFmtId="3" fontId="10" fillId="0" borderId="22" xfId="3" quotePrefix="1" applyNumberFormat="1" applyFont="1" applyFill="1" applyBorder="1" applyAlignment="1" applyProtection="1">
      <alignment horizontal="right"/>
      <protection locked="0"/>
    </xf>
    <xf numFmtId="3" fontId="10" fillId="0" borderId="2" xfId="3" quotePrefix="1" applyNumberFormat="1" applyFont="1" applyFill="1" applyBorder="1" applyAlignment="1" applyProtection="1">
      <alignment horizontal="right"/>
      <protection locked="0"/>
    </xf>
    <xf numFmtId="3" fontId="10" fillId="0" borderId="0" xfId="3" quotePrefix="1" applyNumberFormat="1" applyFont="1" applyFill="1" applyBorder="1" applyAlignment="1" applyProtection="1">
      <alignment horizontal="right"/>
      <protection locked="0"/>
    </xf>
    <xf numFmtId="3" fontId="10" fillId="0" borderId="23" xfId="3" quotePrefix="1" applyNumberFormat="1" applyFont="1" applyFill="1" applyBorder="1" applyAlignment="1" applyProtection="1">
      <alignment horizontal="right"/>
      <protection locked="0"/>
    </xf>
    <xf numFmtId="3" fontId="10" fillId="0" borderId="3" xfId="3" quotePrefix="1" applyNumberFormat="1" applyFont="1" applyFill="1" applyBorder="1" applyAlignment="1" applyProtection="1">
      <alignment horizontal="right"/>
      <protection locked="0"/>
    </xf>
    <xf numFmtId="3" fontId="10" fillId="0" borderId="11" xfId="3" quotePrefix="1" applyNumberFormat="1" applyFont="1" applyFill="1" applyBorder="1" applyAlignment="1" applyProtection="1">
      <alignment horizontal="right"/>
      <protection locked="0"/>
    </xf>
    <xf numFmtId="3" fontId="10" fillId="0" borderId="24" xfId="3" quotePrefix="1" applyNumberFormat="1" applyFont="1" applyFill="1" applyBorder="1" applyAlignment="1" applyProtection="1">
      <alignment horizontal="right"/>
      <protection locked="0"/>
    </xf>
    <xf numFmtId="3" fontId="10" fillId="0" borderId="7" xfId="3" quotePrefix="1" applyNumberFormat="1" applyFont="1" applyFill="1" applyBorder="1" applyAlignment="1" applyProtection="1">
      <alignment horizontal="right"/>
      <protection locked="0"/>
    </xf>
    <xf numFmtId="3" fontId="10" fillId="0" borderId="12" xfId="3" quotePrefix="1" applyNumberFormat="1" applyFont="1" applyFill="1" applyBorder="1" applyAlignment="1" applyProtection="1">
      <alignment horizontal="right"/>
      <protection locked="0"/>
    </xf>
    <xf numFmtId="3" fontId="10" fillId="0" borderId="25" xfId="3" quotePrefix="1" applyNumberFormat="1" applyFont="1" applyFill="1" applyBorder="1" applyAlignment="1" applyProtection="1">
      <alignment horizontal="right"/>
      <protection locked="0"/>
    </xf>
    <xf numFmtId="3" fontId="10" fillId="0" borderId="16" xfId="3" quotePrefix="1" applyNumberFormat="1" applyFont="1" applyFill="1" applyBorder="1" applyAlignment="1" applyProtection="1">
      <alignment horizontal="right"/>
      <protection locked="0"/>
    </xf>
    <xf numFmtId="3" fontId="10" fillId="0" borderId="15" xfId="3" quotePrefix="1" applyNumberFormat="1" applyFont="1" applyFill="1" applyBorder="1" applyAlignment="1" applyProtection="1">
      <alignment horizontal="right"/>
      <protection locked="0"/>
    </xf>
    <xf numFmtId="3" fontId="10" fillId="0" borderId="26" xfId="3" quotePrefix="1" applyNumberFormat="1" applyFont="1" applyFill="1" applyBorder="1" applyAlignment="1" applyProtection="1">
      <alignment horizontal="right"/>
      <protection locked="0"/>
    </xf>
    <xf numFmtId="3" fontId="10" fillId="0" borderId="27" xfId="3" quotePrefix="1" applyNumberFormat="1" applyFont="1" applyFill="1" applyBorder="1" applyAlignment="1" applyProtection="1">
      <alignment horizontal="right"/>
      <protection locked="0"/>
    </xf>
    <xf numFmtId="3" fontId="10" fillId="0" borderId="28" xfId="3" quotePrefix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176" fontId="10" fillId="0" borderId="0" xfId="3" quotePrefix="1" applyNumberFormat="1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3" fontId="10" fillId="0" borderId="0" xfId="3" quotePrefix="1" applyNumberFormat="1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3" fontId="10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3" fontId="10" fillId="0" borderId="11" xfId="0" applyNumberFormat="1" applyFont="1" applyBorder="1" applyAlignment="1" applyProtection="1">
      <alignment horizontal="center"/>
      <protection locked="0"/>
    </xf>
    <xf numFmtId="1" fontId="4" fillId="0" borderId="28" xfId="0" applyNumberFormat="1" applyFont="1" applyFill="1" applyBorder="1" applyAlignment="1" applyProtection="1">
      <alignment horizontal="center"/>
      <protection locked="0"/>
    </xf>
    <xf numFmtId="3" fontId="10" fillId="0" borderId="1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3" fontId="10" fillId="0" borderId="29" xfId="0" applyNumberFormat="1" applyFont="1" applyBorder="1" applyAlignment="1" applyProtection="1">
      <alignment horizontal="center"/>
      <protection locked="0"/>
    </xf>
    <xf numFmtId="0" fontId="10" fillId="0" borderId="12" xfId="0" quotePrefix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3" fontId="10" fillId="2" borderId="0" xfId="0" quotePrefix="1" applyNumberFormat="1" applyFont="1" applyFill="1" applyBorder="1" applyAlignment="1" applyProtection="1">
      <alignment horizontal="center"/>
      <protection locked="0"/>
    </xf>
    <xf numFmtId="0" fontId="10" fillId="2" borderId="0" xfId="0" quotePrefix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3" fontId="10" fillId="0" borderId="21" xfId="0" applyNumberFormat="1" applyFont="1" applyBorder="1" applyAlignment="1" applyProtection="1">
      <alignment horizontal="center"/>
      <protection locked="0"/>
    </xf>
    <xf numFmtId="3" fontId="10" fillId="0" borderId="22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3" fontId="10" fillId="0" borderId="23" xfId="0" applyNumberFormat="1" applyFont="1" applyBorder="1" applyAlignment="1" applyProtection="1">
      <alignment horizontal="center"/>
      <protection locked="0"/>
    </xf>
    <xf numFmtId="3" fontId="10" fillId="0" borderId="3" xfId="0" applyNumberFormat="1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3" fontId="10" fillId="0" borderId="26" xfId="0" applyNumberFormat="1" applyFont="1" applyBorder="1" applyAlignment="1" applyProtection="1">
      <alignment horizontal="center"/>
      <protection locked="0"/>
    </xf>
    <xf numFmtId="3" fontId="10" fillId="0" borderId="27" xfId="0" applyNumberFormat="1" applyFont="1" applyBorder="1" applyAlignment="1" applyProtection="1">
      <alignment horizontal="center"/>
      <protection locked="0"/>
    </xf>
    <xf numFmtId="3" fontId="10" fillId="0" borderId="28" xfId="0" applyNumberFormat="1" applyFont="1" applyBorder="1" applyAlignment="1" applyProtection="1">
      <alignment horizontal="center"/>
      <protection locked="0"/>
    </xf>
    <xf numFmtId="0" fontId="10" fillId="0" borderId="28" xfId="0" applyFont="1" applyBorder="1" applyAlignment="1" applyProtection="1">
      <alignment horizontal="center"/>
      <protection locked="0"/>
    </xf>
    <xf numFmtId="3" fontId="10" fillId="0" borderId="4" xfId="0" applyNumberFormat="1" applyFont="1" applyBorder="1" applyAlignment="1" applyProtection="1">
      <alignment horizontal="center"/>
      <protection locked="0"/>
    </xf>
    <xf numFmtId="3" fontId="10" fillId="0" borderId="31" xfId="0" applyNumberFormat="1" applyFont="1" applyBorder="1" applyAlignment="1" applyProtection="1">
      <alignment horizontal="center"/>
      <protection locked="0"/>
    </xf>
    <xf numFmtId="3" fontId="10" fillId="0" borderId="14" xfId="0" applyNumberFormat="1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3" fontId="10" fillId="0" borderId="24" xfId="0" applyNumberFormat="1" applyFont="1" applyBorder="1" applyAlignment="1" applyProtection="1">
      <alignment horizontal="center"/>
      <protection locked="0"/>
    </xf>
    <xf numFmtId="3" fontId="10" fillId="0" borderId="7" xfId="0" quotePrefix="1" applyNumberFormat="1" applyFont="1" applyFill="1" applyBorder="1" applyAlignment="1" applyProtection="1">
      <alignment horizontal="center"/>
      <protection locked="0"/>
    </xf>
    <xf numFmtId="0" fontId="10" fillId="0" borderId="7" xfId="0" quotePrefix="1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3" fontId="10" fillId="0" borderId="0" xfId="0" applyNumberFormat="1" applyFont="1" applyProtection="1"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0" xfId="0" applyFont="1" applyProtection="1">
      <protection locked="0"/>
    </xf>
    <xf numFmtId="0" fontId="17" fillId="0" borderId="32" xfId="0" applyFont="1" applyFill="1" applyBorder="1" applyAlignment="1" applyProtection="1">
      <alignment horizontal="center" vertical="center" wrapText="1"/>
      <protection locked="0"/>
    </xf>
    <xf numFmtId="0" fontId="17" fillId="0" borderId="9" xfId="0" applyFont="1" applyFill="1" applyBorder="1" applyAlignment="1" applyProtection="1">
      <alignment horizontal="center" vertical="center" wrapText="1"/>
      <protection locked="0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1" fontId="17" fillId="0" borderId="11" xfId="0" applyNumberFormat="1" applyFont="1" applyFill="1" applyBorder="1" applyAlignment="1" applyProtection="1">
      <alignment horizontal="center"/>
      <protection locked="0"/>
    </xf>
    <xf numFmtId="1" fontId="17" fillId="0" borderId="12" xfId="0" applyNumberFormat="1" applyFont="1" applyFill="1" applyBorder="1" applyAlignment="1" applyProtection="1">
      <alignment horizontal="center"/>
      <protection locked="0"/>
    </xf>
    <xf numFmtId="17" fontId="4" fillId="3" borderId="2" xfId="0" applyNumberFormat="1" applyFont="1" applyFill="1" applyBorder="1" applyAlignment="1" applyProtection="1">
      <alignment horizontal="center"/>
      <protection locked="0"/>
    </xf>
    <xf numFmtId="17" fontId="4" fillId="3" borderId="11" xfId="0" applyNumberFormat="1" applyFont="1" applyFill="1" applyBorder="1" applyAlignment="1" applyProtection="1">
      <alignment horizontal="center"/>
      <protection locked="0"/>
    </xf>
    <xf numFmtId="17" fontId="4" fillId="3" borderId="12" xfId="0" applyNumberFormat="1" applyFont="1" applyFill="1" applyBorder="1" applyAlignment="1" applyProtection="1">
      <alignment horizontal="center"/>
      <protection locked="0"/>
    </xf>
    <xf numFmtId="0" fontId="0" fillId="0" borderId="33" xfId="0" applyBorder="1" applyProtection="1">
      <protection locked="0"/>
    </xf>
    <xf numFmtId="3" fontId="10" fillId="0" borderId="34" xfId="3" quotePrefix="1" applyNumberFormat="1" applyFont="1" applyFill="1" applyBorder="1" applyAlignment="1" applyProtection="1">
      <alignment horizontal="right"/>
      <protection locked="0"/>
    </xf>
    <xf numFmtId="3" fontId="10" fillId="0" borderId="5" xfId="3" quotePrefix="1" applyNumberFormat="1" applyFont="1" applyFill="1" applyBorder="1" applyAlignment="1" applyProtection="1">
      <alignment horizontal="right"/>
      <protection locked="0"/>
    </xf>
    <xf numFmtId="3" fontId="10" fillId="0" borderId="6" xfId="3" quotePrefix="1" applyNumberFormat="1" applyFont="1" applyFill="1" applyBorder="1" applyAlignment="1" applyProtection="1">
      <alignment horizontal="right"/>
      <protection locked="0"/>
    </xf>
    <xf numFmtId="4" fontId="16" fillId="4" borderId="21" xfId="0" applyNumberFormat="1" applyFont="1" applyFill="1" applyBorder="1" applyAlignment="1" applyProtection="1">
      <alignment horizontal="center"/>
    </xf>
    <xf numFmtId="4" fontId="16" fillId="4" borderId="2" xfId="0" applyNumberFormat="1" applyFont="1" applyFill="1" applyBorder="1" applyAlignment="1" applyProtection="1">
      <alignment horizontal="center"/>
    </xf>
    <xf numFmtId="4" fontId="16" fillId="4" borderId="23" xfId="0" applyNumberFormat="1" applyFont="1" applyFill="1" applyBorder="1" applyAlignment="1" applyProtection="1">
      <alignment horizontal="center"/>
    </xf>
    <xf numFmtId="4" fontId="16" fillId="4" borderId="11" xfId="0" applyNumberFormat="1" applyFont="1" applyFill="1" applyBorder="1" applyAlignment="1" applyProtection="1">
      <alignment horizontal="center"/>
    </xf>
    <xf numFmtId="4" fontId="16" fillId="4" borderId="26" xfId="0" applyNumberFormat="1" applyFont="1" applyFill="1" applyBorder="1" applyAlignment="1" applyProtection="1">
      <alignment horizontal="center"/>
    </xf>
    <xf numFmtId="4" fontId="16" fillId="4" borderId="12" xfId="0" applyNumberFormat="1" applyFont="1" applyFill="1" applyBorder="1" applyAlignment="1" applyProtection="1">
      <alignment horizontal="center"/>
    </xf>
    <xf numFmtId="4" fontId="16" fillId="4" borderId="14" xfId="0" applyNumberFormat="1" applyFont="1" applyFill="1" applyBorder="1" applyAlignment="1" applyProtection="1">
      <alignment horizontal="center"/>
    </xf>
    <xf numFmtId="4" fontId="16" fillId="4" borderId="12" xfId="0" quotePrefix="1" applyNumberFormat="1" applyFont="1" applyFill="1" applyBorder="1" applyAlignment="1" applyProtection="1">
      <alignment horizontal="center"/>
    </xf>
    <xf numFmtId="1" fontId="17" fillId="4" borderId="2" xfId="0" applyNumberFormat="1" applyFont="1" applyFill="1" applyBorder="1" applyAlignment="1" applyProtection="1">
      <alignment horizontal="center"/>
    </xf>
    <xf numFmtId="1" fontId="17" fillId="4" borderId="11" xfId="0" applyNumberFormat="1" applyFont="1" applyFill="1" applyBorder="1" applyAlignment="1" applyProtection="1">
      <alignment horizontal="center"/>
    </xf>
    <xf numFmtId="1" fontId="17" fillId="4" borderId="12" xfId="0" applyNumberFormat="1" applyFont="1" applyFill="1" applyBorder="1" applyAlignment="1" applyProtection="1">
      <alignment horizontal="center"/>
    </xf>
    <xf numFmtId="0" fontId="0" fillId="0" borderId="35" xfId="0" applyBorder="1" applyProtection="1">
      <protection locked="0"/>
    </xf>
    <xf numFmtId="0" fontId="17" fillId="0" borderId="36" xfId="0" applyFont="1" applyBorder="1" applyProtection="1">
      <protection locked="0"/>
    </xf>
    <xf numFmtId="0" fontId="17" fillId="0" borderId="37" xfId="0" applyFont="1" applyBorder="1" applyProtection="1">
      <protection locked="0"/>
    </xf>
    <xf numFmtId="49" fontId="17" fillId="0" borderId="9" xfId="0" applyNumberFormat="1" applyFont="1" applyBorder="1" applyAlignment="1" applyProtection="1">
      <alignment horizontal="center"/>
      <protection locked="0"/>
    </xf>
    <xf numFmtId="0" fontId="17" fillId="0" borderId="38" xfId="0" applyFont="1" applyBorder="1" applyProtection="1">
      <protection locked="0"/>
    </xf>
    <xf numFmtId="0" fontId="0" fillId="0" borderId="39" xfId="0" applyBorder="1" applyProtection="1">
      <protection locked="0"/>
    </xf>
    <xf numFmtId="0" fontId="0" fillId="0" borderId="40" xfId="0" applyBorder="1" applyProtection="1">
      <protection locked="0"/>
    </xf>
    <xf numFmtId="0" fontId="17" fillId="0" borderId="32" xfId="0" applyFont="1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0" xfId="0" applyAlignment="1" applyProtection="1">
      <protection locked="0"/>
    </xf>
    <xf numFmtId="0" fontId="7" fillId="0" borderId="9" xfId="0" applyFont="1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Continuous"/>
      <protection locked="0"/>
    </xf>
    <xf numFmtId="0" fontId="13" fillId="0" borderId="14" xfId="0" applyFont="1" applyBorder="1" applyProtection="1">
      <protection locked="0"/>
    </xf>
    <xf numFmtId="0" fontId="13" fillId="0" borderId="29" xfId="0" applyFont="1" applyBorder="1" applyProtection="1">
      <protection locked="0"/>
    </xf>
    <xf numFmtId="0" fontId="13" fillId="0" borderId="8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9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9" fontId="3" fillId="0" borderId="6" xfId="6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15" fillId="0" borderId="8" xfId="0" applyFont="1" applyBorder="1" applyAlignment="1" applyProtection="1">
      <alignment horizontal="center"/>
      <protection locked="0"/>
    </xf>
    <xf numFmtId="0" fontId="10" fillId="0" borderId="43" xfId="0" applyFont="1" applyBorder="1" applyProtection="1">
      <protection locked="0"/>
    </xf>
    <xf numFmtId="0" fontId="10" fillId="0" borderId="44" xfId="0" applyFont="1" applyBorder="1" applyProtection="1">
      <protection locked="0"/>
    </xf>
    <xf numFmtId="0" fontId="4" fillId="0" borderId="45" xfId="0" applyFont="1" applyBorder="1" applyAlignment="1" applyProtection="1">
      <alignment horizontal="center"/>
      <protection locked="0"/>
    </xf>
    <xf numFmtId="0" fontId="10" fillId="0" borderId="46" xfId="0" applyFont="1" applyBorder="1" applyProtection="1">
      <protection locked="0"/>
    </xf>
    <xf numFmtId="0" fontId="10" fillId="0" borderId="47" xfId="0" applyFont="1" applyBorder="1" applyProtection="1">
      <protection locked="0"/>
    </xf>
    <xf numFmtId="0" fontId="10" fillId="0" borderId="48" xfId="0" applyFont="1" applyBorder="1" applyProtection="1">
      <protection locked="0"/>
    </xf>
    <xf numFmtId="0" fontId="10" fillId="0" borderId="49" xfId="0" applyFont="1" applyBorder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0" fillId="0" borderId="50" xfId="0" applyFont="1" applyBorder="1" applyProtection="1">
      <protection locked="0"/>
    </xf>
    <xf numFmtId="0" fontId="10" fillId="0" borderId="45" xfId="0" applyFont="1" applyBorder="1" applyProtection="1">
      <protection locked="0"/>
    </xf>
    <xf numFmtId="0" fontId="4" fillId="0" borderId="51" xfId="0" applyFont="1" applyBorder="1" applyAlignment="1" applyProtection="1">
      <alignment horizontal="center"/>
      <protection locked="0"/>
    </xf>
    <xf numFmtId="0" fontId="10" fillId="0" borderId="51" xfId="0" applyFont="1" applyBorder="1" applyProtection="1">
      <protection locked="0"/>
    </xf>
    <xf numFmtId="0" fontId="10" fillId="0" borderId="52" xfId="0" applyFont="1" applyBorder="1" applyProtection="1">
      <protection locked="0"/>
    </xf>
    <xf numFmtId="17" fontId="17" fillId="0" borderId="9" xfId="0" applyNumberFormat="1" applyFont="1" applyBorder="1" applyAlignment="1" applyProtection="1">
      <alignment horizontal="center"/>
      <protection locked="0"/>
    </xf>
    <xf numFmtId="3" fontId="17" fillId="0" borderId="9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4" xfId="0" applyBorder="1" applyAlignment="1" applyProtection="1">
      <alignment horizontal="center"/>
      <protection locked="0"/>
    </xf>
    <xf numFmtId="17" fontId="4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54" xfId="0" applyBorder="1" applyProtection="1">
      <protection locked="0"/>
    </xf>
    <xf numFmtId="0" fontId="0" fillId="0" borderId="55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center"/>
      <protection locked="0"/>
    </xf>
    <xf numFmtId="17" fontId="6" fillId="0" borderId="0" xfId="0" applyNumberFormat="1" applyFont="1" applyBorder="1" applyAlignment="1" applyProtection="1">
      <alignment horizontal="left"/>
      <protection locked="0"/>
    </xf>
    <xf numFmtId="0" fontId="13" fillId="0" borderId="41" xfId="0" applyFont="1" applyBorder="1" applyAlignment="1" applyProtection="1">
      <alignment horizontal="centerContinuous"/>
      <protection locked="0"/>
    </xf>
    <xf numFmtId="0" fontId="13" fillId="0" borderId="42" xfId="0" applyFont="1" applyBorder="1" applyAlignment="1" applyProtection="1">
      <alignment horizontal="centerContinuous"/>
      <protection locked="0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14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4" fontId="4" fillId="0" borderId="28" xfId="0" applyNumberFormat="1" applyFont="1" applyFill="1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4" fillId="0" borderId="57" xfId="0" applyFont="1" applyBorder="1" applyAlignment="1" applyProtection="1">
      <alignment horizontal="left"/>
      <protection locked="0"/>
    </xf>
    <xf numFmtId="0" fontId="4" fillId="0" borderId="58" xfId="0" applyFont="1" applyBorder="1" applyAlignment="1" applyProtection="1">
      <alignment horizontal="centerContinuous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center"/>
      <protection locked="0"/>
    </xf>
    <xf numFmtId="1" fontId="10" fillId="0" borderId="2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Protection="1">
      <protection locked="0"/>
    </xf>
    <xf numFmtId="1" fontId="10" fillId="0" borderId="11" xfId="0" applyNumberFormat="1" applyFont="1" applyBorder="1" applyAlignment="1" applyProtection="1">
      <alignment horizontal="center"/>
      <protection locked="0"/>
    </xf>
    <xf numFmtId="0" fontId="10" fillId="0" borderId="11" xfId="0" applyFont="1" applyBorder="1" applyProtection="1">
      <protection locked="0"/>
    </xf>
    <xf numFmtId="1" fontId="10" fillId="0" borderId="12" xfId="0" applyNumberFormat="1" applyFont="1" applyBorder="1" applyAlignment="1" applyProtection="1">
      <alignment horizontal="center"/>
      <protection locked="0"/>
    </xf>
    <xf numFmtId="0" fontId="10" fillId="0" borderId="12" xfId="0" applyFont="1" applyBorder="1" applyProtection="1">
      <protection locked="0"/>
    </xf>
    <xf numFmtId="17" fontId="10" fillId="0" borderId="0" xfId="0" applyNumberFormat="1" applyFont="1" applyBorder="1" applyAlignment="1" applyProtection="1">
      <alignment horizontal="center"/>
      <protection locked="0"/>
    </xf>
    <xf numFmtId="17" fontId="10" fillId="0" borderId="2" xfId="0" applyNumberFormat="1" applyFont="1" applyBorder="1" applyAlignment="1" applyProtection="1">
      <alignment horizontal="center"/>
      <protection locked="0"/>
    </xf>
    <xf numFmtId="17" fontId="10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4" fillId="0" borderId="2" xfId="0" applyNumberFormat="1" applyFont="1" applyBorder="1" applyAlignment="1" applyProtection="1">
      <alignment horizontal="center"/>
      <protection locked="0"/>
    </xf>
    <xf numFmtId="0" fontId="4" fillId="0" borderId="11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61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17" fontId="4" fillId="0" borderId="28" xfId="0" applyNumberFormat="1" applyFont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62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Border="1" applyProtection="1">
      <protection locked="0"/>
    </xf>
    <xf numFmtId="0" fontId="1" fillId="0" borderId="0" xfId="5" applyFont="1" applyBorder="1" applyAlignment="1" applyProtection="1">
      <alignment horizontal="left"/>
      <protection locked="0"/>
    </xf>
    <xf numFmtId="0" fontId="3" fillId="0" borderId="0" xfId="5" applyBorder="1" applyProtection="1">
      <protection locked="0"/>
    </xf>
    <xf numFmtId="0" fontId="11" fillId="0" borderId="0" xfId="5" applyFont="1" applyFill="1" applyBorder="1" applyProtection="1">
      <protection locked="0"/>
    </xf>
    <xf numFmtId="0" fontId="11" fillId="0" borderId="0" xfId="5" applyFont="1" applyBorder="1" applyProtection="1">
      <protection locked="0"/>
    </xf>
    <xf numFmtId="0" fontId="8" fillId="0" borderId="0" xfId="5" applyFont="1" applyFill="1" applyBorder="1" applyAlignment="1" applyProtection="1">
      <alignment horizontal="left"/>
      <protection locked="0"/>
    </xf>
    <xf numFmtId="0" fontId="1" fillId="0" borderId="14" xfId="5" applyFont="1" applyBorder="1" applyAlignment="1" applyProtection="1">
      <alignment horizontal="left"/>
      <protection locked="0"/>
    </xf>
    <xf numFmtId="0" fontId="1" fillId="0" borderId="14" xfId="5" applyFont="1" applyBorder="1" applyAlignment="1" applyProtection="1">
      <alignment horizontal="center"/>
      <protection locked="0"/>
    </xf>
    <xf numFmtId="0" fontId="1" fillId="0" borderId="8" xfId="5" applyFont="1" applyBorder="1" applyProtection="1">
      <protection locked="0"/>
    </xf>
    <xf numFmtId="0" fontId="1" fillId="0" borderId="8" xfId="5" applyFont="1" applyBorder="1" applyAlignment="1" applyProtection="1">
      <alignment horizontal="center"/>
      <protection locked="0"/>
    </xf>
    <xf numFmtId="0" fontId="1" fillId="0" borderId="0" xfId="5" applyFont="1" applyBorder="1" applyProtection="1">
      <protection locked="0"/>
    </xf>
    <xf numFmtId="0" fontId="1" fillId="0" borderId="2" xfId="5" applyFont="1" applyBorder="1" applyAlignment="1" applyProtection="1">
      <alignment horizontal="left"/>
      <protection locked="0"/>
    </xf>
    <xf numFmtId="0" fontId="3" fillId="0" borderId="22" xfId="5" applyBorder="1" applyAlignment="1" applyProtection="1">
      <alignment horizontal="center"/>
      <protection locked="0"/>
    </xf>
    <xf numFmtId="9" fontId="3" fillId="0" borderId="34" xfId="6" applyBorder="1" applyAlignment="1" applyProtection="1">
      <alignment horizontal="center"/>
      <protection locked="0"/>
    </xf>
    <xf numFmtId="0" fontId="3" fillId="0" borderId="2" xfId="5" applyBorder="1" applyProtection="1">
      <protection locked="0"/>
    </xf>
    <xf numFmtId="0" fontId="1" fillId="0" borderId="11" xfId="5" applyFont="1" applyBorder="1" applyProtection="1">
      <protection locked="0"/>
    </xf>
    <xf numFmtId="0" fontId="3" fillId="0" borderId="3" xfId="5" applyBorder="1" applyAlignment="1" applyProtection="1">
      <alignment horizontal="center"/>
      <protection locked="0"/>
    </xf>
    <xf numFmtId="9" fontId="3" fillId="0" borderId="5" xfId="6" applyBorder="1" applyAlignment="1" applyProtection="1">
      <alignment horizontal="center"/>
      <protection locked="0"/>
    </xf>
    <xf numFmtId="0" fontId="3" fillId="0" borderId="11" xfId="5" applyBorder="1" applyProtection="1">
      <protection locked="0"/>
    </xf>
    <xf numFmtId="0" fontId="1" fillId="0" borderId="12" xfId="5" applyFont="1" applyBorder="1" applyProtection="1">
      <protection locked="0"/>
    </xf>
    <xf numFmtId="0" fontId="3" fillId="0" borderId="7" xfId="5" applyBorder="1" applyAlignment="1" applyProtection="1">
      <alignment horizontal="center"/>
      <protection locked="0"/>
    </xf>
    <xf numFmtId="0" fontId="3" fillId="0" borderId="12" xfId="5" applyBorder="1" applyProtection="1">
      <protection locked="0"/>
    </xf>
    <xf numFmtId="0" fontId="3" fillId="0" borderId="0" xfId="5" applyBorder="1" applyAlignment="1" applyProtection="1">
      <alignment horizontal="center"/>
      <protection locked="0"/>
    </xf>
    <xf numFmtId="9" fontId="3" fillId="0" borderId="0" xfId="6" applyAlignment="1" applyProtection="1">
      <alignment horizontal="center"/>
      <protection locked="0"/>
    </xf>
    <xf numFmtId="0" fontId="1" fillId="0" borderId="9" xfId="5" applyFont="1" applyBorder="1" applyAlignment="1" applyProtection="1">
      <alignment horizontal="left"/>
      <protection locked="0"/>
    </xf>
    <xf numFmtId="0" fontId="3" fillId="0" borderId="20" xfId="5" applyBorder="1" applyAlignment="1" applyProtection="1">
      <alignment horizontal="center"/>
      <protection locked="0"/>
    </xf>
    <xf numFmtId="9" fontId="3" fillId="0" borderId="13" xfId="6" applyBorder="1" applyAlignment="1" applyProtection="1">
      <alignment horizontal="center"/>
      <protection locked="0"/>
    </xf>
    <xf numFmtId="0" fontId="3" fillId="0" borderId="21" xfId="5" applyBorder="1" applyAlignment="1" applyProtection="1">
      <alignment horizontal="center"/>
      <protection locked="0"/>
    </xf>
    <xf numFmtId="0" fontId="1" fillId="0" borderId="11" xfId="5" applyFont="1" applyBorder="1" applyAlignment="1" applyProtection="1">
      <alignment horizontal="left"/>
      <protection locked="0"/>
    </xf>
    <xf numFmtId="0" fontId="3" fillId="0" borderId="23" xfId="5" applyBorder="1" applyAlignment="1" applyProtection="1">
      <alignment horizontal="center"/>
      <protection locked="0"/>
    </xf>
    <xf numFmtId="0" fontId="3" fillId="0" borderId="24" xfId="5" applyBorder="1" applyAlignment="1" applyProtection="1">
      <alignment horizontal="center"/>
      <protection locked="0"/>
    </xf>
    <xf numFmtId="9" fontId="3" fillId="0" borderId="0" xfId="6" applyBorder="1" applyAlignment="1" applyProtection="1">
      <alignment horizontal="center"/>
      <protection locked="0"/>
    </xf>
    <xf numFmtId="0" fontId="1" fillId="0" borderId="28" xfId="5" applyFont="1" applyBorder="1" applyProtection="1">
      <protection locked="0"/>
    </xf>
    <xf numFmtId="0" fontId="3" fillId="0" borderId="26" xfId="5" applyBorder="1" applyAlignment="1" applyProtection="1">
      <alignment horizontal="center"/>
      <protection locked="0"/>
    </xf>
    <xf numFmtId="9" fontId="3" fillId="0" borderId="53" xfId="6" applyBorder="1" applyAlignment="1" applyProtection="1">
      <alignment horizontal="center"/>
      <protection locked="0"/>
    </xf>
    <xf numFmtId="0" fontId="3" fillId="0" borderId="27" xfId="5" applyBorder="1" applyAlignment="1" applyProtection="1">
      <alignment horizontal="center"/>
      <protection locked="0"/>
    </xf>
    <xf numFmtId="0" fontId="1" fillId="0" borderId="28" xfId="5" applyFont="1" applyBorder="1" applyAlignment="1" applyProtection="1">
      <alignment horizontal="left"/>
      <protection locked="0"/>
    </xf>
    <xf numFmtId="0" fontId="1" fillId="0" borderId="12" xfId="5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24" xfId="0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63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Continuous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61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9" fontId="1" fillId="0" borderId="39" xfId="6" applyFont="1" applyBorder="1" applyAlignment="1" applyProtection="1">
      <alignment horizontal="center"/>
      <protection locked="0"/>
    </xf>
    <xf numFmtId="9" fontId="1" fillId="0" borderId="40" xfId="6" applyFont="1" applyBorder="1" applyAlignment="1" applyProtection="1">
      <alignment horizontal="center"/>
      <protection locked="0"/>
    </xf>
    <xf numFmtId="9" fontId="3" fillId="0" borderId="0" xfId="6" applyBorder="1" applyProtection="1">
      <protection locked="0"/>
    </xf>
    <xf numFmtId="4" fontId="10" fillId="5" borderId="2" xfId="3" quotePrefix="1" applyNumberFormat="1" applyFont="1" applyFill="1" applyBorder="1" applyAlignment="1" applyProtection="1">
      <alignment horizontal="center"/>
    </xf>
    <xf numFmtId="4" fontId="10" fillId="5" borderId="11" xfId="3" quotePrefix="1" applyNumberFormat="1" applyFont="1" applyFill="1" applyBorder="1" applyAlignment="1" applyProtection="1">
      <alignment horizontal="center"/>
    </xf>
    <xf numFmtId="4" fontId="10" fillId="5" borderId="12" xfId="3" quotePrefix="1" applyNumberFormat="1" applyFont="1" applyFill="1" applyBorder="1" applyAlignment="1" applyProtection="1">
      <alignment horizontal="center"/>
    </xf>
    <xf numFmtId="4" fontId="10" fillId="5" borderId="15" xfId="3" quotePrefix="1" applyNumberFormat="1" applyFont="1" applyFill="1" applyBorder="1" applyAlignment="1" applyProtection="1">
      <alignment horizontal="center"/>
    </xf>
    <xf numFmtId="4" fontId="10" fillId="5" borderId="28" xfId="3" quotePrefix="1" applyNumberFormat="1" applyFont="1" applyFill="1" applyBorder="1" applyAlignment="1" applyProtection="1">
      <alignment horizontal="center"/>
    </xf>
    <xf numFmtId="3" fontId="10" fillId="0" borderId="11" xfId="3" applyNumberFormat="1" applyFont="1" applyFill="1" applyBorder="1" applyAlignment="1" applyProtection="1">
      <alignment horizontal="right"/>
      <protection locked="0"/>
    </xf>
    <xf numFmtId="4" fontId="10" fillId="0" borderId="11" xfId="3" quotePrefix="1" applyNumberFormat="1" applyFont="1" applyFill="1" applyBorder="1" applyAlignment="1" applyProtection="1">
      <alignment horizontal="center"/>
      <protection locked="0"/>
    </xf>
    <xf numFmtId="4" fontId="10" fillId="0" borderId="12" xfId="3" quotePrefix="1" applyNumberFormat="1" applyFont="1" applyFill="1" applyBorder="1" applyAlignment="1" applyProtection="1">
      <alignment horizontal="center"/>
      <protection locked="0"/>
    </xf>
    <xf numFmtId="4" fontId="10" fillId="0" borderId="15" xfId="3" quotePrefix="1" applyNumberFormat="1" applyFont="1" applyFill="1" applyBorder="1" applyAlignment="1" applyProtection="1">
      <alignment horizontal="center"/>
      <protection locked="0"/>
    </xf>
    <xf numFmtId="4" fontId="10" fillId="0" borderId="28" xfId="3" quotePrefix="1" applyNumberFormat="1" applyFont="1" applyFill="1" applyBorder="1" applyAlignment="1" applyProtection="1">
      <alignment horizontal="center"/>
      <protection locked="0"/>
    </xf>
    <xf numFmtId="4" fontId="10" fillId="0" borderId="2" xfId="3" quotePrefix="1" applyNumberFormat="1" applyFont="1" applyFill="1" applyBorder="1" applyAlignment="1" applyProtection="1">
      <alignment horizontal="center"/>
      <protection locked="0"/>
    </xf>
    <xf numFmtId="4" fontId="10" fillId="0" borderId="2" xfId="0" applyNumberFormat="1" applyFont="1" applyFill="1" applyBorder="1" applyAlignment="1" applyProtection="1">
      <alignment horizontal="center"/>
      <protection locked="0"/>
    </xf>
    <xf numFmtId="4" fontId="10" fillId="0" borderId="11" xfId="0" applyNumberFormat="1" applyFont="1" applyFill="1" applyBorder="1" applyAlignment="1" applyProtection="1">
      <alignment horizontal="center"/>
      <protection locked="0"/>
    </xf>
    <xf numFmtId="4" fontId="10" fillId="0" borderId="12" xfId="0" applyNumberFormat="1" applyFont="1" applyFill="1" applyBorder="1" applyAlignment="1" applyProtection="1">
      <alignment horizontal="center"/>
      <protection locked="0"/>
    </xf>
    <xf numFmtId="4" fontId="10" fillId="0" borderId="29" xfId="0" applyNumberFormat="1" applyFont="1" applyFill="1" applyBorder="1" applyAlignment="1" applyProtection="1">
      <alignment horizontal="center"/>
      <protection locked="0"/>
    </xf>
    <xf numFmtId="4" fontId="10" fillId="0" borderId="12" xfId="0" quotePrefix="1" applyNumberFormat="1" applyFont="1" applyFill="1" applyBorder="1" applyAlignment="1" applyProtection="1">
      <alignment horizontal="center"/>
      <protection locked="0"/>
    </xf>
    <xf numFmtId="4" fontId="10" fillId="4" borderId="2" xfId="0" applyNumberFormat="1" applyFont="1" applyFill="1" applyBorder="1" applyAlignment="1" applyProtection="1">
      <alignment horizontal="center"/>
    </xf>
    <xf numFmtId="4" fontId="10" fillId="4" borderId="11" xfId="0" applyNumberFormat="1" applyFont="1" applyFill="1" applyBorder="1" applyAlignment="1" applyProtection="1">
      <alignment horizontal="center"/>
    </xf>
    <xf numFmtId="4" fontId="10" fillId="4" borderId="12" xfId="0" applyNumberFormat="1" applyFont="1" applyFill="1" applyBorder="1" applyAlignment="1" applyProtection="1">
      <alignment horizontal="center"/>
    </xf>
    <xf numFmtId="4" fontId="10" fillId="4" borderId="29" xfId="0" applyNumberFormat="1" applyFont="1" applyFill="1" applyBorder="1" applyAlignment="1" applyProtection="1">
      <alignment horizontal="center"/>
    </xf>
    <xf numFmtId="4" fontId="10" fillId="4" borderId="12" xfId="0" quotePrefix="1" applyNumberFormat="1" applyFont="1" applyFill="1" applyBorder="1" applyAlignment="1" applyProtection="1">
      <alignment horizontal="center"/>
    </xf>
    <xf numFmtId="3" fontId="10" fillId="0" borderId="0" xfId="3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3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quotePrefix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0" xfId="0" applyFont="1"/>
    <xf numFmtId="0" fontId="10" fillId="0" borderId="32" xfId="0" applyFont="1" applyBorder="1" applyProtection="1">
      <protection locked="0"/>
    </xf>
    <xf numFmtId="0" fontId="10" fillId="0" borderId="41" xfId="0" applyFont="1" applyBorder="1" applyProtection="1">
      <protection locked="0"/>
    </xf>
    <xf numFmtId="0" fontId="10" fillId="0" borderId="42" xfId="0" applyFont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Protection="1"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7" fontId="4" fillId="3" borderId="15" xfId="0" applyNumberFormat="1" applyFont="1" applyFill="1" applyBorder="1" applyAlignment="1" applyProtection="1">
      <alignment horizontal="center"/>
      <protection locked="0"/>
    </xf>
    <xf numFmtId="1" fontId="4" fillId="0" borderId="65" xfId="0" applyNumberFormat="1" applyFont="1" applyBorder="1" applyAlignment="1" applyProtection="1">
      <alignment horizontal="center"/>
      <protection locked="0"/>
    </xf>
    <xf numFmtId="0" fontId="19" fillId="0" borderId="0" xfId="5" applyFont="1" applyBorder="1" applyProtection="1">
      <protection locked="0"/>
    </xf>
    <xf numFmtId="0" fontId="19" fillId="0" borderId="0" xfId="5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32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1" fillId="6" borderId="14" xfId="0" applyFont="1" applyFill="1" applyBorder="1" applyAlignment="1" applyProtection="1">
      <alignment horizontal="center" vertical="center" wrapText="1"/>
      <protection locked="0"/>
    </xf>
    <xf numFmtId="0" fontId="1" fillId="6" borderId="8" xfId="5" applyFont="1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Continuous"/>
      <protection locked="0"/>
    </xf>
    <xf numFmtId="0" fontId="4" fillId="6" borderId="0" xfId="0" applyFont="1" applyFill="1" applyAlignment="1" applyProtection="1">
      <alignment horizontal="centerContinuous"/>
      <protection locked="0"/>
    </xf>
    <xf numFmtId="0" fontId="13" fillId="6" borderId="32" xfId="0" applyFont="1" applyFill="1" applyBorder="1" applyAlignment="1" applyProtection="1">
      <alignment horizontal="centerContinuous"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10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13" fillId="0" borderId="0" xfId="5" applyFont="1" applyFill="1" applyBorder="1" applyAlignment="1" applyProtection="1">
      <alignment horizontal="left"/>
      <protection locked="0"/>
    </xf>
    <xf numFmtId="0" fontId="4" fillId="0" borderId="0" xfId="5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1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1" fontId="4" fillId="0" borderId="12" xfId="0" applyNumberFormat="1" applyFont="1" applyFill="1" applyBorder="1" applyAlignment="1" applyProtection="1">
      <alignment horizontal="center"/>
      <protection locked="0"/>
    </xf>
    <xf numFmtId="1" fontId="4" fillId="0" borderId="45" xfId="0" applyNumberFormat="1" applyFont="1" applyFill="1" applyBorder="1" applyAlignment="1" applyProtection="1">
      <alignment horizontal="center"/>
      <protection locked="0"/>
    </xf>
    <xf numFmtId="0" fontId="4" fillId="0" borderId="52" xfId="0" applyFont="1" applyFill="1" applyBorder="1" applyAlignment="1" applyProtection="1">
      <alignment horizontal="center"/>
      <protection locked="0"/>
    </xf>
    <xf numFmtId="17" fontId="4" fillId="3" borderId="28" xfId="0" applyNumberFormat="1" applyFont="1" applyFill="1" applyBorder="1" applyAlignment="1" applyProtection="1">
      <alignment horizontal="center"/>
      <protection locked="0"/>
    </xf>
    <xf numFmtId="3" fontId="10" fillId="0" borderId="17" xfId="3" quotePrefix="1" applyNumberFormat="1" applyFont="1" applyFill="1" applyBorder="1" applyAlignment="1" applyProtection="1">
      <alignment horizontal="right"/>
      <protection locked="0"/>
    </xf>
    <xf numFmtId="0" fontId="4" fillId="0" borderId="50" xfId="0" applyFont="1" applyFill="1" applyBorder="1" applyAlignment="1" applyProtection="1">
      <alignment horizontal="center"/>
      <protection locked="0"/>
    </xf>
    <xf numFmtId="0" fontId="0" fillId="2" borderId="21" xfId="0" applyFill="1" applyBorder="1" applyProtection="1">
      <protection locked="0"/>
    </xf>
    <xf numFmtId="0" fontId="0" fillId="2" borderId="66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6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68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69" xfId="0" applyBorder="1" applyProtection="1">
      <protection locked="0"/>
    </xf>
    <xf numFmtId="0" fontId="0" fillId="0" borderId="16" xfId="0" applyBorder="1" applyProtection="1">
      <protection locked="0"/>
    </xf>
    <xf numFmtId="0" fontId="4" fillId="0" borderId="0" xfId="0" applyFont="1" applyAlignment="1" applyProtection="1">
      <protection locked="0"/>
    </xf>
    <xf numFmtId="0" fontId="0" fillId="0" borderId="15" xfId="0" applyBorder="1" applyProtection="1"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3" fillId="0" borderId="0" xfId="5" applyFill="1" applyBorder="1" applyProtection="1">
      <protection locked="0"/>
    </xf>
    <xf numFmtId="0" fontId="3" fillId="0" borderId="8" xfId="0" applyFont="1" applyFill="1" applyBorder="1" applyAlignment="1">
      <alignment horizontal="center" vertical="center" wrapText="1"/>
    </xf>
    <xf numFmtId="0" fontId="0" fillId="0" borderId="0" xfId="0" applyFill="1"/>
    <xf numFmtId="17" fontId="4" fillId="0" borderId="15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7" fontId="4" fillId="0" borderId="2" xfId="0" applyNumberFormat="1" applyFont="1" applyFill="1" applyBorder="1" applyAlignment="1" applyProtection="1">
      <alignment horizontal="center"/>
      <protection locked="0"/>
    </xf>
    <xf numFmtId="17" fontId="4" fillId="0" borderId="12" xfId="0" applyNumberFormat="1" applyFont="1" applyFill="1" applyBorder="1" applyAlignment="1" applyProtection="1">
      <alignment horizontal="center"/>
      <protection locked="0"/>
    </xf>
    <xf numFmtId="0" fontId="0" fillId="0" borderId="70" xfId="0" applyBorder="1" applyProtection="1">
      <protection locked="0"/>
    </xf>
    <xf numFmtId="0" fontId="5" fillId="0" borderId="0" xfId="0" applyFont="1" applyFill="1" applyAlignment="1" applyProtection="1">
      <alignment horizontal="centerContinuous"/>
      <protection locked="0"/>
    </xf>
    <xf numFmtId="0" fontId="4" fillId="0" borderId="19" xfId="0" applyFont="1" applyFill="1" applyBorder="1" applyProtection="1">
      <protection locked="0"/>
    </xf>
    <xf numFmtId="0" fontId="4" fillId="0" borderId="20" xfId="0" applyFont="1" applyFill="1" applyBorder="1" applyProtection="1">
      <protection locked="0"/>
    </xf>
    <xf numFmtId="0" fontId="4" fillId="0" borderId="13" xfId="0" applyFont="1" applyFill="1" applyBorder="1" applyProtection="1">
      <protection locked="0"/>
    </xf>
    <xf numFmtId="0" fontId="4" fillId="0" borderId="9" xfId="0" applyFont="1" applyBorder="1" applyAlignment="1" applyProtection="1">
      <alignment horizontal="centerContinuous"/>
      <protection locked="0"/>
    </xf>
    <xf numFmtId="14" fontId="4" fillId="0" borderId="12" xfId="0" applyNumberFormat="1" applyFont="1" applyFill="1" applyBorder="1" applyAlignment="1" applyProtection="1">
      <alignment horizontal="center"/>
      <protection locked="0"/>
    </xf>
    <xf numFmtId="3" fontId="10" fillId="0" borderId="0" xfId="0" quotePrefix="1" applyNumberFormat="1" applyFont="1" applyFill="1" applyBorder="1" applyAlignment="1" applyProtection="1">
      <alignment horizontal="center"/>
      <protection locked="0"/>
    </xf>
    <xf numFmtId="3" fontId="10" fillId="0" borderId="22" xfId="0" applyNumberFormat="1" applyFont="1" applyFill="1" applyBorder="1" applyAlignment="1" applyProtection="1">
      <alignment horizontal="center"/>
      <protection locked="0"/>
    </xf>
    <xf numFmtId="3" fontId="10" fillId="0" borderId="3" xfId="0" applyNumberFormat="1" applyFont="1" applyFill="1" applyBorder="1" applyAlignment="1" applyProtection="1">
      <alignment horizontal="center"/>
      <protection locked="0"/>
    </xf>
    <xf numFmtId="3" fontId="10" fillId="0" borderId="27" xfId="0" applyNumberFormat="1" applyFont="1" applyFill="1" applyBorder="1" applyAlignment="1" applyProtection="1">
      <alignment horizontal="center"/>
      <protection locked="0"/>
    </xf>
    <xf numFmtId="3" fontId="10" fillId="0" borderId="3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5" fillId="0" borderId="0" xfId="5" applyFont="1" applyFill="1" applyBorder="1" applyAlignment="1" applyProtection="1">
      <alignment horizontal="left"/>
      <protection locked="0"/>
    </xf>
    <xf numFmtId="0" fontId="3" fillId="0" borderId="0" xfId="5" applyFont="1" applyFill="1" applyBorder="1" applyProtection="1">
      <protection locked="0"/>
    </xf>
    <xf numFmtId="0" fontId="24" fillId="0" borderId="0" xfId="5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4" fillId="0" borderId="0" xfId="4" applyFont="1" applyAlignment="1" applyProtection="1">
      <alignment horizontal="left"/>
      <protection locked="0"/>
    </xf>
    <xf numFmtId="0" fontId="3" fillId="0" borderId="0" xfId="4"/>
    <xf numFmtId="0" fontId="3" fillId="0" borderId="15" xfId="4" applyFont="1" applyBorder="1" applyAlignment="1">
      <alignment vertical="top" wrapText="1"/>
    </xf>
    <xf numFmtId="0" fontId="3" fillId="0" borderId="69" xfId="4" applyFont="1" applyBorder="1" applyAlignment="1">
      <alignment vertical="top" wrapText="1"/>
    </xf>
    <xf numFmtId="0" fontId="3" fillId="0" borderId="16" xfId="4" applyFont="1" applyBorder="1" applyAlignment="1">
      <alignment vertical="top" wrapText="1"/>
    </xf>
    <xf numFmtId="0" fontId="3" fillId="0" borderId="17" xfId="4" applyFont="1" applyBorder="1" applyAlignment="1">
      <alignment vertical="top" wrapText="1"/>
    </xf>
    <xf numFmtId="0" fontId="3" fillId="0" borderId="11" xfId="4" applyFont="1" applyBorder="1" applyAlignment="1">
      <alignment vertical="top" wrapText="1"/>
    </xf>
    <xf numFmtId="0" fontId="3" fillId="0" borderId="67" xfId="4" applyFont="1" applyBorder="1" applyAlignment="1">
      <alignment vertical="top" wrapText="1"/>
    </xf>
    <xf numFmtId="0" fontId="3" fillId="0" borderId="3" xfId="4" applyFont="1" applyBorder="1" applyAlignment="1">
      <alignment vertical="top" wrapText="1"/>
    </xf>
    <xf numFmtId="0" fontId="3" fillId="0" borderId="5" xfId="4" applyFont="1" applyBorder="1" applyAlignment="1">
      <alignment vertical="top" wrapText="1"/>
    </xf>
    <xf numFmtId="0" fontId="3" fillId="0" borderId="12" xfId="4" applyFont="1" applyBorder="1" applyAlignment="1">
      <alignment vertical="top" wrapText="1"/>
    </xf>
    <xf numFmtId="0" fontId="3" fillId="0" borderId="68" xfId="4" applyFont="1" applyBorder="1" applyAlignment="1">
      <alignment vertical="top" wrapText="1"/>
    </xf>
    <xf numFmtId="0" fontId="3" fillId="0" borderId="7" xfId="4" applyFont="1" applyBorder="1" applyAlignment="1">
      <alignment vertical="top" wrapText="1"/>
    </xf>
    <xf numFmtId="0" fontId="3" fillId="0" borderId="6" xfId="4" applyFont="1" applyBorder="1" applyAlignment="1">
      <alignment vertical="top" wrapText="1"/>
    </xf>
    <xf numFmtId="0" fontId="4" fillId="6" borderId="9" xfId="4" applyFont="1" applyFill="1" applyBorder="1" applyAlignment="1">
      <alignment horizontal="center" vertical="center" wrapText="1"/>
    </xf>
    <xf numFmtId="0" fontId="4" fillId="6" borderId="71" xfId="4" applyFont="1" applyFill="1" applyBorder="1" applyAlignment="1">
      <alignment horizontal="center" vertical="center" wrapText="1"/>
    </xf>
    <xf numFmtId="0" fontId="4" fillId="6" borderId="20" xfId="4" applyFont="1" applyFill="1" applyBorder="1" applyAlignment="1">
      <alignment horizontal="center" vertical="center" wrapText="1"/>
    </xf>
    <xf numFmtId="0" fontId="4" fillId="6" borderId="13" xfId="4" applyFont="1" applyFill="1" applyBorder="1" applyAlignment="1">
      <alignment horizontal="center" vertical="center" wrapText="1"/>
    </xf>
    <xf numFmtId="0" fontId="4" fillId="6" borderId="19" xfId="4" applyFont="1" applyFill="1" applyBorder="1" applyAlignment="1">
      <alignment horizontal="center" vertical="center" wrapText="1"/>
    </xf>
    <xf numFmtId="0" fontId="3" fillId="0" borderId="25" xfId="4" applyFont="1" applyBorder="1" applyAlignment="1">
      <alignment vertical="top" wrapText="1"/>
    </xf>
    <xf numFmtId="0" fontId="3" fillId="0" borderId="23" xfId="4" applyFont="1" applyBorder="1" applyAlignment="1">
      <alignment vertical="top" wrapText="1"/>
    </xf>
    <xf numFmtId="0" fontId="3" fillId="0" borderId="24" xfId="4" applyFont="1" applyBorder="1" applyAlignment="1">
      <alignment vertical="top" wrapText="1"/>
    </xf>
    <xf numFmtId="0" fontId="1" fillId="0" borderId="32" xfId="5" applyFont="1" applyBorder="1" applyAlignment="1" applyProtection="1">
      <alignment horizontal="left"/>
      <protection locked="0"/>
    </xf>
    <xf numFmtId="0" fontId="3" fillId="0" borderId="9" xfId="5" applyBorder="1" applyAlignment="1" applyProtection="1">
      <alignment horizontal="center"/>
      <protection locked="0"/>
    </xf>
    <xf numFmtId="0" fontId="4" fillId="0" borderId="38" xfId="0" applyFont="1" applyBorder="1" applyProtection="1"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2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25" fillId="0" borderId="0" xfId="0" applyFont="1" applyProtection="1">
      <protection locked="0"/>
    </xf>
    <xf numFmtId="0" fontId="17" fillId="0" borderId="32" xfId="0" applyFont="1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70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22" fillId="6" borderId="0" xfId="0" applyFont="1" applyFill="1" applyAlignment="1" applyProtection="1">
      <alignment horizontal="center"/>
      <protection locked="0"/>
    </xf>
    <xf numFmtId="0" fontId="23" fillId="6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7" fillId="0" borderId="72" xfId="0" applyFont="1" applyBorder="1" applyAlignment="1" applyProtection="1">
      <alignment horizontal="center"/>
      <protection locked="0"/>
    </xf>
    <xf numFmtId="0" fontId="17" fillId="0" borderId="73" xfId="0" applyFont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4" fillId="2" borderId="41" xfId="0" applyFont="1" applyFill="1" applyBorder="1" applyAlignment="1" applyProtection="1">
      <alignment horizontal="center" vertical="center" wrapText="1"/>
      <protection locked="0"/>
    </xf>
    <xf numFmtId="0" fontId="4" fillId="2" borderId="42" xfId="0" applyFont="1" applyFill="1" applyBorder="1" applyAlignment="1" applyProtection="1">
      <alignment horizontal="center" vertical="center" wrapText="1"/>
      <protection locked="0"/>
    </xf>
    <xf numFmtId="0" fontId="4" fillId="2" borderId="36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1" fillId="0" borderId="0" xfId="5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1" fillId="0" borderId="32" xfId="5" applyFont="1" applyBorder="1" applyAlignment="1" applyProtection="1">
      <alignment horizontal="center" vertical="center" wrapText="1"/>
      <protection locked="0"/>
    </xf>
    <xf numFmtId="0" fontId="21" fillId="0" borderId="41" xfId="5" applyFont="1" applyBorder="1" applyAlignment="1" applyProtection="1">
      <alignment horizontal="center" vertical="center" wrapText="1"/>
      <protection locked="0"/>
    </xf>
    <xf numFmtId="0" fontId="21" fillId="0" borderId="42" xfId="5" applyFont="1" applyBorder="1" applyAlignment="1" applyProtection="1">
      <alignment horizontal="center" vertical="center" wrapText="1"/>
      <protection locked="0"/>
    </xf>
    <xf numFmtId="0" fontId="19" fillId="0" borderId="0" xfId="5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4" fillId="0" borderId="32" xfId="5" applyFont="1" applyFill="1" applyBorder="1" applyAlignment="1" applyProtection="1">
      <alignment horizontal="center"/>
      <protection locked="0"/>
    </xf>
    <xf numFmtId="0" fontId="4" fillId="0" borderId="42" xfId="5" applyFont="1" applyFill="1" applyBorder="1" applyAlignment="1" applyProtection="1">
      <alignment horizontal="center"/>
      <protection locked="0"/>
    </xf>
    <xf numFmtId="0" fontId="4" fillId="0" borderId="36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" fillId="0" borderId="14" xfId="5" applyFont="1" applyBorder="1" applyAlignment="1" applyProtection="1">
      <alignment horizontal="center" vertical="center" wrapText="1"/>
      <protection locked="0"/>
    </xf>
    <xf numFmtId="0" fontId="1" fillId="0" borderId="8" xfId="5" applyFont="1" applyBorder="1" applyAlignment="1" applyProtection="1">
      <alignment horizontal="center" vertical="center" wrapText="1"/>
      <protection locked="0"/>
    </xf>
    <xf numFmtId="0" fontId="4" fillId="0" borderId="14" xfId="5" applyFont="1" applyBorder="1" applyAlignment="1" applyProtection="1">
      <alignment horizontal="center" vertical="center" wrapText="1"/>
      <protection locked="0"/>
    </xf>
    <xf numFmtId="0" fontId="4" fillId="0" borderId="8" xfId="5" applyFont="1" applyBorder="1" applyAlignment="1" applyProtection="1">
      <alignment horizontal="center" vertical="center" wrapText="1"/>
      <protection locked="0"/>
    </xf>
    <xf numFmtId="0" fontId="1" fillId="0" borderId="14" xfId="5" applyFont="1" applyBorder="1" applyAlignment="1" applyProtection="1">
      <alignment horizontal="left" vertical="center"/>
      <protection locked="0"/>
    </xf>
    <xf numFmtId="0" fontId="1" fillId="0" borderId="8" xfId="5" applyFont="1" applyBorder="1" applyAlignment="1" applyProtection="1">
      <alignment horizontal="left" vertical="center"/>
      <protection locked="0"/>
    </xf>
    <xf numFmtId="0" fontId="4" fillId="0" borderId="0" xfId="5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6" borderId="54" xfId="0" applyFont="1" applyFill="1" applyBorder="1" applyAlignment="1" applyProtection="1">
      <alignment horizontal="center"/>
      <protection locked="0"/>
    </xf>
    <xf numFmtId="0" fontId="4" fillId="6" borderId="58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7">
    <cellStyle name="Euro" xfId="1"/>
    <cellStyle name="julio" xfId="2"/>
    <cellStyle name="Millares_Para cuestionario" xfId="3"/>
    <cellStyle name="Normal" xfId="0" builtinId="0"/>
    <cellStyle name="Normal 2" xfId="4"/>
    <cellStyle name="Normal_9- Costos" xfId="5"/>
    <cellStyle name="Porcentaje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4130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6</xdr:row>
      <xdr:rowOff>85725</xdr:rowOff>
    </xdr:from>
    <xdr:to>
      <xdr:col>5</xdr:col>
      <xdr:colOff>666750</xdr:colOff>
      <xdr:row>9</xdr:row>
      <xdr:rowOff>47625</xdr:rowOff>
    </xdr:to>
    <xdr:sp macro="" textlink="">
      <xdr:nvSpPr>
        <xdr:cNvPr id="2081" name="AutoShape 1"/>
        <xdr:cNvSpPr>
          <a:spLocks noChangeArrowheads="1"/>
        </xdr:cNvSpPr>
      </xdr:nvSpPr>
      <xdr:spPr bwMode="auto">
        <a:xfrm rot="1316310">
          <a:off x="5286375" y="1095375"/>
          <a:ext cx="685800" cy="447675"/>
        </a:xfrm>
        <a:prstGeom prst="curvedDownArrow">
          <a:avLst>
            <a:gd name="adj1" fmla="val 30638"/>
            <a:gd name="adj2" fmla="val 61277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6</xdr:row>
      <xdr:rowOff>123825</xdr:rowOff>
    </xdr:from>
    <xdr:to>
      <xdr:col>6</xdr:col>
      <xdr:colOff>276225</xdr:colOff>
      <xdr:row>7</xdr:row>
      <xdr:rowOff>371475</xdr:rowOff>
    </xdr:to>
    <xdr:sp macro="" textlink="">
      <xdr:nvSpPr>
        <xdr:cNvPr id="1060" name="AutoShape 4"/>
        <xdr:cNvSpPr>
          <a:spLocks noChangeArrowheads="1"/>
        </xdr:cNvSpPr>
      </xdr:nvSpPr>
      <xdr:spPr bwMode="auto">
        <a:xfrm rot="1545154">
          <a:off x="5924550" y="1114425"/>
          <a:ext cx="742950" cy="419100"/>
        </a:xfrm>
        <a:prstGeom prst="curvedDownArrow">
          <a:avLst>
            <a:gd name="adj1" fmla="val 35455"/>
            <a:gd name="adj2" fmla="val 70909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atos\80%20-%20expedientes%20viejos\Expedientes%20en%20Tramite%20C.N.C.E\Dumping\2004.042\040%20Cuestionarios\10%20Modelo%20Enviado\Productores\Cuadro%20product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C11" sqref="C11"/>
    </sheetView>
  </sheetViews>
  <sheetFormatPr baseColWidth="10" defaultRowHeight="12.75" x14ac:dyDescent="0.2"/>
  <cols>
    <col min="1" max="1" width="12.28515625" style="52" bestFit="1" customWidth="1"/>
    <col min="2" max="4" width="11.42578125" style="52"/>
    <col min="5" max="5" width="12.140625" style="52" customWidth="1"/>
    <col min="6" max="6" width="11.5703125" style="52" customWidth="1"/>
    <col min="7" max="7" width="11.42578125" style="52"/>
    <col min="8" max="8" width="12.140625" style="52" customWidth="1"/>
    <col min="9" max="16384" width="11.42578125" style="52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125" t="s">
        <v>143</v>
      </c>
      <c r="B3" s="126"/>
      <c r="C3" s="126"/>
      <c r="D3" s="126"/>
      <c r="E3" s="127"/>
    </row>
    <row r="4" spans="1:8" ht="15" customHeight="1" thickBot="1" x14ac:dyDescent="0.25">
      <c r="A4" s="128" t="s">
        <v>144</v>
      </c>
      <c r="B4" s="129"/>
      <c r="C4" s="129"/>
      <c r="D4" s="129"/>
      <c r="E4" s="130"/>
    </row>
    <row r="5" spans="1:8" ht="15" customHeight="1" thickBot="1" x14ac:dyDescent="0.25"/>
    <row r="6" spans="1:8" ht="15" customHeight="1" thickBot="1" x14ac:dyDescent="0.25">
      <c r="A6" s="131" t="s">
        <v>145</v>
      </c>
      <c r="B6" s="132"/>
      <c r="C6" s="132"/>
      <c r="D6" s="132"/>
      <c r="E6" s="133"/>
    </row>
    <row r="7" spans="1:8" ht="15" customHeight="1" thickBot="1" x14ac:dyDescent="0.25"/>
    <row r="8" spans="1:8" ht="15" customHeight="1" thickBot="1" x14ac:dyDescent="0.25">
      <c r="A8" s="131" t="s">
        <v>146</v>
      </c>
      <c r="B8" s="132"/>
      <c r="C8" s="132"/>
      <c r="D8" s="132"/>
      <c r="E8" s="132"/>
      <c r="F8" s="132"/>
      <c r="G8" s="132"/>
      <c r="H8" s="133"/>
    </row>
    <row r="9" spans="1:8" ht="15" customHeight="1" thickBot="1" x14ac:dyDescent="0.25"/>
    <row r="10" spans="1:8" ht="41.25" customHeight="1" thickBot="1" x14ac:dyDescent="0.25">
      <c r="A10" s="455" t="s">
        <v>148</v>
      </c>
      <c r="B10" s="456"/>
      <c r="C10" s="456"/>
      <c r="D10" s="456"/>
      <c r="E10" s="456"/>
      <c r="F10" s="456"/>
      <c r="G10" s="456"/>
      <c r="H10" s="457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134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4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F51"/>
  <sheetViews>
    <sheetView showGridLines="0" topLeftCell="A7" zoomScaleNormal="100" workbookViewId="0">
      <selection activeCell="G29" sqref="G29"/>
    </sheetView>
  </sheetViews>
  <sheetFormatPr baseColWidth="10" defaultRowHeight="12.75" x14ac:dyDescent="0.2"/>
  <cols>
    <col min="1" max="1" width="11.42578125" style="52"/>
    <col min="2" max="2" width="14.7109375" style="52" customWidth="1"/>
    <col min="3" max="5" width="11.42578125" style="52"/>
    <col min="6" max="6" width="13.7109375" style="52" customWidth="1"/>
    <col min="7" max="7" width="11.7109375" style="52" customWidth="1"/>
    <col min="8" max="16384" width="11.42578125" style="52"/>
  </cols>
  <sheetData>
    <row r="2" spans="1:6" x14ac:dyDescent="0.2">
      <c r="A2" s="285" t="s">
        <v>26</v>
      </c>
    </row>
    <row r="4" spans="1:6" x14ac:dyDescent="0.2">
      <c r="A4" s="286" t="s">
        <v>27</v>
      </c>
    </row>
    <row r="5" spans="1:6" x14ac:dyDescent="0.2">
      <c r="A5" s="52" t="s">
        <v>28</v>
      </c>
    </row>
    <row r="6" spans="1:6" x14ac:dyDescent="0.2">
      <c r="A6" s="52" t="s">
        <v>29</v>
      </c>
    </row>
    <row r="8" spans="1:6" x14ac:dyDescent="0.2">
      <c r="A8" s="52" t="s">
        <v>201</v>
      </c>
    </row>
    <row r="9" spans="1:6" x14ac:dyDescent="0.2">
      <c r="A9" s="52" t="s">
        <v>30</v>
      </c>
    </row>
    <row r="11" spans="1:6" x14ac:dyDescent="0.2">
      <c r="A11" s="52" t="s">
        <v>31</v>
      </c>
    </row>
    <row r="12" spans="1:6" x14ac:dyDescent="0.2">
      <c r="A12" s="52" t="s">
        <v>32</v>
      </c>
    </row>
    <row r="14" spans="1:6" ht="13.5" thickBot="1" x14ac:dyDescent="0.25">
      <c r="C14" s="287" t="s">
        <v>33</v>
      </c>
      <c r="D14" s="137"/>
    </row>
    <row r="15" spans="1:6" x14ac:dyDescent="0.2">
      <c r="A15" s="288" t="s">
        <v>34</v>
      </c>
      <c r="B15" s="289" t="s">
        <v>35</v>
      </c>
      <c r="C15" s="289" t="s">
        <v>36</v>
      </c>
      <c r="D15" s="289" t="s">
        <v>37</v>
      </c>
      <c r="E15" s="290" t="s">
        <v>38</v>
      </c>
      <c r="F15" s="291" t="s">
        <v>13</v>
      </c>
    </row>
    <row r="16" spans="1:6" ht="13.5" thickBot="1" x14ac:dyDescent="0.25">
      <c r="A16" s="211">
        <v>2010</v>
      </c>
      <c r="B16" s="212">
        <v>384</v>
      </c>
      <c r="C16" s="212">
        <v>430</v>
      </c>
      <c r="D16" s="212">
        <v>96</v>
      </c>
      <c r="E16" s="292">
        <v>50</v>
      </c>
      <c r="F16" s="180">
        <f>SUM(B16:E16)</f>
        <v>960</v>
      </c>
    </row>
    <row r="18" spans="1:5" x14ac:dyDescent="0.2">
      <c r="A18" s="52" t="s">
        <v>39</v>
      </c>
    </row>
    <row r="20" spans="1:5" ht="13.5" thickBot="1" x14ac:dyDescent="0.25">
      <c r="A20" s="52" t="s">
        <v>202</v>
      </c>
    </row>
    <row r="21" spans="1:5" x14ac:dyDescent="0.2">
      <c r="A21" s="293" t="s">
        <v>40</v>
      </c>
      <c r="B21" s="294" t="s">
        <v>35</v>
      </c>
      <c r="C21" s="294" t="s">
        <v>36</v>
      </c>
      <c r="D21" s="294" t="s">
        <v>37</v>
      </c>
      <c r="E21" s="295" t="s">
        <v>38</v>
      </c>
    </row>
    <row r="22" spans="1:5" ht="13.5" thickBot="1" x14ac:dyDescent="0.25">
      <c r="A22" s="296" t="s">
        <v>198</v>
      </c>
      <c r="B22" s="297">
        <f>+B16/$F$16</f>
        <v>0.4</v>
      </c>
      <c r="C22" s="297">
        <f>+C16/$F$16</f>
        <v>0.44791666666666669</v>
      </c>
      <c r="D22" s="297">
        <f>+D16/$F$16</f>
        <v>0.1</v>
      </c>
      <c r="E22" s="298">
        <f>+E16/$F$16</f>
        <v>5.2083333333333336E-2</v>
      </c>
    </row>
    <row r="24" spans="1:5" x14ac:dyDescent="0.2">
      <c r="A24" s="52" t="s">
        <v>41</v>
      </c>
    </row>
    <row r="26" spans="1:5" x14ac:dyDescent="0.2">
      <c r="A26" s="52" t="s">
        <v>42</v>
      </c>
    </row>
    <row r="27" spans="1:5" x14ac:dyDescent="0.2">
      <c r="A27" s="52" t="s">
        <v>43</v>
      </c>
    </row>
    <row r="28" spans="1:5" x14ac:dyDescent="0.2">
      <c r="A28" s="52" t="s">
        <v>44</v>
      </c>
    </row>
    <row r="29" spans="1:5" x14ac:dyDescent="0.2">
      <c r="A29" s="52" t="s">
        <v>45</v>
      </c>
    </row>
    <row r="31" spans="1:5" x14ac:dyDescent="0.2">
      <c r="A31" s="52" t="s">
        <v>46</v>
      </c>
    </row>
    <row r="32" spans="1:5" x14ac:dyDescent="0.2">
      <c r="A32" s="52" t="s">
        <v>47</v>
      </c>
    </row>
    <row r="34" spans="1:1" x14ac:dyDescent="0.2">
      <c r="A34" s="52" t="s">
        <v>199</v>
      </c>
    </row>
    <row r="35" spans="1:1" x14ac:dyDescent="0.2">
      <c r="A35" s="52" t="s">
        <v>200</v>
      </c>
    </row>
    <row r="36" spans="1:1" x14ac:dyDescent="0.2">
      <c r="A36" s="52" t="s">
        <v>48</v>
      </c>
    </row>
    <row r="38" spans="1:1" x14ac:dyDescent="0.2">
      <c r="A38" s="52" t="s">
        <v>49</v>
      </c>
    </row>
    <row r="39" spans="1:1" x14ac:dyDescent="0.2">
      <c r="A39" s="52" t="s">
        <v>50</v>
      </c>
    </row>
    <row r="40" spans="1:1" x14ac:dyDescent="0.2">
      <c r="A40" s="52" t="s">
        <v>51</v>
      </c>
    </row>
    <row r="41" spans="1:1" x14ac:dyDescent="0.2">
      <c r="A41" s="52" t="s">
        <v>52</v>
      </c>
    </row>
    <row r="50" spans="1:4" x14ac:dyDescent="0.2">
      <c r="A50" s="187"/>
      <c r="B50" s="299"/>
      <c r="C50" s="299"/>
      <c r="D50" s="299"/>
    </row>
    <row r="51" spans="1:4" x14ac:dyDescent="0.2">
      <c r="A51" s="187"/>
      <c r="B51" s="299"/>
      <c r="C51" s="299"/>
      <c r="D51" s="299"/>
    </row>
  </sheetData>
  <phoneticPr fontId="0" type="noConversion"/>
  <printOptions horizontalCentered="1" verticalCentered="1" gridLinesSet="0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>
    <oddHeader>&amp;R2018 - Año del Centenario de la Reforma Universitaria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O21"/>
  <sheetViews>
    <sheetView showGridLines="0" zoomScaleNormal="100" workbookViewId="0">
      <selection activeCell="F33" sqref="F33"/>
    </sheetView>
  </sheetViews>
  <sheetFormatPr baseColWidth="10" defaultRowHeight="12.75" x14ac:dyDescent="0.2"/>
  <cols>
    <col min="1" max="1" width="6.85546875" style="52" customWidth="1"/>
    <col min="2" max="2" width="15.7109375" style="52" customWidth="1"/>
    <col min="3" max="15" width="19.42578125" style="52" customWidth="1"/>
    <col min="16" max="16384" width="11.42578125" style="52"/>
  </cols>
  <sheetData>
    <row r="1" spans="2:15" x14ac:dyDescent="0.2">
      <c r="B1" s="468" t="s">
        <v>134</v>
      </c>
      <c r="C1" s="468"/>
      <c r="D1" s="468"/>
      <c r="E1" s="468"/>
      <c r="F1" s="468"/>
      <c r="G1" s="468"/>
      <c r="H1" s="468"/>
      <c r="I1" s="396"/>
      <c r="J1" s="396"/>
      <c r="K1" s="396"/>
      <c r="L1" s="396"/>
      <c r="M1" s="396"/>
      <c r="N1" s="396"/>
      <c r="O1" s="396"/>
    </row>
    <row r="2" spans="2:15" x14ac:dyDescent="0.2">
      <c r="B2" s="468" t="s">
        <v>230</v>
      </c>
      <c r="C2" s="468"/>
      <c r="D2" s="468"/>
      <c r="E2" s="468"/>
      <c r="F2" s="468"/>
      <c r="G2" s="468"/>
      <c r="H2" s="468"/>
      <c r="I2" s="396"/>
      <c r="J2" s="396"/>
      <c r="K2" s="396"/>
      <c r="L2" s="396"/>
      <c r="M2" s="396"/>
      <c r="N2" s="396"/>
      <c r="O2" s="396"/>
    </row>
    <row r="3" spans="2:15" ht="13.5" thickBot="1" x14ac:dyDescent="0.25">
      <c r="B3" s="325"/>
      <c r="C3" s="418"/>
      <c r="D3" s="418"/>
      <c r="E3" s="418"/>
      <c r="F3" s="418"/>
      <c r="G3" s="418"/>
      <c r="H3" s="418"/>
      <c r="I3" s="283"/>
      <c r="J3" s="283"/>
      <c r="K3" s="283"/>
    </row>
    <row r="4" spans="2:15" ht="13.5" customHeight="1" thickBot="1" x14ac:dyDescent="0.25">
      <c r="B4" s="471" t="s">
        <v>12</v>
      </c>
      <c r="C4" s="474" t="s">
        <v>133</v>
      </c>
      <c r="D4" s="475"/>
      <c r="E4" s="475"/>
      <c r="F4" s="475"/>
      <c r="G4" s="475"/>
      <c r="H4" s="476"/>
    </row>
    <row r="5" spans="2:15" ht="15.75" customHeight="1" thickBot="1" x14ac:dyDescent="0.25">
      <c r="B5" s="472"/>
      <c r="C5" s="477" t="s">
        <v>221</v>
      </c>
      <c r="D5" s="471" t="s">
        <v>222</v>
      </c>
      <c r="E5" s="471" t="s">
        <v>223</v>
      </c>
      <c r="F5" s="477" t="s">
        <v>217</v>
      </c>
      <c r="G5" s="474" t="s">
        <v>218</v>
      </c>
      <c r="H5" s="476"/>
    </row>
    <row r="6" spans="2:15" ht="20.25" customHeight="1" thickBot="1" x14ac:dyDescent="0.25">
      <c r="B6" s="473"/>
      <c r="C6" s="478"/>
      <c r="D6" s="473"/>
      <c r="E6" s="473"/>
      <c r="F6" s="478"/>
      <c r="G6" s="419" t="s">
        <v>219</v>
      </c>
      <c r="H6" s="419" t="s">
        <v>220</v>
      </c>
    </row>
    <row r="7" spans="2:15" x14ac:dyDescent="0.2">
      <c r="B7" s="355">
        <f>+'5capprod'!A6</f>
        <v>2015</v>
      </c>
      <c r="C7" s="386"/>
      <c r="D7" s="387"/>
      <c r="E7" s="387"/>
      <c r="F7" s="387"/>
      <c r="G7" s="387"/>
      <c r="H7" s="388"/>
    </row>
    <row r="8" spans="2:15" x14ac:dyDescent="0.2">
      <c r="B8" s="156">
        <f>+'5capprod'!A7</f>
        <v>2016</v>
      </c>
      <c r="C8" s="389"/>
      <c r="D8" s="390"/>
      <c r="E8" s="390"/>
      <c r="F8" s="390"/>
      <c r="G8" s="390"/>
      <c r="H8" s="391"/>
    </row>
    <row r="9" spans="2:15" ht="13.5" thickBot="1" x14ac:dyDescent="0.25">
      <c r="B9" s="165">
        <f>+'5capprod'!A8</f>
        <v>2017</v>
      </c>
      <c r="C9" s="284"/>
      <c r="D9" s="392"/>
      <c r="E9" s="392"/>
      <c r="F9" s="392"/>
      <c r="G9" s="392"/>
      <c r="H9" s="328"/>
    </row>
    <row r="10" spans="2:15" x14ac:dyDescent="0.2">
      <c r="B10" s="385" t="str">
        <f>+'5capprod'!A9</f>
        <v>ene-may 2017</v>
      </c>
      <c r="C10" s="393"/>
      <c r="D10" s="394"/>
      <c r="E10" s="394"/>
      <c r="F10" s="394"/>
      <c r="G10" s="394"/>
      <c r="H10" s="395"/>
    </row>
    <row r="11" spans="2:15" ht="13.5" thickBot="1" x14ac:dyDescent="0.25">
      <c r="B11" s="382" t="str">
        <f>+'5capprod'!A10</f>
        <v>ene-may 2018</v>
      </c>
      <c r="C11" s="284"/>
      <c r="D11" s="392"/>
      <c r="E11" s="392"/>
      <c r="F11" s="392"/>
      <c r="G11" s="392"/>
      <c r="H11" s="328"/>
    </row>
    <row r="13" spans="2:15" ht="13.5" thickBot="1" x14ac:dyDescent="0.25"/>
    <row r="14" spans="2:15" ht="13.5" customHeight="1" thickBot="1" x14ac:dyDescent="0.25">
      <c r="B14" s="471" t="s">
        <v>12</v>
      </c>
      <c r="C14" s="474" t="s">
        <v>224</v>
      </c>
      <c r="D14" s="475"/>
      <c r="E14" s="475"/>
      <c r="F14" s="475"/>
      <c r="G14" s="475"/>
      <c r="H14" s="476"/>
    </row>
    <row r="15" spans="2:15" ht="13.5" customHeight="1" thickBot="1" x14ac:dyDescent="0.25">
      <c r="B15" s="472"/>
      <c r="C15" s="477" t="s">
        <v>221</v>
      </c>
      <c r="D15" s="471" t="s">
        <v>222</v>
      </c>
      <c r="E15" s="471" t="s">
        <v>223</v>
      </c>
      <c r="F15" s="477" t="s">
        <v>217</v>
      </c>
      <c r="G15" s="474" t="s">
        <v>218</v>
      </c>
      <c r="H15" s="476"/>
    </row>
    <row r="16" spans="2:15" ht="13.5" thickBot="1" x14ac:dyDescent="0.25">
      <c r="B16" s="473"/>
      <c r="C16" s="478"/>
      <c r="D16" s="473"/>
      <c r="E16" s="473"/>
      <c r="F16" s="478"/>
      <c r="G16" s="419" t="s">
        <v>219</v>
      </c>
      <c r="H16" s="419" t="s">
        <v>220</v>
      </c>
    </row>
    <row r="17" spans="2:8" x14ac:dyDescent="0.2">
      <c r="B17" s="355">
        <f>+B7</f>
        <v>2015</v>
      </c>
      <c r="C17" s="386"/>
      <c r="D17" s="387"/>
      <c r="E17" s="387"/>
      <c r="F17" s="387"/>
      <c r="G17" s="387"/>
      <c r="H17" s="388"/>
    </row>
    <row r="18" spans="2:8" x14ac:dyDescent="0.2">
      <c r="B18" s="156">
        <f>+B8</f>
        <v>2016</v>
      </c>
      <c r="C18" s="389"/>
      <c r="D18" s="390"/>
      <c r="E18" s="390"/>
      <c r="F18" s="390"/>
      <c r="G18" s="390"/>
      <c r="H18" s="391"/>
    </row>
    <row r="19" spans="2:8" ht="13.5" thickBot="1" x14ac:dyDescent="0.25">
      <c r="B19" s="165">
        <f>+B9</f>
        <v>2017</v>
      </c>
      <c r="C19" s="284"/>
      <c r="D19" s="392"/>
      <c r="E19" s="392"/>
      <c r="F19" s="392"/>
      <c r="G19" s="392"/>
      <c r="H19" s="328"/>
    </row>
    <row r="20" spans="2:8" x14ac:dyDescent="0.2">
      <c r="B20" s="385" t="str">
        <f>+B10</f>
        <v>ene-may 2017</v>
      </c>
      <c r="C20" s="393"/>
      <c r="D20" s="394"/>
      <c r="E20" s="394"/>
      <c r="F20" s="394"/>
      <c r="G20" s="394"/>
      <c r="H20" s="395"/>
    </row>
    <row r="21" spans="2:8" ht="13.5" thickBot="1" x14ac:dyDescent="0.25">
      <c r="B21" s="382" t="str">
        <f>+B11</f>
        <v>ene-may 2018</v>
      </c>
      <c r="C21" s="284"/>
      <c r="D21" s="392"/>
      <c r="E21" s="392"/>
      <c r="F21" s="392"/>
      <c r="G21" s="392"/>
      <c r="H21" s="328"/>
    </row>
  </sheetData>
  <mergeCells count="16">
    <mergeCell ref="C15:C16"/>
    <mergeCell ref="D15:D16"/>
    <mergeCell ref="G15:H15"/>
    <mergeCell ref="D5:D6"/>
    <mergeCell ref="E5:E6"/>
    <mergeCell ref="B14:B16"/>
    <mergeCell ref="C14:H14"/>
    <mergeCell ref="E15:E16"/>
    <mergeCell ref="F15:F16"/>
    <mergeCell ref="C5:C6"/>
    <mergeCell ref="B4:B6"/>
    <mergeCell ref="C4:H4"/>
    <mergeCell ref="B1:H1"/>
    <mergeCell ref="B2:H2"/>
    <mergeCell ref="F5:F6"/>
    <mergeCell ref="G5:H5"/>
  </mergeCells>
  <phoneticPr fontId="0" type="noConversion"/>
  <printOptions horizontalCentered="1" verticalCentered="1"/>
  <pageMargins left="0.74803149606299213" right="0.74803149606299213" top="0.6692913385826772" bottom="0.55118110236220474" header="0" footer="0"/>
  <pageSetup paperSize="9" scale="99" orientation="landscape" horizontalDpi="1200" verticalDpi="1200" r:id="rId1"/>
  <headerFooter alignWithMargins="0">
    <oddHeader>&amp;R2018 - Año del Centenario de la Reforma Universitaria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E56"/>
  <sheetViews>
    <sheetView workbookViewId="0">
      <selection activeCell="M9" sqref="M9"/>
    </sheetView>
  </sheetViews>
  <sheetFormatPr baseColWidth="10" defaultRowHeight="12.75" x14ac:dyDescent="0.2"/>
  <cols>
    <col min="1" max="1" width="45.140625" style="52" bestFit="1" customWidth="1"/>
    <col min="2" max="3" width="13.85546875" style="52" customWidth="1"/>
    <col min="4" max="5" width="13.85546875" style="55" customWidth="1"/>
    <col min="6" max="16384" width="11.42578125" style="52"/>
  </cols>
  <sheetData>
    <row r="1" spans="1:5" x14ac:dyDescent="0.2">
      <c r="A1" s="499" t="s">
        <v>154</v>
      </c>
      <c r="B1" s="499"/>
      <c r="C1" s="499"/>
      <c r="D1" s="51"/>
    </row>
    <row r="2" spans="1:5" s="55" customFormat="1" x14ac:dyDescent="0.2">
      <c r="A2" s="500" t="s">
        <v>171</v>
      </c>
      <c r="B2" s="500"/>
      <c r="C2" s="500"/>
      <c r="D2" s="51"/>
    </row>
    <row r="3" spans="1:5" s="55" customFormat="1" x14ac:dyDescent="0.2">
      <c r="A3" s="501" t="str">
        <f>+'1.modelos'!A3</f>
        <v>Seccionadores</v>
      </c>
      <c r="B3" s="501"/>
      <c r="C3" s="501"/>
      <c r="D3" s="51"/>
    </row>
    <row r="4" spans="1:5" s="55" customFormat="1" x14ac:dyDescent="0.2">
      <c r="A4" s="361" t="s">
        <v>225</v>
      </c>
      <c r="B4" s="362"/>
      <c r="C4" s="362"/>
      <c r="D4" s="51"/>
    </row>
    <row r="5" spans="1:5" s="54" customFormat="1" x14ac:dyDescent="0.2">
      <c r="A5" s="327" t="s">
        <v>156</v>
      </c>
      <c r="B5" s="327"/>
      <c r="C5" s="327"/>
      <c r="D5" s="51"/>
    </row>
    <row r="6" spans="1:5" ht="22.5" customHeight="1" thickBot="1" x14ac:dyDescent="0.25"/>
    <row r="7" spans="1:5" ht="24.75" customHeight="1" thickBot="1" x14ac:dyDescent="0.25">
      <c r="A7" s="494" t="s">
        <v>55</v>
      </c>
      <c r="B7" s="360">
        <v>2015</v>
      </c>
      <c r="C7" s="450">
        <v>2016</v>
      </c>
      <c r="D7" s="360">
        <v>2017</v>
      </c>
      <c r="E7" s="398" t="str">
        <f>+'6-empleo '!B11</f>
        <v>ene-may 2018</v>
      </c>
    </row>
    <row r="8" spans="1:5" ht="25.5" customHeight="1" x14ac:dyDescent="0.2">
      <c r="A8" s="495"/>
      <c r="B8" s="502" t="s">
        <v>153</v>
      </c>
      <c r="C8" s="504" t="s">
        <v>153</v>
      </c>
      <c r="D8" s="492" t="s">
        <v>153</v>
      </c>
      <c r="E8" s="494" t="s">
        <v>153</v>
      </c>
    </row>
    <row r="9" spans="1:5" ht="28.5" customHeight="1" thickBot="1" x14ac:dyDescent="0.25">
      <c r="A9" s="495"/>
      <c r="B9" s="503"/>
      <c r="C9" s="505"/>
      <c r="D9" s="493"/>
      <c r="E9" s="495"/>
    </row>
    <row r="10" spans="1:5" x14ac:dyDescent="0.2">
      <c r="A10" s="451" t="s">
        <v>152</v>
      </c>
      <c r="B10" s="173"/>
      <c r="C10" s="177"/>
      <c r="D10" s="173"/>
      <c r="E10" s="173"/>
    </row>
    <row r="11" spans="1:5" x14ac:dyDescent="0.2">
      <c r="A11" s="452" t="s">
        <v>151</v>
      </c>
      <c r="B11" s="177"/>
      <c r="C11" s="177"/>
      <c r="D11" s="177"/>
      <c r="E11" s="177"/>
    </row>
    <row r="12" spans="1:5" x14ac:dyDescent="0.2">
      <c r="A12" s="452" t="s">
        <v>165</v>
      </c>
      <c r="B12" s="177"/>
      <c r="C12" s="177"/>
      <c r="D12" s="177"/>
      <c r="E12" s="177"/>
    </row>
    <row r="13" spans="1:5" x14ac:dyDescent="0.2">
      <c r="A13" s="452" t="s">
        <v>166</v>
      </c>
      <c r="B13" s="177"/>
      <c r="C13" s="177"/>
      <c r="D13" s="177"/>
      <c r="E13" s="177"/>
    </row>
    <row r="14" spans="1:5" x14ac:dyDescent="0.2">
      <c r="A14" s="452" t="s">
        <v>167</v>
      </c>
      <c r="B14" s="177"/>
      <c r="C14" s="177"/>
      <c r="D14" s="177"/>
      <c r="E14" s="177"/>
    </row>
    <row r="15" spans="1:5" x14ac:dyDescent="0.2">
      <c r="A15" s="452" t="s">
        <v>168</v>
      </c>
      <c r="B15" s="177"/>
      <c r="C15" s="177"/>
      <c r="D15" s="177"/>
      <c r="E15" s="177"/>
    </row>
    <row r="16" spans="1:5" x14ac:dyDescent="0.2">
      <c r="A16" s="452" t="s">
        <v>257</v>
      </c>
      <c r="B16" s="177"/>
      <c r="C16" s="177"/>
      <c r="D16" s="177"/>
      <c r="E16" s="177"/>
    </row>
    <row r="17" spans="1:5" ht="13.5" thickBot="1" x14ac:dyDescent="0.25">
      <c r="A17" s="453" t="s">
        <v>258</v>
      </c>
      <c r="B17" s="177"/>
      <c r="C17" s="177"/>
      <c r="D17" s="177"/>
      <c r="E17" s="177"/>
    </row>
    <row r="18" spans="1:5" ht="13.5" thickBot="1" x14ac:dyDescent="0.25">
      <c r="A18" s="449" t="s">
        <v>112</v>
      </c>
      <c r="B18" s="185"/>
      <c r="C18" s="185"/>
      <c r="D18" s="185"/>
      <c r="E18" s="185"/>
    </row>
    <row r="19" spans="1:5" ht="13.5" thickBot="1" x14ac:dyDescent="0.25">
      <c r="A19" s="73"/>
      <c r="B19" s="188"/>
      <c r="C19" s="188"/>
      <c r="D19" s="188"/>
      <c r="E19" s="188"/>
    </row>
    <row r="20" spans="1:5" ht="13.5" thickBot="1" x14ac:dyDescent="0.25">
      <c r="A20" s="348" t="s">
        <v>180</v>
      </c>
      <c r="B20" s="353"/>
      <c r="C20" s="353"/>
      <c r="D20" s="353"/>
      <c r="E20" s="353"/>
    </row>
    <row r="21" spans="1:5" x14ac:dyDescent="0.2">
      <c r="A21" s="73"/>
      <c r="B21" s="187"/>
      <c r="D21" s="213"/>
      <c r="E21" s="187"/>
    </row>
    <row r="22" spans="1:5" x14ac:dyDescent="0.2">
      <c r="A22" s="73"/>
      <c r="B22" s="187"/>
      <c r="D22" s="213"/>
      <c r="E22" s="187"/>
    </row>
    <row r="23" spans="1:5" x14ac:dyDescent="0.2">
      <c r="A23" s="73"/>
      <c r="B23" s="187"/>
      <c r="D23" s="213"/>
      <c r="E23" s="187"/>
    </row>
    <row r="24" spans="1:5" ht="27" customHeight="1" x14ac:dyDescent="0.2">
      <c r="A24" s="491" t="s">
        <v>155</v>
      </c>
      <c r="B24" s="491"/>
      <c r="C24" s="491"/>
      <c r="D24" s="491"/>
      <c r="E24" s="491"/>
    </row>
    <row r="25" spans="1:5" ht="12.75" customHeight="1" x14ac:dyDescent="0.2">
      <c r="A25" s="491" t="s">
        <v>169</v>
      </c>
      <c r="B25" s="491"/>
      <c r="C25" s="491"/>
      <c r="D25" s="491"/>
      <c r="E25" s="491"/>
    </row>
    <row r="26" spans="1:5" ht="12.75" customHeight="1" x14ac:dyDescent="0.2">
      <c r="A26" s="491"/>
      <c r="B26" s="491"/>
      <c r="C26" s="491"/>
      <c r="D26" s="491"/>
      <c r="E26" s="491"/>
    </row>
    <row r="27" spans="1:5" ht="12.75" customHeight="1" thickBot="1" x14ac:dyDescent="0.25">
      <c r="A27" s="59"/>
    </row>
    <row r="28" spans="1:5" ht="12.75" customHeight="1" thickBot="1" x14ac:dyDescent="0.25">
      <c r="A28" s="144" t="s">
        <v>55</v>
      </c>
      <c r="B28" s="496" t="s">
        <v>170</v>
      </c>
      <c r="C28" s="497"/>
      <c r="D28" s="497"/>
      <c r="E28" s="498"/>
    </row>
    <row r="29" spans="1:5" ht="12.75" customHeight="1" x14ac:dyDescent="0.2">
      <c r="A29" s="479"/>
      <c r="B29" s="482"/>
      <c r="C29" s="483"/>
      <c r="D29" s="483"/>
      <c r="E29" s="484"/>
    </row>
    <row r="30" spans="1:5" ht="12.75" customHeight="1" x14ac:dyDescent="0.2">
      <c r="A30" s="480"/>
      <c r="B30" s="485"/>
      <c r="C30" s="486"/>
      <c r="D30" s="486"/>
      <c r="E30" s="487"/>
    </row>
    <row r="31" spans="1:5" ht="12.75" customHeight="1" x14ac:dyDescent="0.2">
      <c r="A31" s="480"/>
      <c r="B31" s="485"/>
      <c r="C31" s="486"/>
      <c r="D31" s="486"/>
      <c r="E31" s="487"/>
    </row>
    <row r="32" spans="1:5" ht="12.75" customHeight="1" thickBot="1" x14ac:dyDescent="0.25">
      <c r="A32" s="481"/>
      <c r="B32" s="488"/>
      <c r="C32" s="489"/>
      <c r="D32" s="489"/>
      <c r="E32" s="490"/>
    </row>
    <row r="33" spans="1:5" ht="12.75" customHeight="1" x14ac:dyDescent="0.2">
      <c r="A33" s="479"/>
      <c r="B33" s="482"/>
      <c r="C33" s="483"/>
      <c r="D33" s="483"/>
      <c r="E33" s="484"/>
    </row>
    <row r="34" spans="1:5" ht="12.75" customHeight="1" x14ac:dyDescent="0.2">
      <c r="A34" s="480"/>
      <c r="B34" s="485"/>
      <c r="C34" s="486"/>
      <c r="D34" s="486"/>
      <c r="E34" s="487"/>
    </row>
    <row r="35" spans="1:5" ht="12.75" customHeight="1" x14ac:dyDescent="0.2">
      <c r="A35" s="480"/>
      <c r="B35" s="485"/>
      <c r="C35" s="486"/>
      <c r="D35" s="486"/>
      <c r="E35" s="487"/>
    </row>
    <row r="36" spans="1:5" ht="12.75" customHeight="1" thickBot="1" x14ac:dyDescent="0.25">
      <c r="A36" s="481"/>
      <c r="B36" s="488"/>
      <c r="C36" s="489"/>
      <c r="D36" s="489"/>
      <c r="E36" s="490"/>
    </row>
    <row r="37" spans="1:5" ht="12.75" customHeight="1" x14ac:dyDescent="0.2">
      <c r="A37" s="479"/>
      <c r="B37" s="482"/>
      <c r="C37" s="483"/>
      <c r="D37" s="483"/>
      <c r="E37" s="484"/>
    </row>
    <row r="38" spans="1:5" ht="12.75" customHeight="1" x14ac:dyDescent="0.2">
      <c r="A38" s="480"/>
      <c r="B38" s="485"/>
      <c r="C38" s="486"/>
      <c r="D38" s="486"/>
      <c r="E38" s="487"/>
    </row>
    <row r="39" spans="1:5" ht="12.75" customHeight="1" x14ac:dyDescent="0.2">
      <c r="A39" s="480"/>
      <c r="B39" s="485"/>
      <c r="C39" s="486"/>
      <c r="D39" s="486"/>
      <c r="E39" s="487"/>
    </row>
    <row r="40" spans="1:5" ht="12.75" customHeight="1" thickBot="1" x14ac:dyDescent="0.25">
      <c r="A40" s="481"/>
      <c r="B40" s="488"/>
      <c r="C40" s="489"/>
      <c r="D40" s="489"/>
      <c r="E40" s="490"/>
    </row>
    <row r="41" spans="1:5" ht="12.75" customHeight="1" x14ac:dyDescent="0.2">
      <c r="A41" s="479"/>
      <c r="B41" s="482"/>
      <c r="C41" s="483"/>
      <c r="D41" s="483"/>
      <c r="E41" s="484"/>
    </row>
    <row r="42" spans="1:5" ht="12.75" customHeight="1" x14ac:dyDescent="0.2">
      <c r="A42" s="480"/>
      <c r="B42" s="485"/>
      <c r="C42" s="486"/>
      <c r="D42" s="486"/>
      <c r="E42" s="487"/>
    </row>
    <row r="43" spans="1:5" ht="12.75" customHeight="1" x14ac:dyDescent="0.2">
      <c r="A43" s="480"/>
      <c r="B43" s="485"/>
      <c r="C43" s="486"/>
      <c r="D43" s="486"/>
      <c r="E43" s="487"/>
    </row>
    <row r="44" spans="1:5" ht="12.75" customHeight="1" thickBot="1" x14ac:dyDescent="0.25">
      <c r="A44" s="481"/>
      <c r="B44" s="488"/>
      <c r="C44" s="489"/>
      <c r="D44" s="489"/>
      <c r="E44" s="490"/>
    </row>
    <row r="45" spans="1:5" ht="12.75" customHeight="1" x14ac:dyDescent="0.2">
      <c r="A45" s="479"/>
      <c r="B45" s="482"/>
      <c r="C45" s="483"/>
      <c r="D45" s="483"/>
      <c r="E45" s="484"/>
    </row>
    <row r="46" spans="1:5" ht="12.75" customHeight="1" x14ac:dyDescent="0.2">
      <c r="A46" s="480"/>
      <c r="B46" s="485"/>
      <c r="C46" s="486"/>
      <c r="D46" s="486"/>
      <c r="E46" s="487"/>
    </row>
    <row r="47" spans="1:5" ht="12.75" customHeight="1" x14ac:dyDescent="0.2">
      <c r="A47" s="480"/>
      <c r="B47" s="485"/>
      <c r="C47" s="486"/>
      <c r="D47" s="486"/>
      <c r="E47" s="487"/>
    </row>
    <row r="48" spans="1:5" ht="12.75" customHeight="1" thickBot="1" x14ac:dyDescent="0.25">
      <c r="A48" s="481"/>
      <c r="B48" s="488"/>
      <c r="C48" s="489"/>
      <c r="D48" s="489"/>
      <c r="E48" s="490"/>
    </row>
    <row r="49" spans="1:1" ht="12.75" customHeight="1" x14ac:dyDescent="0.2">
      <c r="A49" s="59"/>
    </row>
    <row r="50" spans="1:1" ht="12.75" customHeight="1" x14ac:dyDescent="0.2">
      <c r="A50" s="59"/>
    </row>
    <row r="52" spans="1:1" x14ac:dyDescent="0.2">
      <c r="A52" s="100"/>
    </row>
    <row r="53" spans="1:1" x14ac:dyDescent="0.2">
      <c r="A53" s="100"/>
    </row>
    <row r="54" spans="1:1" x14ac:dyDescent="0.2">
      <c r="A54" s="100"/>
    </row>
    <row r="55" spans="1:1" x14ac:dyDescent="0.2">
      <c r="A55" s="100"/>
    </row>
    <row r="56" spans="1:1" x14ac:dyDescent="0.2">
      <c r="A56" s="100"/>
    </row>
  </sheetData>
  <mergeCells count="36">
    <mergeCell ref="A1:C1"/>
    <mergeCell ref="A2:C2"/>
    <mergeCell ref="A3:C3"/>
    <mergeCell ref="A7:A9"/>
    <mergeCell ref="B8:B9"/>
    <mergeCell ref="C8:C9"/>
    <mergeCell ref="A24:E24"/>
    <mergeCell ref="D8:D9"/>
    <mergeCell ref="E8:E9"/>
    <mergeCell ref="A29:A32"/>
    <mergeCell ref="B28:E28"/>
    <mergeCell ref="B29:E29"/>
    <mergeCell ref="B30:E30"/>
    <mergeCell ref="B31:E31"/>
    <mergeCell ref="A25:E26"/>
    <mergeCell ref="A33:A36"/>
    <mergeCell ref="B33:E33"/>
    <mergeCell ref="B34:E34"/>
    <mergeCell ref="B35:E35"/>
    <mergeCell ref="B36:E36"/>
    <mergeCell ref="B32:E32"/>
    <mergeCell ref="A37:A40"/>
    <mergeCell ref="B37:E37"/>
    <mergeCell ref="B38:E38"/>
    <mergeCell ref="B39:E39"/>
    <mergeCell ref="B40:E40"/>
    <mergeCell ref="A41:A44"/>
    <mergeCell ref="B41:E41"/>
    <mergeCell ref="B42:E42"/>
    <mergeCell ref="B43:E43"/>
    <mergeCell ref="A45:A48"/>
    <mergeCell ref="B45:E45"/>
    <mergeCell ref="B46:E46"/>
    <mergeCell ref="B47:E47"/>
    <mergeCell ref="B48:E48"/>
    <mergeCell ref="B44:E44"/>
  </mergeCells>
  <phoneticPr fontId="14" type="noConversion"/>
  <printOptions horizontalCentered="1" verticalCentered="1"/>
  <pageMargins left="0.27559055118110237" right="0.15748031496062992" top="0.35433070866141736" bottom="0.39370078740157483" header="0" footer="0"/>
  <pageSetup paperSize="9" scale="81" orientation="landscape" horizontalDpi="300" verticalDpi="300" r:id="rId1"/>
  <headerFooter alignWithMargins="0">
    <oddHeader>&amp;R2018 - Año del Centenario de la Reforma Universitaria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2:K62"/>
  <sheetViews>
    <sheetView showGridLines="0" workbookViewId="0">
      <selection activeCell="B63" sqref="B63"/>
    </sheetView>
  </sheetViews>
  <sheetFormatPr baseColWidth="10" defaultRowHeight="12.75" x14ac:dyDescent="0.2"/>
  <cols>
    <col min="1" max="1" width="38.28515625" style="247" customWidth="1"/>
    <col min="2" max="2" width="23.140625" style="247" customWidth="1"/>
    <col min="3" max="3" width="11.42578125" style="247"/>
    <col min="4" max="4" width="23.140625" style="247" customWidth="1"/>
    <col min="5" max="5" width="11.42578125" style="247"/>
    <col min="6" max="6" width="23.140625" style="247" customWidth="1"/>
    <col min="7" max="7" width="11.42578125" style="247"/>
    <col min="8" max="8" width="23.140625" style="247" customWidth="1"/>
    <col min="9" max="9" width="11.42578125" style="247"/>
    <col min="10" max="10" width="1.5703125" style="247" customWidth="1"/>
    <col min="11" max="11" width="11.42578125" style="52"/>
    <col min="12" max="16384" width="11.42578125" style="247"/>
  </cols>
  <sheetData>
    <row r="2" spans="1:9" x14ac:dyDescent="0.2">
      <c r="A2" s="246" t="s">
        <v>137</v>
      </c>
    </row>
    <row r="3" spans="1:9" x14ac:dyDescent="0.2">
      <c r="A3" s="246" t="s">
        <v>136</v>
      </c>
    </row>
    <row r="4" spans="1:9" hidden="1" x14ac:dyDescent="0.2">
      <c r="A4" s="374" t="str">
        <f>+'1.modelos'!A3</f>
        <v>Seccionadores</v>
      </c>
    </row>
    <row r="5" spans="1:9" x14ac:dyDescent="0.2">
      <c r="A5" s="420" t="s">
        <v>232</v>
      </c>
      <c r="B5" s="421"/>
      <c r="C5" s="421"/>
      <c r="D5" s="421"/>
      <c r="E5" s="421"/>
      <c r="F5" s="421"/>
    </row>
    <row r="6" spans="1:9" s="249" customFormat="1" x14ac:dyDescent="0.2">
      <c r="A6" s="420" t="s">
        <v>226</v>
      </c>
      <c r="B6" s="422"/>
      <c r="C6" s="422"/>
      <c r="D6" s="422"/>
      <c r="E6" s="422"/>
      <c r="F6" s="422"/>
    </row>
    <row r="7" spans="1:9" s="249" customFormat="1" ht="13.5" thickBot="1" x14ac:dyDescent="0.25">
      <c r="A7" s="250"/>
      <c r="B7" s="248"/>
      <c r="C7" s="248"/>
    </row>
    <row r="8" spans="1:9" ht="13.5" thickBot="1" x14ac:dyDescent="0.25">
      <c r="B8" s="511" t="s">
        <v>204</v>
      </c>
      <c r="C8" s="512"/>
      <c r="D8" s="511" t="s">
        <v>205</v>
      </c>
      <c r="E8" s="512"/>
      <c r="F8" s="511" t="s">
        <v>206</v>
      </c>
      <c r="G8" s="512"/>
      <c r="H8" s="511" t="s">
        <v>227</v>
      </c>
      <c r="I8" s="512"/>
    </row>
    <row r="9" spans="1:9" x14ac:dyDescent="0.2">
      <c r="A9" s="251" t="s">
        <v>55</v>
      </c>
      <c r="B9" s="252" t="s">
        <v>56</v>
      </c>
      <c r="C9" s="252" t="s">
        <v>57</v>
      </c>
      <c r="D9" s="252" t="s">
        <v>56</v>
      </c>
      <c r="E9" s="252" t="s">
        <v>57</v>
      </c>
      <c r="F9" s="252" t="s">
        <v>56</v>
      </c>
      <c r="G9" s="252" t="s">
        <v>57</v>
      </c>
      <c r="H9" s="252" t="s">
        <v>56</v>
      </c>
      <c r="I9" s="252" t="s">
        <v>57</v>
      </c>
    </row>
    <row r="10" spans="1:9" ht="13.5" thickBot="1" x14ac:dyDescent="0.25">
      <c r="A10" s="253"/>
      <c r="B10" s="364" t="s">
        <v>203</v>
      </c>
      <c r="C10" s="254" t="s">
        <v>58</v>
      </c>
      <c r="D10" s="364" t="s">
        <v>203</v>
      </c>
      <c r="E10" s="254" t="s">
        <v>58</v>
      </c>
      <c r="F10" s="364" t="s">
        <v>203</v>
      </c>
      <c r="G10" s="254" t="s">
        <v>58</v>
      </c>
      <c r="H10" s="364" t="s">
        <v>203</v>
      </c>
      <c r="I10" s="254" t="s">
        <v>58</v>
      </c>
    </row>
    <row r="11" spans="1:9" ht="13.5" thickBot="1" x14ac:dyDescent="0.25">
      <c r="A11" s="255"/>
    </row>
    <row r="12" spans="1:9" x14ac:dyDescent="0.2">
      <c r="A12" s="256" t="s">
        <v>59</v>
      </c>
      <c r="B12" s="257"/>
      <c r="C12" s="258"/>
      <c r="D12" s="257"/>
      <c r="E12" s="258"/>
      <c r="F12" s="257"/>
      <c r="G12" s="258"/>
      <c r="H12" s="257"/>
      <c r="I12" s="258"/>
    </row>
    <row r="13" spans="1:9" x14ac:dyDescent="0.2">
      <c r="A13" s="260" t="s">
        <v>194</v>
      </c>
      <c r="B13" s="261"/>
      <c r="C13" s="262"/>
      <c r="D13" s="261"/>
      <c r="E13" s="262"/>
      <c r="F13" s="261"/>
      <c r="G13" s="262"/>
      <c r="H13" s="261"/>
      <c r="I13" s="262"/>
    </row>
    <row r="14" spans="1:9" x14ac:dyDescent="0.2">
      <c r="A14" s="260" t="s">
        <v>193</v>
      </c>
      <c r="B14" s="261"/>
      <c r="C14" s="262"/>
      <c r="D14" s="261"/>
      <c r="E14" s="262"/>
      <c r="F14" s="261"/>
      <c r="G14" s="262"/>
      <c r="H14" s="261"/>
      <c r="I14" s="262"/>
    </row>
    <row r="15" spans="1:9" x14ac:dyDescent="0.2">
      <c r="A15" s="260" t="s">
        <v>191</v>
      </c>
      <c r="B15" s="261"/>
      <c r="C15" s="262"/>
      <c r="D15" s="261"/>
      <c r="E15" s="262"/>
      <c r="F15" s="261"/>
      <c r="G15" s="262"/>
      <c r="H15" s="261"/>
      <c r="I15" s="262"/>
    </row>
    <row r="16" spans="1:9" x14ac:dyDescent="0.2">
      <c r="A16" s="260" t="s">
        <v>192</v>
      </c>
      <c r="B16" s="261"/>
      <c r="C16" s="262"/>
      <c r="D16" s="261"/>
      <c r="E16" s="262"/>
      <c r="F16" s="261"/>
      <c r="G16" s="262"/>
      <c r="H16" s="261"/>
      <c r="I16" s="262"/>
    </row>
    <row r="17" spans="1:9" ht="13.5" thickBot="1" x14ac:dyDescent="0.25">
      <c r="A17" s="264"/>
      <c r="B17" s="265"/>
      <c r="C17" s="148"/>
      <c r="D17" s="265"/>
      <c r="E17" s="148"/>
      <c r="F17" s="265"/>
      <c r="G17" s="148"/>
      <c r="H17" s="265"/>
      <c r="I17" s="148"/>
    </row>
    <row r="18" spans="1:9" ht="13.5" thickBot="1" x14ac:dyDescent="0.25">
      <c r="A18" s="255"/>
      <c r="B18" s="267"/>
      <c r="C18" s="268"/>
      <c r="D18" s="267"/>
      <c r="E18" s="268"/>
      <c r="F18" s="267"/>
      <c r="G18" s="268"/>
      <c r="H18" s="267"/>
      <c r="I18" s="268"/>
    </row>
    <row r="19" spans="1:9" x14ac:dyDescent="0.2">
      <c r="A19" s="256" t="s">
        <v>60</v>
      </c>
      <c r="B19" s="257"/>
      <c r="C19" s="258"/>
      <c r="D19" s="257"/>
      <c r="E19" s="258"/>
      <c r="F19" s="257"/>
      <c r="G19" s="258"/>
      <c r="H19" s="257"/>
      <c r="I19" s="258"/>
    </row>
    <row r="20" spans="1:9" x14ac:dyDescent="0.2">
      <c r="A20" s="260" t="s">
        <v>194</v>
      </c>
      <c r="B20" s="261"/>
      <c r="C20" s="262"/>
      <c r="D20" s="261"/>
      <c r="E20" s="262"/>
      <c r="F20" s="261"/>
      <c r="G20" s="262"/>
      <c r="H20" s="261"/>
      <c r="I20" s="262"/>
    </row>
    <row r="21" spans="1:9" x14ac:dyDescent="0.2">
      <c r="A21" s="260" t="s">
        <v>193</v>
      </c>
      <c r="B21" s="261"/>
      <c r="C21" s="262"/>
      <c r="D21" s="261"/>
      <c r="E21" s="262"/>
      <c r="F21" s="261"/>
      <c r="G21" s="262"/>
      <c r="H21" s="261"/>
      <c r="I21" s="262"/>
    </row>
    <row r="22" spans="1:9" x14ac:dyDescent="0.2">
      <c r="A22" s="260" t="s">
        <v>191</v>
      </c>
      <c r="B22" s="261"/>
      <c r="C22" s="262"/>
      <c r="D22" s="261"/>
      <c r="E22" s="262"/>
      <c r="F22" s="261"/>
      <c r="G22" s="262"/>
      <c r="H22" s="261"/>
      <c r="I22" s="262"/>
    </row>
    <row r="23" spans="1:9" x14ac:dyDescent="0.2">
      <c r="A23" s="260" t="s">
        <v>192</v>
      </c>
      <c r="B23" s="261"/>
      <c r="C23" s="262"/>
      <c r="D23" s="261"/>
      <c r="E23" s="262"/>
      <c r="F23" s="261"/>
      <c r="G23" s="262"/>
      <c r="H23" s="261"/>
      <c r="I23" s="262"/>
    </row>
    <row r="24" spans="1:9" ht="13.5" thickBot="1" x14ac:dyDescent="0.25">
      <c r="A24" s="264"/>
      <c r="B24" s="265"/>
      <c r="C24" s="148"/>
      <c r="D24" s="265"/>
      <c r="E24" s="148"/>
      <c r="F24" s="265"/>
      <c r="G24" s="148"/>
      <c r="H24" s="265"/>
      <c r="I24" s="148"/>
    </row>
    <row r="25" spans="1:9" ht="13.5" thickBot="1" x14ac:dyDescent="0.25">
      <c r="A25" s="255"/>
      <c r="B25" s="267"/>
      <c r="C25" s="268"/>
      <c r="D25" s="267"/>
      <c r="E25" s="268"/>
      <c r="F25" s="267"/>
      <c r="G25" s="268"/>
      <c r="H25" s="267"/>
      <c r="I25" s="268"/>
    </row>
    <row r="26" spans="1:9" ht="13.5" thickBot="1" x14ac:dyDescent="0.25">
      <c r="A26" s="269" t="s">
        <v>61</v>
      </c>
      <c r="B26" s="270"/>
      <c r="C26" s="271"/>
      <c r="D26" s="270"/>
      <c r="E26" s="271"/>
      <c r="F26" s="270"/>
      <c r="G26" s="271"/>
      <c r="H26" s="270"/>
      <c r="I26" s="271"/>
    </row>
    <row r="27" spans="1:9" ht="13.5" thickBot="1" x14ac:dyDescent="0.25">
      <c r="A27" s="255"/>
      <c r="B27" s="267"/>
      <c r="C27" s="268"/>
      <c r="D27" s="267"/>
      <c r="E27" s="268"/>
      <c r="F27" s="267"/>
      <c r="G27" s="268"/>
      <c r="H27" s="267"/>
      <c r="I27" s="268"/>
    </row>
    <row r="28" spans="1:9" x14ac:dyDescent="0.2">
      <c r="A28" s="256" t="s">
        <v>62</v>
      </c>
      <c r="B28" s="272"/>
      <c r="C28" s="258"/>
      <c r="D28" s="272"/>
      <c r="E28" s="258"/>
      <c r="F28" s="272"/>
      <c r="G28" s="258"/>
      <c r="H28" s="272"/>
      <c r="I28" s="258"/>
    </row>
    <row r="29" spans="1:9" x14ac:dyDescent="0.2">
      <c r="A29" s="273" t="s">
        <v>63</v>
      </c>
      <c r="B29" s="274"/>
      <c r="C29" s="262"/>
      <c r="D29" s="274"/>
      <c r="E29" s="262"/>
      <c r="F29" s="274"/>
      <c r="G29" s="262"/>
      <c r="H29" s="274"/>
      <c r="I29" s="262"/>
    </row>
    <row r="30" spans="1:9" x14ac:dyDescent="0.2">
      <c r="A30" s="273" t="s">
        <v>64</v>
      </c>
      <c r="B30" s="274"/>
      <c r="C30" s="262"/>
      <c r="D30" s="274"/>
      <c r="E30" s="262"/>
      <c r="F30" s="274"/>
      <c r="G30" s="262"/>
      <c r="H30" s="274"/>
      <c r="I30" s="262"/>
    </row>
    <row r="31" spans="1:9" x14ac:dyDescent="0.2">
      <c r="A31" s="273" t="s">
        <v>65</v>
      </c>
      <c r="B31" s="274"/>
      <c r="C31" s="262"/>
      <c r="D31" s="274"/>
      <c r="E31" s="262"/>
      <c r="F31" s="274"/>
      <c r="G31" s="262"/>
      <c r="H31" s="274"/>
      <c r="I31" s="262"/>
    </row>
    <row r="32" spans="1:9" ht="13.5" thickBot="1" x14ac:dyDescent="0.25">
      <c r="A32" s="264" t="s">
        <v>66</v>
      </c>
      <c r="B32" s="275"/>
      <c r="C32" s="148"/>
      <c r="D32" s="275"/>
      <c r="E32" s="148"/>
      <c r="F32" s="275"/>
      <c r="G32" s="148"/>
      <c r="H32" s="275"/>
      <c r="I32" s="148"/>
    </row>
    <row r="33" spans="1:9" ht="13.5" thickBot="1" x14ac:dyDescent="0.25">
      <c r="A33" s="246"/>
      <c r="B33" s="267"/>
      <c r="C33" s="276"/>
      <c r="D33" s="267"/>
      <c r="E33" s="276"/>
      <c r="F33" s="267"/>
      <c r="G33" s="276"/>
      <c r="H33" s="267"/>
      <c r="I33" s="276"/>
    </row>
    <row r="34" spans="1:9" x14ac:dyDescent="0.2">
      <c r="A34" s="256" t="s">
        <v>67</v>
      </c>
      <c r="B34" s="272"/>
      <c r="C34" s="258"/>
      <c r="D34" s="272"/>
      <c r="E34" s="258"/>
      <c r="F34" s="272"/>
      <c r="G34" s="258"/>
      <c r="H34" s="272"/>
      <c r="I34" s="258"/>
    </row>
    <row r="35" spans="1:9" x14ac:dyDescent="0.2">
      <c r="A35" s="260" t="s">
        <v>68</v>
      </c>
      <c r="B35" s="274"/>
      <c r="C35" s="262"/>
      <c r="D35" s="274"/>
      <c r="E35" s="262"/>
      <c r="F35" s="274"/>
      <c r="G35" s="262"/>
      <c r="H35" s="274"/>
      <c r="I35" s="262"/>
    </row>
    <row r="36" spans="1:9" x14ac:dyDescent="0.2">
      <c r="A36" s="277" t="s">
        <v>102</v>
      </c>
      <c r="B36" s="278"/>
      <c r="C36" s="279"/>
      <c r="D36" s="278"/>
      <c r="E36" s="279"/>
      <c r="F36" s="278"/>
      <c r="G36" s="279"/>
      <c r="H36" s="278"/>
      <c r="I36" s="279"/>
    </row>
    <row r="37" spans="1:9" ht="13.5" thickBot="1" x14ac:dyDescent="0.25">
      <c r="A37" s="264" t="s">
        <v>231</v>
      </c>
      <c r="B37" s="275"/>
      <c r="C37" s="148"/>
      <c r="D37" s="275"/>
      <c r="E37" s="148"/>
      <c r="F37" s="275"/>
      <c r="G37" s="148"/>
      <c r="H37" s="275"/>
      <c r="I37" s="148"/>
    </row>
    <row r="38" spans="1:9" ht="13.5" thickBot="1" x14ac:dyDescent="0.25">
      <c r="A38" s="255"/>
      <c r="B38" s="267"/>
      <c r="C38" s="268"/>
      <c r="D38" s="267"/>
      <c r="E38" s="268"/>
      <c r="F38" s="267"/>
      <c r="G38" s="268"/>
      <c r="H38" s="267"/>
      <c r="I38" s="268"/>
    </row>
    <row r="39" spans="1:9" x14ac:dyDescent="0.2">
      <c r="A39" s="256" t="s">
        <v>69</v>
      </c>
      <c r="B39" s="257"/>
      <c r="C39" s="258"/>
      <c r="D39" s="257"/>
      <c r="E39" s="258"/>
      <c r="F39" s="257"/>
      <c r="G39" s="258"/>
      <c r="H39" s="257"/>
      <c r="I39" s="258"/>
    </row>
    <row r="40" spans="1:9" x14ac:dyDescent="0.2">
      <c r="A40" s="273" t="s">
        <v>70</v>
      </c>
      <c r="B40" s="261"/>
      <c r="C40" s="262"/>
      <c r="D40" s="261"/>
      <c r="E40" s="262"/>
      <c r="F40" s="261"/>
      <c r="G40" s="262"/>
      <c r="H40" s="261"/>
      <c r="I40" s="262"/>
    </row>
    <row r="41" spans="1:9" x14ac:dyDescent="0.2">
      <c r="A41" s="273" t="s">
        <v>71</v>
      </c>
      <c r="B41" s="261"/>
      <c r="C41" s="262"/>
      <c r="D41" s="261"/>
      <c r="E41" s="262"/>
      <c r="F41" s="261"/>
      <c r="G41" s="262"/>
      <c r="H41" s="261"/>
      <c r="I41" s="262"/>
    </row>
    <row r="42" spans="1:9" x14ac:dyDescent="0.2">
      <c r="A42" s="273" t="s">
        <v>72</v>
      </c>
      <c r="B42" s="261"/>
      <c r="C42" s="262"/>
      <c r="D42" s="261"/>
      <c r="E42" s="262"/>
      <c r="F42" s="261"/>
      <c r="G42" s="262"/>
      <c r="H42" s="261"/>
      <c r="I42" s="262"/>
    </row>
    <row r="43" spans="1:9" x14ac:dyDescent="0.2">
      <c r="A43" s="260" t="s">
        <v>73</v>
      </c>
      <c r="B43" s="280"/>
      <c r="C43" s="279"/>
      <c r="D43" s="280"/>
      <c r="E43" s="279"/>
      <c r="F43" s="280"/>
      <c r="G43" s="279"/>
      <c r="H43" s="280"/>
      <c r="I43" s="279"/>
    </row>
    <row r="44" spans="1:9" x14ac:dyDescent="0.2">
      <c r="A44" s="281"/>
      <c r="B44" s="280"/>
      <c r="C44" s="279"/>
      <c r="D44" s="280"/>
      <c r="E44" s="279"/>
      <c r="F44" s="280"/>
      <c r="G44" s="279"/>
      <c r="H44" s="280"/>
      <c r="I44" s="279"/>
    </row>
    <row r="45" spans="1:9" ht="13.5" thickBot="1" x14ac:dyDescent="0.25">
      <c r="A45" s="282"/>
      <c r="B45" s="265"/>
      <c r="C45" s="148"/>
      <c r="D45" s="265"/>
      <c r="E45" s="148"/>
      <c r="F45" s="265"/>
      <c r="G45" s="148"/>
      <c r="H45" s="265"/>
      <c r="I45" s="148"/>
    </row>
    <row r="46" spans="1:9" ht="13.5" thickBot="1" x14ac:dyDescent="0.25">
      <c r="A46" s="255"/>
      <c r="B46" s="267"/>
      <c r="C46" s="276"/>
      <c r="D46" s="267"/>
      <c r="E46" s="276"/>
      <c r="F46" s="267"/>
      <c r="G46" s="276"/>
      <c r="H46" s="267"/>
      <c r="I46" s="276"/>
    </row>
    <row r="47" spans="1:9" x14ac:dyDescent="0.2">
      <c r="A47" s="256" t="s">
        <v>74</v>
      </c>
      <c r="B47" s="257"/>
      <c r="C47" s="258"/>
      <c r="D47" s="257"/>
      <c r="E47" s="258"/>
      <c r="F47" s="257"/>
      <c r="G47" s="258"/>
      <c r="H47" s="257"/>
      <c r="I47" s="258"/>
    </row>
    <row r="48" spans="1:9" x14ac:dyDescent="0.2">
      <c r="A48" s="273" t="s">
        <v>103</v>
      </c>
      <c r="B48" s="261"/>
      <c r="C48" s="262"/>
      <c r="D48" s="261"/>
      <c r="E48" s="262"/>
      <c r="F48" s="261"/>
      <c r="G48" s="262"/>
      <c r="H48" s="261"/>
      <c r="I48" s="262"/>
    </row>
    <row r="49" spans="1:10" x14ac:dyDescent="0.2">
      <c r="A49" s="273" t="s">
        <v>75</v>
      </c>
      <c r="B49" s="261"/>
      <c r="C49" s="262"/>
      <c r="D49" s="261"/>
      <c r="E49" s="262"/>
      <c r="F49" s="261"/>
      <c r="G49" s="262"/>
      <c r="H49" s="261"/>
      <c r="I49" s="262"/>
    </row>
    <row r="50" spans="1:10" x14ac:dyDescent="0.2">
      <c r="A50" s="273" t="s">
        <v>104</v>
      </c>
      <c r="B50" s="261"/>
      <c r="C50" s="262"/>
      <c r="D50" s="261"/>
      <c r="E50" s="262"/>
      <c r="F50" s="261"/>
      <c r="G50" s="262"/>
      <c r="H50" s="261"/>
      <c r="I50" s="262"/>
    </row>
    <row r="51" spans="1:10" ht="13.5" thickBot="1" x14ac:dyDescent="0.25">
      <c r="A51" s="264" t="s">
        <v>76</v>
      </c>
      <c r="B51" s="265"/>
      <c r="C51" s="148"/>
      <c r="D51" s="265"/>
      <c r="E51" s="148"/>
      <c r="F51" s="265"/>
      <c r="G51" s="148"/>
      <c r="H51" s="265"/>
      <c r="I51" s="148"/>
    </row>
    <row r="52" spans="1:10" ht="13.5" thickBot="1" x14ac:dyDescent="0.25">
      <c r="A52" s="255"/>
      <c r="B52" s="267"/>
      <c r="C52" s="268"/>
      <c r="D52" s="267"/>
      <c r="E52" s="268"/>
      <c r="F52" s="267"/>
      <c r="G52" s="268"/>
      <c r="H52" s="267"/>
      <c r="I52" s="268"/>
    </row>
    <row r="53" spans="1:10" ht="13.5" thickBot="1" x14ac:dyDescent="0.25">
      <c r="A53" s="269" t="s">
        <v>77</v>
      </c>
      <c r="B53" s="270"/>
      <c r="C53" s="271">
        <v>1</v>
      </c>
      <c r="D53" s="270"/>
      <c r="E53" s="271">
        <v>1</v>
      </c>
      <c r="F53" s="270"/>
      <c r="G53" s="271">
        <v>1</v>
      </c>
      <c r="H53" s="270"/>
      <c r="I53" s="271">
        <v>1</v>
      </c>
    </row>
    <row r="54" spans="1:10" ht="13.5" thickBot="1" x14ac:dyDescent="0.25">
      <c r="A54" s="255"/>
    </row>
    <row r="55" spans="1:10" ht="13.5" thickBot="1" x14ac:dyDescent="0.25">
      <c r="A55" s="348" t="s">
        <v>180</v>
      </c>
      <c r="B55" s="326"/>
      <c r="C55" s="326"/>
      <c r="D55" s="326"/>
      <c r="E55" s="326"/>
      <c r="F55" s="326"/>
      <c r="G55" s="326"/>
      <c r="H55" s="326"/>
      <c r="I55" s="326"/>
    </row>
    <row r="56" spans="1:10" ht="13.5" thickBot="1" x14ac:dyDescent="0.25">
      <c r="A56" s="255"/>
    </row>
    <row r="57" spans="1:10" ht="13.5" thickBot="1" x14ac:dyDescent="0.25">
      <c r="A57" s="447" t="s">
        <v>91</v>
      </c>
      <c r="B57" s="448"/>
      <c r="C57" s="276"/>
      <c r="D57" s="448"/>
      <c r="E57" s="276"/>
      <c r="F57" s="448"/>
      <c r="G57" s="276"/>
      <c r="H57" s="448"/>
      <c r="I57" s="276"/>
    </row>
    <row r="59" spans="1:10" ht="14.25" x14ac:dyDescent="0.2">
      <c r="A59" s="356" t="s">
        <v>100</v>
      </c>
    </row>
    <row r="60" spans="1:10" ht="29.25" customHeight="1" x14ac:dyDescent="0.25">
      <c r="A60" s="509" t="s">
        <v>195</v>
      </c>
      <c r="B60" s="510"/>
      <c r="C60" s="510"/>
      <c r="D60" s="510"/>
      <c r="E60" s="510"/>
      <c r="F60" s="510"/>
      <c r="G60" s="510"/>
      <c r="H60" s="510"/>
      <c r="I60" s="510"/>
      <c r="J60" s="510"/>
    </row>
    <row r="61" spans="1:10" ht="9.75" customHeight="1" thickBot="1" x14ac:dyDescent="0.25">
      <c r="A61" s="357"/>
      <c r="B61" s="359"/>
      <c r="C61" s="359"/>
      <c r="D61" s="359"/>
      <c r="E61" s="359"/>
      <c r="F61" s="359"/>
      <c r="G61" s="359"/>
      <c r="H61" s="359"/>
      <c r="I61" s="359"/>
      <c r="J61" s="358"/>
    </row>
    <row r="62" spans="1:10" ht="29.25" customHeight="1" thickBot="1" x14ac:dyDescent="0.25">
      <c r="A62" s="506" t="s">
        <v>196</v>
      </c>
      <c r="B62" s="507"/>
      <c r="C62" s="507"/>
      <c r="D62" s="507"/>
      <c r="E62" s="507"/>
      <c r="F62" s="507"/>
      <c r="G62" s="507"/>
      <c r="H62" s="507"/>
      <c r="I62" s="508"/>
      <c r="J62" s="358"/>
    </row>
  </sheetData>
  <sheetProtection formatCells="0" formatColumns="0" formatRows="0"/>
  <mergeCells count="6">
    <mergeCell ref="A62:I62"/>
    <mergeCell ref="A60:J60"/>
    <mergeCell ref="B8:C8"/>
    <mergeCell ref="D8:E8"/>
    <mergeCell ref="F8:G8"/>
    <mergeCell ref="H8:I8"/>
  </mergeCells>
  <phoneticPr fontId="0" type="noConversion"/>
  <printOptions horizontalCentered="1" verticalCentered="1"/>
  <pageMargins left="0.23622047244094491" right="0.27559055118110237" top="0.51181102362204722" bottom="0.43307086614173229" header="0.39370078740157483" footer="0.35433070866141736"/>
  <pageSetup paperSize="9" scale="65" orientation="landscape" r:id="rId1"/>
  <headerFooter alignWithMargins="0">
    <oddHeader>&amp;R2018 - Año del Centenario de la Reforma Universitaria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workbookViewId="0">
      <selection activeCell="A4" sqref="A4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customWidth="1"/>
    <col min="7" max="7" width="19.5703125" customWidth="1"/>
    <col min="10" max="10" width="15.42578125" style="247" bestFit="1" customWidth="1"/>
  </cols>
  <sheetData>
    <row r="1" spans="1:10" x14ac:dyDescent="0.2">
      <c r="A1" s="246" t="s">
        <v>160</v>
      </c>
      <c r="B1" s="246"/>
    </row>
    <row r="2" spans="1:10" x14ac:dyDescent="0.2">
      <c r="A2" s="246" t="s">
        <v>161</v>
      </c>
      <c r="B2" s="246"/>
    </row>
    <row r="3" spans="1:10" hidden="1" x14ac:dyDescent="0.2">
      <c r="A3" s="374" t="str">
        <f>+'1.modelos'!A3</f>
        <v>Seccionadores</v>
      </c>
      <c r="B3" s="373"/>
    </row>
    <row r="4" spans="1:10" x14ac:dyDescent="0.2">
      <c r="A4" s="420" t="s">
        <v>233</v>
      </c>
      <c r="B4" s="250"/>
    </row>
    <row r="5" spans="1:10" x14ac:dyDescent="0.2">
      <c r="A5" s="250"/>
      <c r="B5" s="250"/>
    </row>
    <row r="6" spans="1:10" ht="13.5" thickBot="1" x14ac:dyDescent="0.25">
      <c r="A6" s="401"/>
      <c r="B6" s="401"/>
      <c r="J6" s="249"/>
    </row>
    <row r="7" spans="1:10" ht="13.5" customHeight="1" x14ac:dyDescent="0.2">
      <c r="A7" s="521" t="s">
        <v>55</v>
      </c>
      <c r="B7" s="517" t="s">
        <v>159</v>
      </c>
      <c r="C7" s="329" t="s">
        <v>204</v>
      </c>
      <c r="D7" s="329" t="s">
        <v>205</v>
      </c>
      <c r="E7" s="329" t="s">
        <v>206</v>
      </c>
      <c r="F7" s="329" t="s">
        <v>227</v>
      </c>
      <c r="G7" s="519" t="s">
        <v>105</v>
      </c>
      <c r="J7" s="249"/>
    </row>
    <row r="8" spans="1:10" ht="36.75" customHeight="1" thickBot="1" x14ac:dyDescent="0.25">
      <c r="A8" s="522"/>
      <c r="B8" s="518"/>
      <c r="C8" s="400" t="s">
        <v>228</v>
      </c>
      <c r="D8" s="400" t="s">
        <v>228</v>
      </c>
      <c r="E8" s="400" t="s">
        <v>228</v>
      </c>
      <c r="F8" s="400" t="s">
        <v>228</v>
      </c>
      <c r="G8" s="520"/>
    </row>
    <row r="9" spans="1:10" ht="13.5" thickBot="1" x14ac:dyDescent="0.25">
      <c r="A9" s="255"/>
      <c r="B9" s="255"/>
      <c r="G9" s="247"/>
    </row>
    <row r="10" spans="1:10" x14ac:dyDescent="0.2">
      <c r="A10" s="256" t="s">
        <v>157</v>
      </c>
      <c r="B10" s="256"/>
      <c r="C10" s="259"/>
      <c r="D10" s="259"/>
      <c r="E10" s="259"/>
      <c r="F10" s="259"/>
      <c r="G10" s="259"/>
    </row>
    <row r="11" spans="1:10" x14ac:dyDescent="0.2">
      <c r="A11" s="260" t="s">
        <v>194</v>
      </c>
      <c r="B11" s="260"/>
      <c r="C11" s="263"/>
      <c r="D11" s="263"/>
      <c r="E11" s="263"/>
      <c r="F11" s="263"/>
      <c r="G11" s="263"/>
    </row>
    <row r="12" spans="1:10" x14ac:dyDescent="0.2">
      <c r="A12" s="260" t="s">
        <v>193</v>
      </c>
      <c r="B12" s="260"/>
      <c r="C12" s="263"/>
      <c r="D12" s="263"/>
      <c r="E12" s="263"/>
      <c r="F12" s="263"/>
      <c r="G12" s="263"/>
    </row>
    <row r="13" spans="1:10" x14ac:dyDescent="0.2">
      <c r="A13" s="260" t="s">
        <v>191</v>
      </c>
      <c r="B13" s="260"/>
      <c r="C13" s="263"/>
      <c r="D13" s="263"/>
      <c r="E13" s="263"/>
      <c r="F13" s="263"/>
      <c r="G13" s="263"/>
    </row>
    <row r="14" spans="1:10" x14ac:dyDescent="0.2">
      <c r="A14" s="260" t="s">
        <v>192</v>
      </c>
      <c r="B14" s="260"/>
      <c r="C14" s="263"/>
      <c r="D14" s="263"/>
      <c r="E14" s="263"/>
      <c r="F14" s="263"/>
      <c r="G14" s="263"/>
    </row>
    <row r="15" spans="1:10" ht="13.5" thickBot="1" x14ac:dyDescent="0.25">
      <c r="A15" s="264"/>
      <c r="B15" s="264"/>
      <c r="C15" s="266"/>
      <c r="D15" s="266"/>
      <c r="E15" s="266"/>
      <c r="F15" s="266"/>
      <c r="G15" s="266"/>
    </row>
    <row r="16" spans="1:10" ht="13.5" thickBot="1" x14ac:dyDescent="0.25">
      <c r="A16" s="255"/>
      <c r="B16" s="255"/>
      <c r="G16" s="247"/>
    </row>
    <row r="17" spans="1:10" x14ac:dyDescent="0.2">
      <c r="A17" s="256" t="s">
        <v>158</v>
      </c>
      <c r="B17" s="256"/>
      <c r="C17" s="259"/>
      <c r="D17" s="259"/>
      <c r="E17" s="259"/>
      <c r="F17" s="259"/>
      <c r="G17" s="259"/>
    </row>
    <row r="18" spans="1:10" x14ac:dyDescent="0.2">
      <c r="A18" s="260" t="s">
        <v>194</v>
      </c>
      <c r="B18" s="260"/>
      <c r="C18" s="263"/>
      <c r="D18" s="263"/>
      <c r="E18" s="263"/>
      <c r="F18" s="263"/>
      <c r="G18" s="263"/>
    </row>
    <row r="19" spans="1:10" x14ac:dyDescent="0.2">
      <c r="A19" s="260" t="s">
        <v>193</v>
      </c>
      <c r="B19" s="260"/>
      <c r="C19" s="263"/>
      <c r="D19" s="263"/>
      <c r="E19" s="263"/>
      <c r="F19" s="263"/>
      <c r="G19" s="263"/>
    </row>
    <row r="20" spans="1:10" x14ac:dyDescent="0.2">
      <c r="A20" s="260" t="s">
        <v>191</v>
      </c>
      <c r="B20" s="260"/>
      <c r="C20" s="263"/>
      <c r="D20" s="263"/>
      <c r="E20" s="263"/>
      <c r="F20" s="263"/>
      <c r="G20" s="263"/>
    </row>
    <row r="21" spans="1:10" x14ac:dyDescent="0.2">
      <c r="A21" s="260" t="s">
        <v>192</v>
      </c>
      <c r="B21" s="260"/>
      <c r="C21" s="263"/>
      <c r="D21" s="263"/>
      <c r="E21" s="263"/>
      <c r="F21" s="263"/>
      <c r="G21" s="263"/>
    </row>
    <row r="22" spans="1:10" ht="13.5" thickBot="1" x14ac:dyDescent="0.25">
      <c r="A22" s="264"/>
      <c r="B22" s="264"/>
      <c r="C22" s="266"/>
      <c r="D22" s="266"/>
      <c r="E22" s="266"/>
      <c r="F22" s="266"/>
      <c r="G22" s="266"/>
    </row>
    <row r="24" spans="1:10" s="401" customFormat="1" ht="13.5" thickBot="1" x14ac:dyDescent="0.25">
      <c r="A24" s="250"/>
      <c r="J24" s="399"/>
    </row>
    <row r="25" spans="1:10" ht="13.5" thickBot="1" x14ac:dyDescent="0.25">
      <c r="A25" s="515" t="s">
        <v>55</v>
      </c>
      <c r="B25" s="516"/>
      <c r="C25" s="330" t="str">
        <f>+C7</f>
        <v>promedio 2015</v>
      </c>
      <c r="D25" s="330" t="str">
        <f>+D7</f>
        <v>promedio 2016</v>
      </c>
      <c r="E25" s="330" t="str">
        <f>+E7</f>
        <v>promedio 2017</v>
      </c>
      <c r="F25" s="330" t="str">
        <f>+F7</f>
        <v>promedio ene-may 2018</v>
      </c>
    </row>
    <row r="26" spans="1:10" ht="13.5" thickBot="1" x14ac:dyDescent="0.25">
      <c r="A26" s="513" t="s">
        <v>102</v>
      </c>
      <c r="B26" s="514"/>
    </row>
    <row r="27" spans="1:10" x14ac:dyDescent="0.2">
      <c r="A27" s="331" t="s">
        <v>162</v>
      </c>
      <c r="B27" s="332"/>
      <c r="C27" s="337"/>
      <c r="D27" s="338"/>
      <c r="E27" s="337"/>
      <c r="F27" s="338"/>
    </row>
    <row r="28" spans="1:10" x14ac:dyDescent="0.2">
      <c r="A28" s="333" t="s">
        <v>172</v>
      </c>
      <c r="B28" s="334"/>
      <c r="C28" s="339"/>
      <c r="D28" s="340"/>
      <c r="E28" s="339"/>
      <c r="F28" s="340"/>
    </row>
    <row r="29" spans="1:10" x14ac:dyDescent="0.2">
      <c r="A29" s="333" t="s">
        <v>173</v>
      </c>
      <c r="B29" s="334"/>
      <c r="C29" s="339"/>
      <c r="D29" s="340"/>
      <c r="E29" s="339"/>
      <c r="F29" s="340"/>
    </row>
    <row r="30" spans="1:10" ht="13.5" thickBot="1" x14ac:dyDescent="0.25">
      <c r="A30" s="335" t="s">
        <v>174</v>
      </c>
      <c r="B30" s="336"/>
      <c r="C30" s="341"/>
      <c r="D30" s="342"/>
      <c r="E30" s="341"/>
      <c r="F30" s="342"/>
    </row>
    <row r="31" spans="1:10" ht="13.5" thickBot="1" x14ac:dyDescent="0.25">
      <c r="A31" s="513" t="s">
        <v>163</v>
      </c>
      <c r="B31" s="514"/>
      <c r="C31" s="343"/>
      <c r="D31" s="343"/>
      <c r="E31" s="343"/>
      <c r="F31" s="343"/>
    </row>
    <row r="32" spans="1:10" x14ac:dyDescent="0.2">
      <c r="A32" s="331" t="s">
        <v>162</v>
      </c>
      <c r="B32" s="332"/>
      <c r="C32" s="337"/>
      <c r="D32" s="338"/>
      <c r="E32" s="337"/>
      <c r="F32" s="338"/>
    </row>
    <row r="33" spans="1:6" x14ac:dyDescent="0.2">
      <c r="A33" s="333" t="s">
        <v>172</v>
      </c>
      <c r="B33" s="334"/>
      <c r="C33" s="339"/>
      <c r="D33" s="340"/>
      <c r="E33" s="339"/>
      <c r="F33" s="340"/>
    </row>
    <row r="34" spans="1:6" x14ac:dyDescent="0.2">
      <c r="A34" s="333" t="s">
        <v>173</v>
      </c>
      <c r="B34" s="334"/>
      <c r="C34" s="339"/>
      <c r="D34" s="340"/>
      <c r="E34" s="339"/>
      <c r="F34" s="340"/>
    </row>
    <row r="35" spans="1:6" ht="13.5" thickBot="1" x14ac:dyDescent="0.25">
      <c r="A35" s="335" t="s">
        <v>174</v>
      </c>
      <c r="B35" s="336"/>
      <c r="C35" s="341"/>
      <c r="D35" s="342"/>
      <c r="E35" s="341"/>
      <c r="F35" s="342"/>
    </row>
    <row r="36" spans="1:6" ht="13.5" thickBot="1" x14ac:dyDescent="0.25">
      <c r="A36" s="513" t="s">
        <v>164</v>
      </c>
      <c r="B36" s="514"/>
      <c r="C36" s="343"/>
      <c r="D36" s="343"/>
      <c r="E36" s="343"/>
      <c r="F36" s="343"/>
    </row>
    <row r="37" spans="1:6" x14ac:dyDescent="0.2">
      <c r="A37" s="331" t="s">
        <v>162</v>
      </c>
      <c r="B37" s="332"/>
      <c r="C37" s="337"/>
      <c r="D37" s="338"/>
      <c r="E37" s="337"/>
      <c r="F37" s="338"/>
    </row>
    <row r="38" spans="1:6" x14ac:dyDescent="0.2">
      <c r="A38" s="333" t="s">
        <v>172</v>
      </c>
      <c r="B38" s="334"/>
      <c r="C38" s="339"/>
      <c r="D38" s="340"/>
      <c r="E38" s="339"/>
      <c r="F38" s="340"/>
    </row>
    <row r="39" spans="1:6" x14ac:dyDescent="0.2">
      <c r="A39" s="333" t="s">
        <v>173</v>
      </c>
      <c r="B39" s="334"/>
      <c r="C39" s="339"/>
      <c r="D39" s="340"/>
      <c r="E39" s="339"/>
      <c r="F39" s="340"/>
    </row>
    <row r="40" spans="1:6" ht="13.5" thickBot="1" x14ac:dyDescent="0.25">
      <c r="A40" s="335" t="s">
        <v>174</v>
      </c>
      <c r="B40" s="336"/>
      <c r="C40" s="341"/>
      <c r="D40" s="342"/>
      <c r="E40" s="341"/>
      <c r="F40" s="342"/>
    </row>
    <row r="41" spans="1:6" ht="13.5" thickBot="1" x14ac:dyDescent="0.25">
      <c r="A41" s="513" t="s">
        <v>164</v>
      </c>
      <c r="B41" s="514"/>
      <c r="C41" s="343"/>
      <c r="D41" s="343"/>
      <c r="E41" s="343"/>
      <c r="F41" s="343"/>
    </row>
    <row r="42" spans="1:6" x14ac:dyDescent="0.2">
      <c r="A42" s="331" t="s">
        <v>162</v>
      </c>
      <c r="B42" s="332"/>
      <c r="C42" s="337"/>
      <c r="D42" s="338"/>
      <c r="E42" s="337"/>
      <c r="F42" s="338"/>
    </row>
    <row r="43" spans="1:6" x14ac:dyDescent="0.2">
      <c r="A43" s="333" t="s">
        <v>172</v>
      </c>
      <c r="B43" s="334"/>
      <c r="C43" s="339"/>
      <c r="D43" s="340"/>
      <c r="E43" s="339"/>
      <c r="F43" s="340"/>
    </row>
    <row r="44" spans="1:6" x14ac:dyDescent="0.2">
      <c r="A44" s="333" t="s">
        <v>173</v>
      </c>
      <c r="B44" s="334"/>
      <c r="C44" s="339"/>
      <c r="D44" s="340"/>
      <c r="E44" s="339"/>
      <c r="F44" s="340"/>
    </row>
    <row r="45" spans="1:6" ht="13.5" thickBot="1" x14ac:dyDescent="0.25">
      <c r="A45" s="335" t="s">
        <v>174</v>
      </c>
      <c r="B45" s="336"/>
      <c r="C45" s="341"/>
      <c r="D45" s="342"/>
      <c r="E45" s="341"/>
      <c r="F45" s="342"/>
    </row>
  </sheetData>
  <mergeCells count="8">
    <mergeCell ref="A41:B41"/>
    <mergeCell ref="A25:B25"/>
    <mergeCell ref="B7:B8"/>
    <mergeCell ref="G7:G8"/>
    <mergeCell ref="A26:B26"/>
    <mergeCell ref="A31:B31"/>
    <mergeCell ref="A36:B36"/>
    <mergeCell ref="A7:A8"/>
  </mergeCells>
  <phoneticPr fontId="14" type="noConversion"/>
  <printOptions horizontalCentered="1" verticalCentered="1"/>
  <pageMargins left="0.31496062992125984" right="0.27559055118110237" top="0.19685039370078741" bottom="0.19685039370078741" header="0" footer="0"/>
  <pageSetup scale="84" orientation="landscape" r:id="rId1"/>
  <headerFooter alignWithMargins="0">
    <oddHeader>&amp;R2018 - Año del Centenario de la Reforma Universitaria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AT65"/>
  <sheetViews>
    <sheetView showGridLines="0" zoomScaleNormal="100" workbookViewId="0">
      <selection activeCell="K31" sqref="K31"/>
    </sheetView>
  </sheetViews>
  <sheetFormatPr baseColWidth="10" defaultRowHeight="12.75" x14ac:dyDescent="0.2"/>
  <cols>
    <col min="1" max="1" width="4.140625" style="52" customWidth="1"/>
    <col min="2" max="2" width="16" style="52" customWidth="1"/>
    <col min="3" max="5" width="17.28515625" style="244" customWidth="1"/>
    <col min="6" max="6" width="7.5703125" style="52" customWidth="1"/>
    <col min="7" max="7" width="17.5703125" style="52" customWidth="1"/>
    <col min="8" max="16384" width="11.42578125" style="52"/>
  </cols>
  <sheetData>
    <row r="1" spans="2:7" s="162" customFormat="1" x14ac:dyDescent="0.2">
      <c r="B1" s="136" t="s">
        <v>188</v>
      </c>
      <c r="C1" s="136"/>
      <c r="D1" s="136"/>
      <c r="E1" s="136"/>
    </row>
    <row r="2" spans="2:7" s="162" customFormat="1" x14ac:dyDescent="0.2">
      <c r="B2" s="149" t="s">
        <v>78</v>
      </c>
      <c r="C2" s="149"/>
      <c r="D2" s="149"/>
      <c r="E2" s="149"/>
    </row>
    <row r="3" spans="2:7" s="162" customFormat="1" ht="42.75" customHeight="1" x14ac:dyDescent="0.2">
      <c r="B3" s="523" t="s">
        <v>233</v>
      </c>
      <c r="C3" s="523"/>
      <c r="D3" s="523"/>
      <c r="E3" s="523"/>
      <c r="F3" s="423"/>
      <c r="G3" s="423"/>
    </row>
    <row r="4" spans="2:7" s="162" customFormat="1" x14ac:dyDescent="0.2">
      <c r="B4" s="465" t="s">
        <v>226</v>
      </c>
      <c r="C4" s="465"/>
      <c r="D4" s="465"/>
      <c r="E4" s="465"/>
      <c r="F4" s="423"/>
      <c r="G4" s="423"/>
    </row>
    <row r="5" spans="2:7" s="162" customFormat="1" x14ac:dyDescent="0.2">
      <c r="B5" s="424"/>
      <c r="C5" s="424"/>
      <c r="D5" s="424"/>
      <c r="E5" s="424"/>
      <c r="F5" s="423"/>
      <c r="G5" s="423"/>
    </row>
    <row r="6" spans="2:7" ht="13.5" thickBot="1" x14ac:dyDescent="0.25">
      <c r="C6" s="215"/>
      <c r="D6" s="215"/>
      <c r="E6" s="215"/>
      <c r="F6" s="187"/>
      <c r="G6" s="187"/>
    </row>
    <row r="7" spans="2:7" ht="12.75" customHeight="1" x14ac:dyDescent="0.2">
      <c r="B7" s="237" t="s">
        <v>9</v>
      </c>
      <c r="C7" s="238" t="s">
        <v>79</v>
      </c>
      <c r="D7" s="150" t="s">
        <v>13</v>
      </c>
      <c r="E7" s="239" t="s">
        <v>80</v>
      </c>
      <c r="F7" s="59"/>
    </row>
    <row r="8" spans="2:7" ht="12" customHeight="1" thickBot="1" x14ac:dyDescent="0.25">
      <c r="B8" s="219" t="s">
        <v>10</v>
      </c>
      <c r="C8" s="240" t="s">
        <v>189</v>
      </c>
      <c r="D8" s="171" t="s">
        <v>190</v>
      </c>
      <c r="E8" s="220" t="s">
        <v>81</v>
      </c>
      <c r="F8" s="59"/>
    </row>
    <row r="9" spans="2:7" x14ac:dyDescent="0.2">
      <c r="B9" s="172">
        <f>+'3.vol.'!C8</f>
        <v>42005</v>
      </c>
      <c r="C9" s="173"/>
      <c r="D9" s="174"/>
      <c r="E9" s="175"/>
    </row>
    <row r="10" spans="2:7" x14ac:dyDescent="0.2">
      <c r="B10" s="176">
        <f>+'3.vol.'!C9</f>
        <v>42036</v>
      </c>
      <c r="C10" s="177"/>
      <c r="D10" s="146"/>
      <c r="E10" s="147"/>
    </row>
    <row r="11" spans="2:7" x14ac:dyDescent="0.2">
      <c r="B11" s="176">
        <f>+'3.vol.'!C10</f>
        <v>42064</v>
      </c>
      <c r="C11" s="177"/>
      <c r="D11" s="146"/>
      <c r="E11" s="147"/>
    </row>
    <row r="12" spans="2:7" x14ac:dyDescent="0.2">
      <c r="B12" s="176">
        <f>+'3.vol.'!C11</f>
        <v>42095</v>
      </c>
      <c r="C12" s="177"/>
      <c r="D12" s="146"/>
      <c r="E12" s="147"/>
    </row>
    <row r="13" spans="2:7" x14ac:dyDescent="0.2">
      <c r="B13" s="176">
        <f>+'3.vol.'!C12</f>
        <v>42125</v>
      </c>
      <c r="C13" s="146"/>
      <c r="D13" s="146"/>
      <c r="E13" s="147"/>
    </row>
    <row r="14" spans="2:7" x14ac:dyDescent="0.2">
      <c r="B14" s="176">
        <f>+'3.vol.'!C13</f>
        <v>42156</v>
      </c>
      <c r="C14" s="177"/>
      <c r="D14" s="146"/>
      <c r="E14" s="147"/>
    </row>
    <row r="15" spans="2:7" x14ac:dyDescent="0.2">
      <c r="B15" s="176">
        <f>+'3.vol.'!C14</f>
        <v>42186</v>
      </c>
      <c r="C15" s="146"/>
      <c r="D15" s="146"/>
      <c r="E15" s="147"/>
    </row>
    <row r="16" spans="2:7" x14ac:dyDescent="0.2">
      <c r="B16" s="176">
        <f>+'3.vol.'!C15</f>
        <v>42217</v>
      </c>
      <c r="C16" s="146"/>
      <c r="D16" s="146"/>
      <c r="E16" s="147"/>
    </row>
    <row r="17" spans="2:5" x14ac:dyDescent="0.2">
      <c r="B17" s="176">
        <f>+'3.vol.'!C16</f>
        <v>42248</v>
      </c>
      <c r="C17" s="146"/>
      <c r="D17" s="146"/>
      <c r="E17" s="147"/>
    </row>
    <row r="18" spans="2:5" x14ac:dyDescent="0.2">
      <c r="B18" s="176">
        <f>+'3.vol.'!C17</f>
        <v>42278</v>
      </c>
      <c r="C18" s="146"/>
      <c r="D18" s="146"/>
      <c r="E18" s="147"/>
    </row>
    <row r="19" spans="2:5" x14ac:dyDescent="0.2">
      <c r="B19" s="176">
        <f>+'3.vol.'!C18</f>
        <v>42309</v>
      </c>
      <c r="C19" s="146"/>
      <c r="D19" s="146"/>
      <c r="E19" s="147"/>
    </row>
    <row r="20" spans="2:5" ht="13.5" thickBot="1" x14ac:dyDescent="0.25">
      <c r="B20" s="178">
        <f>+'3.vol.'!C19</f>
        <v>42339</v>
      </c>
      <c r="C20" s="179"/>
      <c r="D20" s="179"/>
      <c r="E20" s="180"/>
    </row>
    <row r="21" spans="2:5" x14ac:dyDescent="0.2">
      <c r="B21" s="172">
        <f>+'3.vol.'!C20</f>
        <v>42370</v>
      </c>
      <c r="C21" s="174"/>
      <c r="D21" s="174"/>
      <c r="E21" s="147"/>
    </row>
    <row r="22" spans="2:5" x14ac:dyDescent="0.2">
      <c r="B22" s="176">
        <f>+'3.vol.'!C21</f>
        <v>42401</v>
      </c>
      <c r="C22" s="146"/>
      <c r="D22" s="146"/>
      <c r="E22" s="181"/>
    </row>
    <row r="23" spans="2:5" x14ac:dyDescent="0.2">
      <c r="B23" s="176">
        <f>+'3.vol.'!C22</f>
        <v>42430</v>
      </c>
      <c r="C23" s="146"/>
      <c r="D23" s="146"/>
      <c r="E23" s="147"/>
    </row>
    <row r="24" spans="2:5" x14ac:dyDescent="0.2">
      <c r="B24" s="176">
        <f>+'3.vol.'!C23</f>
        <v>42461</v>
      </c>
      <c r="C24" s="146"/>
      <c r="D24" s="146"/>
      <c r="E24" s="147"/>
    </row>
    <row r="25" spans="2:5" x14ac:dyDescent="0.2">
      <c r="B25" s="176">
        <f>+'3.vol.'!C24</f>
        <v>42491</v>
      </c>
      <c r="C25" s="146"/>
      <c r="D25" s="146"/>
      <c r="E25" s="147"/>
    </row>
    <row r="26" spans="2:5" x14ac:dyDescent="0.2">
      <c r="B26" s="176">
        <f>+'3.vol.'!C25</f>
        <v>42522</v>
      </c>
      <c r="C26" s="146"/>
      <c r="D26" s="146"/>
      <c r="E26" s="147"/>
    </row>
    <row r="27" spans="2:5" x14ac:dyDescent="0.2">
      <c r="B27" s="176">
        <f>+'3.vol.'!C26</f>
        <v>42552</v>
      </c>
      <c r="C27" s="146"/>
      <c r="D27" s="146"/>
      <c r="E27" s="147"/>
    </row>
    <row r="28" spans="2:5" x14ac:dyDescent="0.2">
      <c r="B28" s="176">
        <f>+'3.vol.'!C27</f>
        <v>42583</v>
      </c>
      <c r="C28" s="146"/>
      <c r="D28" s="146"/>
      <c r="E28" s="147"/>
    </row>
    <row r="29" spans="2:5" x14ac:dyDescent="0.2">
      <c r="B29" s="176">
        <f>+'3.vol.'!C28</f>
        <v>42614</v>
      </c>
      <c r="C29" s="146"/>
      <c r="D29" s="146"/>
      <c r="E29" s="147"/>
    </row>
    <row r="30" spans="2:5" x14ac:dyDescent="0.2">
      <c r="B30" s="176">
        <f>+'3.vol.'!C29</f>
        <v>42644</v>
      </c>
      <c r="C30" s="146"/>
      <c r="D30" s="146"/>
      <c r="E30" s="147"/>
    </row>
    <row r="31" spans="2:5" x14ac:dyDescent="0.2">
      <c r="B31" s="176">
        <f>+'3.vol.'!C30</f>
        <v>42675</v>
      </c>
      <c r="C31" s="146"/>
      <c r="D31" s="146"/>
      <c r="E31" s="147"/>
    </row>
    <row r="32" spans="2:5" ht="13.5" thickBot="1" x14ac:dyDescent="0.25">
      <c r="B32" s="178">
        <f>+'3.vol.'!C31</f>
        <v>42705</v>
      </c>
      <c r="C32" s="179"/>
      <c r="D32" s="179"/>
      <c r="E32" s="182"/>
    </row>
    <row r="33" spans="2:5" x14ac:dyDescent="0.2">
      <c r="B33" s="172">
        <f>+'3.vol.'!C32</f>
        <v>42736</v>
      </c>
      <c r="C33" s="174"/>
      <c r="D33" s="183"/>
      <c r="E33" s="173"/>
    </row>
    <row r="34" spans="2:5" x14ac:dyDescent="0.2">
      <c r="B34" s="176">
        <f>+'3.vol.'!C33</f>
        <v>42767</v>
      </c>
      <c r="C34" s="146"/>
      <c r="D34" s="124"/>
      <c r="E34" s="177"/>
    </row>
    <row r="35" spans="2:5" x14ac:dyDescent="0.2">
      <c r="B35" s="176">
        <f>+'3.vol.'!C34</f>
        <v>42795</v>
      </c>
      <c r="C35" s="146"/>
      <c r="D35" s="124"/>
      <c r="E35" s="177"/>
    </row>
    <row r="36" spans="2:5" x14ac:dyDescent="0.2">
      <c r="B36" s="176">
        <f>+'3.vol.'!C35</f>
        <v>42826</v>
      </c>
      <c r="C36" s="146"/>
      <c r="D36" s="124"/>
      <c r="E36" s="177"/>
    </row>
    <row r="37" spans="2:5" x14ac:dyDescent="0.2">
      <c r="B37" s="176">
        <f>+'3.vol.'!C36</f>
        <v>42856</v>
      </c>
      <c r="C37" s="146"/>
      <c r="D37" s="124"/>
      <c r="E37" s="177"/>
    </row>
    <row r="38" spans="2:5" x14ac:dyDescent="0.2">
      <c r="B38" s="176">
        <f>+'3.vol.'!C37</f>
        <v>42887</v>
      </c>
      <c r="C38" s="146"/>
      <c r="D38" s="124"/>
      <c r="E38" s="177"/>
    </row>
    <row r="39" spans="2:5" x14ac:dyDescent="0.2">
      <c r="B39" s="176">
        <f>+'3.vol.'!C38</f>
        <v>42917</v>
      </c>
      <c r="C39" s="146"/>
      <c r="D39" s="124"/>
      <c r="E39" s="177"/>
    </row>
    <row r="40" spans="2:5" x14ac:dyDescent="0.2">
      <c r="B40" s="176">
        <f>+'3.vol.'!C39</f>
        <v>42948</v>
      </c>
      <c r="C40" s="146"/>
      <c r="D40" s="124"/>
      <c r="E40" s="177"/>
    </row>
    <row r="41" spans="2:5" x14ac:dyDescent="0.2">
      <c r="B41" s="176">
        <f>+'3.vol.'!C40</f>
        <v>42979</v>
      </c>
      <c r="C41" s="146"/>
      <c r="D41" s="124"/>
      <c r="E41" s="177"/>
    </row>
    <row r="42" spans="2:5" x14ac:dyDescent="0.2">
      <c r="B42" s="176">
        <f>+'3.vol.'!C41</f>
        <v>43009</v>
      </c>
      <c r="C42" s="146"/>
      <c r="D42" s="124"/>
      <c r="E42" s="177"/>
    </row>
    <row r="43" spans="2:5" x14ac:dyDescent="0.2">
      <c r="B43" s="176">
        <f>+'3.vol.'!C42</f>
        <v>43040</v>
      </c>
      <c r="C43" s="146"/>
      <c r="D43" s="124"/>
      <c r="E43" s="177"/>
    </row>
    <row r="44" spans="2:5" ht="13.5" thickBot="1" x14ac:dyDescent="0.25">
      <c r="B44" s="241">
        <f>+'3.vol.'!C43</f>
        <v>43070</v>
      </c>
      <c r="C44" s="242"/>
      <c r="D44" s="243"/>
      <c r="E44" s="236"/>
    </row>
    <row r="45" spans="2:5" x14ac:dyDescent="0.2">
      <c r="B45" s="172">
        <f>+'3.vol.'!C44</f>
        <v>43101</v>
      </c>
      <c r="C45" s="174"/>
      <c r="D45" s="174"/>
      <c r="E45" s="173"/>
    </row>
    <row r="46" spans="2:5" x14ac:dyDescent="0.2">
      <c r="B46" s="176">
        <f>+'3.vol.'!C45</f>
        <v>43132</v>
      </c>
      <c r="C46" s="146"/>
      <c r="D46" s="146"/>
      <c r="E46" s="177"/>
    </row>
    <row r="47" spans="2:5" x14ac:dyDescent="0.2">
      <c r="B47" s="176">
        <f>+'3.vol.'!C46</f>
        <v>43160</v>
      </c>
      <c r="C47" s="146"/>
      <c r="D47" s="146"/>
      <c r="E47" s="177"/>
    </row>
    <row r="48" spans="2:5" x14ac:dyDescent="0.2">
      <c r="B48" s="176">
        <f>+'3.vol.'!C47</f>
        <v>43191</v>
      </c>
      <c r="C48" s="146"/>
      <c r="D48" s="146"/>
      <c r="E48" s="177"/>
    </row>
    <row r="49" spans="2:46" ht="13.5" thickBot="1" x14ac:dyDescent="0.25">
      <c r="B49" s="178">
        <f>+'3.vol.'!C48</f>
        <v>43221</v>
      </c>
      <c r="C49" s="179"/>
      <c r="D49" s="179"/>
      <c r="E49" s="185"/>
    </row>
    <row r="50" spans="2:46" hidden="1" x14ac:dyDescent="0.2">
      <c r="B50" s="402">
        <f>+'3.vol.'!C49</f>
        <v>43252</v>
      </c>
      <c r="C50" s="397"/>
      <c r="D50" s="397"/>
      <c r="E50" s="403"/>
    </row>
    <row r="51" spans="2:46" hidden="1" x14ac:dyDescent="0.2">
      <c r="B51" s="176">
        <f>+'3.vol.'!C50</f>
        <v>43282</v>
      </c>
      <c r="C51" s="146"/>
      <c r="D51" s="146"/>
      <c r="E51" s="177"/>
    </row>
    <row r="52" spans="2:46" hidden="1" x14ac:dyDescent="0.2">
      <c r="B52" s="176">
        <f>+'3.vol.'!C51</f>
        <v>43313</v>
      </c>
      <c r="C52" s="146"/>
      <c r="D52" s="146"/>
      <c r="E52" s="177"/>
    </row>
    <row r="53" spans="2:46" hidden="1" x14ac:dyDescent="0.2">
      <c r="B53" s="176">
        <f>+'3.vol.'!C52</f>
        <v>43344</v>
      </c>
      <c r="C53" s="146"/>
      <c r="D53" s="146"/>
      <c r="E53" s="177"/>
    </row>
    <row r="54" spans="2:46" hidden="1" x14ac:dyDescent="0.2">
      <c r="B54" s="176">
        <f>+'3.vol.'!C53</f>
        <v>43374</v>
      </c>
      <c r="C54" s="146"/>
      <c r="D54" s="146"/>
      <c r="E54" s="177"/>
    </row>
    <row r="55" spans="2:46" hidden="1" x14ac:dyDescent="0.2">
      <c r="B55" s="176">
        <f>+'3.vol.'!C54</f>
        <v>43405</v>
      </c>
      <c r="C55" s="146"/>
      <c r="D55" s="146"/>
      <c r="E55" s="177"/>
    </row>
    <row r="56" spans="2:46" ht="13.5" hidden="1" thickBot="1" x14ac:dyDescent="0.25">
      <c r="B56" s="178">
        <f>+'3.vol.'!C55</f>
        <v>43435</v>
      </c>
      <c r="C56" s="179"/>
      <c r="D56" s="179"/>
      <c r="E56" s="185"/>
    </row>
    <row r="57" spans="2:46" ht="13.5" thickBot="1" x14ac:dyDescent="0.25">
      <c r="B57" s="192"/>
      <c r="C57" s="187"/>
      <c r="D57" s="187"/>
      <c r="E57" s="188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</row>
    <row r="58" spans="2:46" x14ac:dyDescent="0.2">
      <c r="B58" s="189">
        <f>'3.vol.'!C59</f>
        <v>2015</v>
      </c>
      <c r="C58" s="174"/>
      <c r="D58" s="174"/>
      <c r="E58" s="174"/>
      <c r="F58" s="187"/>
    </row>
    <row r="59" spans="2:46" x14ac:dyDescent="0.2">
      <c r="B59" s="190">
        <f>'3.vol.'!C60</f>
        <v>2016</v>
      </c>
      <c r="C59" s="146"/>
      <c r="D59" s="146"/>
      <c r="E59" s="146"/>
      <c r="F59" s="187"/>
    </row>
    <row r="60" spans="2:46" ht="13.5" thickBot="1" x14ac:dyDescent="0.25">
      <c r="B60" s="191">
        <f>'3.vol.'!C61</f>
        <v>2017</v>
      </c>
      <c r="C60" s="179"/>
      <c r="D60" s="179"/>
      <c r="E60" s="179"/>
    </row>
    <row r="61" spans="2:46" ht="13.5" thickBot="1" x14ac:dyDescent="0.25">
      <c r="B61" s="192"/>
      <c r="C61" s="187"/>
      <c r="D61" s="187"/>
      <c r="E61" s="187"/>
    </row>
    <row r="62" spans="2:46" x14ac:dyDescent="0.2">
      <c r="B62" s="404" t="str">
        <f>'3.vol.'!C62</f>
        <v>ene-may 2017</v>
      </c>
      <c r="C62" s="174"/>
      <c r="D62" s="174"/>
      <c r="E62" s="174"/>
    </row>
    <row r="63" spans="2:46" ht="13.5" thickBot="1" x14ac:dyDescent="0.25">
      <c r="B63" s="405" t="str">
        <f>'3.vol.'!C63</f>
        <v>ene-may 2018</v>
      </c>
      <c r="C63" s="179"/>
      <c r="D63" s="179"/>
      <c r="E63" s="179"/>
    </row>
    <row r="64" spans="2:46" x14ac:dyDescent="0.2">
      <c r="C64" s="52"/>
      <c r="D64" s="52"/>
    </row>
    <row r="65" spans="2:4" x14ac:dyDescent="0.2">
      <c r="B65" s="245"/>
      <c r="C65" s="52"/>
      <c r="D65" s="52"/>
    </row>
  </sheetData>
  <sheetProtection formatCells="0" formatColumns="0" formatRows="0"/>
  <mergeCells count="2">
    <mergeCell ref="B4:E4"/>
    <mergeCell ref="B3:E3"/>
  </mergeCells>
  <phoneticPr fontId="0" type="noConversion"/>
  <printOptions horizontalCentered="1" verticalCentered="1" gridLinesSet="0"/>
  <pageMargins left="0.31496062992125984" right="0.47244094488188981" top="0.39370078740157483" bottom="0.35433070866141736" header="0" footer="0"/>
  <pageSetup paperSize="9" scale="73" orientation="landscape" horizontalDpi="1200" verticalDpi="1200" r:id="rId1"/>
  <headerFooter alignWithMargins="0">
    <oddHeader>&amp;R2018 - Año del Centenario de la Reforma Universitaria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workbookViewId="0">
      <selection activeCell="H33" sqref="H33:I33"/>
    </sheetView>
  </sheetViews>
  <sheetFormatPr baseColWidth="10" defaultRowHeight="12.75" x14ac:dyDescent="0.2"/>
  <cols>
    <col min="1" max="1" width="14" style="426" customWidth="1"/>
    <col min="2" max="2" width="12.42578125" style="426" customWidth="1"/>
    <col min="3" max="3" width="15.140625" style="426" customWidth="1"/>
    <col min="4" max="4" width="16.7109375" style="426" customWidth="1"/>
    <col min="5" max="5" width="15.85546875" style="426" customWidth="1"/>
    <col min="6" max="6" width="19.42578125" style="426" customWidth="1"/>
    <col min="7" max="7" width="14.28515625" style="426" customWidth="1"/>
    <col min="8" max="8" width="13.85546875" style="426" customWidth="1"/>
    <col min="9" max="9" width="12.85546875" style="426" customWidth="1"/>
    <col min="10" max="10" width="11.42578125" style="426"/>
    <col min="11" max="11" width="15.5703125" style="426" customWidth="1"/>
    <col min="12" max="12" width="14.7109375" style="426" customWidth="1"/>
    <col min="13" max="13" width="13.5703125" style="426" customWidth="1"/>
    <col min="14" max="16384" width="11.42578125" style="426"/>
  </cols>
  <sheetData>
    <row r="1" spans="1:17" x14ac:dyDescent="0.2">
      <c r="A1" s="425" t="s">
        <v>234</v>
      </c>
    </row>
    <row r="2" spans="1:17" x14ac:dyDescent="0.2">
      <c r="A2" s="425" t="s">
        <v>242</v>
      </c>
    </row>
    <row r="3" spans="1:17" ht="13.5" thickBot="1" x14ac:dyDescent="0.25"/>
    <row r="4" spans="1:17" ht="51.75" customHeight="1" thickBot="1" x14ac:dyDescent="0.25">
      <c r="A4" s="439" t="s">
        <v>235</v>
      </c>
      <c r="B4" s="443" t="s">
        <v>236</v>
      </c>
      <c r="C4" s="442" t="s">
        <v>237</v>
      </c>
      <c r="D4" s="443" t="s">
        <v>247</v>
      </c>
      <c r="E4" s="441" t="s">
        <v>239</v>
      </c>
      <c r="F4" s="441" t="s">
        <v>240</v>
      </c>
      <c r="G4" s="442" t="s">
        <v>248</v>
      </c>
      <c r="H4" s="439" t="s">
        <v>249</v>
      </c>
      <c r="I4" s="440" t="s">
        <v>243</v>
      </c>
      <c r="J4" s="441" t="s">
        <v>238</v>
      </c>
      <c r="K4" s="441" t="s">
        <v>252</v>
      </c>
      <c r="L4" s="441" t="s">
        <v>253</v>
      </c>
      <c r="M4" s="441" t="s">
        <v>254</v>
      </c>
      <c r="N4" s="441" t="s">
        <v>255</v>
      </c>
      <c r="O4" s="441" t="s">
        <v>256</v>
      </c>
      <c r="P4" s="441" t="s">
        <v>250</v>
      </c>
      <c r="Q4" s="442" t="s">
        <v>251</v>
      </c>
    </row>
    <row r="5" spans="1:17" x14ac:dyDescent="0.2">
      <c r="A5" s="427"/>
      <c r="B5" s="444"/>
      <c r="C5" s="430"/>
      <c r="D5" s="444"/>
      <c r="E5" s="429"/>
      <c r="F5" s="429"/>
      <c r="G5" s="430"/>
      <c r="H5" s="427"/>
      <c r="I5" s="428"/>
      <c r="J5" s="429"/>
      <c r="K5" s="429"/>
      <c r="L5" s="429"/>
      <c r="M5" s="429"/>
      <c r="N5" s="429"/>
      <c r="O5" s="429"/>
      <c r="P5" s="429"/>
      <c r="Q5" s="430"/>
    </row>
    <row r="6" spans="1:17" x14ac:dyDescent="0.2">
      <c r="A6" s="431"/>
      <c r="B6" s="445"/>
      <c r="C6" s="434"/>
      <c r="D6" s="445"/>
      <c r="E6" s="433"/>
      <c r="F6" s="433"/>
      <c r="G6" s="434"/>
      <c r="H6" s="431"/>
      <c r="I6" s="432"/>
      <c r="J6" s="433"/>
      <c r="K6" s="433"/>
      <c r="L6" s="433"/>
      <c r="M6" s="433"/>
      <c r="N6" s="433"/>
      <c r="O6" s="433"/>
      <c r="P6" s="433"/>
      <c r="Q6" s="434"/>
    </row>
    <row r="7" spans="1:17" x14ac:dyDescent="0.2">
      <c r="A7" s="431"/>
      <c r="B7" s="445"/>
      <c r="C7" s="434"/>
      <c r="D7" s="445"/>
      <c r="E7" s="433"/>
      <c r="F7" s="433"/>
      <c r="G7" s="434"/>
      <c r="H7" s="431"/>
      <c r="I7" s="432"/>
      <c r="J7" s="433"/>
      <c r="K7" s="433"/>
      <c r="L7" s="433"/>
      <c r="M7" s="433"/>
      <c r="N7" s="433"/>
      <c r="O7" s="433"/>
      <c r="P7" s="433"/>
      <c r="Q7" s="434"/>
    </row>
    <row r="8" spans="1:17" x14ac:dyDescent="0.2">
      <c r="A8" s="431"/>
      <c r="B8" s="445"/>
      <c r="C8" s="434"/>
      <c r="D8" s="445"/>
      <c r="E8" s="433"/>
      <c r="F8" s="433"/>
      <c r="G8" s="434"/>
      <c r="H8" s="431"/>
      <c r="I8" s="432"/>
      <c r="J8" s="433"/>
      <c r="K8" s="433"/>
      <c r="L8" s="433"/>
      <c r="M8" s="433"/>
      <c r="N8" s="433"/>
      <c r="O8" s="433"/>
      <c r="P8" s="433"/>
      <c r="Q8" s="434"/>
    </row>
    <row r="9" spans="1:17" x14ac:dyDescent="0.2">
      <c r="A9" s="431"/>
      <c r="B9" s="445"/>
      <c r="C9" s="434"/>
      <c r="D9" s="445"/>
      <c r="E9" s="433"/>
      <c r="F9" s="433"/>
      <c r="G9" s="434"/>
      <c r="H9" s="431"/>
      <c r="I9" s="432"/>
      <c r="J9" s="433"/>
      <c r="K9" s="433"/>
      <c r="L9" s="433"/>
      <c r="M9" s="433"/>
      <c r="N9" s="433"/>
      <c r="O9" s="433"/>
      <c r="P9" s="433"/>
      <c r="Q9" s="434"/>
    </row>
    <row r="10" spans="1:17" x14ac:dyDescent="0.2">
      <c r="A10" s="431"/>
      <c r="B10" s="445"/>
      <c r="C10" s="434"/>
      <c r="D10" s="445"/>
      <c r="E10" s="433"/>
      <c r="F10" s="433"/>
      <c r="G10" s="434"/>
      <c r="H10" s="431"/>
      <c r="I10" s="432"/>
      <c r="J10" s="433"/>
      <c r="K10" s="433"/>
      <c r="L10" s="433"/>
      <c r="M10" s="433"/>
      <c r="N10" s="433"/>
      <c r="O10" s="433"/>
      <c r="P10" s="433"/>
      <c r="Q10" s="434"/>
    </row>
    <row r="11" spans="1:17" x14ac:dyDescent="0.2">
      <c r="A11" s="431"/>
      <c r="B11" s="445"/>
      <c r="C11" s="434"/>
      <c r="D11" s="445"/>
      <c r="E11" s="433"/>
      <c r="F11" s="433"/>
      <c r="G11" s="434"/>
      <c r="H11" s="431"/>
      <c r="I11" s="432"/>
      <c r="J11" s="433"/>
      <c r="K11" s="433"/>
      <c r="L11" s="433"/>
      <c r="M11" s="433"/>
      <c r="N11" s="433"/>
      <c r="O11" s="433"/>
      <c r="P11" s="433"/>
      <c r="Q11" s="434"/>
    </row>
    <row r="12" spans="1:17" x14ac:dyDescent="0.2">
      <c r="A12" s="431"/>
      <c r="B12" s="445"/>
      <c r="C12" s="434"/>
      <c r="D12" s="445"/>
      <c r="E12" s="433"/>
      <c r="F12" s="433"/>
      <c r="G12" s="434"/>
      <c r="H12" s="431"/>
      <c r="I12" s="432"/>
      <c r="J12" s="433"/>
      <c r="K12" s="433"/>
      <c r="L12" s="433"/>
      <c r="M12" s="433"/>
      <c r="N12" s="433"/>
      <c r="O12" s="433"/>
      <c r="P12" s="433"/>
      <c r="Q12" s="434"/>
    </row>
    <row r="13" spans="1:17" x14ac:dyDescent="0.2">
      <c r="A13" s="431"/>
      <c r="B13" s="445"/>
      <c r="C13" s="434"/>
      <c r="D13" s="445"/>
      <c r="E13" s="433"/>
      <c r="F13" s="433"/>
      <c r="G13" s="434"/>
      <c r="H13" s="431"/>
      <c r="I13" s="432"/>
      <c r="J13" s="433"/>
      <c r="K13" s="433"/>
      <c r="L13" s="433"/>
      <c r="M13" s="433"/>
      <c r="N13" s="433"/>
      <c r="O13" s="433"/>
      <c r="P13" s="433"/>
      <c r="Q13" s="434"/>
    </row>
    <row r="14" spans="1:17" x14ac:dyDescent="0.2">
      <c r="A14" s="431"/>
      <c r="B14" s="445"/>
      <c r="C14" s="434"/>
      <c r="D14" s="445"/>
      <c r="E14" s="433"/>
      <c r="F14" s="433"/>
      <c r="G14" s="434"/>
      <c r="H14" s="431"/>
      <c r="I14" s="432"/>
      <c r="J14" s="433"/>
      <c r="K14" s="433"/>
      <c r="L14" s="433"/>
      <c r="M14" s="433"/>
      <c r="N14" s="433"/>
      <c r="O14" s="433"/>
      <c r="P14" s="433"/>
      <c r="Q14" s="434"/>
    </row>
    <row r="15" spans="1:17" x14ac:dyDescent="0.2">
      <c r="A15" s="431"/>
      <c r="B15" s="445"/>
      <c r="C15" s="434"/>
      <c r="D15" s="445"/>
      <c r="E15" s="433"/>
      <c r="F15" s="433"/>
      <c r="G15" s="434"/>
      <c r="H15" s="431"/>
      <c r="I15" s="432"/>
      <c r="J15" s="433"/>
      <c r="K15" s="433"/>
      <c r="L15" s="433"/>
      <c r="M15" s="433"/>
      <c r="N15" s="433"/>
      <c r="O15" s="433"/>
      <c r="P15" s="433"/>
      <c r="Q15" s="434"/>
    </row>
    <row r="16" spans="1:17" x14ac:dyDescent="0.2">
      <c r="A16" s="431"/>
      <c r="B16" s="445"/>
      <c r="C16" s="434"/>
      <c r="D16" s="445"/>
      <c r="E16" s="433"/>
      <c r="F16" s="433"/>
      <c r="G16" s="434"/>
      <c r="H16" s="431"/>
      <c r="I16" s="432"/>
      <c r="J16" s="433"/>
      <c r="K16" s="433"/>
      <c r="L16" s="433"/>
      <c r="M16" s="433"/>
      <c r="N16" s="433"/>
      <c r="O16" s="433"/>
      <c r="P16" s="433"/>
      <c r="Q16" s="434"/>
    </row>
    <row r="17" spans="1:17" x14ac:dyDescent="0.2">
      <c r="A17" s="431"/>
      <c r="B17" s="445"/>
      <c r="C17" s="434"/>
      <c r="D17" s="445"/>
      <c r="E17" s="433"/>
      <c r="F17" s="433"/>
      <c r="G17" s="434"/>
      <c r="H17" s="431"/>
      <c r="I17" s="432"/>
      <c r="J17" s="433"/>
      <c r="K17" s="433"/>
      <c r="L17" s="433"/>
      <c r="M17" s="433"/>
      <c r="N17" s="433"/>
      <c r="O17" s="433"/>
      <c r="P17" s="433"/>
      <c r="Q17" s="434"/>
    </row>
    <row r="18" spans="1:17" x14ac:dyDescent="0.2">
      <c r="A18" s="431"/>
      <c r="B18" s="445"/>
      <c r="C18" s="434"/>
      <c r="D18" s="445"/>
      <c r="E18" s="433"/>
      <c r="F18" s="433"/>
      <c r="G18" s="434"/>
      <c r="H18" s="431"/>
      <c r="I18" s="432"/>
      <c r="J18" s="433"/>
      <c r="K18" s="433"/>
      <c r="L18" s="433"/>
      <c r="M18" s="433"/>
      <c r="N18" s="433"/>
      <c r="O18" s="433"/>
      <c r="P18" s="433"/>
      <c r="Q18" s="434"/>
    </row>
    <row r="19" spans="1:17" x14ac:dyDescent="0.2">
      <c r="A19" s="431"/>
      <c r="B19" s="445"/>
      <c r="C19" s="434"/>
      <c r="D19" s="445"/>
      <c r="E19" s="433"/>
      <c r="F19" s="433"/>
      <c r="G19" s="434"/>
      <c r="H19" s="431"/>
      <c r="I19" s="432"/>
      <c r="J19" s="433"/>
      <c r="K19" s="433"/>
      <c r="L19" s="433"/>
      <c r="M19" s="433"/>
      <c r="N19" s="433"/>
      <c r="O19" s="433"/>
      <c r="P19" s="433"/>
      <c r="Q19" s="434"/>
    </row>
    <row r="20" spans="1:17" x14ac:dyDescent="0.2">
      <c r="A20" s="431"/>
      <c r="B20" s="445"/>
      <c r="C20" s="434"/>
      <c r="D20" s="445"/>
      <c r="E20" s="433"/>
      <c r="F20" s="433"/>
      <c r="G20" s="434"/>
      <c r="H20" s="431"/>
      <c r="I20" s="432"/>
      <c r="J20" s="433"/>
      <c r="K20" s="433"/>
      <c r="L20" s="433"/>
      <c r="M20" s="433"/>
      <c r="N20" s="433"/>
      <c r="O20" s="433"/>
      <c r="P20" s="433"/>
      <c r="Q20" s="434"/>
    </row>
    <row r="21" spans="1:17" x14ac:dyDescent="0.2">
      <c r="A21" s="431"/>
      <c r="B21" s="445"/>
      <c r="C21" s="434"/>
      <c r="D21" s="445"/>
      <c r="E21" s="433"/>
      <c r="F21" s="433"/>
      <c r="G21" s="434"/>
      <c r="H21" s="431"/>
      <c r="I21" s="432"/>
      <c r="J21" s="433"/>
      <c r="K21" s="433"/>
      <c r="L21" s="433"/>
      <c r="M21" s="433"/>
      <c r="N21" s="433"/>
      <c r="O21" s="433"/>
      <c r="P21" s="433"/>
      <c r="Q21" s="434"/>
    </row>
    <row r="22" spans="1:17" x14ac:dyDescent="0.2">
      <c r="A22" s="431"/>
      <c r="B22" s="445"/>
      <c r="C22" s="434"/>
      <c r="D22" s="445"/>
      <c r="E22" s="433"/>
      <c r="F22" s="433"/>
      <c r="G22" s="434"/>
      <c r="H22" s="431"/>
      <c r="I22" s="432"/>
      <c r="J22" s="433"/>
      <c r="K22" s="433"/>
      <c r="L22" s="433"/>
      <c r="M22" s="433"/>
      <c r="N22" s="433"/>
      <c r="O22" s="433"/>
      <c r="P22" s="433"/>
      <c r="Q22" s="434"/>
    </row>
    <row r="23" spans="1:17" x14ac:dyDescent="0.2">
      <c r="A23" s="431"/>
      <c r="B23" s="445"/>
      <c r="C23" s="434"/>
      <c r="D23" s="445"/>
      <c r="E23" s="433"/>
      <c r="F23" s="433"/>
      <c r="G23" s="434"/>
      <c r="H23" s="431"/>
      <c r="I23" s="432"/>
      <c r="J23" s="433"/>
      <c r="K23" s="433"/>
      <c r="L23" s="433"/>
      <c r="M23" s="433"/>
      <c r="N23" s="433"/>
      <c r="O23" s="433"/>
      <c r="P23" s="433"/>
      <c r="Q23" s="434"/>
    </row>
    <row r="24" spans="1:17" x14ac:dyDescent="0.2">
      <c r="A24" s="431"/>
      <c r="B24" s="445"/>
      <c r="C24" s="434"/>
      <c r="D24" s="445"/>
      <c r="E24" s="433"/>
      <c r="F24" s="433"/>
      <c r="G24" s="434"/>
      <c r="H24" s="431"/>
      <c r="I24" s="432"/>
      <c r="J24" s="433"/>
      <c r="K24" s="433"/>
      <c r="L24" s="433"/>
      <c r="M24" s="433"/>
      <c r="N24" s="433"/>
      <c r="O24" s="433"/>
      <c r="P24" s="433"/>
      <c r="Q24" s="434"/>
    </row>
    <row r="25" spans="1:17" x14ac:dyDescent="0.2">
      <c r="A25" s="431"/>
      <c r="B25" s="445"/>
      <c r="C25" s="434"/>
      <c r="D25" s="445"/>
      <c r="E25" s="433"/>
      <c r="F25" s="433"/>
      <c r="G25" s="434"/>
      <c r="H25" s="431"/>
      <c r="I25" s="432"/>
      <c r="J25" s="433"/>
      <c r="K25" s="433"/>
      <c r="L25" s="433"/>
      <c r="M25" s="433"/>
      <c r="N25" s="433"/>
      <c r="O25" s="433"/>
      <c r="P25" s="433"/>
      <c r="Q25" s="434"/>
    </row>
    <row r="26" spans="1:17" ht="13.5" thickBot="1" x14ac:dyDescent="0.25">
      <c r="A26" s="435"/>
      <c r="B26" s="446"/>
      <c r="C26" s="438"/>
      <c r="D26" s="446"/>
      <c r="E26" s="437"/>
      <c r="F26" s="437"/>
      <c r="G26" s="438"/>
      <c r="H26" s="435"/>
      <c r="I26" s="436"/>
      <c r="J26" s="437"/>
      <c r="K26" s="437"/>
      <c r="L26" s="437"/>
      <c r="M26" s="437"/>
      <c r="N26" s="437"/>
      <c r="O26" s="437"/>
      <c r="P26" s="437"/>
      <c r="Q26" s="438"/>
    </row>
    <row r="27" spans="1:17" x14ac:dyDescent="0.2">
      <c r="A27" s="426" t="s">
        <v>241</v>
      </c>
    </row>
  </sheetData>
  <printOptions horizontalCentered="1" verticalCentered="1"/>
  <pageMargins left="0.31496062992125984" right="0.39370078740157483" top="0" bottom="0" header="0" footer="0"/>
  <pageSetup paperSize="9" scale="75" orientation="landscape" r:id="rId1"/>
  <headerFooter alignWithMargins="0">
    <oddHeader>&amp;R2018 - Año del Centenario de la Reforma Universitaria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H74"/>
  <sheetViews>
    <sheetView showGridLines="0" zoomScaleNormal="100" workbookViewId="0">
      <selection activeCell="A2" sqref="A2"/>
    </sheetView>
  </sheetViews>
  <sheetFormatPr baseColWidth="10" defaultRowHeight="12.75" x14ac:dyDescent="0.2"/>
  <cols>
    <col min="1" max="1" width="14.5703125" style="52" customWidth="1"/>
    <col min="2" max="2" width="24.85546875" style="52" customWidth="1"/>
    <col min="3" max="3" width="16.140625" style="52" customWidth="1"/>
    <col min="4" max="5" width="11.42578125" style="52"/>
    <col min="6" max="6" width="14.140625" style="52" customWidth="1"/>
    <col min="7" max="9" width="2.85546875" style="52" customWidth="1"/>
    <col min="10" max="16384" width="11.42578125" style="52"/>
  </cols>
  <sheetData>
    <row r="1" spans="1:8" x14ac:dyDescent="0.2">
      <c r="A1" s="468" t="s">
        <v>138</v>
      </c>
      <c r="B1" s="524"/>
      <c r="C1" s="524"/>
      <c r="D1" s="524"/>
      <c r="E1" s="524"/>
      <c r="F1" s="524"/>
      <c r="G1" s="232"/>
      <c r="H1" s="232"/>
    </row>
    <row r="2" spans="1:8" x14ac:dyDescent="0.2">
      <c r="A2" s="136" t="s">
        <v>82</v>
      </c>
      <c r="B2" s="137"/>
      <c r="C2" s="137"/>
      <c r="D2" s="137"/>
      <c r="E2" s="137"/>
      <c r="F2" s="137"/>
    </row>
    <row r="3" spans="1:8" x14ac:dyDescent="0.2">
      <c r="A3" s="368" t="str">
        <f>+'1.modelos'!A3</f>
        <v>Seccionadores</v>
      </c>
      <c r="B3" s="375"/>
      <c r="C3" s="375"/>
      <c r="D3" s="375"/>
      <c r="E3" s="375"/>
      <c r="F3" s="375"/>
      <c r="G3" s="55"/>
    </row>
    <row r="4" spans="1:8" x14ac:dyDescent="0.2">
      <c r="A4" s="136" t="s">
        <v>83</v>
      </c>
      <c r="B4" s="137"/>
      <c r="C4" s="137"/>
      <c r="D4" s="137"/>
      <c r="E4" s="137"/>
      <c r="F4" s="137"/>
    </row>
    <row r="5" spans="1:8" ht="13.5" thickBot="1" x14ac:dyDescent="0.25">
      <c r="A5" s="136" t="s">
        <v>84</v>
      </c>
      <c r="B5" s="137"/>
      <c r="C5" s="137"/>
      <c r="D5" s="137"/>
      <c r="E5" s="137"/>
      <c r="F5" s="137"/>
    </row>
    <row r="6" spans="1:8" ht="12.75" customHeight="1" x14ac:dyDescent="0.2">
      <c r="A6" s="150" t="s">
        <v>9</v>
      </c>
      <c r="B6" s="150" t="s">
        <v>85</v>
      </c>
      <c r="C6" s="150" t="s">
        <v>86</v>
      </c>
      <c r="D6" s="150" t="s">
        <v>19</v>
      </c>
      <c r="E6" s="150" t="s">
        <v>99</v>
      </c>
      <c r="F6"/>
    </row>
    <row r="7" spans="1:8" ht="13.5" thickBot="1" x14ac:dyDescent="0.25">
      <c r="A7" s="171" t="s">
        <v>10</v>
      </c>
      <c r="B7" s="171" t="s">
        <v>87</v>
      </c>
      <c r="C7" s="171" t="s">
        <v>88</v>
      </c>
      <c r="D7" s="171" t="s">
        <v>89</v>
      </c>
      <c r="E7" s="171" t="s">
        <v>89</v>
      </c>
      <c r="F7"/>
    </row>
    <row r="8" spans="1:8" x14ac:dyDescent="0.2">
      <c r="A8" s="172">
        <f>+'10.-precios'!B9</f>
        <v>42005</v>
      </c>
      <c r="B8" s="173"/>
      <c r="C8" s="174"/>
      <c r="D8" s="175"/>
      <c r="E8" s="174"/>
      <c r="F8"/>
    </row>
    <row r="9" spans="1:8" x14ac:dyDescent="0.2">
      <c r="A9" s="176">
        <f>+'10.-precios'!B10</f>
        <v>42036</v>
      </c>
      <c r="B9" s="177"/>
      <c r="C9" s="146"/>
      <c r="D9" s="147"/>
      <c r="E9" s="146"/>
      <c r="F9"/>
    </row>
    <row r="10" spans="1:8" x14ac:dyDescent="0.2">
      <c r="A10" s="176">
        <f>+'10.-precios'!B11</f>
        <v>42064</v>
      </c>
      <c r="B10" s="177"/>
      <c r="C10" s="146"/>
      <c r="D10" s="147"/>
      <c r="E10" s="146"/>
      <c r="F10"/>
    </row>
    <row r="11" spans="1:8" x14ac:dyDescent="0.2">
      <c r="A11" s="176">
        <f>+'10.-precios'!B12</f>
        <v>42095</v>
      </c>
      <c r="B11" s="177"/>
      <c r="C11" s="146"/>
      <c r="D11" s="147"/>
      <c r="E11" s="146"/>
      <c r="F11"/>
    </row>
    <row r="12" spans="1:8" x14ac:dyDescent="0.2">
      <c r="A12" s="176">
        <f>+'10.-precios'!B13</f>
        <v>42125</v>
      </c>
      <c r="B12" s="146"/>
      <c r="C12" s="146"/>
      <c r="D12" s="147"/>
      <c r="E12" s="146"/>
      <c r="F12"/>
    </row>
    <row r="13" spans="1:8" x14ac:dyDescent="0.2">
      <c r="A13" s="176">
        <f>+'10.-precios'!B14</f>
        <v>42156</v>
      </c>
      <c r="B13" s="177"/>
      <c r="C13" s="146"/>
      <c r="D13" s="147"/>
      <c r="E13" s="146"/>
      <c r="F13"/>
    </row>
    <row r="14" spans="1:8" x14ac:dyDescent="0.2">
      <c r="A14" s="176">
        <f>+'10.-precios'!B15</f>
        <v>42186</v>
      </c>
      <c r="B14" s="146"/>
      <c r="C14" s="146"/>
      <c r="D14" s="147"/>
      <c r="E14" s="146"/>
      <c r="F14"/>
    </row>
    <row r="15" spans="1:8" x14ac:dyDescent="0.2">
      <c r="A15" s="176">
        <f>+'10.-precios'!B16</f>
        <v>42217</v>
      </c>
      <c r="B15" s="146"/>
      <c r="C15" s="146"/>
      <c r="D15" s="147"/>
      <c r="E15" s="146"/>
      <c r="F15"/>
    </row>
    <row r="16" spans="1:8" x14ac:dyDescent="0.2">
      <c r="A16" s="176">
        <f>+'10.-precios'!B17</f>
        <v>42248</v>
      </c>
      <c r="B16" s="146"/>
      <c r="C16" s="146"/>
      <c r="D16" s="147"/>
      <c r="E16" s="146"/>
      <c r="F16"/>
    </row>
    <row r="17" spans="1:6" x14ac:dyDescent="0.2">
      <c r="A17" s="176">
        <f>+'10.-precios'!B18</f>
        <v>42278</v>
      </c>
      <c r="B17" s="146"/>
      <c r="C17" s="146"/>
      <c r="D17" s="147"/>
      <c r="E17" s="146"/>
      <c r="F17"/>
    </row>
    <row r="18" spans="1:6" x14ac:dyDescent="0.2">
      <c r="A18" s="176">
        <f>+'10.-precios'!B19</f>
        <v>42309</v>
      </c>
      <c r="B18" s="146"/>
      <c r="C18" s="146"/>
      <c r="D18" s="147"/>
      <c r="E18" s="146"/>
      <c r="F18"/>
    </row>
    <row r="19" spans="1:6" ht="13.5" thickBot="1" x14ac:dyDescent="0.25">
      <c r="A19" s="178">
        <f>+'10.-precios'!B20</f>
        <v>42339</v>
      </c>
      <c r="B19" s="179"/>
      <c r="C19" s="179"/>
      <c r="D19" s="180"/>
      <c r="E19" s="179"/>
      <c r="F19"/>
    </row>
    <row r="20" spans="1:6" x14ac:dyDescent="0.2">
      <c r="A20" s="172">
        <f>+'10.-precios'!B21</f>
        <v>42370</v>
      </c>
      <c r="B20" s="174"/>
      <c r="C20" s="174"/>
      <c r="D20" s="147"/>
      <c r="E20" s="174"/>
      <c r="F20"/>
    </row>
    <row r="21" spans="1:6" x14ac:dyDescent="0.2">
      <c r="A21" s="176">
        <f>+'10.-precios'!B22</f>
        <v>42401</v>
      </c>
      <c r="B21" s="146"/>
      <c r="C21" s="146"/>
      <c r="D21" s="181"/>
      <c r="E21" s="146"/>
      <c r="F21"/>
    </row>
    <row r="22" spans="1:6" x14ac:dyDescent="0.2">
      <c r="A22" s="176">
        <f>+'10.-precios'!B23</f>
        <v>42430</v>
      </c>
      <c r="B22" s="146"/>
      <c r="C22" s="146"/>
      <c r="D22" s="147"/>
      <c r="E22" s="146"/>
      <c r="F22"/>
    </row>
    <row r="23" spans="1:6" x14ac:dyDescent="0.2">
      <c r="A23" s="176">
        <f>+'10.-precios'!B24</f>
        <v>42461</v>
      </c>
      <c r="B23" s="146"/>
      <c r="C23" s="146"/>
      <c r="D23" s="147"/>
      <c r="E23" s="146"/>
      <c r="F23"/>
    </row>
    <row r="24" spans="1:6" x14ac:dyDescent="0.2">
      <c r="A24" s="176">
        <f>+'10.-precios'!B25</f>
        <v>42491</v>
      </c>
      <c r="B24" s="146"/>
      <c r="C24" s="146"/>
      <c r="D24" s="147"/>
      <c r="E24" s="146"/>
      <c r="F24"/>
    </row>
    <row r="25" spans="1:6" x14ac:dyDescent="0.2">
      <c r="A25" s="176">
        <f>+'10.-precios'!B26</f>
        <v>42522</v>
      </c>
      <c r="B25" s="146"/>
      <c r="C25" s="146"/>
      <c r="D25" s="147"/>
      <c r="E25" s="146"/>
      <c r="F25"/>
    </row>
    <row r="26" spans="1:6" x14ac:dyDescent="0.2">
      <c r="A26" s="176">
        <f>+'10.-precios'!B27</f>
        <v>42552</v>
      </c>
      <c r="B26" s="146"/>
      <c r="C26" s="146"/>
      <c r="D26" s="147"/>
      <c r="E26" s="146"/>
      <c r="F26"/>
    </row>
    <row r="27" spans="1:6" x14ac:dyDescent="0.2">
      <c r="A27" s="176">
        <f>+'10.-precios'!B28</f>
        <v>42583</v>
      </c>
      <c r="B27" s="146"/>
      <c r="C27" s="146"/>
      <c r="D27" s="147"/>
      <c r="E27" s="146"/>
      <c r="F27"/>
    </row>
    <row r="28" spans="1:6" x14ac:dyDescent="0.2">
      <c r="A28" s="176">
        <f>+'10.-precios'!B29</f>
        <v>42614</v>
      </c>
      <c r="B28" s="146"/>
      <c r="C28" s="146"/>
      <c r="D28" s="147"/>
      <c r="E28" s="146"/>
      <c r="F28"/>
    </row>
    <row r="29" spans="1:6" x14ac:dyDescent="0.2">
      <c r="A29" s="176">
        <f>+'10.-precios'!B30</f>
        <v>42644</v>
      </c>
      <c r="B29" s="146"/>
      <c r="C29" s="146"/>
      <c r="D29" s="147"/>
      <c r="E29" s="146"/>
      <c r="F29"/>
    </row>
    <row r="30" spans="1:6" x14ac:dyDescent="0.2">
      <c r="A30" s="176">
        <f>+'10.-precios'!B31</f>
        <v>42675</v>
      </c>
      <c r="B30" s="146"/>
      <c r="C30" s="146"/>
      <c r="D30" s="147"/>
      <c r="E30" s="146"/>
      <c r="F30"/>
    </row>
    <row r="31" spans="1:6" ht="13.5" thickBot="1" x14ac:dyDescent="0.25">
      <c r="A31" s="178">
        <f>+'10.-precios'!B32</f>
        <v>42705</v>
      </c>
      <c r="B31" s="179"/>
      <c r="C31" s="179"/>
      <c r="D31" s="182"/>
      <c r="E31" s="179"/>
      <c r="F31"/>
    </row>
    <row r="32" spans="1:6" x14ac:dyDescent="0.2">
      <c r="A32" s="172">
        <f>+'10.-precios'!B33</f>
        <v>42736</v>
      </c>
      <c r="B32" s="174"/>
      <c r="C32" s="183"/>
      <c r="D32" s="173"/>
      <c r="E32" s="174"/>
      <c r="F32"/>
    </row>
    <row r="33" spans="1:6" x14ac:dyDescent="0.2">
      <c r="A33" s="176">
        <f>+'10.-precios'!B34</f>
        <v>42767</v>
      </c>
      <c r="B33" s="146"/>
      <c r="C33" s="124"/>
      <c r="D33" s="177"/>
      <c r="E33" s="146"/>
      <c r="F33"/>
    </row>
    <row r="34" spans="1:6" x14ac:dyDescent="0.2">
      <c r="A34" s="176">
        <f>+'10.-precios'!B35</f>
        <v>42795</v>
      </c>
      <c r="B34" s="146"/>
      <c r="C34" s="124"/>
      <c r="D34" s="177"/>
      <c r="E34" s="146"/>
      <c r="F34"/>
    </row>
    <row r="35" spans="1:6" x14ac:dyDescent="0.2">
      <c r="A35" s="176">
        <f>+'10.-precios'!B36</f>
        <v>42826</v>
      </c>
      <c r="B35" s="146"/>
      <c r="C35" s="124"/>
      <c r="D35" s="177"/>
      <c r="E35" s="146"/>
      <c r="F35"/>
    </row>
    <row r="36" spans="1:6" x14ac:dyDescent="0.2">
      <c r="A36" s="176">
        <f>+'10.-precios'!B37</f>
        <v>42856</v>
      </c>
      <c r="B36" s="146"/>
      <c r="C36" s="124"/>
      <c r="D36" s="177"/>
      <c r="E36" s="146"/>
      <c r="F36"/>
    </row>
    <row r="37" spans="1:6" x14ac:dyDescent="0.2">
      <c r="A37" s="176">
        <f>+'10.-precios'!B38</f>
        <v>42887</v>
      </c>
      <c r="B37" s="146"/>
      <c r="C37" s="124"/>
      <c r="D37" s="177"/>
      <c r="E37" s="146"/>
      <c r="F37"/>
    </row>
    <row r="38" spans="1:6" x14ac:dyDescent="0.2">
      <c r="A38" s="176">
        <f>+'10.-precios'!B39</f>
        <v>42917</v>
      </c>
      <c r="B38" s="146"/>
      <c r="C38" s="124"/>
      <c r="D38" s="177"/>
      <c r="E38" s="146"/>
      <c r="F38"/>
    </row>
    <row r="39" spans="1:6" x14ac:dyDescent="0.2">
      <c r="A39" s="176">
        <f>+'10.-precios'!B40</f>
        <v>42948</v>
      </c>
      <c r="B39" s="146"/>
      <c r="C39" s="124"/>
      <c r="D39" s="177"/>
      <c r="E39" s="146"/>
      <c r="F39"/>
    </row>
    <row r="40" spans="1:6" x14ac:dyDescent="0.2">
      <c r="A40" s="176">
        <f>+'10.-precios'!B41</f>
        <v>42979</v>
      </c>
      <c r="B40" s="146"/>
      <c r="C40" s="124"/>
      <c r="D40" s="177"/>
      <c r="E40" s="146"/>
      <c r="F40"/>
    </row>
    <row r="41" spans="1:6" x14ac:dyDescent="0.2">
      <c r="A41" s="176">
        <f>+'10.-precios'!B42</f>
        <v>43009</v>
      </c>
      <c r="B41" s="146"/>
      <c r="C41" s="124"/>
      <c r="D41" s="177"/>
      <c r="E41" s="146"/>
      <c r="F41"/>
    </row>
    <row r="42" spans="1:6" x14ac:dyDescent="0.2">
      <c r="A42" s="176">
        <f>+'10.-precios'!B43</f>
        <v>43040</v>
      </c>
      <c r="B42" s="146"/>
      <c r="C42" s="124"/>
      <c r="D42" s="177"/>
      <c r="E42" s="146"/>
      <c r="F42"/>
    </row>
    <row r="43" spans="1:6" ht="13.5" thickBot="1" x14ac:dyDescent="0.25">
      <c r="A43" s="178">
        <f>+'10.-precios'!B44</f>
        <v>43070</v>
      </c>
      <c r="B43" s="179"/>
      <c r="C43" s="184"/>
      <c r="D43" s="185"/>
      <c r="E43" s="179"/>
      <c r="F43"/>
    </row>
    <row r="44" spans="1:6" x14ac:dyDescent="0.2">
      <c r="A44" s="172">
        <f>+'10.-precios'!B45</f>
        <v>43101</v>
      </c>
      <c r="B44" s="174"/>
      <c r="C44" s="183"/>
      <c r="D44" s="173"/>
      <c r="E44" s="174"/>
      <c r="F44"/>
    </row>
    <row r="45" spans="1:6" x14ac:dyDescent="0.2">
      <c r="A45" s="176">
        <f>+'10.-precios'!B46</f>
        <v>43132</v>
      </c>
      <c r="B45" s="146"/>
      <c r="C45" s="124"/>
      <c r="D45" s="177"/>
      <c r="E45" s="146"/>
      <c r="F45"/>
    </row>
    <row r="46" spans="1:6" x14ac:dyDescent="0.2">
      <c r="A46" s="176">
        <f>+'10.-precios'!B47</f>
        <v>43160</v>
      </c>
      <c r="B46" s="146"/>
      <c r="C46" s="124"/>
      <c r="D46" s="177"/>
      <c r="E46" s="146"/>
      <c r="F46"/>
    </row>
    <row r="47" spans="1:6" x14ac:dyDescent="0.2">
      <c r="A47" s="176">
        <f>+'10.-precios'!B48</f>
        <v>43191</v>
      </c>
      <c r="B47" s="146"/>
      <c r="C47" s="124"/>
      <c r="D47" s="177"/>
      <c r="E47" s="146"/>
      <c r="F47"/>
    </row>
    <row r="48" spans="1:6" ht="13.5" thickBot="1" x14ac:dyDescent="0.25">
      <c r="A48" s="178">
        <f>+'10.-precios'!B49</f>
        <v>43221</v>
      </c>
      <c r="B48" s="179"/>
      <c r="C48" s="184"/>
      <c r="D48" s="185"/>
      <c r="E48" s="179"/>
      <c r="F48"/>
    </row>
    <row r="49" spans="1:6" hidden="1" x14ac:dyDescent="0.2">
      <c r="A49" s="402">
        <f>+'10.-precios'!B50</f>
        <v>43252</v>
      </c>
      <c r="B49" s="397"/>
      <c r="C49" s="406"/>
      <c r="D49" s="403"/>
      <c r="E49" s="397"/>
      <c r="F49"/>
    </row>
    <row r="50" spans="1:6" hidden="1" x14ac:dyDescent="0.2">
      <c r="A50" s="176">
        <f>+'10.-precios'!B51</f>
        <v>43282</v>
      </c>
      <c r="B50" s="146"/>
      <c r="C50" s="124"/>
      <c r="D50" s="177"/>
      <c r="E50" s="146"/>
      <c r="F50"/>
    </row>
    <row r="51" spans="1:6" hidden="1" x14ac:dyDescent="0.2">
      <c r="A51" s="176">
        <f>+'10.-precios'!B52</f>
        <v>43313</v>
      </c>
      <c r="B51" s="146"/>
      <c r="C51" s="124"/>
      <c r="D51" s="177"/>
      <c r="E51" s="146"/>
      <c r="F51"/>
    </row>
    <row r="52" spans="1:6" hidden="1" x14ac:dyDescent="0.2">
      <c r="A52" s="176">
        <f>+'10.-precios'!B53</f>
        <v>43344</v>
      </c>
      <c r="B52" s="146"/>
      <c r="C52" s="124"/>
      <c r="D52" s="177"/>
      <c r="E52" s="146"/>
      <c r="F52"/>
    </row>
    <row r="53" spans="1:6" hidden="1" x14ac:dyDescent="0.2">
      <c r="A53" s="176">
        <f>+'10.-precios'!B54</f>
        <v>43374</v>
      </c>
      <c r="B53" s="146"/>
      <c r="C53" s="124"/>
      <c r="D53" s="177"/>
      <c r="E53" s="146"/>
      <c r="F53"/>
    </row>
    <row r="54" spans="1:6" hidden="1" x14ac:dyDescent="0.2">
      <c r="A54" s="176">
        <f>+'10.-precios'!B55</f>
        <v>43405</v>
      </c>
      <c r="B54" s="146"/>
      <c r="C54" s="124"/>
      <c r="D54" s="177"/>
      <c r="E54" s="146"/>
      <c r="F54"/>
    </row>
    <row r="55" spans="1:6" ht="13.5" hidden="1" thickBot="1" x14ac:dyDescent="0.25">
      <c r="A55" s="178">
        <f>+'10.-precios'!B56</f>
        <v>43435</v>
      </c>
      <c r="B55" s="179"/>
      <c r="C55" s="184"/>
      <c r="D55" s="185"/>
      <c r="E55" s="179"/>
      <c r="F55"/>
    </row>
    <row r="56" spans="1:6" ht="13.5" thickBot="1" x14ac:dyDescent="0.25">
      <c r="A56" s="192"/>
      <c r="B56" s="187"/>
      <c r="C56" s="187"/>
      <c r="D56" s="188"/>
      <c r="E56" s="187"/>
      <c r="F56"/>
    </row>
    <row r="57" spans="1:6" x14ac:dyDescent="0.2">
      <c r="A57" s="233">
        <f>+'10.-precios'!B58</f>
        <v>2015</v>
      </c>
      <c r="B57" s="174"/>
      <c r="C57" s="174"/>
      <c r="D57" s="174"/>
      <c r="E57" s="174"/>
      <c r="F57"/>
    </row>
    <row r="58" spans="1:6" x14ac:dyDescent="0.2">
      <c r="A58" s="234">
        <f>+'10.-precios'!B59</f>
        <v>2016</v>
      </c>
      <c r="B58" s="146"/>
      <c r="C58" s="146"/>
      <c r="D58" s="146"/>
      <c r="E58" s="146"/>
      <c r="F58"/>
    </row>
    <row r="59" spans="1:6" ht="13.5" thickBot="1" x14ac:dyDescent="0.25">
      <c r="A59" s="235">
        <f>+'10.-precios'!B60</f>
        <v>2017</v>
      </c>
      <c r="B59" s="179"/>
      <c r="C59" s="179"/>
      <c r="D59" s="179"/>
      <c r="E59" s="179"/>
      <c r="F59"/>
    </row>
    <row r="60" spans="1:6" ht="13.5" thickBot="1" x14ac:dyDescent="0.25">
      <c r="A60" s="192"/>
      <c r="B60" s="187"/>
      <c r="C60" s="187"/>
      <c r="D60" s="187"/>
      <c r="E60" s="187"/>
      <c r="F60"/>
    </row>
    <row r="61" spans="1:6" x14ac:dyDescent="0.2">
      <c r="A61" s="404" t="str">
        <f>+'10.-precios'!B62</f>
        <v>ene-may 2017</v>
      </c>
      <c r="B61" s="174"/>
      <c r="C61" s="174"/>
      <c r="D61" s="174"/>
      <c r="E61" s="174"/>
      <c r="F61"/>
    </row>
    <row r="62" spans="1:6" ht="13.5" thickBot="1" x14ac:dyDescent="0.25">
      <c r="A62" s="405" t="str">
        <f>+'10.-precios'!B63</f>
        <v>ene-may 2018</v>
      </c>
      <c r="B62" s="179"/>
      <c r="C62" s="179"/>
      <c r="D62" s="179"/>
      <c r="E62" s="179"/>
      <c r="F62"/>
    </row>
    <row r="63" spans="1:6" x14ac:dyDescent="0.2">
      <c r="A63" s="193" t="s">
        <v>90</v>
      </c>
      <c r="B63" s="187"/>
      <c r="C63" s="187"/>
      <c r="D63" s="187"/>
      <c r="E63" s="187"/>
      <c r="F63" s="187"/>
    </row>
    <row r="64" spans="1:6" x14ac:dyDescent="0.2">
      <c r="A64" s="161"/>
      <c r="B64" s="187"/>
      <c r="C64" s="187"/>
      <c r="D64" s="187"/>
      <c r="E64" s="187"/>
      <c r="F64" s="187"/>
    </row>
    <row r="65" spans="1:6" x14ac:dyDescent="0.2">
      <c r="A65" s="161"/>
      <c r="B65" s="187"/>
      <c r="C65" s="187"/>
      <c r="D65" s="187"/>
      <c r="E65" s="187"/>
      <c r="F65" s="187"/>
    </row>
    <row r="66" spans="1:6" hidden="1" x14ac:dyDescent="0.2">
      <c r="B66" s="187"/>
      <c r="C66" s="187"/>
      <c r="D66" s="187"/>
      <c r="E66" s="187"/>
      <c r="F66" s="187"/>
    </row>
    <row r="67" spans="1:6" hidden="1" x14ac:dyDescent="0.2">
      <c r="A67" s="96" t="s">
        <v>147</v>
      </c>
      <c r="B67" s="97"/>
      <c r="C67" s="57"/>
    </row>
    <row r="68" spans="1:6" ht="13.5" hidden="1" thickBot="1" x14ac:dyDescent="0.25">
      <c r="A68" s="57"/>
      <c r="B68" s="57"/>
      <c r="C68" s="57"/>
    </row>
    <row r="69" spans="1:6" ht="13.5" hidden="1" thickBot="1" x14ac:dyDescent="0.25">
      <c r="A69" s="99" t="s">
        <v>10</v>
      </c>
      <c r="C69" s="101" t="s">
        <v>141</v>
      </c>
      <c r="D69" s="102" t="s">
        <v>121</v>
      </c>
    </row>
    <row r="70" spans="1:6" hidden="1" x14ac:dyDescent="0.2">
      <c r="A70" s="103">
        <v>2003</v>
      </c>
      <c r="C70" s="113">
        <f>+C57-SUM(C8:C19)</f>
        <v>0</v>
      </c>
      <c r="D70" s="114">
        <f>+D57-SUM(D8:D19)</f>
        <v>0</v>
      </c>
    </row>
    <row r="71" spans="1:6" hidden="1" x14ac:dyDescent="0.2">
      <c r="A71" s="104">
        <v>2004</v>
      </c>
      <c r="C71" s="115">
        <f>+C58-SUM(C20:C31)</f>
        <v>0</v>
      </c>
      <c r="D71" s="116">
        <f>+D58-SUM(D20:D31)</f>
        <v>0</v>
      </c>
    </row>
    <row r="72" spans="1:6" ht="13.5" hidden="1" thickBot="1" x14ac:dyDescent="0.25">
      <c r="A72" s="105">
        <v>2005</v>
      </c>
      <c r="C72" s="117">
        <f>+C59-SUM(C32:C43)</f>
        <v>0</v>
      </c>
      <c r="D72" s="118">
        <f>+D59-SUM(D32:D43)</f>
        <v>0</v>
      </c>
    </row>
    <row r="73" spans="1:6" hidden="1" x14ac:dyDescent="0.2">
      <c r="A73" s="103" t="str">
        <f>+A61</f>
        <v>ene-may 2017</v>
      </c>
      <c r="C73" s="119">
        <f>+C61-(SUM(C32:INDEX(C32:C43,'parámetros e instrucciones'!$E$3)))</f>
        <v>0</v>
      </c>
      <c r="D73" s="119">
        <f>+D61-(SUM(D32:INDEX(D32:D43,'parámetros e instrucciones'!$E$3)))</f>
        <v>0</v>
      </c>
    </row>
    <row r="74" spans="1:6" ht="13.5" hidden="1" thickBot="1" x14ac:dyDescent="0.25">
      <c r="A74" s="105" t="str">
        <f>+A62</f>
        <v>ene-may 2018</v>
      </c>
      <c r="C74" s="120">
        <f>+C62-(SUM(C44:INDEX(C44:C55,'parámetros e instrucciones'!$E$3)))</f>
        <v>0</v>
      </c>
      <c r="D74" s="120">
        <f>+D62-(SUM(D44:INDEX(D44:D55,'parámetros e instrucciones'!$E$3)))</f>
        <v>0</v>
      </c>
    </row>
  </sheetData>
  <sheetProtection password="CA79" sheet="1" objects="1" scenarios="1" formatCells="0" formatColumns="0" formatRows="0"/>
  <mergeCells count="1">
    <mergeCell ref="A1:F1"/>
  </mergeCells>
  <phoneticPr fontId="0" type="noConversion"/>
  <printOptions horizontalCentered="1" verticalCentered="1"/>
  <pageMargins left="0.35433070866141736" right="0.23622047244094491" top="0.39370078740157483" bottom="0.43307086614173229" header="0.51181102362204722" footer="0.51181102362204722"/>
  <pageSetup paperSize="9" orientation="portrait" horizontalDpi="300" verticalDpi="300" r:id="rId1"/>
  <headerFooter alignWithMargins="0">
    <oddHeader>&amp;R2018 - Año del Centenario de la Reforma Universitaria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65"/>
  <sheetViews>
    <sheetView showGridLines="0" zoomScaleNormal="100" workbookViewId="0">
      <selection activeCell="A2" sqref="A2"/>
    </sheetView>
  </sheetViews>
  <sheetFormatPr baseColWidth="10" defaultRowHeight="12.75" x14ac:dyDescent="0.2"/>
  <cols>
    <col min="1" max="3" width="14.5703125" style="52" customWidth="1"/>
    <col min="4" max="9" width="13.85546875" style="52" customWidth="1"/>
    <col min="10" max="16384" width="11.42578125" style="52"/>
  </cols>
  <sheetData>
    <row r="1" spans="1:9" x14ac:dyDescent="0.2">
      <c r="A1" s="149" t="s">
        <v>139</v>
      </c>
      <c r="B1" s="136"/>
      <c r="C1" s="136"/>
      <c r="D1" s="214"/>
      <c r="E1" s="214"/>
      <c r="F1" s="215"/>
      <c r="G1" s="215"/>
      <c r="H1" s="215"/>
      <c r="I1" s="215"/>
    </row>
    <row r="2" spans="1:9" x14ac:dyDescent="0.2">
      <c r="A2" s="136" t="s">
        <v>14</v>
      </c>
      <c r="B2" s="136"/>
      <c r="C2" s="136"/>
      <c r="D2" s="215"/>
      <c r="E2" s="215"/>
      <c r="F2" s="215"/>
      <c r="G2" s="215"/>
      <c r="H2" s="215"/>
      <c r="I2" s="215"/>
    </row>
    <row r="3" spans="1:9" x14ac:dyDescent="0.2">
      <c r="A3" s="368" t="str">
        <f>+'1.modelos'!A3</f>
        <v>Seccionadores</v>
      </c>
      <c r="B3" s="376"/>
      <c r="C3" s="376"/>
      <c r="D3" s="378"/>
      <c r="E3" s="377"/>
      <c r="F3" s="378"/>
      <c r="G3" s="378"/>
      <c r="H3" s="378"/>
      <c r="I3" s="378"/>
    </row>
    <row r="4" spans="1:9" x14ac:dyDescent="0.2">
      <c r="A4" s="136" t="s">
        <v>15</v>
      </c>
      <c r="B4" s="136"/>
      <c r="C4" s="136"/>
      <c r="D4" s="215"/>
      <c r="E4" s="215"/>
      <c r="F4" s="215"/>
      <c r="G4" s="215"/>
      <c r="H4" s="215"/>
      <c r="I4" s="215"/>
    </row>
    <row r="5" spans="1:9" x14ac:dyDescent="0.2">
      <c r="A5" s="366" t="s">
        <v>208</v>
      </c>
      <c r="B5" s="366"/>
      <c r="C5" s="366"/>
      <c r="D5" s="365"/>
      <c r="E5" s="365"/>
      <c r="F5" s="365"/>
      <c r="G5" s="365"/>
      <c r="H5" s="365"/>
      <c r="I5" s="365"/>
    </row>
    <row r="6" spans="1:9" ht="13.5" thickBot="1" x14ac:dyDescent="0.25">
      <c r="D6" s="188"/>
      <c r="E6" s="215"/>
      <c r="F6" s="215"/>
      <c r="G6" s="215"/>
      <c r="H6" s="215"/>
      <c r="I6" s="215"/>
    </row>
    <row r="7" spans="1:9" x14ac:dyDescent="0.2">
      <c r="A7" s="150" t="s">
        <v>9</v>
      </c>
      <c r="B7" s="525" t="s">
        <v>207</v>
      </c>
      <c r="C7" s="526"/>
      <c r="D7" s="216" t="s">
        <v>16</v>
      </c>
      <c r="E7" s="217"/>
      <c r="F7" s="216" t="s">
        <v>16</v>
      </c>
      <c r="G7" s="217"/>
      <c r="H7" s="216" t="s">
        <v>16</v>
      </c>
      <c r="I7" s="217"/>
    </row>
    <row r="8" spans="1:9" ht="13.5" thickBot="1" x14ac:dyDescent="0.25">
      <c r="A8" s="218" t="s">
        <v>10</v>
      </c>
      <c r="B8" s="219" t="s">
        <v>17</v>
      </c>
      <c r="C8" s="220" t="s">
        <v>18</v>
      </c>
      <c r="D8" s="221" t="s">
        <v>17</v>
      </c>
      <c r="E8" s="222" t="s">
        <v>18</v>
      </c>
      <c r="F8" s="221" t="s">
        <v>17</v>
      </c>
      <c r="G8" s="222" t="s">
        <v>18</v>
      </c>
      <c r="H8" s="221" t="s">
        <v>17</v>
      </c>
      <c r="I8" s="222" t="s">
        <v>18</v>
      </c>
    </row>
    <row r="9" spans="1:9" x14ac:dyDescent="0.2">
      <c r="A9" s="172">
        <f>+'12- impo '!A8</f>
        <v>42005</v>
      </c>
      <c r="B9" s="172"/>
      <c r="C9" s="172"/>
      <c r="D9" s="173"/>
      <c r="E9" s="174"/>
      <c r="F9" s="173"/>
      <c r="G9" s="174"/>
      <c r="H9" s="173"/>
      <c r="I9" s="174"/>
    </row>
    <row r="10" spans="1:9" x14ac:dyDescent="0.2">
      <c r="A10" s="176">
        <f>+'12- impo '!A9</f>
        <v>42036</v>
      </c>
      <c r="B10" s="176"/>
      <c r="C10" s="176"/>
      <c r="D10" s="177"/>
      <c r="E10" s="146"/>
      <c r="F10" s="177"/>
      <c r="G10" s="146"/>
      <c r="H10" s="177"/>
      <c r="I10" s="146"/>
    </row>
    <row r="11" spans="1:9" x14ac:dyDescent="0.2">
      <c r="A11" s="176">
        <f>+'12- impo '!A10</f>
        <v>42064</v>
      </c>
      <c r="B11" s="176"/>
      <c r="C11" s="176"/>
      <c r="D11" s="177"/>
      <c r="E11" s="146"/>
      <c r="F11" s="177"/>
      <c r="G11" s="146"/>
      <c r="H11" s="177"/>
      <c r="I11" s="146"/>
    </row>
    <row r="12" spans="1:9" x14ac:dyDescent="0.2">
      <c r="A12" s="176">
        <f>+'12- impo '!A11</f>
        <v>42095</v>
      </c>
      <c r="B12" s="176"/>
      <c r="C12" s="176"/>
      <c r="D12" s="177"/>
      <c r="E12" s="146"/>
      <c r="F12" s="177"/>
      <c r="G12" s="146"/>
      <c r="H12" s="177"/>
      <c r="I12" s="146"/>
    </row>
    <row r="13" spans="1:9" x14ac:dyDescent="0.2">
      <c r="A13" s="176">
        <f>+'12- impo '!A12</f>
        <v>42125</v>
      </c>
      <c r="B13" s="176"/>
      <c r="C13" s="176"/>
      <c r="D13" s="146"/>
      <c r="E13" s="146"/>
      <c r="F13" s="146"/>
      <c r="G13" s="146"/>
      <c r="H13" s="146"/>
      <c r="I13" s="146"/>
    </row>
    <row r="14" spans="1:9" x14ac:dyDescent="0.2">
      <c r="A14" s="176">
        <f>+'12- impo '!A13</f>
        <v>42156</v>
      </c>
      <c r="B14" s="176"/>
      <c r="C14" s="176"/>
      <c r="D14" s="177"/>
      <c r="E14" s="146"/>
      <c r="F14" s="177"/>
      <c r="G14" s="146"/>
      <c r="H14" s="177"/>
      <c r="I14" s="146"/>
    </row>
    <row r="15" spans="1:9" x14ac:dyDescent="0.2">
      <c r="A15" s="176">
        <f>+'12- impo '!A14</f>
        <v>42186</v>
      </c>
      <c r="B15" s="176"/>
      <c r="C15" s="176"/>
      <c r="D15" s="146"/>
      <c r="E15" s="146"/>
      <c r="F15" s="146"/>
      <c r="G15" s="146"/>
      <c r="H15" s="146"/>
      <c r="I15" s="146"/>
    </row>
    <row r="16" spans="1:9" x14ac:dyDescent="0.2">
      <c r="A16" s="176">
        <f>+'12- impo '!A15</f>
        <v>42217</v>
      </c>
      <c r="B16" s="176"/>
      <c r="C16" s="176"/>
      <c r="D16" s="146"/>
      <c r="E16" s="146"/>
      <c r="F16" s="146"/>
      <c r="G16" s="146"/>
      <c r="H16" s="146"/>
      <c r="I16" s="146"/>
    </row>
    <row r="17" spans="1:9" x14ac:dyDescent="0.2">
      <c r="A17" s="176">
        <f>+'12- impo '!A16</f>
        <v>42248</v>
      </c>
      <c r="B17" s="176"/>
      <c r="C17" s="176"/>
      <c r="D17" s="146"/>
      <c r="E17" s="146"/>
      <c r="F17" s="146"/>
      <c r="G17" s="146"/>
      <c r="H17" s="146"/>
      <c r="I17" s="146"/>
    </row>
    <row r="18" spans="1:9" x14ac:dyDescent="0.2">
      <c r="A18" s="176">
        <f>+'12- impo '!A17</f>
        <v>42278</v>
      </c>
      <c r="B18" s="176"/>
      <c r="C18" s="176"/>
      <c r="D18" s="146"/>
      <c r="E18" s="146"/>
      <c r="F18" s="146"/>
      <c r="G18" s="146"/>
      <c r="H18" s="146"/>
      <c r="I18" s="146"/>
    </row>
    <row r="19" spans="1:9" x14ac:dyDescent="0.2">
      <c r="A19" s="176">
        <f>+'12- impo '!A18</f>
        <v>42309</v>
      </c>
      <c r="B19" s="176"/>
      <c r="C19" s="176"/>
      <c r="D19" s="146"/>
      <c r="E19" s="146"/>
      <c r="F19" s="146"/>
      <c r="G19" s="146"/>
      <c r="H19" s="146"/>
      <c r="I19" s="146"/>
    </row>
    <row r="20" spans="1:9" ht="13.5" thickBot="1" x14ac:dyDescent="0.25">
      <c r="A20" s="178">
        <f>+'12- impo '!A19</f>
        <v>42339</v>
      </c>
      <c r="B20" s="178"/>
      <c r="C20" s="178"/>
      <c r="D20" s="179"/>
      <c r="E20" s="179"/>
      <c r="F20" s="179"/>
      <c r="G20" s="179"/>
      <c r="H20" s="179"/>
      <c r="I20" s="179"/>
    </row>
    <row r="21" spans="1:9" x14ac:dyDescent="0.2">
      <c r="A21" s="172">
        <f>+'12- impo '!A20</f>
        <v>42370</v>
      </c>
      <c r="B21" s="172"/>
      <c r="C21" s="172"/>
      <c r="D21" s="174"/>
      <c r="E21" s="174"/>
      <c r="F21" s="174"/>
      <c r="G21" s="174"/>
      <c r="H21" s="174"/>
      <c r="I21" s="174"/>
    </row>
    <row r="22" spans="1:9" x14ac:dyDescent="0.2">
      <c r="A22" s="176">
        <f>+'12- impo '!A21</f>
        <v>42401</v>
      </c>
      <c r="B22" s="176"/>
      <c r="C22" s="176"/>
      <c r="D22" s="146"/>
      <c r="E22" s="146"/>
      <c r="F22" s="146"/>
      <c r="G22" s="146"/>
      <c r="H22" s="146"/>
      <c r="I22" s="146"/>
    </row>
    <row r="23" spans="1:9" x14ac:dyDescent="0.2">
      <c r="A23" s="176">
        <f>+'12- impo '!A22</f>
        <v>42430</v>
      </c>
      <c r="B23" s="176"/>
      <c r="C23" s="176"/>
      <c r="D23" s="146"/>
      <c r="E23" s="146"/>
      <c r="F23" s="146"/>
      <c r="G23" s="146"/>
      <c r="H23" s="146"/>
      <c r="I23" s="146"/>
    </row>
    <row r="24" spans="1:9" x14ac:dyDescent="0.2">
      <c r="A24" s="176">
        <f>+'12- impo '!A23</f>
        <v>42461</v>
      </c>
      <c r="B24" s="176"/>
      <c r="C24" s="176"/>
      <c r="D24" s="146"/>
      <c r="E24" s="146"/>
      <c r="F24" s="146"/>
      <c r="G24" s="146"/>
      <c r="H24" s="146"/>
      <c r="I24" s="146"/>
    </row>
    <row r="25" spans="1:9" x14ac:dyDescent="0.2">
      <c r="A25" s="176">
        <f>+'12- impo '!A24</f>
        <v>42491</v>
      </c>
      <c r="B25" s="176"/>
      <c r="C25" s="176"/>
      <c r="D25" s="146"/>
      <c r="E25" s="146"/>
      <c r="F25" s="146"/>
      <c r="G25" s="146"/>
      <c r="H25" s="146"/>
      <c r="I25" s="146"/>
    </row>
    <row r="26" spans="1:9" x14ac:dyDescent="0.2">
      <c r="A26" s="176">
        <f>+'12- impo '!A25</f>
        <v>42522</v>
      </c>
      <c r="B26" s="176"/>
      <c r="C26" s="176"/>
      <c r="D26" s="146"/>
      <c r="E26" s="146"/>
      <c r="F26" s="146"/>
      <c r="G26" s="146"/>
      <c r="H26" s="146"/>
      <c r="I26" s="146"/>
    </row>
    <row r="27" spans="1:9" x14ac:dyDescent="0.2">
      <c r="A27" s="176">
        <f>+'12- impo '!A26</f>
        <v>42552</v>
      </c>
      <c r="B27" s="176"/>
      <c r="C27" s="176"/>
      <c r="D27" s="146"/>
      <c r="E27" s="146"/>
      <c r="F27" s="146"/>
      <c r="G27" s="146"/>
      <c r="H27" s="146"/>
      <c r="I27" s="146"/>
    </row>
    <row r="28" spans="1:9" x14ac:dyDescent="0.2">
      <c r="A28" s="176">
        <f>+'12- impo '!A27</f>
        <v>42583</v>
      </c>
      <c r="B28" s="176"/>
      <c r="C28" s="176"/>
      <c r="D28" s="146"/>
      <c r="E28" s="146"/>
      <c r="F28" s="146"/>
      <c r="G28" s="146"/>
      <c r="H28" s="146"/>
      <c r="I28" s="146"/>
    </row>
    <row r="29" spans="1:9" x14ac:dyDescent="0.2">
      <c r="A29" s="176">
        <f>+'12- impo '!A28</f>
        <v>42614</v>
      </c>
      <c r="B29" s="176"/>
      <c r="C29" s="176"/>
      <c r="D29" s="146"/>
      <c r="E29" s="146"/>
      <c r="F29" s="146"/>
      <c r="G29" s="146"/>
      <c r="H29" s="146"/>
      <c r="I29" s="146"/>
    </row>
    <row r="30" spans="1:9" x14ac:dyDescent="0.2">
      <c r="A30" s="176">
        <f>+'12- impo '!A29</f>
        <v>42644</v>
      </c>
      <c r="B30" s="176"/>
      <c r="C30" s="176"/>
      <c r="D30" s="146"/>
      <c r="E30" s="146"/>
      <c r="F30" s="146"/>
      <c r="G30" s="146"/>
      <c r="H30" s="146"/>
      <c r="I30" s="146"/>
    </row>
    <row r="31" spans="1:9" x14ac:dyDescent="0.2">
      <c r="A31" s="176">
        <f>+'12- impo '!A30</f>
        <v>42675</v>
      </c>
      <c r="B31" s="176"/>
      <c r="C31" s="176"/>
      <c r="D31" s="146"/>
      <c r="E31" s="146"/>
      <c r="F31" s="146"/>
      <c r="G31" s="146"/>
      <c r="H31" s="146"/>
      <c r="I31" s="146"/>
    </row>
    <row r="32" spans="1:9" ht="13.5" thickBot="1" x14ac:dyDescent="0.25">
      <c r="A32" s="178">
        <f>+'12- impo '!A31</f>
        <v>42705</v>
      </c>
      <c r="B32" s="178"/>
      <c r="C32" s="178"/>
      <c r="D32" s="179"/>
      <c r="E32" s="179"/>
      <c r="F32" s="179"/>
      <c r="G32" s="179"/>
      <c r="H32" s="179"/>
      <c r="I32" s="179"/>
    </row>
    <row r="33" spans="1:9" x14ac:dyDescent="0.2">
      <c r="A33" s="172">
        <f>+'12- impo '!A32</f>
        <v>42736</v>
      </c>
      <c r="B33" s="172"/>
      <c r="C33" s="172"/>
      <c r="D33" s="174"/>
      <c r="E33" s="174"/>
      <c r="F33" s="174"/>
      <c r="G33" s="174"/>
      <c r="H33" s="174"/>
      <c r="I33" s="174"/>
    </row>
    <row r="34" spans="1:9" x14ac:dyDescent="0.2">
      <c r="A34" s="176">
        <f>+'12- impo '!A33</f>
        <v>42767</v>
      </c>
      <c r="B34" s="176"/>
      <c r="C34" s="176"/>
      <c r="D34" s="146"/>
      <c r="E34" s="146"/>
      <c r="F34" s="146"/>
      <c r="G34" s="146"/>
      <c r="H34" s="146"/>
      <c r="I34" s="146"/>
    </row>
    <row r="35" spans="1:9" x14ac:dyDescent="0.2">
      <c r="A35" s="176">
        <f>+'12- impo '!A34</f>
        <v>42795</v>
      </c>
      <c r="B35" s="176"/>
      <c r="C35" s="176"/>
      <c r="D35" s="146"/>
      <c r="E35" s="146"/>
      <c r="F35" s="146"/>
      <c r="G35" s="146"/>
      <c r="H35" s="146"/>
      <c r="I35" s="146"/>
    </row>
    <row r="36" spans="1:9" x14ac:dyDescent="0.2">
      <c r="A36" s="176">
        <f>+'12- impo '!A35</f>
        <v>42826</v>
      </c>
      <c r="B36" s="176"/>
      <c r="C36" s="176"/>
      <c r="D36" s="146"/>
      <c r="E36" s="146"/>
      <c r="F36" s="146"/>
      <c r="G36" s="146"/>
      <c r="H36" s="146"/>
      <c r="I36" s="146"/>
    </row>
    <row r="37" spans="1:9" x14ac:dyDescent="0.2">
      <c r="A37" s="176">
        <f>+'12- impo '!A36</f>
        <v>42856</v>
      </c>
      <c r="B37" s="176"/>
      <c r="C37" s="176"/>
      <c r="D37" s="146"/>
      <c r="E37" s="146"/>
      <c r="F37" s="146"/>
      <c r="G37" s="146"/>
      <c r="H37" s="146"/>
      <c r="I37" s="146"/>
    </row>
    <row r="38" spans="1:9" x14ac:dyDescent="0.2">
      <c r="A38" s="176">
        <f>+'12- impo '!A37</f>
        <v>42887</v>
      </c>
      <c r="B38" s="176"/>
      <c r="C38" s="176"/>
      <c r="D38" s="146"/>
      <c r="E38" s="146"/>
      <c r="F38" s="146"/>
      <c r="G38" s="146"/>
      <c r="H38" s="146"/>
      <c r="I38" s="146"/>
    </row>
    <row r="39" spans="1:9" x14ac:dyDescent="0.2">
      <c r="A39" s="176">
        <f>+'12- impo '!A38</f>
        <v>42917</v>
      </c>
      <c r="B39" s="176"/>
      <c r="C39" s="176"/>
      <c r="D39" s="146"/>
      <c r="E39" s="146"/>
      <c r="F39" s="146"/>
      <c r="G39" s="146"/>
      <c r="H39" s="146"/>
      <c r="I39" s="146"/>
    </row>
    <row r="40" spans="1:9" x14ac:dyDescent="0.2">
      <c r="A40" s="176">
        <f>+'12- impo '!A39</f>
        <v>42948</v>
      </c>
      <c r="B40" s="176"/>
      <c r="C40" s="176"/>
      <c r="D40" s="146"/>
      <c r="E40" s="146"/>
      <c r="F40" s="146"/>
      <c r="G40" s="146"/>
      <c r="H40" s="146"/>
      <c r="I40" s="146"/>
    </row>
    <row r="41" spans="1:9" x14ac:dyDescent="0.2">
      <c r="A41" s="176">
        <f>+'12- impo '!A40</f>
        <v>42979</v>
      </c>
      <c r="B41" s="176"/>
      <c r="C41" s="176"/>
      <c r="D41" s="146"/>
      <c r="E41" s="146"/>
      <c r="F41" s="146"/>
      <c r="G41" s="146"/>
      <c r="H41" s="146"/>
      <c r="I41" s="146"/>
    </row>
    <row r="42" spans="1:9" x14ac:dyDescent="0.2">
      <c r="A42" s="176">
        <f>+'12- impo '!A41</f>
        <v>43009</v>
      </c>
      <c r="B42" s="176"/>
      <c r="C42" s="176"/>
      <c r="D42" s="146"/>
      <c r="E42" s="146"/>
      <c r="F42" s="146"/>
      <c r="G42" s="146"/>
      <c r="H42" s="146"/>
      <c r="I42" s="146"/>
    </row>
    <row r="43" spans="1:9" x14ac:dyDescent="0.2">
      <c r="A43" s="176">
        <f>+'12- impo '!A42</f>
        <v>43040</v>
      </c>
      <c r="B43" s="176"/>
      <c r="C43" s="176"/>
      <c r="D43" s="146"/>
      <c r="E43" s="146"/>
      <c r="F43" s="146"/>
      <c r="G43" s="146"/>
      <c r="H43" s="146"/>
      <c r="I43" s="146"/>
    </row>
    <row r="44" spans="1:9" ht="13.5" thickBot="1" x14ac:dyDescent="0.25">
      <c r="A44" s="178">
        <f>+'12- impo '!A43</f>
        <v>43070</v>
      </c>
      <c r="B44" s="178"/>
      <c r="C44" s="178"/>
      <c r="D44" s="179"/>
      <c r="E44" s="179"/>
      <c r="F44" s="179"/>
      <c r="G44" s="179"/>
      <c r="H44" s="179"/>
      <c r="I44" s="179"/>
    </row>
    <row r="45" spans="1:9" x14ac:dyDescent="0.2">
      <c r="A45" s="172">
        <f>+'12- impo '!A44</f>
        <v>43101</v>
      </c>
      <c r="B45" s="172"/>
      <c r="C45" s="172"/>
      <c r="D45" s="174"/>
      <c r="E45" s="174"/>
      <c r="F45" s="174"/>
      <c r="G45" s="174"/>
      <c r="H45" s="174"/>
      <c r="I45" s="174"/>
    </row>
    <row r="46" spans="1:9" x14ac:dyDescent="0.2">
      <c r="A46" s="176">
        <f>+'12- impo '!A45</f>
        <v>43132</v>
      </c>
      <c r="B46" s="176"/>
      <c r="C46" s="176"/>
      <c r="D46" s="146"/>
      <c r="E46" s="146"/>
      <c r="F46" s="146"/>
      <c r="G46" s="146"/>
      <c r="H46" s="146"/>
      <c r="I46" s="146"/>
    </row>
    <row r="47" spans="1:9" x14ac:dyDescent="0.2">
      <c r="A47" s="176">
        <f>+'12- impo '!A46</f>
        <v>43160</v>
      </c>
      <c r="B47" s="176"/>
      <c r="C47" s="176"/>
      <c r="D47" s="146"/>
      <c r="E47" s="146"/>
      <c r="F47" s="146"/>
      <c r="G47" s="146"/>
      <c r="H47" s="146"/>
      <c r="I47" s="146"/>
    </row>
    <row r="48" spans="1:9" x14ac:dyDescent="0.2">
      <c r="A48" s="176">
        <f>+'12- impo '!A47</f>
        <v>43191</v>
      </c>
      <c r="B48" s="176"/>
      <c r="C48" s="176"/>
      <c r="D48" s="146"/>
      <c r="E48" s="146"/>
      <c r="F48" s="146"/>
      <c r="G48" s="146"/>
      <c r="H48" s="146"/>
      <c r="I48" s="146"/>
    </row>
    <row r="49" spans="1:9" ht="13.5" thickBot="1" x14ac:dyDescent="0.25">
      <c r="A49" s="178">
        <f>+'12- impo '!A48</f>
        <v>43221</v>
      </c>
      <c r="B49" s="178"/>
      <c r="C49" s="178"/>
      <c r="D49" s="179"/>
      <c r="E49" s="179"/>
      <c r="F49" s="179"/>
      <c r="G49" s="179"/>
      <c r="H49" s="179"/>
      <c r="I49" s="179"/>
    </row>
    <row r="50" spans="1:9" hidden="1" x14ac:dyDescent="0.2">
      <c r="A50" s="402">
        <f>+'12- impo '!A49</f>
        <v>43252</v>
      </c>
      <c r="B50" s="402"/>
      <c r="C50" s="402"/>
      <c r="D50" s="397"/>
      <c r="E50" s="397"/>
      <c r="F50" s="397"/>
      <c r="G50" s="397"/>
      <c r="H50" s="397"/>
      <c r="I50" s="397"/>
    </row>
    <row r="51" spans="1:9" hidden="1" x14ac:dyDescent="0.2">
      <c r="A51" s="176">
        <f>+'12- impo '!A50</f>
        <v>43282</v>
      </c>
      <c r="B51" s="176"/>
      <c r="C51" s="176"/>
      <c r="D51" s="146"/>
      <c r="E51" s="146"/>
      <c r="F51" s="146"/>
      <c r="G51" s="146"/>
      <c r="H51" s="146"/>
      <c r="I51" s="146"/>
    </row>
    <row r="52" spans="1:9" hidden="1" x14ac:dyDescent="0.2">
      <c r="A52" s="176">
        <f>+'12- impo '!A51</f>
        <v>43313</v>
      </c>
      <c r="B52" s="176"/>
      <c r="C52" s="176"/>
      <c r="D52" s="146"/>
      <c r="E52" s="146"/>
      <c r="F52" s="146"/>
      <c r="G52" s="146"/>
      <c r="H52" s="146"/>
      <c r="I52" s="146"/>
    </row>
    <row r="53" spans="1:9" hidden="1" x14ac:dyDescent="0.2">
      <c r="A53" s="176">
        <f>+'12- impo '!A52</f>
        <v>43344</v>
      </c>
      <c r="B53" s="176"/>
      <c r="C53" s="176"/>
      <c r="D53" s="146"/>
      <c r="E53" s="146"/>
      <c r="F53" s="146"/>
      <c r="G53" s="146"/>
      <c r="H53" s="146"/>
      <c r="I53" s="146"/>
    </row>
    <row r="54" spans="1:9" hidden="1" x14ac:dyDescent="0.2">
      <c r="A54" s="176">
        <f>+'12- impo '!A53</f>
        <v>43374</v>
      </c>
      <c r="B54" s="176"/>
      <c r="C54" s="176"/>
      <c r="D54" s="146"/>
      <c r="E54" s="146"/>
      <c r="F54" s="146"/>
      <c r="G54" s="146"/>
      <c r="H54" s="146"/>
      <c r="I54" s="146"/>
    </row>
    <row r="55" spans="1:9" hidden="1" x14ac:dyDescent="0.2">
      <c r="A55" s="176">
        <f>+'12- impo '!A54</f>
        <v>43405</v>
      </c>
      <c r="B55" s="176"/>
      <c r="C55" s="176"/>
      <c r="D55" s="146"/>
      <c r="E55" s="146"/>
      <c r="F55" s="146"/>
      <c r="G55" s="146"/>
      <c r="H55" s="146"/>
      <c r="I55" s="146"/>
    </row>
    <row r="56" spans="1:9" ht="13.5" hidden="1" thickBot="1" x14ac:dyDescent="0.25">
      <c r="A56" s="178">
        <f>+'12- impo '!A55</f>
        <v>43435</v>
      </c>
      <c r="B56" s="178"/>
      <c r="C56" s="178"/>
      <c r="D56" s="179"/>
      <c r="E56" s="179"/>
      <c r="F56" s="179"/>
      <c r="G56" s="179"/>
      <c r="H56" s="179"/>
      <c r="I56" s="179"/>
    </row>
    <row r="57" spans="1:9" ht="13.5" thickBot="1" x14ac:dyDescent="0.25">
      <c r="A57" s="192"/>
      <c r="B57" s="192"/>
      <c r="C57" s="192"/>
      <c r="D57" s="187"/>
      <c r="E57" s="187"/>
      <c r="F57" s="187"/>
      <c r="G57" s="187"/>
      <c r="H57" s="187"/>
      <c r="I57" s="187"/>
    </row>
    <row r="58" spans="1:9" x14ac:dyDescent="0.2">
      <c r="A58" s="189">
        <f>+'12- impo '!A57</f>
        <v>2015</v>
      </c>
      <c r="B58" s="223"/>
      <c r="C58" s="223"/>
      <c r="D58" s="224"/>
      <c r="E58" s="224"/>
      <c r="F58" s="224"/>
      <c r="G58" s="224"/>
      <c r="H58" s="224"/>
      <c r="I58" s="224"/>
    </row>
    <row r="59" spans="1:9" x14ac:dyDescent="0.2">
      <c r="A59" s="190">
        <f>+'12- impo '!A58</f>
        <v>2016</v>
      </c>
      <c r="B59" s="225"/>
      <c r="C59" s="225"/>
      <c r="D59" s="226"/>
      <c r="E59" s="226"/>
      <c r="F59" s="226"/>
      <c r="G59" s="226"/>
      <c r="H59" s="226"/>
      <c r="I59" s="226"/>
    </row>
    <row r="60" spans="1:9" ht="13.5" thickBot="1" x14ac:dyDescent="0.25">
      <c r="A60" s="191">
        <f>+'12- impo '!A59</f>
        <v>2017</v>
      </c>
      <c r="B60" s="227"/>
      <c r="C60" s="227"/>
      <c r="D60" s="228"/>
      <c r="E60" s="228"/>
      <c r="F60" s="228"/>
      <c r="G60" s="228"/>
      <c r="H60" s="228"/>
      <c r="I60" s="228"/>
    </row>
    <row r="61" spans="1:9" ht="13.5" thickBot="1" x14ac:dyDescent="0.25">
      <c r="A61" s="192"/>
      <c r="B61" s="229"/>
      <c r="C61" s="229"/>
      <c r="D61" s="70"/>
      <c r="E61" s="70"/>
      <c r="F61" s="70"/>
      <c r="G61" s="70"/>
      <c r="H61" s="70"/>
      <c r="I61" s="70"/>
    </row>
    <row r="62" spans="1:9" x14ac:dyDescent="0.2">
      <c r="A62" s="404" t="str">
        <f>+'12- impo '!A61</f>
        <v>ene-may 2017</v>
      </c>
      <c r="B62" s="230"/>
      <c r="C62" s="230"/>
      <c r="D62" s="224"/>
      <c r="E62" s="224"/>
      <c r="F62" s="224"/>
      <c r="G62" s="224"/>
      <c r="H62" s="224"/>
      <c r="I62" s="224"/>
    </row>
    <row r="63" spans="1:9" ht="13.5" thickBot="1" x14ac:dyDescent="0.25">
      <c r="A63" s="405" t="str">
        <f>+'12- impo '!A62</f>
        <v>ene-may 2018</v>
      </c>
      <c r="B63" s="231"/>
      <c r="C63" s="231"/>
      <c r="D63" s="228"/>
      <c r="E63" s="228"/>
      <c r="F63" s="228"/>
      <c r="G63" s="228"/>
      <c r="H63" s="228"/>
      <c r="I63" s="228"/>
    </row>
    <row r="64" spans="1:9" x14ac:dyDescent="0.2">
      <c r="A64" s="186"/>
      <c r="B64" s="186"/>
      <c r="C64" s="186"/>
    </row>
    <row r="65" spans="1:3" x14ac:dyDescent="0.2">
      <c r="A65" s="186"/>
      <c r="B65" s="186"/>
      <c r="C65" s="186"/>
    </row>
  </sheetData>
  <sheetProtection formatCells="0" formatColumns="0" formatRows="0"/>
  <mergeCells count="1">
    <mergeCell ref="B7:C7"/>
  </mergeCells>
  <phoneticPr fontId="0" type="noConversion"/>
  <printOptions horizontalCentered="1" verticalCentered="1" gridLinesSet="0"/>
  <pageMargins left="0.23622047244094491" right="0.23622047244094491" top="0.19685039370078741" bottom="0.23622047244094491" header="0" footer="0"/>
  <pageSetup paperSize="9" scale="79" orientation="portrait" horizontalDpi="1200" verticalDpi="1200" r:id="rId1"/>
  <headerFooter alignWithMargins="0">
    <oddHeader>&amp;R2018 - Año del Centenario de la Reforma Universitaria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E18"/>
  <sheetViews>
    <sheetView showGridLines="0" zoomScale="115" zoomScaleNormal="115" workbookViewId="0">
      <selection activeCell="M30" sqref="M30"/>
    </sheetView>
  </sheetViews>
  <sheetFormatPr baseColWidth="10" defaultRowHeight="12.75" x14ac:dyDescent="0.2"/>
  <cols>
    <col min="1" max="1" width="13.42578125" style="52" customWidth="1"/>
    <col min="2" max="4" width="22.7109375" style="52" customWidth="1"/>
    <col min="5" max="5" width="23.42578125" style="52" customWidth="1"/>
    <col min="6" max="16384" width="11.42578125" style="52"/>
  </cols>
  <sheetData>
    <row r="1" spans="1:5" x14ac:dyDescent="0.2">
      <c r="A1" s="149" t="s">
        <v>244</v>
      </c>
      <c r="B1" s="137"/>
      <c r="C1" s="137"/>
      <c r="D1" s="137"/>
      <c r="E1" s="137"/>
    </row>
    <row r="2" spans="1:5" x14ac:dyDescent="0.2">
      <c r="A2" s="136" t="s">
        <v>20</v>
      </c>
      <c r="B2" s="137"/>
      <c r="C2" s="137"/>
      <c r="D2" s="137"/>
      <c r="E2" s="137"/>
    </row>
    <row r="3" spans="1:5" x14ac:dyDescent="0.2">
      <c r="A3" s="407" t="s">
        <v>229</v>
      </c>
      <c r="B3" s="370"/>
      <c r="C3" s="370"/>
      <c r="D3" s="370"/>
      <c r="E3" s="370"/>
    </row>
    <row r="4" spans="1:5" x14ac:dyDescent="0.2">
      <c r="A4" s="368" t="s">
        <v>209</v>
      </c>
      <c r="B4" s="370"/>
      <c r="C4" s="375"/>
      <c r="D4" s="370"/>
      <c r="E4" s="370"/>
    </row>
    <row r="5" spans="1:5" ht="13.5" thickBot="1" x14ac:dyDescent="0.25">
      <c r="A5" s="59"/>
      <c r="B5" s="59"/>
      <c r="C5" s="59"/>
      <c r="D5" s="59"/>
      <c r="E5" s="59"/>
    </row>
    <row r="6" spans="1:5" ht="13.5" thickBot="1" x14ac:dyDescent="0.25">
      <c r="A6" s="149"/>
      <c r="B6" s="149"/>
      <c r="C6" s="411" t="s">
        <v>23</v>
      </c>
      <c r="D6" s="194"/>
      <c r="E6" s="195"/>
    </row>
    <row r="7" spans="1:5" ht="13.5" thickBot="1" x14ac:dyDescent="0.25">
      <c r="A7" s="150" t="s">
        <v>10</v>
      </c>
      <c r="B7" s="367" t="s">
        <v>207</v>
      </c>
      <c r="C7" s="408" t="s">
        <v>24</v>
      </c>
      <c r="D7" s="409" t="s">
        <v>24</v>
      </c>
      <c r="E7" s="410" t="s">
        <v>24</v>
      </c>
    </row>
    <row r="8" spans="1:5" x14ac:dyDescent="0.2">
      <c r="A8" s="196">
        <v>42004</v>
      </c>
      <c r="B8" s="197"/>
      <c r="C8" s="198"/>
      <c r="D8" s="199"/>
      <c r="E8" s="200"/>
    </row>
    <row r="9" spans="1:5" x14ac:dyDescent="0.2">
      <c r="A9" s="201">
        <v>42369</v>
      </c>
      <c r="B9" s="202"/>
      <c r="C9" s="203"/>
      <c r="D9" s="204"/>
      <c r="E9" s="147"/>
    </row>
    <row r="10" spans="1:5" x14ac:dyDescent="0.2">
      <c r="A10" s="201">
        <v>42735</v>
      </c>
      <c r="B10" s="203"/>
      <c r="C10" s="203"/>
      <c r="D10" s="204"/>
      <c r="E10" s="147"/>
    </row>
    <row r="11" spans="1:5" ht="13.5" thickBot="1" x14ac:dyDescent="0.25">
      <c r="A11" s="205">
        <v>43100</v>
      </c>
      <c r="B11" s="206"/>
      <c r="C11" s="207"/>
      <c r="D11" s="208"/>
      <c r="E11" s="182"/>
    </row>
    <row r="12" spans="1:5" x14ac:dyDescent="0.2">
      <c r="A12" s="196" t="str">
        <f>+'13Reventa'!A62</f>
        <v>ene-may 2017</v>
      </c>
      <c r="B12" s="209"/>
      <c r="C12" s="209"/>
      <c r="D12" s="210"/>
      <c r="E12" s="175"/>
    </row>
    <row r="13" spans="1:5" ht="13.5" thickBot="1" x14ac:dyDescent="0.25">
      <c r="A13" s="412" t="s">
        <v>214</v>
      </c>
      <c r="B13" s="211"/>
      <c r="C13" s="211"/>
      <c r="D13" s="212"/>
      <c r="E13" s="180"/>
    </row>
    <row r="16" spans="1:5" x14ac:dyDescent="0.2">
      <c r="A16" s="187"/>
      <c r="B16" s="187"/>
    </row>
    <row r="17" spans="1:2" x14ac:dyDescent="0.2">
      <c r="A17" s="187"/>
      <c r="B17" s="187"/>
    </row>
    <row r="18" spans="1:2" x14ac:dyDescent="0.2">
      <c r="A18" s="187"/>
      <c r="B18" s="187"/>
    </row>
  </sheetData>
  <sheetProtection formatCells="0" formatColumns="0" formatRows="0"/>
  <phoneticPr fontId="0" type="noConversion"/>
  <printOptions horizontalCentered="1" verticalCentered="1" gridLinesSet="0"/>
  <pageMargins left="0.74803149606299213" right="0.74803149606299213" top="0.98425196850393704" bottom="0.98425196850393704" header="0.51181102362204722" footer="0.51181102362204722"/>
  <pageSetup paperSize="9" orientation="landscape" horizontalDpi="1200" verticalDpi="1200" r:id="rId1"/>
  <headerFooter alignWithMargins="0">
    <oddHeader>&amp;R2018 - Año del Centenario de la Reforma Universitaria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C9:C10"/>
  <sheetViews>
    <sheetView showGridLines="0" workbookViewId="0">
      <selection activeCell="C21" sqref="C21"/>
    </sheetView>
  </sheetViews>
  <sheetFormatPr baseColWidth="10" defaultRowHeight="12.75" x14ac:dyDescent="0.2"/>
  <cols>
    <col min="1" max="2" width="11.42578125" style="52"/>
    <col min="3" max="3" width="58.42578125" style="52" customWidth="1"/>
    <col min="4" max="16384" width="11.42578125" style="52"/>
  </cols>
  <sheetData>
    <row r="9" spans="3:3" ht="13.5" thickBot="1" x14ac:dyDescent="0.25"/>
    <row r="10" spans="3:3" ht="36" thickBot="1" x14ac:dyDescent="0.55000000000000004">
      <c r="C10" s="135" t="s">
        <v>0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>
    <oddHeader>&amp;R2018 - Año del Centenario de la Reforma Universitaria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G74"/>
  <sheetViews>
    <sheetView showGridLines="0" tabSelected="1" zoomScale="130" zoomScaleNormal="130" workbookViewId="0">
      <selection sqref="A1:E62"/>
    </sheetView>
  </sheetViews>
  <sheetFormatPr baseColWidth="10" defaultRowHeight="12.75" x14ac:dyDescent="0.2"/>
  <cols>
    <col min="1" max="1" width="14.5703125" style="52" customWidth="1"/>
    <col min="2" max="2" width="25.42578125" style="52" customWidth="1"/>
    <col min="3" max="3" width="16.140625" style="52" customWidth="1"/>
    <col min="4" max="6" width="11.42578125" style="52"/>
    <col min="7" max="9" width="2.85546875" style="52" customWidth="1"/>
    <col min="10" max="16384" width="11.42578125" style="52"/>
  </cols>
  <sheetData>
    <row r="1" spans="1:7" x14ac:dyDescent="0.2">
      <c r="A1" s="149" t="s">
        <v>245</v>
      </c>
      <c r="B1" s="149"/>
      <c r="C1" s="149"/>
      <c r="D1" s="149"/>
      <c r="E1" s="149"/>
      <c r="F1" s="149"/>
      <c r="G1" s="149"/>
    </row>
    <row r="2" spans="1:7" x14ac:dyDescent="0.2">
      <c r="A2" s="136" t="s">
        <v>82</v>
      </c>
      <c r="B2" s="137"/>
      <c r="C2" s="137"/>
      <c r="D2" s="137"/>
      <c r="E2" s="137"/>
      <c r="F2" s="137"/>
    </row>
    <row r="3" spans="1:7" x14ac:dyDescent="0.2">
      <c r="A3" s="368" t="str">
        <f>+'1.modelos'!A3</f>
        <v>Seccionadores</v>
      </c>
      <c r="B3" s="370"/>
      <c r="C3" s="370"/>
      <c r="D3" s="370"/>
      <c r="E3" s="370"/>
      <c r="F3" s="370"/>
      <c r="G3" s="170"/>
    </row>
    <row r="4" spans="1:7" x14ac:dyDescent="0.2">
      <c r="A4" s="149" t="s">
        <v>246</v>
      </c>
      <c r="B4" s="137"/>
      <c r="C4" s="137"/>
      <c r="D4" s="137"/>
      <c r="E4" s="137"/>
      <c r="F4" s="137"/>
    </row>
    <row r="5" spans="1:7" x14ac:dyDescent="0.2">
      <c r="A5" s="136" t="s">
        <v>83</v>
      </c>
      <c r="B5" s="137"/>
      <c r="C5" s="137"/>
      <c r="D5" s="137"/>
      <c r="E5" s="137"/>
      <c r="F5" s="137"/>
    </row>
    <row r="6" spans="1:7" ht="13.5" thickBot="1" x14ac:dyDescent="0.25">
      <c r="A6" s="136" t="s">
        <v>84</v>
      </c>
      <c r="B6" s="137"/>
      <c r="C6" s="137"/>
      <c r="D6" s="137"/>
      <c r="E6" s="137"/>
      <c r="F6" s="137"/>
    </row>
    <row r="7" spans="1:7" ht="12.75" customHeight="1" x14ac:dyDescent="0.2">
      <c r="A7" s="150" t="s">
        <v>9</v>
      </c>
      <c r="B7" s="150" t="s">
        <v>85</v>
      </c>
      <c r="C7" s="150" t="s">
        <v>86</v>
      </c>
      <c r="D7" s="150" t="s">
        <v>19</v>
      </c>
      <c r="E7" s="150" t="s">
        <v>99</v>
      </c>
      <c r="F7"/>
    </row>
    <row r="8" spans="1:7" ht="13.5" thickBot="1" x14ac:dyDescent="0.25">
      <c r="A8" s="171" t="s">
        <v>10</v>
      </c>
      <c r="B8" s="171" t="s">
        <v>87</v>
      </c>
      <c r="C8" s="171" t="s">
        <v>88</v>
      </c>
      <c r="D8" s="171" t="s">
        <v>89</v>
      </c>
      <c r="E8" s="171" t="s">
        <v>89</v>
      </c>
      <c r="F8"/>
    </row>
    <row r="9" spans="1:7" x14ac:dyDescent="0.2">
      <c r="A9" s="172">
        <f>+'13Reventa'!A9</f>
        <v>42005</v>
      </c>
      <c r="B9" s="173"/>
      <c r="C9" s="174"/>
      <c r="D9" s="175"/>
      <c r="E9" s="174"/>
      <c r="F9"/>
    </row>
    <row r="10" spans="1:7" x14ac:dyDescent="0.2">
      <c r="A10" s="176">
        <f>+'13Reventa'!A10</f>
        <v>42036</v>
      </c>
      <c r="B10" s="177"/>
      <c r="C10" s="146"/>
      <c r="D10" s="147"/>
      <c r="E10" s="146"/>
      <c r="F10"/>
    </row>
    <row r="11" spans="1:7" x14ac:dyDescent="0.2">
      <c r="A11" s="176">
        <f>+'13Reventa'!A11</f>
        <v>42064</v>
      </c>
      <c r="B11" s="177"/>
      <c r="C11" s="146"/>
      <c r="D11" s="147"/>
      <c r="E11" s="146"/>
      <c r="F11"/>
    </row>
    <row r="12" spans="1:7" x14ac:dyDescent="0.2">
      <c r="A12" s="176">
        <f>+'13Reventa'!A12</f>
        <v>42095</v>
      </c>
      <c r="B12" s="177"/>
      <c r="C12" s="146"/>
      <c r="D12" s="147"/>
      <c r="E12" s="146"/>
      <c r="F12"/>
    </row>
    <row r="13" spans="1:7" x14ac:dyDescent="0.2">
      <c r="A13" s="176">
        <f>+'13Reventa'!A13</f>
        <v>42125</v>
      </c>
      <c r="B13" s="146"/>
      <c r="C13" s="146"/>
      <c r="D13" s="147"/>
      <c r="E13" s="146"/>
      <c r="F13"/>
    </row>
    <row r="14" spans="1:7" x14ac:dyDescent="0.2">
      <c r="A14" s="176">
        <f>+'13Reventa'!A14</f>
        <v>42156</v>
      </c>
      <c r="B14" s="177"/>
      <c r="C14" s="146"/>
      <c r="D14" s="147"/>
      <c r="E14" s="146"/>
      <c r="F14"/>
    </row>
    <row r="15" spans="1:7" x14ac:dyDescent="0.2">
      <c r="A15" s="176">
        <f>+'13Reventa'!A15</f>
        <v>42186</v>
      </c>
      <c r="B15" s="146"/>
      <c r="C15" s="146"/>
      <c r="D15" s="147"/>
      <c r="E15" s="146"/>
      <c r="F15"/>
    </row>
    <row r="16" spans="1:7" x14ac:dyDescent="0.2">
      <c r="A16" s="176">
        <f>+'13Reventa'!A16</f>
        <v>42217</v>
      </c>
      <c r="B16" s="146"/>
      <c r="C16" s="146"/>
      <c r="D16" s="147"/>
      <c r="E16" s="146"/>
      <c r="F16"/>
    </row>
    <row r="17" spans="1:6" x14ac:dyDescent="0.2">
      <c r="A17" s="176">
        <f>+'13Reventa'!A17</f>
        <v>42248</v>
      </c>
      <c r="B17" s="146"/>
      <c r="C17" s="146"/>
      <c r="D17" s="147"/>
      <c r="E17" s="146"/>
      <c r="F17"/>
    </row>
    <row r="18" spans="1:6" x14ac:dyDescent="0.2">
      <c r="A18" s="176">
        <f>+'13Reventa'!A18</f>
        <v>42278</v>
      </c>
      <c r="B18" s="146"/>
      <c r="C18" s="146"/>
      <c r="D18" s="147"/>
      <c r="E18" s="146"/>
      <c r="F18"/>
    </row>
    <row r="19" spans="1:6" x14ac:dyDescent="0.2">
      <c r="A19" s="176">
        <f>+'13Reventa'!A19</f>
        <v>42309</v>
      </c>
      <c r="B19" s="146"/>
      <c r="C19" s="146"/>
      <c r="D19" s="147"/>
      <c r="E19" s="146"/>
      <c r="F19"/>
    </row>
    <row r="20" spans="1:6" ht="13.5" thickBot="1" x14ac:dyDescent="0.25">
      <c r="A20" s="178">
        <f>+'13Reventa'!A20</f>
        <v>42339</v>
      </c>
      <c r="B20" s="179"/>
      <c r="C20" s="179"/>
      <c r="D20" s="180"/>
      <c r="E20" s="179"/>
      <c r="F20"/>
    </row>
    <row r="21" spans="1:6" x14ac:dyDescent="0.2">
      <c r="A21" s="172">
        <f>+'13Reventa'!A21</f>
        <v>42370</v>
      </c>
      <c r="B21" s="174"/>
      <c r="C21" s="174"/>
      <c r="D21" s="147"/>
      <c r="E21" s="174"/>
      <c r="F21"/>
    </row>
    <row r="22" spans="1:6" x14ac:dyDescent="0.2">
      <c r="A22" s="176">
        <f>+'13Reventa'!A22</f>
        <v>42401</v>
      </c>
      <c r="B22" s="146"/>
      <c r="C22" s="146"/>
      <c r="D22" s="181"/>
      <c r="E22" s="146"/>
      <c r="F22"/>
    </row>
    <row r="23" spans="1:6" x14ac:dyDescent="0.2">
      <c r="A23" s="176">
        <f>+'13Reventa'!A23</f>
        <v>42430</v>
      </c>
      <c r="B23" s="146"/>
      <c r="C23" s="146"/>
      <c r="D23" s="147"/>
      <c r="E23" s="146"/>
      <c r="F23"/>
    </row>
    <row r="24" spans="1:6" x14ac:dyDescent="0.2">
      <c r="A24" s="176">
        <f>+'13Reventa'!A24</f>
        <v>42461</v>
      </c>
      <c r="B24" s="146"/>
      <c r="C24" s="146"/>
      <c r="D24" s="147"/>
      <c r="E24" s="146"/>
      <c r="F24"/>
    </row>
    <row r="25" spans="1:6" x14ac:dyDescent="0.2">
      <c r="A25" s="176">
        <f>+'13Reventa'!A25</f>
        <v>42491</v>
      </c>
      <c r="B25" s="146"/>
      <c r="C25" s="146"/>
      <c r="D25" s="147"/>
      <c r="E25" s="146"/>
      <c r="F25"/>
    </row>
    <row r="26" spans="1:6" x14ac:dyDescent="0.2">
      <c r="A26" s="176">
        <f>+'13Reventa'!A26</f>
        <v>42522</v>
      </c>
      <c r="B26" s="146"/>
      <c r="C26" s="146"/>
      <c r="D26" s="147"/>
      <c r="E26" s="146"/>
      <c r="F26"/>
    </row>
    <row r="27" spans="1:6" x14ac:dyDescent="0.2">
      <c r="A27" s="176">
        <f>+'13Reventa'!A27</f>
        <v>42552</v>
      </c>
      <c r="B27" s="146"/>
      <c r="C27" s="146"/>
      <c r="D27" s="147"/>
      <c r="E27" s="146"/>
      <c r="F27"/>
    </row>
    <row r="28" spans="1:6" x14ac:dyDescent="0.2">
      <c r="A28" s="176">
        <f>+'13Reventa'!A28</f>
        <v>42583</v>
      </c>
      <c r="B28" s="146"/>
      <c r="C28" s="146"/>
      <c r="D28" s="147"/>
      <c r="E28" s="146"/>
      <c r="F28"/>
    </row>
    <row r="29" spans="1:6" x14ac:dyDescent="0.2">
      <c r="A29" s="176">
        <f>+'13Reventa'!A29</f>
        <v>42614</v>
      </c>
      <c r="B29" s="146"/>
      <c r="C29" s="146"/>
      <c r="D29" s="147"/>
      <c r="E29" s="146"/>
      <c r="F29"/>
    </row>
    <row r="30" spans="1:6" x14ac:dyDescent="0.2">
      <c r="A30" s="176">
        <f>+'13Reventa'!A30</f>
        <v>42644</v>
      </c>
      <c r="B30" s="146"/>
      <c r="C30" s="146"/>
      <c r="D30" s="147"/>
      <c r="E30" s="146"/>
      <c r="F30"/>
    </row>
    <row r="31" spans="1:6" x14ac:dyDescent="0.2">
      <c r="A31" s="176">
        <f>+'13Reventa'!A31</f>
        <v>42675</v>
      </c>
      <c r="B31" s="146"/>
      <c r="C31" s="146"/>
      <c r="D31" s="147"/>
      <c r="E31" s="146"/>
      <c r="F31"/>
    </row>
    <row r="32" spans="1:6" ht="13.5" thickBot="1" x14ac:dyDescent="0.25">
      <c r="A32" s="178">
        <f>+'13Reventa'!A32</f>
        <v>42705</v>
      </c>
      <c r="B32" s="179"/>
      <c r="C32" s="179"/>
      <c r="D32" s="182"/>
      <c r="E32" s="179"/>
      <c r="F32"/>
    </row>
    <row r="33" spans="1:6" x14ac:dyDescent="0.2">
      <c r="A33" s="172">
        <f>+'13Reventa'!A33</f>
        <v>42736</v>
      </c>
      <c r="B33" s="174"/>
      <c r="C33" s="183"/>
      <c r="D33" s="173"/>
      <c r="E33" s="174"/>
      <c r="F33"/>
    </row>
    <row r="34" spans="1:6" x14ac:dyDescent="0.2">
      <c r="A34" s="176">
        <f>+'13Reventa'!A34</f>
        <v>42767</v>
      </c>
      <c r="B34" s="146"/>
      <c r="C34" s="124"/>
      <c r="D34" s="177"/>
      <c r="E34" s="146"/>
      <c r="F34"/>
    </row>
    <row r="35" spans="1:6" x14ac:dyDescent="0.2">
      <c r="A35" s="176">
        <f>+'13Reventa'!A35</f>
        <v>42795</v>
      </c>
      <c r="B35" s="146"/>
      <c r="C35" s="124"/>
      <c r="D35" s="177"/>
      <c r="E35" s="146"/>
      <c r="F35"/>
    </row>
    <row r="36" spans="1:6" x14ac:dyDescent="0.2">
      <c r="A36" s="176">
        <f>+'13Reventa'!A36</f>
        <v>42826</v>
      </c>
      <c r="B36" s="146"/>
      <c r="C36" s="124"/>
      <c r="D36" s="177"/>
      <c r="E36" s="146"/>
      <c r="F36"/>
    </row>
    <row r="37" spans="1:6" x14ac:dyDescent="0.2">
      <c r="A37" s="176">
        <f>+'13Reventa'!A37</f>
        <v>42856</v>
      </c>
      <c r="B37" s="146"/>
      <c r="C37" s="124"/>
      <c r="D37" s="177"/>
      <c r="E37" s="146"/>
      <c r="F37"/>
    </row>
    <row r="38" spans="1:6" x14ac:dyDescent="0.2">
      <c r="A38" s="176">
        <f>+'13Reventa'!A38</f>
        <v>42887</v>
      </c>
      <c r="B38" s="146"/>
      <c r="C38" s="124"/>
      <c r="D38" s="177"/>
      <c r="E38" s="146"/>
      <c r="F38"/>
    </row>
    <row r="39" spans="1:6" x14ac:dyDescent="0.2">
      <c r="A39" s="176">
        <f>+'13Reventa'!A39</f>
        <v>42917</v>
      </c>
      <c r="B39" s="146"/>
      <c r="C39" s="124"/>
      <c r="D39" s="177"/>
      <c r="E39" s="146"/>
      <c r="F39"/>
    </row>
    <row r="40" spans="1:6" x14ac:dyDescent="0.2">
      <c r="A40" s="176">
        <f>+'13Reventa'!A40</f>
        <v>42948</v>
      </c>
      <c r="B40" s="146"/>
      <c r="C40" s="124"/>
      <c r="D40" s="177"/>
      <c r="E40" s="146"/>
      <c r="F40"/>
    </row>
    <row r="41" spans="1:6" x14ac:dyDescent="0.2">
      <c r="A41" s="176">
        <f>+'13Reventa'!A41</f>
        <v>42979</v>
      </c>
      <c r="B41" s="146"/>
      <c r="C41" s="124"/>
      <c r="D41" s="177"/>
      <c r="E41" s="146"/>
      <c r="F41"/>
    </row>
    <row r="42" spans="1:6" x14ac:dyDescent="0.2">
      <c r="A42" s="176">
        <f>+'13Reventa'!A42</f>
        <v>43009</v>
      </c>
      <c r="B42" s="146"/>
      <c r="C42" s="124"/>
      <c r="D42" s="177"/>
      <c r="E42" s="146"/>
      <c r="F42"/>
    </row>
    <row r="43" spans="1:6" x14ac:dyDescent="0.2">
      <c r="A43" s="176">
        <f>+'13Reventa'!A43</f>
        <v>43040</v>
      </c>
      <c r="B43" s="146"/>
      <c r="C43" s="124"/>
      <c r="D43" s="177"/>
      <c r="E43" s="146"/>
      <c r="F43"/>
    </row>
    <row r="44" spans="1:6" ht="13.5" thickBot="1" x14ac:dyDescent="0.25">
      <c r="A44" s="178">
        <f>+'13Reventa'!A44</f>
        <v>43070</v>
      </c>
      <c r="B44" s="179"/>
      <c r="C44" s="184"/>
      <c r="D44" s="185"/>
      <c r="E44" s="179"/>
      <c r="F44"/>
    </row>
    <row r="45" spans="1:6" x14ac:dyDescent="0.2">
      <c r="A45" s="172">
        <f>+'13Reventa'!A45</f>
        <v>43101</v>
      </c>
      <c r="B45" s="174"/>
      <c r="C45" s="183"/>
      <c r="D45" s="173"/>
      <c r="E45" s="174"/>
      <c r="F45"/>
    </row>
    <row r="46" spans="1:6" x14ac:dyDescent="0.2">
      <c r="A46" s="176">
        <f>+'13Reventa'!A46</f>
        <v>43132</v>
      </c>
      <c r="B46" s="146"/>
      <c r="C46" s="124"/>
      <c r="D46" s="177"/>
      <c r="E46" s="146"/>
      <c r="F46"/>
    </row>
    <row r="47" spans="1:6" x14ac:dyDescent="0.2">
      <c r="A47" s="176">
        <f>+'13Reventa'!A48</f>
        <v>43191</v>
      </c>
      <c r="B47" s="146"/>
      <c r="C47" s="124"/>
      <c r="D47" s="177"/>
      <c r="E47" s="146"/>
      <c r="F47"/>
    </row>
    <row r="48" spans="1:6" x14ac:dyDescent="0.2">
      <c r="A48" s="176">
        <f>+'13Reventa'!A49</f>
        <v>43221</v>
      </c>
      <c r="B48" s="146"/>
      <c r="C48" s="124"/>
      <c r="D48" s="177"/>
      <c r="E48" s="146"/>
      <c r="F48"/>
    </row>
    <row r="49" spans="1:6" x14ac:dyDescent="0.2">
      <c r="A49" s="176">
        <f>+'13Reventa'!A50</f>
        <v>43252</v>
      </c>
      <c r="B49" s="146"/>
      <c r="C49" s="124"/>
      <c r="D49" s="177"/>
      <c r="E49" s="146"/>
      <c r="F49"/>
    </row>
    <row r="50" spans="1:6" x14ac:dyDescent="0.2">
      <c r="A50" s="176">
        <f>+'13Reventa'!A51</f>
        <v>43282</v>
      </c>
      <c r="B50" s="146"/>
      <c r="C50" s="124"/>
      <c r="D50" s="177"/>
      <c r="E50" s="146"/>
      <c r="F50"/>
    </row>
    <row r="51" spans="1:6" x14ac:dyDescent="0.2">
      <c r="A51" s="176">
        <f>+'13Reventa'!A52</f>
        <v>43313</v>
      </c>
      <c r="B51" s="146"/>
      <c r="C51" s="124"/>
      <c r="D51" s="177"/>
      <c r="E51" s="146"/>
      <c r="F51"/>
    </row>
    <row r="52" spans="1:6" x14ac:dyDescent="0.2">
      <c r="A52" s="176">
        <f>+'13Reventa'!A53</f>
        <v>43344</v>
      </c>
      <c r="B52" s="146"/>
      <c r="C52" s="124"/>
      <c r="D52" s="177"/>
      <c r="E52" s="146"/>
      <c r="F52"/>
    </row>
    <row r="53" spans="1:6" x14ac:dyDescent="0.2">
      <c r="A53" s="176">
        <f>+'13Reventa'!A54</f>
        <v>43374</v>
      </c>
      <c r="B53" s="146"/>
      <c r="C53" s="124"/>
      <c r="D53" s="177"/>
      <c r="E53" s="146"/>
      <c r="F53"/>
    </row>
    <row r="54" spans="1:6" x14ac:dyDescent="0.2">
      <c r="A54" s="176">
        <f>+'13Reventa'!A55</f>
        <v>43405</v>
      </c>
      <c r="B54" s="146"/>
      <c r="C54" s="124"/>
      <c r="D54" s="177"/>
      <c r="E54" s="146"/>
      <c r="F54"/>
    </row>
    <row r="55" spans="1:6" ht="13.5" thickBot="1" x14ac:dyDescent="0.25">
      <c r="A55" s="178">
        <f>+'13Reventa'!A56</f>
        <v>43435</v>
      </c>
      <c r="B55" s="179"/>
      <c r="C55" s="184"/>
      <c r="D55" s="185"/>
      <c r="E55" s="179"/>
      <c r="F55"/>
    </row>
    <row r="56" spans="1:6" ht="13.5" thickBot="1" x14ac:dyDescent="0.25">
      <c r="A56" s="186"/>
      <c r="B56" s="187"/>
      <c r="C56" s="187"/>
      <c r="D56" s="188"/>
      <c r="E56" s="187"/>
      <c r="F56"/>
    </row>
    <row r="57" spans="1:6" x14ac:dyDescent="0.2">
      <c r="A57" s="189">
        <f>+'12- impo '!A57</f>
        <v>2015</v>
      </c>
      <c r="B57" s="174"/>
      <c r="C57" s="174"/>
      <c r="D57" s="174"/>
      <c r="E57" s="174"/>
      <c r="F57"/>
    </row>
    <row r="58" spans="1:6" x14ac:dyDescent="0.2">
      <c r="A58" s="190">
        <f>+'12- impo '!A58</f>
        <v>2016</v>
      </c>
      <c r="B58" s="146"/>
      <c r="C58" s="146"/>
      <c r="D58" s="146"/>
      <c r="E58" s="146"/>
      <c r="F58"/>
    </row>
    <row r="59" spans="1:6" ht="13.5" thickBot="1" x14ac:dyDescent="0.25">
      <c r="A59" s="191">
        <f>+'12- impo '!A59</f>
        <v>2017</v>
      </c>
      <c r="B59" s="179"/>
      <c r="C59" s="179"/>
      <c r="D59" s="179"/>
      <c r="E59" s="179"/>
      <c r="F59"/>
    </row>
    <row r="60" spans="1:6" ht="13.5" thickBot="1" x14ac:dyDescent="0.25">
      <c r="A60" s="192"/>
      <c r="B60" s="187"/>
      <c r="C60" s="187"/>
      <c r="D60" s="187"/>
      <c r="E60" s="187"/>
      <c r="F60"/>
    </row>
    <row r="61" spans="1:6" x14ac:dyDescent="0.2">
      <c r="A61" s="172" t="str">
        <f>+'12- impo '!A61</f>
        <v>ene-may 2017</v>
      </c>
      <c r="B61" s="174"/>
      <c r="C61" s="174"/>
      <c r="D61" s="174"/>
      <c r="E61" s="174"/>
      <c r="F61"/>
    </row>
    <row r="62" spans="1:6" ht="13.5" thickBot="1" x14ac:dyDescent="0.25">
      <c r="A62" s="178" t="str">
        <f>+'12- impo '!A62</f>
        <v>ene-may 2018</v>
      </c>
      <c r="B62" s="179"/>
      <c r="C62" s="179"/>
      <c r="D62" s="179"/>
      <c r="E62" s="179"/>
      <c r="F62"/>
    </row>
    <row r="63" spans="1:6" x14ac:dyDescent="0.2">
      <c r="A63" s="186"/>
    </row>
    <row r="64" spans="1:6" x14ac:dyDescent="0.2">
      <c r="A64" s="193" t="s">
        <v>90</v>
      </c>
    </row>
    <row r="65" spans="1:6" x14ac:dyDescent="0.2">
      <c r="A65" s="161"/>
    </row>
    <row r="66" spans="1:6" x14ac:dyDescent="0.2">
      <c r="A66" s="161"/>
      <c r="E66" s="187"/>
      <c r="F66" s="187"/>
    </row>
    <row r="67" spans="1:6" x14ac:dyDescent="0.2">
      <c r="A67" s="96" t="s">
        <v>147</v>
      </c>
      <c r="B67" s="97"/>
      <c r="C67" s="57"/>
    </row>
    <row r="68" spans="1:6" ht="13.5" thickBot="1" x14ac:dyDescent="0.25">
      <c r="A68" s="57"/>
      <c r="B68" s="57"/>
      <c r="C68" s="57"/>
    </row>
    <row r="69" spans="1:6" ht="13.5" thickBot="1" x14ac:dyDescent="0.25">
      <c r="A69" s="99" t="s">
        <v>10</v>
      </c>
      <c r="C69" s="101" t="s">
        <v>141</v>
      </c>
      <c r="D69" s="102" t="s">
        <v>121</v>
      </c>
    </row>
    <row r="70" spans="1:6" x14ac:dyDescent="0.2">
      <c r="A70" s="103">
        <v>2003</v>
      </c>
      <c r="C70" s="113">
        <f>+C57-SUM(C8:C19)</f>
        <v>0</v>
      </c>
      <c r="D70" s="114">
        <f>+D57-SUM(D8:D19)</f>
        <v>0</v>
      </c>
    </row>
    <row r="71" spans="1:6" x14ac:dyDescent="0.2">
      <c r="A71" s="104">
        <v>2004</v>
      </c>
      <c r="C71" s="115">
        <f>+C58-SUM(C20:C31)</f>
        <v>0</v>
      </c>
      <c r="D71" s="116">
        <f>+D58-SUM(D20:D31)</f>
        <v>0</v>
      </c>
    </row>
    <row r="72" spans="1:6" ht="13.5" thickBot="1" x14ac:dyDescent="0.25">
      <c r="A72" s="105">
        <v>2005</v>
      </c>
      <c r="C72" s="117">
        <f>+C59-SUM(C32:C43)</f>
        <v>0</v>
      </c>
      <c r="D72" s="118">
        <f>+D59-SUM(D32:D43)</f>
        <v>0</v>
      </c>
    </row>
    <row r="73" spans="1:6" x14ac:dyDescent="0.2">
      <c r="A73" s="103" t="str">
        <f>+A61</f>
        <v>ene-may 2017</v>
      </c>
      <c r="C73" s="119">
        <f>+C61-(SUM(C32:INDEX(C32:C43,'parámetros e instrucciones'!$E$3)))</f>
        <v>0</v>
      </c>
      <c r="D73" s="119">
        <f>+D61-(SUM(D32:INDEX(D32:D43,'parámetros e instrucciones'!$E$3)))</f>
        <v>0</v>
      </c>
    </row>
    <row r="74" spans="1:6" ht="13.5" thickBot="1" x14ac:dyDescent="0.25">
      <c r="A74" s="105" t="str">
        <f>+A62</f>
        <v>ene-may 2018</v>
      </c>
      <c r="C74" s="120">
        <f>+C62-(SUM(C44:INDEX(C44:C55,'parámetros e instrucciones'!$E$3)))</f>
        <v>0</v>
      </c>
      <c r="D74" s="120">
        <f>+D62-(SUM(D44:INDEX(D44:D55,'parámetros e instrucciones'!$E$3)))</f>
        <v>0</v>
      </c>
    </row>
  </sheetData>
  <sheetProtection password="CA79" sheet="1" objects="1" scenarios="1" formatCells="0" formatColumns="0" formatRows="0"/>
  <phoneticPr fontId="0" type="noConversion"/>
  <printOptions horizontalCentered="1" verticalCentered="1"/>
  <pageMargins left="0.35433070866141736" right="0.43307086614173229" top="0.78740157480314965" bottom="0.39370078740157483" header="0.51181102362204722" footer="0.51181102362204722"/>
  <pageSetup paperSize="9" scale="97" orientation="portrait" horizontalDpi="300" verticalDpi="300" r:id="rId1"/>
  <headerFooter alignWithMargins="0">
    <oddHeader>&amp;R2018 - Año del Centenario de la Reforma Universitaria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75" x14ac:dyDescent="0.2"/>
  <cols>
    <col min="1" max="1" width="16.28515625" customWidth="1"/>
    <col min="2" max="2" width="29.5703125" customWidth="1"/>
  </cols>
  <sheetData>
    <row r="1" spans="1:2" x14ac:dyDescent="0.2">
      <c r="A1" s="2" t="s">
        <v>92</v>
      </c>
      <c r="B1" s="3"/>
    </row>
    <row r="2" spans="1:2" ht="13.5" thickBot="1" x14ac:dyDescent="0.25">
      <c r="A2" s="2" t="s">
        <v>53</v>
      </c>
      <c r="B2" s="3"/>
    </row>
    <row r="3" spans="1:2" x14ac:dyDescent="0.2">
      <c r="A3" s="4" t="s">
        <v>10</v>
      </c>
      <c r="B3" s="14" t="s">
        <v>54</v>
      </c>
    </row>
    <row r="4" spans="1:2" ht="13.5" thickBot="1" x14ac:dyDescent="0.25">
      <c r="A4" s="10"/>
      <c r="B4" s="8"/>
    </row>
    <row r="5" spans="1:2" ht="25.5" customHeight="1" thickBot="1" x14ac:dyDescent="0.25">
      <c r="A5" s="9" t="s">
        <v>11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75" x14ac:dyDescent="0.2"/>
  <cols>
    <col min="1" max="1" width="25.42578125" customWidth="1"/>
    <col min="2" max="2" width="15.85546875" customWidth="1"/>
    <col min="3" max="3" width="16.28515625" customWidth="1"/>
    <col min="4" max="4" width="18.85546875" customWidth="1"/>
  </cols>
  <sheetData>
    <row r="2" spans="1:4" x14ac:dyDescent="0.2">
      <c r="A2" s="527" t="s">
        <v>93</v>
      </c>
      <c r="B2" s="527"/>
      <c r="C2" s="527"/>
      <c r="D2" s="527"/>
    </row>
    <row r="3" spans="1:4" x14ac:dyDescent="0.2">
      <c r="A3" s="527" t="s">
        <v>94</v>
      </c>
      <c r="B3" s="527"/>
      <c r="C3" s="527"/>
      <c r="D3" s="527"/>
    </row>
    <row r="4" spans="1:4" x14ac:dyDescent="0.2">
      <c r="A4" s="528" t="s">
        <v>2</v>
      </c>
      <c r="B4" s="528"/>
      <c r="C4" s="528"/>
      <c r="D4" s="528"/>
    </row>
    <row r="5" spans="1:4" x14ac:dyDescent="0.2">
      <c r="A5" s="16"/>
      <c r="B5" s="16"/>
      <c r="C5" s="16"/>
      <c r="D5" s="16"/>
    </row>
    <row r="6" spans="1:4" s="15" customFormat="1" ht="24.75" customHeight="1" x14ac:dyDescent="0.2">
      <c r="A6" s="20" t="s">
        <v>34</v>
      </c>
      <c r="B6" s="21" t="s">
        <v>95</v>
      </c>
      <c r="C6" s="22" t="s">
        <v>96</v>
      </c>
      <c r="D6" s="23" t="s">
        <v>97</v>
      </c>
    </row>
    <row r="7" spans="1:4" x14ac:dyDescent="0.2">
      <c r="A7" s="17">
        <v>1996</v>
      </c>
      <c r="B7" s="18"/>
      <c r="C7" s="18"/>
      <c r="D7" s="19"/>
    </row>
    <row r="8" spans="1:4" x14ac:dyDescent="0.2">
      <c r="A8" s="11">
        <v>1997</v>
      </c>
      <c r="B8" s="1"/>
      <c r="C8" s="1"/>
      <c r="D8" s="5"/>
    </row>
    <row r="9" spans="1:4" x14ac:dyDescent="0.2">
      <c r="A9" s="11">
        <v>1998</v>
      </c>
      <c r="B9" s="1"/>
      <c r="C9" s="1"/>
      <c r="D9" s="5"/>
    </row>
    <row r="10" spans="1:4" ht="13.5" thickBot="1" x14ac:dyDescent="0.25">
      <c r="A10" s="12" t="s">
        <v>25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F43"/>
  <sheetViews>
    <sheetView showGridLines="0" zoomScaleNormal="100" workbookViewId="0">
      <selection activeCell="J22" sqref="J22"/>
    </sheetView>
  </sheetViews>
  <sheetFormatPr baseColWidth="10" defaultRowHeight="12.75" x14ac:dyDescent="0.2"/>
  <cols>
    <col min="1" max="1" width="17.85546875" style="52" customWidth="1"/>
    <col min="2" max="2" width="77.5703125" style="52" customWidth="1"/>
    <col min="3" max="6" width="11.28515625" style="52" customWidth="1"/>
    <col min="7" max="16384" width="11.42578125" style="52"/>
  </cols>
  <sheetData>
    <row r="1" spans="1:6" x14ac:dyDescent="0.2">
      <c r="A1" s="136" t="s">
        <v>1</v>
      </c>
      <c r="B1" s="137"/>
      <c r="C1" s="137"/>
      <c r="D1" s="137"/>
      <c r="E1" s="137"/>
      <c r="F1" s="137"/>
    </row>
    <row r="2" spans="1:6" x14ac:dyDescent="0.2">
      <c r="A2" s="371" t="s">
        <v>212</v>
      </c>
      <c r="B2" s="370"/>
      <c r="C2" s="370"/>
      <c r="D2" s="370"/>
      <c r="E2" s="370"/>
      <c r="F2" s="370"/>
    </row>
    <row r="3" spans="1:6" x14ac:dyDescent="0.2">
      <c r="A3" s="368" t="s">
        <v>210</v>
      </c>
      <c r="B3" s="369"/>
      <c r="C3" s="370"/>
      <c r="D3" s="370"/>
      <c r="E3" s="370"/>
      <c r="F3" s="370"/>
    </row>
    <row r="4" spans="1:6" hidden="1" x14ac:dyDescent="0.2">
      <c r="A4" s="136"/>
      <c r="B4" s="137"/>
      <c r="C4" s="137"/>
      <c r="D4" s="137"/>
      <c r="E4" s="137"/>
      <c r="F4" s="137"/>
    </row>
    <row r="5" spans="1:6" hidden="1" x14ac:dyDescent="0.2">
      <c r="A5" s="136"/>
      <c r="B5" s="137"/>
      <c r="C5" s="137"/>
      <c r="D5" s="137"/>
      <c r="E5" s="137"/>
      <c r="F5" s="137"/>
    </row>
    <row r="6" spans="1:6" x14ac:dyDescent="0.2">
      <c r="A6" s="136"/>
      <c r="B6" s="137"/>
      <c r="C6" s="137"/>
      <c r="D6" s="137"/>
      <c r="E6" s="137"/>
      <c r="F6" s="137"/>
    </row>
    <row r="7" spans="1:6" x14ac:dyDescent="0.2">
      <c r="A7" s="136"/>
      <c r="B7" s="137"/>
      <c r="C7" s="137"/>
      <c r="D7" s="137"/>
      <c r="E7" s="137"/>
      <c r="F7" s="137"/>
    </row>
    <row r="8" spans="1:6" x14ac:dyDescent="0.2">
      <c r="A8" s="136"/>
      <c r="B8" s="137"/>
      <c r="C8" s="137"/>
      <c r="D8" s="137"/>
      <c r="E8" s="137"/>
      <c r="F8" s="137"/>
    </row>
    <row r="9" spans="1:6" ht="13.5" thickBot="1" x14ac:dyDescent="0.25">
      <c r="A9" s="137"/>
      <c r="B9" s="136"/>
      <c r="C9" s="137"/>
      <c r="D9" s="137"/>
      <c r="E9" s="137"/>
      <c r="F9" s="137"/>
    </row>
    <row r="10" spans="1:6" ht="28.5" customHeight="1" thickBot="1" x14ac:dyDescent="0.25">
      <c r="A10" s="138" t="s">
        <v>3</v>
      </c>
      <c r="B10" s="139" t="s">
        <v>4</v>
      </c>
      <c r="C10" s="363">
        <v>2015</v>
      </c>
      <c r="D10" s="363">
        <v>2016</v>
      </c>
      <c r="E10" s="363">
        <v>2017</v>
      </c>
      <c r="F10" s="379" t="s">
        <v>213</v>
      </c>
    </row>
    <row r="11" spans="1:6" x14ac:dyDescent="0.2">
      <c r="A11" s="140" t="s">
        <v>5</v>
      </c>
      <c r="B11" s="464"/>
      <c r="C11" s="458" t="s">
        <v>197</v>
      </c>
      <c r="D11" s="458" t="s">
        <v>197</v>
      </c>
      <c r="E11" s="458" t="s">
        <v>197</v>
      </c>
      <c r="F11" s="458" t="s">
        <v>197</v>
      </c>
    </row>
    <row r="12" spans="1:6" x14ac:dyDescent="0.2">
      <c r="A12" s="141"/>
      <c r="B12" s="463"/>
      <c r="C12" s="459"/>
      <c r="D12" s="459"/>
      <c r="E12" s="459"/>
      <c r="F12" s="459"/>
    </row>
    <row r="13" spans="1:6" x14ac:dyDescent="0.2">
      <c r="A13" s="141"/>
      <c r="B13" s="461"/>
      <c r="C13" s="459"/>
      <c r="D13" s="459"/>
      <c r="E13" s="459"/>
      <c r="F13" s="459"/>
    </row>
    <row r="14" spans="1:6" x14ac:dyDescent="0.2">
      <c r="A14" s="141"/>
      <c r="B14" s="463"/>
      <c r="C14" s="459"/>
      <c r="D14" s="459"/>
      <c r="E14" s="459"/>
      <c r="F14" s="459"/>
    </row>
    <row r="15" spans="1:6" x14ac:dyDescent="0.2">
      <c r="A15" s="141"/>
      <c r="B15" s="461"/>
      <c r="C15" s="459"/>
      <c r="D15" s="459"/>
      <c r="E15" s="459"/>
      <c r="F15" s="459"/>
    </row>
    <row r="16" spans="1:6" ht="13.5" thickBot="1" x14ac:dyDescent="0.25">
      <c r="A16" s="142"/>
      <c r="B16" s="462"/>
      <c r="C16" s="460"/>
      <c r="D16" s="460"/>
      <c r="E16" s="460"/>
      <c r="F16" s="460"/>
    </row>
    <row r="17" spans="1:6" x14ac:dyDescent="0.2">
      <c r="A17" s="140" t="s">
        <v>6</v>
      </c>
      <c r="B17" s="464"/>
      <c r="C17" s="458" t="s">
        <v>197</v>
      </c>
      <c r="D17" s="458" t="s">
        <v>197</v>
      </c>
      <c r="E17" s="458" t="s">
        <v>197</v>
      </c>
      <c r="F17" s="458" t="s">
        <v>197</v>
      </c>
    </row>
    <row r="18" spans="1:6" x14ac:dyDescent="0.2">
      <c r="A18" s="141"/>
      <c r="B18" s="463"/>
      <c r="C18" s="459"/>
      <c r="D18" s="459"/>
      <c r="E18" s="459"/>
      <c r="F18" s="459"/>
    </row>
    <row r="19" spans="1:6" x14ac:dyDescent="0.2">
      <c r="A19" s="141"/>
      <c r="B19" s="461"/>
      <c r="C19" s="459"/>
      <c r="D19" s="459"/>
      <c r="E19" s="459"/>
      <c r="F19" s="459"/>
    </row>
    <row r="20" spans="1:6" x14ac:dyDescent="0.2">
      <c r="A20" s="141"/>
      <c r="B20" s="463"/>
      <c r="C20" s="459"/>
      <c r="D20" s="459"/>
      <c r="E20" s="459"/>
      <c r="F20" s="459"/>
    </row>
    <row r="21" spans="1:6" x14ac:dyDescent="0.2">
      <c r="A21" s="141"/>
      <c r="B21" s="461"/>
      <c r="C21" s="459"/>
      <c r="D21" s="459"/>
      <c r="E21" s="459"/>
      <c r="F21" s="459"/>
    </row>
    <row r="22" spans="1:6" ht="13.5" thickBot="1" x14ac:dyDescent="0.25">
      <c r="A22" s="142"/>
      <c r="B22" s="462"/>
      <c r="C22" s="460"/>
      <c r="D22" s="460"/>
      <c r="E22" s="460"/>
      <c r="F22" s="460"/>
    </row>
    <row r="23" spans="1:6" x14ac:dyDescent="0.2">
      <c r="A23" s="140" t="s">
        <v>7</v>
      </c>
      <c r="B23" s="464"/>
      <c r="C23" s="458" t="s">
        <v>197</v>
      </c>
      <c r="D23" s="458" t="s">
        <v>197</v>
      </c>
      <c r="E23" s="458" t="s">
        <v>197</v>
      </c>
      <c r="F23" s="458" t="s">
        <v>197</v>
      </c>
    </row>
    <row r="24" spans="1:6" x14ac:dyDescent="0.2">
      <c r="A24" s="141"/>
      <c r="B24" s="463"/>
      <c r="C24" s="459"/>
      <c r="D24" s="459"/>
      <c r="E24" s="459"/>
      <c r="F24" s="459"/>
    </row>
    <row r="25" spans="1:6" x14ac:dyDescent="0.2">
      <c r="A25" s="141"/>
      <c r="B25" s="461"/>
      <c r="C25" s="459"/>
      <c r="D25" s="459"/>
      <c r="E25" s="459"/>
      <c r="F25" s="459"/>
    </row>
    <row r="26" spans="1:6" x14ac:dyDescent="0.2">
      <c r="A26" s="141"/>
      <c r="B26" s="463"/>
      <c r="C26" s="459"/>
      <c r="D26" s="459"/>
      <c r="E26" s="459"/>
      <c r="F26" s="459"/>
    </row>
    <row r="27" spans="1:6" x14ac:dyDescent="0.2">
      <c r="A27" s="141"/>
      <c r="B27" s="461"/>
      <c r="C27" s="459"/>
      <c r="D27" s="459"/>
      <c r="E27" s="459"/>
      <c r="F27" s="459"/>
    </row>
    <row r="28" spans="1:6" ht="13.5" thickBot="1" x14ac:dyDescent="0.25">
      <c r="A28" s="142"/>
      <c r="B28" s="462"/>
      <c r="C28" s="460"/>
      <c r="D28" s="460"/>
      <c r="E28" s="460"/>
      <c r="F28" s="460"/>
    </row>
    <row r="29" spans="1:6" x14ac:dyDescent="0.2">
      <c r="A29" s="140" t="s">
        <v>177</v>
      </c>
      <c r="B29" s="464"/>
      <c r="C29" s="458" t="s">
        <v>197</v>
      </c>
      <c r="D29" s="458" t="s">
        <v>197</v>
      </c>
      <c r="E29" s="458" t="s">
        <v>197</v>
      </c>
      <c r="F29" s="458" t="s">
        <v>197</v>
      </c>
    </row>
    <row r="30" spans="1:6" x14ac:dyDescent="0.2">
      <c r="A30" s="141"/>
      <c r="B30" s="463"/>
      <c r="C30" s="459"/>
      <c r="D30" s="459"/>
      <c r="E30" s="459"/>
      <c r="F30" s="459"/>
    </row>
    <row r="31" spans="1:6" x14ac:dyDescent="0.2">
      <c r="A31" s="141"/>
      <c r="B31" s="461"/>
      <c r="C31" s="459"/>
      <c r="D31" s="459"/>
      <c r="E31" s="459"/>
      <c r="F31" s="459"/>
    </row>
    <row r="32" spans="1:6" x14ac:dyDescent="0.2">
      <c r="A32" s="141"/>
      <c r="B32" s="463"/>
      <c r="C32" s="459"/>
      <c r="D32" s="459"/>
      <c r="E32" s="459"/>
      <c r="F32" s="459"/>
    </row>
    <row r="33" spans="1:6" x14ac:dyDescent="0.2">
      <c r="A33" s="141"/>
      <c r="B33" s="461"/>
      <c r="C33" s="459"/>
      <c r="D33" s="459"/>
      <c r="E33" s="459"/>
      <c r="F33" s="459"/>
    </row>
    <row r="34" spans="1:6" ht="13.5" thickBot="1" x14ac:dyDescent="0.25">
      <c r="A34" s="142"/>
      <c r="B34" s="462"/>
      <c r="C34" s="460"/>
      <c r="D34" s="460"/>
      <c r="E34" s="460"/>
      <c r="F34" s="460"/>
    </row>
    <row r="35" spans="1:6" x14ac:dyDescent="0.2">
      <c r="A35" s="140" t="s">
        <v>178</v>
      </c>
      <c r="B35" s="464"/>
      <c r="C35" s="458" t="s">
        <v>197</v>
      </c>
      <c r="D35" s="458" t="s">
        <v>197</v>
      </c>
      <c r="E35" s="458" t="s">
        <v>197</v>
      </c>
      <c r="F35" s="458" t="s">
        <v>197</v>
      </c>
    </row>
    <row r="36" spans="1:6" x14ac:dyDescent="0.2">
      <c r="A36" s="141"/>
      <c r="B36" s="463"/>
      <c r="C36" s="459"/>
      <c r="D36" s="459"/>
      <c r="E36" s="459"/>
      <c r="F36" s="459"/>
    </row>
    <row r="37" spans="1:6" x14ac:dyDescent="0.2">
      <c r="A37" s="141"/>
      <c r="B37" s="461"/>
      <c r="C37" s="459"/>
      <c r="D37" s="459"/>
      <c r="E37" s="459"/>
      <c r="F37" s="459"/>
    </row>
    <row r="38" spans="1:6" x14ac:dyDescent="0.2">
      <c r="A38" s="141"/>
      <c r="B38" s="463"/>
      <c r="C38" s="459"/>
      <c r="D38" s="459"/>
      <c r="E38" s="459"/>
      <c r="F38" s="459"/>
    </row>
    <row r="39" spans="1:6" x14ac:dyDescent="0.2">
      <c r="A39" s="141"/>
      <c r="B39" s="461"/>
      <c r="C39" s="459"/>
      <c r="D39" s="459"/>
      <c r="E39" s="459"/>
      <c r="F39" s="459"/>
    </row>
    <row r="40" spans="1:6" ht="13.5" thickBot="1" x14ac:dyDescent="0.25">
      <c r="A40" s="143"/>
      <c r="B40" s="462"/>
      <c r="C40" s="460"/>
      <c r="D40" s="460"/>
      <c r="E40" s="460"/>
      <c r="F40" s="460"/>
    </row>
    <row r="41" spans="1:6" ht="13.5" thickBot="1" x14ac:dyDescent="0.25">
      <c r="B41" s="144" t="s">
        <v>112</v>
      </c>
      <c r="C41" s="145">
        <v>1</v>
      </c>
      <c r="D41" s="145">
        <v>1</v>
      </c>
      <c r="E41" s="145">
        <v>1</v>
      </c>
      <c r="F41" s="145">
        <v>1</v>
      </c>
    </row>
    <row r="43" spans="1:6" x14ac:dyDescent="0.2">
      <c r="A43" s="52" t="s">
        <v>176</v>
      </c>
    </row>
  </sheetData>
  <mergeCells count="35">
    <mergeCell ref="B37:B38"/>
    <mergeCell ref="B35:B36"/>
    <mergeCell ref="F35:F40"/>
    <mergeCell ref="B39:B40"/>
    <mergeCell ref="C35:C40"/>
    <mergeCell ref="D35:D40"/>
    <mergeCell ref="E35:E40"/>
    <mergeCell ref="B29:B30"/>
    <mergeCell ref="B27:B28"/>
    <mergeCell ref="B13:B14"/>
    <mergeCell ref="B15:B16"/>
    <mergeCell ref="B17:B18"/>
    <mergeCell ref="B33:B34"/>
    <mergeCell ref="B31:B32"/>
    <mergeCell ref="C17:C22"/>
    <mergeCell ref="B21:B22"/>
    <mergeCell ref="B19:B20"/>
    <mergeCell ref="C11:C16"/>
    <mergeCell ref="B11:B12"/>
    <mergeCell ref="B25:B26"/>
    <mergeCell ref="B23:B24"/>
    <mergeCell ref="D11:D16"/>
    <mergeCell ref="E11:E16"/>
    <mergeCell ref="F17:F22"/>
    <mergeCell ref="F11:F16"/>
    <mergeCell ref="D17:D22"/>
    <mergeCell ref="E17:E22"/>
    <mergeCell ref="C29:C34"/>
    <mergeCell ref="D29:D34"/>
    <mergeCell ref="E29:E34"/>
    <mergeCell ref="F29:F34"/>
    <mergeCell ref="C23:C28"/>
    <mergeCell ref="D23:D28"/>
    <mergeCell ref="E23:E28"/>
    <mergeCell ref="F23:F28"/>
  </mergeCells>
  <phoneticPr fontId="0" type="noConversion"/>
  <printOptions horizontalCentered="1" verticalCentered="1" gridLinesSet="0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>
    <oddHeader>&amp;R2018 - Año del Centenario de la Reforma Universitaria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15"/>
  <sheetViews>
    <sheetView workbookViewId="0">
      <selection activeCell="B22" sqref="B22"/>
    </sheetView>
  </sheetViews>
  <sheetFormatPr baseColWidth="10" defaultRowHeight="12.75" x14ac:dyDescent="0.2"/>
  <cols>
    <col min="1" max="1" width="21.28515625" style="57" customWidth="1"/>
    <col min="2" max="2" width="24" style="57" customWidth="1"/>
    <col min="3" max="3" width="29.7109375" style="57" customWidth="1"/>
    <col min="4" max="16384" width="11.42578125" style="57"/>
  </cols>
  <sheetData>
    <row r="1" spans="1:3" x14ac:dyDescent="0.2">
      <c r="A1" s="149" t="s">
        <v>98</v>
      </c>
      <c r="B1" s="149"/>
      <c r="C1" s="149"/>
    </row>
    <row r="2" spans="1:3" x14ac:dyDescent="0.2">
      <c r="A2" s="149" t="s">
        <v>107</v>
      </c>
      <c r="B2" s="149"/>
      <c r="C2" s="149"/>
    </row>
    <row r="3" spans="1:3" x14ac:dyDescent="0.2">
      <c r="A3" s="465" t="str">
        <f>+'1.modelos'!A3</f>
        <v>Seccionadores</v>
      </c>
      <c r="B3" s="465"/>
      <c r="C3" s="465"/>
    </row>
    <row r="4" spans="1:3" x14ac:dyDescent="0.2">
      <c r="A4" s="466" t="s">
        <v>211</v>
      </c>
      <c r="B4" s="467"/>
      <c r="C4" s="467"/>
    </row>
    <row r="5" spans="1:3" ht="13.5" thickBot="1" x14ac:dyDescent="0.25"/>
    <row r="6" spans="1:3" x14ac:dyDescent="0.2">
      <c r="A6" s="150" t="s">
        <v>12</v>
      </c>
      <c r="B6" s="151" t="s">
        <v>108</v>
      </c>
      <c r="C6" s="151" t="s">
        <v>109</v>
      </c>
    </row>
    <row r="7" spans="1:3" ht="13.5" thickBot="1" x14ac:dyDescent="0.25">
      <c r="A7" s="152"/>
      <c r="B7" s="153"/>
      <c r="C7" s="153" t="s">
        <v>110</v>
      </c>
    </row>
    <row r="8" spans="1:3" x14ac:dyDescent="0.2">
      <c r="A8" s="355">
        <v>2015</v>
      </c>
      <c r="B8" s="154"/>
      <c r="C8" s="155"/>
    </row>
    <row r="9" spans="1:3" x14ac:dyDescent="0.2">
      <c r="A9" s="156">
        <v>2016</v>
      </c>
      <c r="B9" s="157"/>
      <c r="C9" s="158"/>
    </row>
    <row r="10" spans="1:3" x14ac:dyDescent="0.2">
      <c r="A10" s="156">
        <v>2017</v>
      </c>
      <c r="B10" s="157"/>
      <c r="C10" s="158"/>
    </row>
    <row r="11" spans="1:3" x14ac:dyDescent="0.2">
      <c r="A11" s="381" t="str">
        <f>'3.vol.'!C62</f>
        <v>ene-may 2017</v>
      </c>
      <c r="B11" s="157"/>
      <c r="C11" s="158"/>
    </row>
    <row r="12" spans="1:3" ht="13.5" thickBot="1" x14ac:dyDescent="0.25">
      <c r="A12" s="382" t="str">
        <f>'3.vol.'!C63</f>
        <v>ene-may 2018</v>
      </c>
      <c r="B12" s="159"/>
      <c r="C12" s="160"/>
    </row>
    <row r="13" spans="1:3" ht="5.25" customHeight="1" x14ac:dyDescent="0.2"/>
    <row r="14" spans="1:3" ht="13.5" thickBot="1" x14ac:dyDescent="0.25">
      <c r="A14" s="161" t="s">
        <v>111</v>
      </c>
    </row>
    <row r="15" spans="1:3" ht="30.75" customHeight="1" thickBot="1" x14ac:dyDescent="0.25">
      <c r="A15" s="344"/>
      <c r="B15" s="345"/>
      <c r="C15" s="346"/>
    </row>
  </sheetData>
  <mergeCells count="2">
    <mergeCell ref="A3:C3"/>
    <mergeCell ref="A4:C4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140" orientation="landscape" r:id="rId1"/>
  <headerFooter alignWithMargins="0">
    <oddHeader>&amp;R2018 - Año del Centenario de la Reforma Universitaria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22"/>
    <pageSetUpPr fitToPage="1"/>
  </sheetPr>
  <dimension ref="B1:P117"/>
  <sheetViews>
    <sheetView workbookViewId="0">
      <selection activeCell="G8" sqref="G8"/>
    </sheetView>
  </sheetViews>
  <sheetFormatPr baseColWidth="10" defaultColWidth="13.7109375" defaultRowHeight="12.75" x14ac:dyDescent="0.2"/>
  <cols>
    <col min="1" max="1" width="1" style="57" customWidth="1"/>
    <col min="2" max="2" width="3" style="54" customWidth="1"/>
    <col min="3" max="3" width="13" style="57" customWidth="1"/>
    <col min="4" max="4" width="1.7109375" style="57" customWidth="1"/>
    <col min="5" max="11" width="13.7109375" style="57" customWidth="1"/>
    <col min="12" max="12" width="13.5703125" style="57" customWidth="1"/>
    <col min="13" max="13" width="13.7109375" style="57" customWidth="1"/>
    <col min="14" max="14" width="1.7109375" style="70" customWidth="1"/>
    <col min="15" max="16" width="11.42578125" style="52" customWidth="1"/>
    <col min="17" max="16384" width="13.7109375" style="57"/>
  </cols>
  <sheetData>
    <row r="1" spans="3:16" x14ac:dyDescent="0.2">
      <c r="C1" s="468" t="s">
        <v>8</v>
      </c>
      <c r="D1" s="468"/>
      <c r="E1" s="468"/>
      <c r="F1" s="468"/>
      <c r="G1" s="468"/>
      <c r="H1" s="468"/>
      <c r="I1" s="468"/>
      <c r="J1" s="468"/>
      <c r="K1" s="468"/>
    </row>
    <row r="2" spans="3:16" x14ac:dyDescent="0.2">
      <c r="C2" s="468" t="s">
        <v>119</v>
      </c>
      <c r="D2" s="468"/>
      <c r="E2" s="468"/>
      <c r="F2" s="468"/>
      <c r="G2" s="468"/>
      <c r="H2" s="468"/>
      <c r="I2" s="468"/>
      <c r="J2" s="468"/>
      <c r="K2" s="468"/>
    </row>
    <row r="3" spans="3:16" x14ac:dyDescent="0.2">
      <c r="C3" s="465" t="str">
        <f>+'1.modelos'!A3</f>
        <v>Seccionadores</v>
      </c>
      <c r="D3" s="465"/>
      <c r="E3" s="465"/>
      <c r="F3" s="465"/>
      <c r="G3" s="465"/>
      <c r="H3" s="465"/>
      <c r="I3" s="465"/>
      <c r="J3" s="465"/>
      <c r="K3" s="465"/>
      <c r="L3" s="351"/>
      <c r="M3" s="351"/>
      <c r="O3" s="57"/>
      <c r="P3" s="57"/>
    </row>
    <row r="4" spans="3:16" x14ac:dyDescent="0.2">
      <c r="C4" s="465" t="s">
        <v>211</v>
      </c>
      <c r="D4" s="465"/>
      <c r="E4" s="465"/>
      <c r="F4" s="465"/>
      <c r="G4" s="465"/>
      <c r="H4" s="465"/>
      <c r="I4" s="465"/>
      <c r="J4" s="465"/>
      <c r="K4" s="465"/>
      <c r="L4" s="351"/>
      <c r="M4" s="351"/>
      <c r="O4" s="57"/>
      <c r="P4" s="57"/>
    </row>
    <row r="5" spans="3:16" x14ac:dyDescent="0.2">
      <c r="C5" s="53"/>
      <c r="D5" s="53"/>
      <c r="E5" s="53"/>
      <c r="F5" s="53"/>
      <c r="G5" s="53"/>
      <c r="H5" s="53"/>
      <c r="I5" s="53"/>
      <c r="J5" s="53"/>
      <c r="K5" s="53"/>
      <c r="L5" s="351"/>
      <c r="M5" s="351"/>
      <c r="O5" s="57"/>
      <c r="P5" s="57"/>
    </row>
    <row r="6" spans="3:16" s="54" customFormat="1" ht="10.5" customHeight="1" thickBot="1" x14ac:dyDescent="0.25">
      <c r="C6" s="53"/>
      <c r="D6" s="53"/>
      <c r="E6" s="53"/>
      <c r="F6" s="53"/>
      <c r="G6" s="53"/>
      <c r="H6" s="53"/>
      <c r="I6" s="53"/>
      <c r="J6" s="53"/>
      <c r="K6" s="53"/>
      <c r="L6" s="53"/>
      <c r="N6" s="51"/>
    </row>
    <row r="7" spans="3:16" ht="51.75" thickBot="1" x14ac:dyDescent="0.25">
      <c r="C7" s="347" t="s">
        <v>115</v>
      </c>
      <c r="D7" s="25"/>
      <c r="E7" s="26" t="s">
        <v>21</v>
      </c>
      <c r="F7" s="27" t="s">
        <v>22</v>
      </c>
      <c r="G7" s="27" t="s">
        <v>123</v>
      </c>
      <c r="H7" s="27" t="s">
        <v>116</v>
      </c>
      <c r="I7" s="24" t="s">
        <v>117</v>
      </c>
      <c r="J7" s="27" t="s">
        <v>124</v>
      </c>
      <c r="K7" s="24" t="s">
        <v>118</v>
      </c>
      <c r="L7" s="54"/>
      <c r="M7" s="54"/>
      <c r="N7" s="28"/>
      <c r="O7" s="55"/>
    </row>
    <row r="8" spans="3:16" x14ac:dyDescent="0.2">
      <c r="C8" s="106">
        <v>42005</v>
      </c>
      <c r="D8" s="47"/>
      <c r="E8" s="30"/>
      <c r="F8" s="31"/>
      <c r="G8" s="31"/>
      <c r="H8" s="31"/>
      <c r="I8" s="32"/>
      <c r="J8" s="32"/>
      <c r="K8" s="32"/>
      <c r="L8" s="54"/>
      <c r="M8" s="54"/>
      <c r="N8" s="33"/>
      <c r="O8" s="55"/>
    </row>
    <row r="9" spans="3:16" x14ac:dyDescent="0.2">
      <c r="C9" s="107">
        <v>42036</v>
      </c>
      <c r="D9" s="47"/>
      <c r="E9" s="34"/>
      <c r="F9" s="35"/>
      <c r="G9" s="35"/>
      <c r="H9" s="35"/>
      <c r="I9" s="36"/>
      <c r="J9" s="36"/>
      <c r="K9" s="36"/>
      <c r="L9" s="54"/>
      <c r="M9" s="54"/>
      <c r="N9" s="33"/>
      <c r="O9" s="55"/>
    </row>
    <row r="10" spans="3:16" x14ac:dyDescent="0.2">
      <c r="C10" s="107">
        <v>42064</v>
      </c>
      <c r="D10" s="47"/>
      <c r="E10" s="34"/>
      <c r="F10" s="35"/>
      <c r="G10" s="35"/>
      <c r="H10" s="35"/>
      <c r="I10" s="36"/>
      <c r="J10" s="36"/>
      <c r="K10" s="36"/>
      <c r="L10" s="54"/>
      <c r="M10" s="54"/>
      <c r="N10" s="33"/>
      <c r="O10" s="55"/>
    </row>
    <row r="11" spans="3:16" x14ac:dyDescent="0.2">
      <c r="C11" s="107">
        <v>42095</v>
      </c>
      <c r="D11" s="47"/>
      <c r="E11" s="34"/>
      <c r="F11" s="35"/>
      <c r="G11" s="35"/>
      <c r="H11" s="35"/>
      <c r="I11" s="36"/>
      <c r="J11" s="36"/>
      <c r="K11" s="36"/>
      <c r="L11" s="54"/>
      <c r="M11" s="54"/>
      <c r="N11" s="33"/>
      <c r="O11" s="55"/>
    </row>
    <row r="12" spans="3:16" x14ac:dyDescent="0.2">
      <c r="C12" s="107">
        <v>42125</v>
      </c>
      <c r="D12" s="47"/>
      <c r="E12" s="34"/>
      <c r="F12" s="35"/>
      <c r="G12" s="35"/>
      <c r="H12" s="35"/>
      <c r="I12" s="36"/>
      <c r="J12" s="36"/>
      <c r="K12" s="36"/>
      <c r="N12" s="33"/>
    </row>
    <row r="13" spans="3:16" x14ac:dyDescent="0.2">
      <c r="C13" s="107">
        <v>42156</v>
      </c>
      <c r="D13" s="47"/>
      <c r="E13" s="34"/>
      <c r="F13" s="35"/>
      <c r="G13" s="35"/>
      <c r="H13" s="35"/>
      <c r="I13" s="36"/>
      <c r="J13" s="36"/>
      <c r="K13" s="36"/>
      <c r="N13" s="33"/>
    </row>
    <row r="14" spans="3:16" x14ac:dyDescent="0.2">
      <c r="C14" s="107">
        <v>42186</v>
      </c>
      <c r="D14" s="47"/>
      <c r="E14" s="34"/>
      <c r="F14" s="35"/>
      <c r="G14" s="35"/>
      <c r="H14" s="35"/>
      <c r="I14" s="36"/>
      <c r="J14" s="36"/>
      <c r="K14" s="36"/>
      <c r="N14" s="33"/>
    </row>
    <row r="15" spans="3:16" x14ac:dyDescent="0.2">
      <c r="C15" s="107">
        <v>42217</v>
      </c>
      <c r="D15" s="47"/>
      <c r="E15" s="34"/>
      <c r="F15" s="35"/>
      <c r="G15" s="35"/>
      <c r="H15" s="35"/>
      <c r="I15" s="36"/>
      <c r="J15" s="36"/>
      <c r="K15" s="36"/>
      <c r="N15" s="33"/>
    </row>
    <row r="16" spans="3:16" x14ac:dyDescent="0.2">
      <c r="C16" s="107">
        <v>42248</v>
      </c>
      <c r="D16" s="47"/>
      <c r="E16" s="34"/>
      <c r="F16" s="35"/>
      <c r="G16" s="35"/>
      <c r="H16" s="35"/>
      <c r="I16" s="36"/>
      <c r="J16" s="36"/>
      <c r="K16" s="36"/>
      <c r="N16" s="33"/>
    </row>
    <row r="17" spans="3:14" x14ac:dyDescent="0.2">
      <c r="C17" s="107">
        <v>42278</v>
      </c>
      <c r="D17" s="47"/>
      <c r="E17" s="34"/>
      <c r="F17" s="35"/>
      <c r="G17" s="35"/>
      <c r="H17" s="35"/>
      <c r="I17" s="36"/>
      <c r="J17" s="36"/>
      <c r="K17" s="36"/>
      <c r="N17" s="33"/>
    </row>
    <row r="18" spans="3:14" x14ac:dyDescent="0.2">
      <c r="C18" s="107">
        <v>42309</v>
      </c>
      <c r="D18" s="47"/>
      <c r="E18" s="34"/>
      <c r="F18" s="35"/>
      <c r="G18" s="35"/>
      <c r="H18" s="35"/>
      <c r="I18" s="36"/>
      <c r="J18" s="36"/>
      <c r="K18" s="36"/>
      <c r="N18" s="33"/>
    </row>
    <row r="19" spans="3:14" ht="13.5" thickBot="1" x14ac:dyDescent="0.25">
      <c r="C19" s="107">
        <v>42339</v>
      </c>
      <c r="D19" s="47"/>
      <c r="E19" s="37"/>
      <c r="F19" s="38"/>
      <c r="G19" s="38"/>
      <c r="H19" s="38"/>
      <c r="I19" s="39"/>
      <c r="J19" s="39"/>
      <c r="K19" s="39"/>
      <c r="N19" s="33"/>
    </row>
    <row r="20" spans="3:14" x14ac:dyDescent="0.2">
      <c r="C20" s="106">
        <v>42370</v>
      </c>
      <c r="D20" s="47"/>
      <c r="E20" s="40"/>
      <c r="F20" s="41"/>
      <c r="G20" s="41"/>
      <c r="H20" s="41"/>
      <c r="I20" s="42"/>
      <c r="J20" s="42"/>
      <c r="K20" s="42"/>
      <c r="N20" s="33"/>
    </row>
    <row r="21" spans="3:14" x14ac:dyDescent="0.2">
      <c r="C21" s="107">
        <v>42401</v>
      </c>
      <c r="D21" s="47"/>
      <c r="E21" s="34"/>
      <c r="F21" s="35"/>
      <c r="G21" s="35"/>
      <c r="H21" s="35"/>
      <c r="I21" s="36"/>
      <c r="J21" s="36"/>
      <c r="K21" s="36"/>
      <c r="N21" s="33"/>
    </row>
    <row r="22" spans="3:14" x14ac:dyDescent="0.2">
      <c r="C22" s="107">
        <v>42430</v>
      </c>
      <c r="D22" s="47"/>
      <c r="E22" s="34"/>
      <c r="F22" s="35"/>
      <c r="G22" s="35"/>
      <c r="H22" s="35"/>
      <c r="I22" s="36"/>
      <c r="J22" s="36"/>
      <c r="K22" s="36"/>
      <c r="N22" s="33"/>
    </row>
    <row r="23" spans="3:14" x14ac:dyDescent="0.2">
      <c r="C23" s="107">
        <v>42461</v>
      </c>
      <c r="D23" s="47"/>
      <c r="E23" s="34"/>
      <c r="F23" s="35"/>
      <c r="G23" s="35"/>
      <c r="H23" s="35"/>
      <c r="I23" s="36"/>
      <c r="J23" s="36"/>
      <c r="K23" s="36"/>
      <c r="N23" s="33"/>
    </row>
    <row r="24" spans="3:14" x14ac:dyDescent="0.2">
      <c r="C24" s="107">
        <v>42491</v>
      </c>
      <c r="D24" s="47"/>
      <c r="E24" s="34"/>
      <c r="F24" s="35"/>
      <c r="G24" s="35"/>
      <c r="H24" s="35"/>
      <c r="I24" s="36"/>
      <c r="J24" s="36"/>
      <c r="K24" s="36"/>
      <c r="N24" s="33"/>
    </row>
    <row r="25" spans="3:14" x14ac:dyDescent="0.2">
      <c r="C25" s="107">
        <v>42522</v>
      </c>
      <c r="D25" s="47"/>
      <c r="E25" s="34"/>
      <c r="F25" s="35"/>
      <c r="G25" s="35"/>
      <c r="H25" s="35"/>
      <c r="I25" s="36"/>
      <c r="J25" s="36"/>
      <c r="K25" s="36"/>
      <c r="N25" s="33"/>
    </row>
    <row r="26" spans="3:14" x14ac:dyDescent="0.2">
      <c r="C26" s="107">
        <v>42552</v>
      </c>
      <c r="D26" s="47"/>
      <c r="E26" s="34"/>
      <c r="F26" s="35"/>
      <c r="G26" s="35"/>
      <c r="H26" s="35"/>
      <c r="I26" s="36"/>
      <c r="J26" s="36"/>
      <c r="K26" s="36"/>
      <c r="N26" s="33"/>
    </row>
    <row r="27" spans="3:14" x14ac:dyDescent="0.2">
      <c r="C27" s="107">
        <v>42583</v>
      </c>
      <c r="D27" s="47"/>
      <c r="E27" s="34"/>
      <c r="F27" s="35"/>
      <c r="G27" s="35"/>
      <c r="H27" s="35"/>
      <c r="I27" s="36"/>
      <c r="J27" s="36"/>
      <c r="K27" s="36"/>
      <c r="N27" s="33"/>
    </row>
    <row r="28" spans="3:14" x14ac:dyDescent="0.2">
      <c r="C28" s="107">
        <v>42614</v>
      </c>
      <c r="D28" s="47"/>
      <c r="E28" s="34"/>
      <c r="F28" s="35"/>
      <c r="G28" s="35"/>
      <c r="H28" s="35"/>
      <c r="I28" s="36"/>
      <c r="J28" s="36"/>
      <c r="K28" s="36"/>
      <c r="N28" s="33"/>
    </row>
    <row r="29" spans="3:14" x14ac:dyDescent="0.2">
      <c r="C29" s="107">
        <v>42644</v>
      </c>
      <c r="D29" s="47"/>
      <c r="E29" s="34"/>
      <c r="F29" s="35"/>
      <c r="G29" s="35"/>
      <c r="H29" s="35"/>
      <c r="I29" s="36"/>
      <c r="J29" s="36"/>
      <c r="K29" s="36"/>
      <c r="N29" s="33"/>
    </row>
    <row r="30" spans="3:14" x14ac:dyDescent="0.2">
      <c r="C30" s="107">
        <v>42675</v>
      </c>
      <c r="D30" s="47"/>
      <c r="E30" s="34"/>
      <c r="F30" s="35"/>
      <c r="G30" s="35"/>
      <c r="H30" s="35"/>
      <c r="I30" s="36"/>
      <c r="J30" s="36"/>
      <c r="K30" s="36"/>
      <c r="N30" s="33"/>
    </row>
    <row r="31" spans="3:14" ht="13.5" thickBot="1" x14ac:dyDescent="0.25">
      <c r="C31" s="107">
        <v>42705</v>
      </c>
      <c r="D31" s="47"/>
      <c r="E31" s="43"/>
      <c r="F31" s="44"/>
      <c r="G31" s="44"/>
      <c r="H31" s="44"/>
      <c r="I31" s="45"/>
      <c r="J31" s="45"/>
      <c r="K31" s="45"/>
      <c r="N31" s="33"/>
    </row>
    <row r="32" spans="3:14" x14ac:dyDescent="0.2">
      <c r="C32" s="106">
        <v>42736</v>
      </c>
      <c r="D32" s="47"/>
      <c r="E32" s="30"/>
      <c r="F32" s="31"/>
      <c r="G32" s="31"/>
      <c r="H32" s="31"/>
      <c r="I32" s="32"/>
      <c r="J32" s="32"/>
      <c r="K32" s="32"/>
      <c r="N32" s="33"/>
    </row>
    <row r="33" spans="3:14" x14ac:dyDescent="0.2">
      <c r="C33" s="107">
        <v>42767</v>
      </c>
      <c r="D33" s="47"/>
      <c r="E33" s="34"/>
      <c r="F33" s="35"/>
      <c r="G33" s="35"/>
      <c r="H33" s="35"/>
      <c r="I33" s="36"/>
      <c r="J33" s="36"/>
      <c r="K33" s="36"/>
      <c r="N33" s="33"/>
    </row>
    <row r="34" spans="3:14" x14ac:dyDescent="0.2">
      <c r="C34" s="107">
        <v>42795</v>
      </c>
      <c r="D34" s="47"/>
      <c r="E34" s="34"/>
      <c r="F34" s="35"/>
      <c r="G34" s="35"/>
      <c r="H34" s="35"/>
      <c r="I34" s="36"/>
      <c r="J34" s="36"/>
      <c r="K34" s="36"/>
      <c r="N34" s="33"/>
    </row>
    <row r="35" spans="3:14" x14ac:dyDescent="0.2">
      <c r="C35" s="107">
        <v>42826</v>
      </c>
      <c r="D35" s="47"/>
      <c r="E35" s="34"/>
      <c r="F35" s="35"/>
      <c r="G35" s="35"/>
      <c r="H35" s="35"/>
      <c r="I35" s="36"/>
      <c r="J35" s="36"/>
      <c r="K35" s="36"/>
      <c r="N35" s="33"/>
    </row>
    <row r="36" spans="3:14" x14ac:dyDescent="0.2">
      <c r="C36" s="107">
        <v>42856</v>
      </c>
      <c r="D36" s="47"/>
      <c r="E36" s="34"/>
      <c r="F36" s="35"/>
      <c r="G36" s="35"/>
      <c r="H36" s="35"/>
      <c r="I36" s="36"/>
      <c r="J36" s="36"/>
      <c r="K36" s="36"/>
      <c r="N36" s="33"/>
    </row>
    <row r="37" spans="3:14" x14ac:dyDescent="0.2">
      <c r="C37" s="107">
        <v>42887</v>
      </c>
      <c r="D37" s="47"/>
      <c r="E37" s="34"/>
      <c r="F37" s="35"/>
      <c r="G37" s="35"/>
      <c r="H37" s="35"/>
      <c r="I37" s="36"/>
      <c r="J37" s="36"/>
      <c r="K37" s="36"/>
      <c r="N37" s="33"/>
    </row>
    <row r="38" spans="3:14" x14ac:dyDescent="0.2">
      <c r="C38" s="107">
        <v>42917</v>
      </c>
      <c r="D38" s="47"/>
      <c r="E38" s="34"/>
      <c r="F38" s="35"/>
      <c r="G38" s="35"/>
      <c r="H38" s="35"/>
      <c r="I38" s="36"/>
      <c r="J38" s="36"/>
      <c r="K38" s="36"/>
      <c r="N38" s="33"/>
    </row>
    <row r="39" spans="3:14" x14ac:dyDescent="0.2">
      <c r="C39" s="107">
        <v>42948</v>
      </c>
      <c r="D39" s="47"/>
      <c r="E39" s="34"/>
      <c r="F39" s="35"/>
      <c r="G39" s="35"/>
      <c r="H39" s="35"/>
      <c r="I39" s="36"/>
      <c r="J39" s="36"/>
      <c r="K39" s="36"/>
      <c r="N39" s="33"/>
    </row>
    <row r="40" spans="3:14" x14ac:dyDescent="0.2">
      <c r="C40" s="107">
        <v>42979</v>
      </c>
      <c r="D40" s="47"/>
      <c r="E40" s="34"/>
      <c r="F40" s="35"/>
      <c r="G40" s="35"/>
      <c r="H40" s="35"/>
      <c r="I40" s="36"/>
      <c r="J40" s="36"/>
      <c r="K40" s="36"/>
      <c r="N40" s="33"/>
    </row>
    <row r="41" spans="3:14" x14ac:dyDescent="0.2">
      <c r="C41" s="107">
        <v>43009</v>
      </c>
      <c r="D41" s="47"/>
      <c r="E41" s="34"/>
      <c r="F41" s="35"/>
      <c r="G41" s="35"/>
      <c r="H41" s="35"/>
      <c r="I41" s="36"/>
      <c r="J41" s="36"/>
      <c r="K41" s="36"/>
      <c r="N41" s="33"/>
    </row>
    <row r="42" spans="3:14" x14ac:dyDescent="0.2">
      <c r="C42" s="107">
        <v>43040</v>
      </c>
      <c r="D42" s="47"/>
      <c r="E42" s="34"/>
      <c r="F42" s="35"/>
      <c r="G42" s="35"/>
      <c r="H42" s="35"/>
      <c r="I42" s="36"/>
      <c r="J42" s="36"/>
      <c r="K42" s="36"/>
      <c r="N42" s="33"/>
    </row>
    <row r="43" spans="3:14" ht="13.5" thickBot="1" x14ac:dyDescent="0.25">
      <c r="C43" s="383">
        <v>43070</v>
      </c>
      <c r="D43" s="47"/>
      <c r="E43" s="43"/>
      <c r="F43" s="44"/>
      <c r="G43" s="44"/>
      <c r="H43" s="44"/>
      <c r="I43" s="45"/>
      <c r="J43" s="45"/>
      <c r="K43" s="45"/>
      <c r="N43" s="33"/>
    </row>
    <row r="44" spans="3:14" x14ac:dyDescent="0.2">
      <c r="C44" s="106">
        <v>43101</v>
      </c>
      <c r="D44" s="47"/>
      <c r="E44" s="30"/>
      <c r="F44" s="31"/>
      <c r="G44" s="31"/>
      <c r="H44" s="110"/>
      <c r="I44" s="32"/>
      <c r="J44" s="32"/>
      <c r="K44" s="32"/>
      <c r="N44" s="33"/>
    </row>
    <row r="45" spans="3:14" x14ac:dyDescent="0.2">
      <c r="C45" s="107">
        <v>43132</v>
      </c>
      <c r="D45" s="47"/>
      <c r="E45" s="34"/>
      <c r="F45" s="35"/>
      <c r="G45" s="35"/>
      <c r="H45" s="111"/>
      <c r="I45" s="36"/>
      <c r="J45" s="36"/>
      <c r="K45" s="36"/>
      <c r="N45" s="33"/>
    </row>
    <row r="46" spans="3:14" x14ac:dyDescent="0.2">
      <c r="C46" s="107">
        <v>43160</v>
      </c>
      <c r="D46" s="47"/>
      <c r="E46" s="34"/>
      <c r="F46" s="35"/>
      <c r="G46" s="35"/>
      <c r="H46" s="111"/>
      <c r="I46" s="36"/>
      <c r="J46" s="36"/>
      <c r="K46" s="36"/>
      <c r="N46" s="33"/>
    </row>
    <row r="47" spans="3:14" x14ac:dyDescent="0.2">
      <c r="C47" s="107">
        <v>43191</v>
      </c>
      <c r="D47" s="47"/>
      <c r="E47" s="34"/>
      <c r="F47" s="35"/>
      <c r="G47" s="35"/>
      <c r="H47" s="111"/>
      <c r="I47" s="36"/>
      <c r="J47" s="36"/>
      <c r="K47" s="36"/>
      <c r="N47" s="33"/>
    </row>
    <row r="48" spans="3:14" ht="13.5" thickBot="1" x14ac:dyDescent="0.25">
      <c r="C48" s="108">
        <v>43221</v>
      </c>
      <c r="D48" s="47"/>
      <c r="E48" s="37"/>
      <c r="F48" s="38"/>
      <c r="G48" s="38"/>
      <c r="H48" s="112"/>
      <c r="I48" s="39"/>
      <c r="J48" s="39"/>
      <c r="K48" s="39"/>
      <c r="N48" s="33"/>
    </row>
    <row r="49" spans="3:14" hidden="1" x14ac:dyDescent="0.2">
      <c r="C49" s="354">
        <v>43252</v>
      </c>
      <c r="D49" s="47"/>
      <c r="E49" s="40"/>
      <c r="F49" s="41"/>
      <c r="G49" s="41"/>
      <c r="H49" s="384"/>
      <c r="I49" s="42"/>
      <c r="J49" s="42"/>
      <c r="K49" s="42"/>
      <c r="N49" s="33"/>
    </row>
    <row r="50" spans="3:14" hidden="1" x14ac:dyDescent="0.2">
      <c r="C50" s="107">
        <v>43282</v>
      </c>
      <c r="D50" s="47"/>
      <c r="E50" s="34"/>
      <c r="F50" s="35"/>
      <c r="G50" s="35"/>
      <c r="H50" s="111"/>
      <c r="I50" s="36"/>
      <c r="J50" s="36"/>
      <c r="K50" s="36"/>
      <c r="N50" s="33"/>
    </row>
    <row r="51" spans="3:14" hidden="1" x14ac:dyDescent="0.2">
      <c r="C51" s="107">
        <v>43313</v>
      </c>
      <c r="D51" s="47"/>
      <c r="E51" s="34"/>
      <c r="F51" s="35"/>
      <c r="G51" s="35"/>
      <c r="H51" s="111"/>
      <c r="I51" s="36"/>
      <c r="J51" s="36"/>
      <c r="K51" s="36"/>
      <c r="N51" s="33"/>
    </row>
    <row r="52" spans="3:14" hidden="1" x14ac:dyDescent="0.2">
      <c r="C52" s="107">
        <v>43344</v>
      </c>
      <c r="D52" s="47"/>
      <c r="E52" s="34"/>
      <c r="F52" s="35"/>
      <c r="G52" s="35"/>
      <c r="H52" s="111"/>
      <c r="I52" s="36"/>
      <c r="J52" s="36"/>
      <c r="K52" s="36"/>
      <c r="N52" s="33"/>
    </row>
    <row r="53" spans="3:14" hidden="1" x14ac:dyDescent="0.2">
      <c r="C53" s="107">
        <v>43374</v>
      </c>
      <c r="D53" s="47"/>
      <c r="E53" s="34"/>
      <c r="F53" s="35"/>
      <c r="G53" s="35"/>
      <c r="H53" s="111"/>
      <c r="I53" s="36"/>
      <c r="J53" s="36"/>
      <c r="K53" s="36"/>
      <c r="N53" s="33"/>
    </row>
    <row r="54" spans="3:14" hidden="1" x14ac:dyDescent="0.2">
      <c r="C54" s="107">
        <v>43405</v>
      </c>
      <c r="D54" s="47"/>
      <c r="E54" s="34"/>
      <c r="F54" s="35"/>
      <c r="G54" s="35"/>
      <c r="H54" s="111"/>
      <c r="I54" s="36"/>
      <c r="J54" s="36"/>
      <c r="K54" s="36"/>
      <c r="N54" s="33"/>
    </row>
    <row r="55" spans="3:14" ht="13.5" hidden="1" thickBot="1" x14ac:dyDescent="0.25">
      <c r="C55" s="108">
        <v>43435</v>
      </c>
      <c r="D55" s="47"/>
      <c r="E55" s="37"/>
      <c r="F55" s="38"/>
      <c r="G55" s="38"/>
      <c r="H55" s="112"/>
      <c r="I55" s="39"/>
      <c r="J55" s="39"/>
      <c r="K55" s="39"/>
      <c r="N55" s="33"/>
    </row>
    <row r="56" spans="3:14" ht="13.5" thickBot="1" x14ac:dyDescent="0.25">
      <c r="C56" s="46"/>
      <c r="D56" s="47"/>
      <c r="E56" s="33"/>
      <c r="F56" s="33"/>
      <c r="G56" s="33"/>
      <c r="H56" s="33"/>
      <c r="I56" s="33"/>
      <c r="J56" s="33"/>
      <c r="K56" s="33"/>
      <c r="N56" s="33"/>
    </row>
    <row r="57" spans="3:14" ht="50.25" customHeight="1" thickBot="1" x14ac:dyDescent="0.25">
      <c r="C57" s="69" t="s">
        <v>10</v>
      </c>
      <c r="D57" s="71"/>
      <c r="E57" s="26" t="str">
        <f t="shared" ref="E57:K57" si="0">+E7</f>
        <v>Producción</v>
      </c>
      <c r="F57" s="27" t="str">
        <f t="shared" si="0"/>
        <v>Autoconsumo</v>
      </c>
      <c r="G57" s="27" t="str">
        <f t="shared" si="0"/>
        <v>Ventas de Producción Propia</v>
      </c>
      <c r="H57" s="72" t="str">
        <f t="shared" si="0"/>
        <v>Exportaciones</v>
      </c>
      <c r="I57" s="24" t="str">
        <f t="shared" si="0"/>
        <v>Producción Contratada a Terceros</v>
      </c>
      <c r="J57" s="24" t="str">
        <f t="shared" si="0"/>
        <v>Ventas de Producción Contratada a Terceros</v>
      </c>
      <c r="K57" s="58" t="str">
        <f t="shared" si="0"/>
        <v>Producción para Terceros</v>
      </c>
      <c r="L57" s="58" t="s">
        <v>175</v>
      </c>
      <c r="M57" s="58" t="s">
        <v>101</v>
      </c>
      <c r="N57" s="73"/>
    </row>
    <row r="58" spans="3:14" ht="13.5" thickBot="1" x14ac:dyDescent="0.25">
      <c r="C58" s="65">
        <v>2014</v>
      </c>
      <c r="D58" s="74"/>
      <c r="F58" s="413"/>
      <c r="G58" s="75"/>
      <c r="H58" s="76"/>
      <c r="I58" s="48"/>
      <c r="J58" s="48"/>
      <c r="K58" s="48"/>
      <c r="L58" s="50"/>
      <c r="M58" s="48"/>
      <c r="N58" s="29"/>
    </row>
    <row r="59" spans="3:14" x14ac:dyDescent="0.2">
      <c r="C59" s="61">
        <v>2015</v>
      </c>
      <c r="D59" s="77"/>
      <c r="E59" s="78"/>
      <c r="F59" s="414"/>
      <c r="G59" s="79"/>
      <c r="H59" s="79"/>
      <c r="I59" s="60"/>
      <c r="J59" s="60"/>
      <c r="K59" s="60"/>
      <c r="L59" s="60"/>
      <c r="M59" s="80"/>
    </row>
    <row r="60" spans="3:14" x14ac:dyDescent="0.2">
      <c r="C60" s="61">
        <v>2016</v>
      </c>
      <c r="D60" s="77"/>
      <c r="E60" s="81"/>
      <c r="F60" s="415"/>
      <c r="G60" s="82"/>
      <c r="H60" s="82"/>
      <c r="I60" s="62"/>
      <c r="J60" s="62"/>
      <c r="K60" s="62"/>
      <c r="L60" s="62"/>
      <c r="M60" s="83"/>
    </row>
    <row r="61" spans="3:14" ht="13.5" thickBot="1" x14ac:dyDescent="0.25">
      <c r="C61" s="63">
        <v>2017</v>
      </c>
      <c r="D61" s="77"/>
      <c r="E61" s="84"/>
      <c r="F61" s="416"/>
      <c r="G61" s="85"/>
      <c r="H61" s="85"/>
      <c r="I61" s="64"/>
      <c r="J61" s="64"/>
      <c r="K61" s="64"/>
      <c r="L61" s="86"/>
      <c r="M61" s="87"/>
    </row>
    <row r="62" spans="3:14" x14ac:dyDescent="0.2">
      <c r="C62" s="65" t="s">
        <v>214</v>
      </c>
      <c r="D62" s="77"/>
      <c r="E62" s="88"/>
      <c r="F62" s="417"/>
      <c r="G62" s="89"/>
      <c r="H62" s="89"/>
      <c r="I62" s="66"/>
      <c r="J62" s="66"/>
      <c r="K62" s="66"/>
      <c r="L62" s="90"/>
      <c r="M62" s="91"/>
    </row>
    <row r="63" spans="3:14" ht="13.5" thickBot="1" x14ac:dyDescent="0.25">
      <c r="C63" s="380" t="s">
        <v>215</v>
      </c>
      <c r="D63" s="74"/>
      <c r="E63" s="92"/>
      <c r="F63" s="93"/>
      <c r="G63" s="93"/>
      <c r="H63" s="94"/>
      <c r="I63" s="67"/>
      <c r="J63" s="67"/>
      <c r="K63" s="67"/>
      <c r="L63" s="67"/>
      <c r="M63" s="95"/>
    </row>
    <row r="64" spans="3:14" x14ac:dyDescent="0.2">
      <c r="F64" s="54"/>
      <c r="N64" s="51"/>
    </row>
    <row r="65" spans="6:14" x14ac:dyDescent="0.2">
      <c r="F65" s="54"/>
      <c r="L65" s="51"/>
      <c r="N65" s="51"/>
    </row>
    <row r="66" spans="6:14" x14ac:dyDescent="0.2">
      <c r="F66" s="54"/>
      <c r="L66" s="51"/>
      <c r="N66" s="51"/>
    </row>
    <row r="67" spans="6:14" x14ac:dyDescent="0.2">
      <c r="F67" s="54"/>
      <c r="K67" s="98"/>
      <c r="L67" s="54"/>
      <c r="N67" s="51"/>
    </row>
    <row r="68" spans="6:14" x14ac:dyDescent="0.2">
      <c r="F68" s="54"/>
      <c r="K68" s="98"/>
      <c r="N68" s="51"/>
    </row>
    <row r="69" spans="6:14" x14ac:dyDescent="0.2">
      <c r="F69" s="54"/>
      <c r="K69" s="98"/>
      <c r="N69" s="51"/>
    </row>
    <row r="70" spans="6:14" x14ac:dyDescent="0.2">
      <c r="F70" s="54"/>
      <c r="K70" s="98"/>
      <c r="N70" s="51"/>
    </row>
    <row r="71" spans="6:14" x14ac:dyDescent="0.2">
      <c r="F71" s="54"/>
      <c r="K71" s="98"/>
      <c r="N71" s="51"/>
    </row>
    <row r="72" spans="6:14" x14ac:dyDescent="0.2">
      <c r="F72" s="54"/>
      <c r="K72" s="98"/>
      <c r="N72" s="51"/>
    </row>
    <row r="73" spans="6:14" x14ac:dyDescent="0.2">
      <c r="F73" s="54"/>
      <c r="N73" s="51"/>
    </row>
    <row r="74" spans="6:14" x14ac:dyDescent="0.2">
      <c r="F74" s="54"/>
      <c r="N74" s="51"/>
    </row>
    <row r="75" spans="6:14" x14ac:dyDescent="0.2">
      <c r="F75" s="54"/>
      <c r="N75" s="51"/>
    </row>
    <row r="76" spans="6:14" x14ac:dyDescent="0.2">
      <c r="N76" s="51"/>
    </row>
    <row r="77" spans="6:14" x14ac:dyDescent="0.2">
      <c r="N77" s="51"/>
    </row>
    <row r="78" spans="6:14" x14ac:dyDescent="0.2">
      <c r="N78" s="51"/>
    </row>
    <row r="79" spans="6:14" x14ac:dyDescent="0.2">
      <c r="N79" s="51"/>
    </row>
    <row r="80" spans="6:14" x14ac:dyDescent="0.2">
      <c r="N80" s="51"/>
    </row>
    <row r="81" spans="14:14" x14ac:dyDescent="0.2">
      <c r="N81" s="51"/>
    </row>
    <row r="82" spans="14:14" x14ac:dyDescent="0.2">
      <c r="N82" s="51"/>
    </row>
    <row r="83" spans="14:14" x14ac:dyDescent="0.2">
      <c r="N83" s="51"/>
    </row>
    <row r="84" spans="14:14" x14ac:dyDescent="0.2">
      <c r="N84" s="51"/>
    </row>
    <row r="85" spans="14:14" x14ac:dyDescent="0.2">
      <c r="N85" s="51"/>
    </row>
    <row r="86" spans="14:14" x14ac:dyDescent="0.2">
      <c r="N86" s="51"/>
    </row>
    <row r="87" spans="14:14" x14ac:dyDescent="0.2">
      <c r="N87" s="51"/>
    </row>
    <row r="88" spans="14:14" x14ac:dyDescent="0.2">
      <c r="N88" s="51"/>
    </row>
    <row r="89" spans="14:14" x14ac:dyDescent="0.2">
      <c r="N89" s="51"/>
    </row>
    <row r="90" spans="14:14" x14ac:dyDescent="0.2">
      <c r="N90" s="51"/>
    </row>
    <row r="91" spans="14:14" x14ac:dyDescent="0.2">
      <c r="N91" s="51"/>
    </row>
    <row r="92" spans="14:14" x14ac:dyDescent="0.2">
      <c r="N92" s="51"/>
    </row>
    <row r="93" spans="14:14" x14ac:dyDescent="0.2">
      <c r="N93" s="51"/>
    </row>
    <row r="94" spans="14:14" x14ac:dyDescent="0.2">
      <c r="N94" s="51"/>
    </row>
    <row r="95" spans="14:14" x14ac:dyDescent="0.2">
      <c r="N95" s="51"/>
    </row>
    <row r="96" spans="14:14" x14ac:dyDescent="0.2">
      <c r="N96" s="51"/>
    </row>
    <row r="97" spans="14:14" x14ac:dyDescent="0.2">
      <c r="N97" s="51"/>
    </row>
    <row r="98" spans="14:14" x14ac:dyDescent="0.2">
      <c r="N98" s="51"/>
    </row>
    <row r="99" spans="14:14" x14ac:dyDescent="0.2">
      <c r="N99" s="51"/>
    </row>
    <row r="100" spans="14:14" x14ac:dyDescent="0.2">
      <c r="N100" s="51"/>
    </row>
    <row r="101" spans="14:14" x14ac:dyDescent="0.2">
      <c r="N101" s="51"/>
    </row>
    <row r="102" spans="14:14" x14ac:dyDescent="0.2">
      <c r="N102" s="51"/>
    </row>
    <row r="103" spans="14:14" x14ac:dyDescent="0.2">
      <c r="N103" s="51"/>
    </row>
    <row r="104" spans="14:14" x14ac:dyDescent="0.2">
      <c r="N104" s="51"/>
    </row>
    <row r="105" spans="14:14" x14ac:dyDescent="0.2">
      <c r="N105" s="51"/>
    </row>
    <row r="106" spans="14:14" x14ac:dyDescent="0.2">
      <c r="N106" s="51"/>
    </row>
    <row r="107" spans="14:14" x14ac:dyDescent="0.2">
      <c r="N107" s="51"/>
    </row>
    <row r="108" spans="14:14" x14ac:dyDescent="0.2">
      <c r="N108" s="51"/>
    </row>
    <row r="109" spans="14:14" x14ac:dyDescent="0.2">
      <c r="N109" s="51"/>
    </row>
    <row r="110" spans="14:14" x14ac:dyDescent="0.2">
      <c r="N110" s="51"/>
    </row>
    <row r="111" spans="14:14" x14ac:dyDescent="0.2">
      <c r="N111" s="51"/>
    </row>
    <row r="112" spans="14:14" x14ac:dyDescent="0.2">
      <c r="N112" s="51"/>
    </row>
    <row r="113" spans="14:14" x14ac:dyDescent="0.2">
      <c r="N113" s="51"/>
    </row>
    <row r="114" spans="14:14" x14ac:dyDescent="0.2">
      <c r="N114" s="51"/>
    </row>
    <row r="115" spans="14:14" x14ac:dyDescent="0.2">
      <c r="N115" s="51"/>
    </row>
    <row r="116" spans="14:14" x14ac:dyDescent="0.2">
      <c r="N116" s="51"/>
    </row>
    <row r="117" spans="14:14" x14ac:dyDescent="0.2">
      <c r="N117" s="51"/>
    </row>
  </sheetData>
  <sheetProtection formatCells="0" formatColumns="0" formatRows="0"/>
  <protectedRanges>
    <protectedRange sqref="N8:N43 E59:N63 E8:K43" name="Rango2"/>
    <protectedRange sqref="E59:M63" name="Rango1"/>
  </protectedRanges>
  <mergeCells count="4">
    <mergeCell ref="C4:K4"/>
    <mergeCell ref="C1:K1"/>
    <mergeCell ref="C2:K2"/>
    <mergeCell ref="C3:K3"/>
  </mergeCells>
  <phoneticPr fontId="14" type="noConversion"/>
  <printOptions horizontalCentered="1" verticalCentered="1"/>
  <pageMargins left="0.51181102362204722" right="0.27559055118110237" top="0.19685039370078741" bottom="0.23622047244094491" header="0" footer="0"/>
  <pageSetup paperSize="9" scale="70" orientation="portrait" r:id="rId1"/>
  <headerFooter alignWithMargins="0">
    <oddHeader>&amp;R2018 - Año del Centenario de la Reforma Universitaria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F61"/>
  <sheetViews>
    <sheetView workbookViewId="0">
      <selection activeCell="C66" sqref="C66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7.85546875" style="57" customWidth="1"/>
    <col min="4" max="4" width="3.42578125" style="57" customWidth="1"/>
    <col min="5" max="5" width="37.85546875" style="57" customWidth="1"/>
    <col min="6" max="6" width="2.140625" style="57" customWidth="1"/>
    <col min="7" max="16384" width="11.42578125" style="52"/>
  </cols>
  <sheetData>
    <row r="1" spans="1:6" x14ac:dyDescent="0.2">
      <c r="A1" s="468" t="s">
        <v>187</v>
      </c>
      <c r="B1" s="468"/>
      <c r="C1" s="468"/>
      <c r="D1" s="468"/>
      <c r="E1" s="468"/>
      <c r="F1" s="52"/>
    </row>
    <row r="2" spans="1:6" x14ac:dyDescent="0.2">
      <c r="A2" s="468" t="s">
        <v>181</v>
      </c>
      <c r="B2" s="468"/>
      <c r="C2" s="468"/>
      <c r="D2" s="468"/>
      <c r="E2" s="468"/>
      <c r="F2" s="52"/>
    </row>
    <row r="3" spans="1:6" x14ac:dyDescent="0.2">
      <c r="A3" s="465" t="str">
        <f>+'1.modelos'!A3</f>
        <v>Seccionadores</v>
      </c>
      <c r="B3" s="465"/>
      <c r="C3" s="465"/>
      <c r="D3" s="465"/>
      <c r="E3" s="465"/>
      <c r="F3" s="52"/>
    </row>
    <row r="4" spans="1:6" x14ac:dyDescent="0.2">
      <c r="A4" s="468" t="s">
        <v>114</v>
      </c>
      <c r="B4" s="468"/>
      <c r="C4" s="468"/>
      <c r="D4" s="468"/>
      <c r="E4" s="468"/>
      <c r="F4" s="52"/>
    </row>
    <row r="5" spans="1:6" ht="60" customHeight="1" thickBot="1" x14ac:dyDescent="0.25">
      <c r="A5" s="53"/>
      <c r="C5" s="54"/>
      <c r="D5" s="54"/>
      <c r="E5" s="54"/>
      <c r="F5" s="54"/>
    </row>
    <row r="6" spans="1:6" ht="39" thickBot="1" x14ac:dyDescent="0.25">
      <c r="A6" s="347" t="s">
        <v>115</v>
      </c>
      <c r="C6" s="24" t="s">
        <v>149</v>
      </c>
      <c r="D6" s="28"/>
      <c r="E6" s="24" t="s">
        <v>150</v>
      </c>
    </row>
    <row r="7" spans="1:6" x14ac:dyDescent="0.2">
      <c r="A7" s="106">
        <f>'3.vol.'!C8</f>
        <v>42005</v>
      </c>
      <c r="C7" s="32"/>
      <c r="D7" s="33"/>
      <c r="E7" s="32"/>
    </row>
    <row r="8" spans="1:6" x14ac:dyDescent="0.2">
      <c r="A8" s="107">
        <f>'3.vol.'!C9</f>
        <v>42036</v>
      </c>
      <c r="C8" s="36"/>
      <c r="D8" s="33"/>
      <c r="E8" s="36"/>
    </row>
    <row r="9" spans="1:6" x14ac:dyDescent="0.2">
      <c r="A9" s="107">
        <f>'3.vol.'!C10</f>
        <v>42064</v>
      </c>
      <c r="C9" s="36"/>
      <c r="D9" s="33"/>
      <c r="E9" s="36"/>
    </row>
    <row r="10" spans="1:6" x14ac:dyDescent="0.2">
      <c r="A10" s="107">
        <f>'3.vol.'!C11</f>
        <v>42095</v>
      </c>
      <c r="C10" s="36"/>
      <c r="D10" s="33"/>
      <c r="E10" s="36"/>
    </row>
    <row r="11" spans="1:6" x14ac:dyDescent="0.2">
      <c r="A11" s="107">
        <f>'3.vol.'!C12</f>
        <v>42125</v>
      </c>
      <c r="C11" s="36"/>
      <c r="D11" s="33"/>
      <c r="E11" s="36"/>
    </row>
    <row r="12" spans="1:6" x14ac:dyDescent="0.2">
      <c r="A12" s="107">
        <f>'3.vol.'!C13</f>
        <v>42156</v>
      </c>
      <c r="C12" s="36"/>
      <c r="D12" s="33"/>
      <c r="E12" s="36"/>
    </row>
    <row r="13" spans="1:6" x14ac:dyDescent="0.2">
      <c r="A13" s="107">
        <f>'3.vol.'!C14</f>
        <v>42186</v>
      </c>
      <c r="C13" s="36"/>
      <c r="D13" s="33"/>
      <c r="E13" s="36"/>
    </row>
    <row r="14" spans="1:6" x14ac:dyDescent="0.2">
      <c r="A14" s="107">
        <f>'3.vol.'!C15</f>
        <v>42217</v>
      </c>
      <c r="C14" s="36"/>
      <c r="D14" s="33"/>
      <c r="E14" s="36"/>
    </row>
    <row r="15" spans="1:6" x14ac:dyDescent="0.2">
      <c r="A15" s="107">
        <f>'3.vol.'!C16</f>
        <v>42248</v>
      </c>
      <c r="C15" s="36"/>
      <c r="D15" s="33"/>
      <c r="E15" s="36"/>
    </row>
    <row r="16" spans="1:6" x14ac:dyDescent="0.2">
      <c r="A16" s="107">
        <f>'3.vol.'!C17</f>
        <v>42278</v>
      </c>
      <c r="C16" s="36"/>
      <c r="D16" s="33"/>
      <c r="E16" s="36"/>
    </row>
    <row r="17" spans="1:5" x14ac:dyDescent="0.2">
      <c r="A17" s="107">
        <f>'3.vol.'!C18</f>
        <v>42309</v>
      </c>
      <c r="C17" s="36"/>
      <c r="D17" s="33"/>
      <c r="E17" s="36"/>
    </row>
    <row r="18" spans="1:5" ht="13.5" thickBot="1" x14ac:dyDescent="0.25">
      <c r="A18" s="108">
        <f>'3.vol.'!C19</f>
        <v>42339</v>
      </c>
      <c r="C18" s="39"/>
      <c r="D18" s="33"/>
      <c r="E18" s="39"/>
    </row>
    <row r="19" spans="1:5" x14ac:dyDescent="0.2">
      <c r="A19" s="106">
        <f>'3.vol.'!C20</f>
        <v>42370</v>
      </c>
      <c r="C19" s="42"/>
      <c r="D19" s="33"/>
      <c r="E19" s="42"/>
    </row>
    <row r="20" spans="1:5" x14ac:dyDescent="0.2">
      <c r="A20" s="107">
        <f>'3.vol.'!C21</f>
        <v>42401</v>
      </c>
      <c r="C20" s="36"/>
      <c r="D20" s="33"/>
      <c r="E20" s="36"/>
    </row>
    <row r="21" spans="1:5" x14ac:dyDescent="0.2">
      <c r="A21" s="107">
        <f>'3.vol.'!C22</f>
        <v>42430</v>
      </c>
      <c r="C21" s="36"/>
      <c r="D21" s="33"/>
      <c r="E21" s="36"/>
    </row>
    <row r="22" spans="1:5" x14ac:dyDescent="0.2">
      <c r="A22" s="107">
        <f>'3.vol.'!C23</f>
        <v>42461</v>
      </c>
      <c r="C22" s="36"/>
      <c r="D22" s="33"/>
      <c r="E22" s="36"/>
    </row>
    <row r="23" spans="1:5" x14ac:dyDescent="0.2">
      <c r="A23" s="107">
        <f>'3.vol.'!C24</f>
        <v>42491</v>
      </c>
      <c r="C23" s="36"/>
      <c r="D23" s="33"/>
      <c r="E23" s="36"/>
    </row>
    <row r="24" spans="1:5" x14ac:dyDescent="0.2">
      <c r="A24" s="107">
        <f>'3.vol.'!C25</f>
        <v>42522</v>
      </c>
      <c r="C24" s="36"/>
      <c r="D24" s="33"/>
      <c r="E24" s="36"/>
    </row>
    <row r="25" spans="1:5" x14ac:dyDescent="0.2">
      <c r="A25" s="107">
        <f>'3.vol.'!C26</f>
        <v>42552</v>
      </c>
      <c r="C25" s="36"/>
      <c r="D25" s="33"/>
      <c r="E25" s="36"/>
    </row>
    <row r="26" spans="1:5" x14ac:dyDescent="0.2">
      <c r="A26" s="107">
        <f>'3.vol.'!C27</f>
        <v>42583</v>
      </c>
      <c r="C26" s="36"/>
      <c r="D26" s="33"/>
      <c r="E26" s="36"/>
    </row>
    <row r="27" spans="1:5" x14ac:dyDescent="0.2">
      <c r="A27" s="107">
        <f>'3.vol.'!C28</f>
        <v>42614</v>
      </c>
      <c r="C27" s="305"/>
      <c r="D27" s="321"/>
      <c r="E27" s="305"/>
    </row>
    <row r="28" spans="1:5" x14ac:dyDescent="0.2">
      <c r="A28" s="107">
        <f>'3.vol.'!C29</f>
        <v>42644</v>
      </c>
      <c r="C28" s="36"/>
      <c r="D28" s="33"/>
      <c r="E28" s="36"/>
    </row>
    <row r="29" spans="1:5" x14ac:dyDescent="0.2">
      <c r="A29" s="107">
        <f>'3.vol.'!C30</f>
        <v>42675</v>
      </c>
      <c r="C29" s="36"/>
      <c r="D29" s="33"/>
      <c r="E29" s="36"/>
    </row>
    <row r="30" spans="1:5" ht="13.5" thickBot="1" x14ac:dyDescent="0.25">
      <c r="A30" s="108">
        <f>'3.vol.'!C31</f>
        <v>42705</v>
      </c>
      <c r="C30" s="45"/>
      <c r="D30" s="33"/>
      <c r="E30" s="45"/>
    </row>
    <row r="31" spans="1:5" x14ac:dyDescent="0.2">
      <c r="A31" s="106">
        <f>'3.vol.'!C32</f>
        <v>42736</v>
      </c>
      <c r="C31" s="32"/>
      <c r="D31" s="33"/>
      <c r="E31" s="32"/>
    </row>
    <row r="32" spans="1:5" x14ac:dyDescent="0.2">
      <c r="A32" s="107">
        <f>'3.vol.'!C33</f>
        <v>42767</v>
      </c>
      <c r="C32" s="36"/>
      <c r="D32" s="33"/>
      <c r="E32" s="36"/>
    </row>
    <row r="33" spans="1:5" x14ac:dyDescent="0.2">
      <c r="A33" s="107">
        <f>'3.vol.'!C34</f>
        <v>42795</v>
      </c>
      <c r="C33" s="36"/>
      <c r="D33" s="33"/>
      <c r="E33" s="36"/>
    </row>
    <row r="34" spans="1:5" x14ac:dyDescent="0.2">
      <c r="A34" s="107">
        <f>'3.vol.'!C35</f>
        <v>42826</v>
      </c>
      <c r="C34" s="36"/>
      <c r="D34" s="33"/>
      <c r="E34" s="36"/>
    </row>
    <row r="35" spans="1:5" x14ac:dyDescent="0.2">
      <c r="A35" s="107">
        <f>'3.vol.'!C36</f>
        <v>42856</v>
      </c>
      <c r="C35" s="36"/>
      <c r="D35" s="33"/>
      <c r="E35" s="36"/>
    </row>
    <row r="36" spans="1:5" x14ac:dyDescent="0.2">
      <c r="A36" s="107">
        <f>'3.vol.'!C37</f>
        <v>42887</v>
      </c>
      <c r="C36" s="36"/>
      <c r="D36" s="33"/>
      <c r="E36" s="36"/>
    </row>
    <row r="37" spans="1:5" x14ac:dyDescent="0.2">
      <c r="A37" s="107">
        <f>'3.vol.'!C38</f>
        <v>42917</v>
      </c>
      <c r="C37" s="36"/>
      <c r="D37" s="33"/>
      <c r="E37" s="36"/>
    </row>
    <row r="38" spans="1:5" x14ac:dyDescent="0.2">
      <c r="A38" s="107">
        <f>'3.vol.'!C39</f>
        <v>42948</v>
      </c>
      <c r="C38" s="36"/>
      <c r="D38" s="33"/>
      <c r="E38" s="36"/>
    </row>
    <row r="39" spans="1:5" x14ac:dyDescent="0.2">
      <c r="A39" s="107">
        <f>'3.vol.'!C40</f>
        <v>42979</v>
      </c>
      <c r="C39" s="36"/>
      <c r="D39" s="33"/>
      <c r="E39" s="36"/>
    </row>
    <row r="40" spans="1:5" x14ac:dyDescent="0.2">
      <c r="A40" s="107">
        <f>'3.vol.'!C41</f>
        <v>43009</v>
      </c>
      <c r="C40" s="36"/>
      <c r="D40" s="33"/>
      <c r="E40" s="36"/>
    </row>
    <row r="41" spans="1:5" x14ac:dyDescent="0.2">
      <c r="A41" s="107">
        <f>'3.vol.'!C42</f>
        <v>43040</v>
      </c>
      <c r="C41" s="36"/>
      <c r="D41" s="33"/>
      <c r="E41" s="36"/>
    </row>
    <row r="42" spans="1:5" ht="13.5" thickBot="1" x14ac:dyDescent="0.25">
      <c r="A42" s="108">
        <f>'3.vol.'!C43</f>
        <v>43070</v>
      </c>
      <c r="C42" s="45"/>
      <c r="D42" s="33"/>
      <c r="E42" s="45"/>
    </row>
    <row r="43" spans="1:5" x14ac:dyDescent="0.2">
      <c r="A43" s="106">
        <f>'3.vol.'!C44</f>
        <v>43101</v>
      </c>
      <c r="C43" s="32"/>
      <c r="D43" s="33"/>
      <c r="E43" s="32"/>
    </row>
    <row r="44" spans="1:5" x14ac:dyDescent="0.2">
      <c r="A44" s="107">
        <f>'3.vol.'!C45</f>
        <v>43132</v>
      </c>
      <c r="C44" s="36"/>
      <c r="D44" s="33"/>
      <c r="E44" s="36"/>
    </row>
    <row r="45" spans="1:5" x14ac:dyDescent="0.2">
      <c r="A45" s="107">
        <f>'3.vol.'!C46</f>
        <v>43160</v>
      </c>
      <c r="C45" s="36"/>
      <c r="D45" s="33"/>
      <c r="E45" s="36"/>
    </row>
    <row r="46" spans="1:5" x14ac:dyDescent="0.2">
      <c r="A46" s="107">
        <f>'3.vol.'!C47</f>
        <v>43191</v>
      </c>
      <c r="C46" s="36"/>
      <c r="D46" s="33"/>
      <c r="E46" s="36"/>
    </row>
    <row r="47" spans="1:5" ht="13.5" thickBot="1" x14ac:dyDescent="0.25">
      <c r="A47" s="108">
        <f>'3.vol.'!C48</f>
        <v>43221</v>
      </c>
      <c r="C47" s="39"/>
      <c r="D47" s="33"/>
      <c r="E47" s="39"/>
    </row>
    <row r="48" spans="1:5" hidden="1" x14ac:dyDescent="0.2">
      <c r="A48" s="354">
        <f>'3.vol.'!C49</f>
        <v>43252</v>
      </c>
      <c r="C48" s="42"/>
      <c r="D48" s="33"/>
      <c r="E48" s="42"/>
    </row>
    <row r="49" spans="1:6" hidden="1" x14ac:dyDescent="0.2">
      <c r="A49" s="107">
        <f>'3.vol.'!C50</f>
        <v>43282</v>
      </c>
      <c r="C49" s="36"/>
      <c r="D49" s="33"/>
      <c r="E49" s="36"/>
    </row>
    <row r="50" spans="1:6" hidden="1" x14ac:dyDescent="0.2">
      <c r="A50" s="107">
        <f>'3.vol.'!C51</f>
        <v>43313</v>
      </c>
      <c r="C50" s="36"/>
      <c r="D50" s="33"/>
      <c r="E50" s="36"/>
    </row>
    <row r="51" spans="1:6" hidden="1" x14ac:dyDescent="0.2">
      <c r="A51" s="107">
        <f>'3.vol.'!C52</f>
        <v>43344</v>
      </c>
      <c r="C51" s="36"/>
      <c r="D51" s="33"/>
      <c r="E51" s="36"/>
    </row>
    <row r="52" spans="1:6" hidden="1" x14ac:dyDescent="0.2">
      <c r="A52" s="107">
        <f>'3.vol.'!C53</f>
        <v>43374</v>
      </c>
      <c r="C52" s="36"/>
      <c r="D52" s="33"/>
      <c r="E52" s="36"/>
    </row>
    <row r="53" spans="1:6" hidden="1" x14ac:dyDescent="0.2">
      <c r="A53" s="107">
        <f>'3.vol.'!C54</f>
        <v>43405</v>
      </c>
      <c r="C53" s="36"/>
      <c r="D53" s="33"/>
      <c r="E53" s="36"/>
    </row>
    <row r="54" spans="1:6" ht="13.5" hidden="1" thickBot="1" x14ac:dyDescent="0.25">
      <c r="A54" s="108">
        <f>'3.vol.'!C55</f>
        <v>43435</v>
      </c>
      <c r="C54" s="39"/>
      <c r="D54" s="33"/>
      <c r="E54" s="39"/>
    </row>
    <row r="55" spans="1:6" ht="57.75" customHeight="1" thickBot="1" x14ac:dyDescent="0.25">
      <c r="A55" s="46"/>
      <c r="C55" s="33"/>
      <c r="D55" s="33"/>
      <c r="E55" s="33"/>
    </row>
    <row r="56" spans="1:6" ht="39" thickBot="1" x14ac:dyDescent="0.25">
      <c r="A56" s="350" t="s">
        <v>10</v>
      </c>
      <c r="C56" s="58" t="str">
        <f>+C6</f>
        <v>Ventas de Producción Propia
En pesos</v>
      </c>
      <c r="D56" s="322"/>
      <c r="E56" s="58" t="str">
        <f>+E6</f>
        <v>Ventas de Producción Encargada o Contratada a Terceros
En pesos</v>
      </c>
      <c r="F56" s="59"/>
    </row>
    <row r="57" spans="1:6" x14ac:dyDescent="0.2">
      <c r="A57" s="349">
        <f>'3.vol.'!C59</f>
        <v>2015</v>
      </c>
      <c r="C57" s="60"/>
      <c r="D57" s="323"/>
      <c r="E57" s="60"/>
    </row>
    <row r="58" spans="1:6" x14ac:dyDescent="0.2">
      <c r="A58" s="61">
        <f>'3.vol.'!C60</f>
        <v>2016</v>
      </c>
      <c r="C58" s="62"/>
      <c r="D58" s="323"/>
      <c r="E58" s="62"/>
    </row>
    <row r="59" spans="1:6" ht="13.5" thickBot="1" x14ac:dyDescent="0.25">
      <c r="A59" s="63">
        <f>'3.vol.'!C61</f>
        <v>2017</v>
      </c>
      <c r="C59" s="64"/>
      <c r="D59" s="323"/>
      <c r="E59" s="64"/>
    </row>
    <row r="60" spans="1:6" x14ac:dyDescent="0.2">
      <c r="A60" s="65" t="str">
        <f>'3.vol.'!C62</f>
        <v>ene-may 2017</v>
      </c>
      <c r="C60" s="66"/>
      <c r="D60" s="323"/>
      <c r="E60" s="66"/>
    </row>
    <row r="61" spans="1:6" ht="13.5" thickBot="1" x14ac:dyDescent="0.25">
      <c r="A61" s="380" t="str">
        <f>'3.vol.'!C63</f>
        <v>ene-may 2018</v>
      </c>
      <c r="C61" s="67"/>
      <c r="D61" s="324"/>
      <c r="E61" s="67"/>
    </row>
  </sheetData>
  <sheetProtection formatCells="0" formatColumns="0" formatRows="0"/>
  <protectedRanges>
    <protectedRange sqref="C7:D54 C57:D61" name="Rango2_1"/>
    <protectedRange sqref="C57:D61" name="Rango1_1"/>
    <protectedRange sqref="E57:E61 E7:E54" name="Rango2_1_1"/>
    <protectedRange sqref="E57:E61" name="Rango1_1_1"/>
  </protectedRanges>
  <mergeCells count="4">
    <mergeCell ref="A1:E1"/>
    <mergeCell ref="A2:E2"/>
    <mergeCell ref="A3:E3"/>
    <mergeCell ref="A4:E4"/>
  </mergeCells>
  <phoneticPr fontId="14" type="noConversion"/>
  <printOptions horizontalCentered="1" verticalCentered="1"/>
  <pageMargins left="0.23622047244094491" right="0.23622047244094491" top="0.19685039370078741" bottom="0.19685039370078741" header="0" footer="0"/>
  <pageSetup paperSize="9" scale="84" orientation="portrait" horizontalDpi="300" verticalDpi="300" r:id="rId1"/>
  <headerFooter alignWithMargins="0">
    <oddHeader>&amp;R2018 - Año del Centenario de la Reforma Universitaria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3:F66"/>
  <sheetViews>
    <sheetView workbookViewId="0">
      <selection activeCell="C4" sqref="C4"/>
    </sheetView>
  </sheetViews>
  <sheetFormatPr baseColWidth="10" defaultRowHeight="12.75" x14ac:dyDescent="0.2"/>
  <cols>
    <col min="1" max="1" width="26.42578125" style="57" customWidth="1"/>
    <col min="2" max="2" width="1.85546875" style="52" customWidth="1"/>
    <col min="3" max="3" width="28.42578125" style="57" customWidth="1"/>
    <col min="4" max="16384" width="11.42578125" style="52"/>
  </cols>
  <sheetData>
    <row r="3" spans="1:6" x14ac:dyDescent="0.2">
      <c r="C3" s="59"/>
    </row>
    <row r="4" spans="1:6" ht="15.75" x14ac:dyDescent="0.25">
      <c r="C4" s="454" t="s">
        <v>216</v>
      </c>
    </row>
    <row r="5" spans="1:6" x14ac:dyDescent="0.2">
      <c r="A5" s="468" t="s">
        <v>185</v>
      </c>
      <c r="B5" s="468"/>
      <c r="C5" s="468"/>
    </row>
    <row r="6" spans="1:6" x14ac:dyDescent="0.2">
      <c r="A6" s="468" t="s">
        <v>120</v>
      </c>
      <c r="B6" s="468"/>
      <c r="C6" s="468"/>
      <c r="F6" s="100" t="s">
        <v>127</v>
      </c>
    </row>
    <row r="7" spans="1:6" x14ac:dyDescent="0.2">
      <c r="A7" s="465" t="str">
        <f>+'1.modelos'!A3</f>
        <v>Seccionadores</v>
      </c>
      <c r="B7" s="465"/>
      <c r="C7" s="465"/>
    </row>
    <row r="8" spans="1:6" x14ac:dyDescent="0.2">
      <c r="A8" s="465" t="s">
        <v>114</v>
      </c>
      <c r="B8" s="465"/>
      <c r="C8" s="465"/>
    </row>
    <row r="9" spans="1:6" x14ac:dyDescent="0.2">
      <c r="A9" s="53"/>
      <c r="B9" s="53"/>
      <c r="C9" s="53"/>
    </row>
    <row r="10" spans="1:6" ht="13.5" thickBot="1" x14ac:dyDescent="0.25">
      <c r="A10" s="53"/>
      <c r="C10" s="54"/>
    </row>
    <row r="11" spans="1:6" ht="13.5" thickBot="1" x14ac:dyDescent="0.25">
      <c r="A11" s="347" t="s">
        <v>115</v>
      </c>
      <c r="C11" s="24" t="s">
        <v>121</v>
      </c>
      <c r="F11" s="100" t="s">
        <v>125</v>
      </c>
    </row>
    <row r="12" spans="1:6" ht="13.5" thickBot="1" x14ac:dyDescent="0.25">
      <c r="A12" s="106">
        <f>'3.vol.'!C8</f>
        <v>42005</v>
      </c>
      <c r="C12" s="32"/>
      <c r="F12" s="168"/>
    </row>
    <row r="13" spans="1:6" x14ac:dyDescent="0.2">
      <c r="A13" s="107">
        <f>'3.vol.'!C9</f>
        <v>42036</v>
      </c>
      <c r="C13" s="36"/>
      <c r="F13" s="100"/>
    </row>
    <row r="14" spans="1:6" ht="13.5" thickBot="1" x14ac:dyDescent="0.25">
      <c r="A14" s="107">
        <f>'3.vol.'!C10</f>
        <v>42064</v>
      </c>
      <c r="C14" s="36"/>
      <c r="F14" s="100" t="s">
        <v>126</v>
      </c>
    </row>
    <row r="15" spans="1:6" ht="13.5" thickBot="1" x14ac:dyDescent="0.25">
      <c r="A15" s="107">
        <f>'3.vol.'!C11</f>
        <v>42095</v>
      </c>
      <c r="C15" s="36"/>
      <c r="F15" s="169"/>
    </row>
    <row r="16" spans="1:6" x14ac:dyDescent="0.2">
      <c r="A16" s="107">
        <f>'3.vol.'!C12</f>
        <v>42125</v>
      </c>
      <c r="C16" s="36"/>
    </row>
    <row r="17" spans="1:3" x14ac:dyDescent="0.2">
      <c r="A17" s="107">
        <f>'3.vol.'!C13</f>
        <v>42156</v>
      </c>
      <c r="C17" s="36"/>
    </row>
    <row r="18" spans="1:3" x14ac:dyDescent="0.2">
      <c r="A18" s="107">
        <f>'3.vol.'!C14</f>
        <v>42186</v>
      </c>
      <c r="C18" s="36"/>
    </row>
    <row r="19" spans="1:3" x14ac:dyDescent="0.2">
      <c r="A19" s="107">
        <f>'3.vol.'!C15</f>
        <v>42217</v>
      </c>
      <c r="C19" s="36"/>
    </row>
    <row r="20" spans="1:3" x14ac:dyDescent="0.2">
      <c r="A20" s="107">
        <f>'3.vol.'!C16</f>
        <v>42248</v>
      </c>
      <c r="C20" s="36"/>
    </row>
    <row r="21" spans="1:3" x14ac:dyDescent="0.2">
      <c r="A21" s="107">
        <f>'3.vol.'!C17</f>
        <v>42278</v>
      </c>
      <c r="C21" s="36"/>
    </row>
    <row r="22" spans="1:3" x14ac:dyDescent="0.2">
      <c r="A22" s="107">
        <f>'3.vol.'!C18</f>
        <v>42309</v>
      </c>
      <c r="C22" s="36"/>
    </row>
    <row r="23" spans="1:3" ht="13.5" thickBot="1" x14ac:dyDescent="0.25">
      <c r="A23" s="108">
        <f>'3.vol.'!C19</f>
        <v>42339</v>
      </c>
      <c r="C23" s="39"/>
    </row>
    <row r="24" spans="1:3" x14ac:dyDescent="0.2">
      <c r="A24" s="106">
        <f>'3.vol.'!C20</f>
        <v>42370</v>
      </c>
      <c r="C24" s="42"/>
    </row>
    <row r="25" spans="1:3" x14ac:dyDescent="0.2">
      <c r="A25" s="107">
        <f>'3.vol.'!C21</f>
        <v>42401</v>
      </c>
      <c r="C25" s="36"/>
    </row>
    <row r="26" spans="1:3" x14ac:dyDescent="0.2">
      <c r="A26" s="107">
        <f>'3.vol.'!C22</f>
        <v>42430</v>
      </c>
      <c r="C26" s="36"/>
    </row>
    <row r="27" spans="1:3" x14ac:dyDescent="0.2">
      <c r="A27" s="107">
        <f>'3.vol.'!C23</f>
        <v>42461</v>
      </c>
      <c r="C27" s="36"/>
    </row>
    <row r="28" spans="1:3" x14ac:dyDescent="0.2">
      <c r="A28" s="107">
        <f>'3.vol.'!C24</f>
        <v>42491</v>
      </c>
      <c r="C28" s="36"/>
    </row>
    <row r="29" spans="1:3" x14ac:dyDescent="0.2">
      <c r="A29" s="107">
        <f>'3.vol.'!C25</f>
        <v>42522</v>
      </c>
      <c r="C29" s="36"/>
    </row>
    <row r="30" spans="1:3" x14ac:dyDescent="0.2">
      <c r="A30" s="107">
        <f>'3.vol.'!C26</f>
        <v>42552</v>
      </c>
      <c r="C30" s="36"/>
    </row>
    <row r="31" spans="1:3" x14ac:dyDescent="0.2">
      <c r="A31" s="107">
        <f>'3.vol.'!C27</f>
        <v>42583</v>
      </c>
      <c r="C31" s="36"/>
    </row>
    <row r="32" spans="1:3" x14ac:dyDescent="0.2">
      <c r="A32" s="107">
        <f>'3.vol.'!C28</f>
        <v>42614</v>
      </c>
      <c r="C32" s="36"/>
    </row>
    <row r="33" spans="1:3" x14ac:dyDescent="0.2">
      <c r="A33" s="107">
        <f>'3.vol.'!C29</f>
        <v>42644</v>
      </c>
      <c r="C33" s="36"/>
    </row>
    <row r="34" spans="1:3" x14ac:dyDescent="0.2">
      <c r="A34" s="107">
        <f>'3.vol.'!C30</f>
        <v>42675</v>
      </c>
      <c r="C34" s="36"/>
    </row>
    <row r="35" spans="1:3" ht="13.5" thickBot="1" x14ac:dyDescent="0.25">
      <c r="A35" s="108">
        <f>'3.vol.'!C31</f>
        <v>42705</v>
      </c>
      <c r="C35" s="45"/>
    </row>
    <row r="36" spans="1:3" x14ac:dyDescent="0.2">
      <c r="A36" s="106">
        <f>'3.vol.'!C32</f>
        <v>42736</v>
      </c>
      <c r="C36" s="32"/>
    </row>
    <row r="37" spans="1:3" x14ac:dyDescent="0.2">
      <c r="A37" s="107">
        <f>'3.vol.'!C33</f>
        <v>42767</v>
      </c>
      <c r="C37" s="36"/>
    </row>
    <row r="38" spans="1:3" x14ac:dyDescent="0.2">
      <c r="A38" s="107">
        <f>'3.vol.'!C34</f>
        <v>42795</v>
      </c>
      <c r="C38" s="36"/>
    </row>
    <row r="39" spans="1:3" x14ac:dyDescent="0.2">
      <c r="A39" s="107">
        <f>'3.vol.'!C35</f>
        <v>42826</v>
      </c>
      <c r="C39" s="36"/>
    </row>
    <row r="40" spans="1:3" x14ac:dyDescent="0.2">
      <c r="A40" s="107">
        <f>'3.vol.'!C36</f>
        <v>42856</v>
      </c>
      <c r="C40" s="36"/>
    </row>
    <row r="41" spans="1:3" x14ac:dyDescent="0.2">
      <c r="A41" s="107">
        <f>'3.vol.'!C37</f>
        <v>42887</v>
      </c>
      <c r="C41" s="36"/>
    </row>
    <row r="42" spans="1:3" x14ac:dyDescent="0.2">
      <c r="A42" s="107">
        <f>'3.vol.'!C38</f>
        <v>42917</v>
      </c>
      <c r="C42" s="36"/>
    </row>
    <row r="43" spans="1:3" x14ac:dyDescent="0.2">
      <c r="A43" s="107">
        <f>'3.vol.'!C39</f>
        <v>42948</v>
      </c>
      <c r="C43" s="36"/>
    </row>
    <row r="44" spans="1:3" x14ac:dyDescent="0.2">
      <c r="A44" s="107">
        <f>'3.vol.'!C40</f>
        <v>42979</v>
      </c>
      <c r="C44" s="36"/>
    </row>
    <row r="45" spans="1:3" x14ac:dyDescent="0.2">
      <c r="A45" s="107">
        <f>'3.vol.'!C41</f>
        <v>43009</v>
      </c>
      <c r="C45" s="36"/>
    </row>
    <row r="46" spans="1:3" x14ac:dyDescent="0.2">
      <c r="A46" s="107">
        <f>'3.vol.'!C42</f>
        <v>43040</v>
      </c>
      <c r="C46" s="36"/>
    </row>
    <row r="47" spans="1:3" ht="13.5" thickBot="1" x14ac:dyDescent="0.25">
      <c r="A47" s="108">
        <f>'3.vol.'!C43</f>
        <v>43070</v>
      </c>
      <c r="C47" s="45"/>
    </row>
    <row r="48" spans="1:3" x14ac:dyDescent="0.2">
      <c r="A48" s="106">
        <f>'3.vol.'!C44</f>
        <v>43101</v>
      </c>
      <c r="C48" s="32"/>
    </row>
    <row r="49" spans="1:3" x14ac:dyDescent="0.2">
      <c r="A49" s="107">
        <f>'3.vol.'!C45</f>
        <v>43132</v>
      </c>
      <c r="C49" s="36"/>
    </row>
    <row r="50" spans="1:3" x14ac:dyDescent="0.2">
      <c r="A50" s="107">
        <f>'3.vol.'!C46</f>
        <v>43160</v>
      </c>
      <c r="C50" s="36"/>
    </row>
    <row r="51" spans="1:3" x14ac:dyDescent="0.2">
      <c r="A51" s="107">
        <f>'3.vol.'!C47</f>
        <v>43191</v>
      </c>
      <c r="C51" s="36"/>
    </row>
    <row r="52" spans="1:3" ht="13.5" thickBot="1" x14ac:dyDescent="0.25">
      <c r="A52" s="108">
        <f>'3.vol.'!C48</f>
        <v>43221</v>
      </c>
      <c r="C52" s="39"/>
    </row>
    <row r="53" spans="1:3" hidden="1" x14ac:dyDescent="0.2">
      <c r="A53" s="354">
        <f>'3.vol.'!C49</f>
        <v>43252</v>
      </c>
      <c r="C53" s="42"/>
    </row>
    <row r="54" spans="1:3" hidden="1" x14ac:dyDescent="0.2">
      <c r="A54" s="107">
        <f>'3.vol.'!C50</f>
        <v>43282</v>
      </c>
      <c r="C54" s="36"/>
    </row>
    <row r="55" spans="1:3" hidden="1" x14ac:dyDescent="0.2">
      <c r="A55" s="107">
        <f>'3.vol.'!C51</f>
        <v>43313</v>
      </c>
      <c r="C55" s="36"/>
    </row>
    <row r="56" spans="1:3" hidden="1" x14ac:dyDescent="0.2">
      <c r="A56" s="107">
        <f>'3.vol.'!C52</f>
        <v>43344</v>
      </c>
      <c r="C56" s="36"/>
    </row>
    <row r="57" spans="1:3" hidden="1" x14ac:dyDescent="0.2">
      <c r="A57" s="107">
        <f>'3.vol.'!C53</f>
        <v>43374</v>
      </c>
      <c r="C57" s="36"/>
    </row>
    <row r="58" spans="1:3" hidden="1" x14ac:dyDescent="0.2">
      <c r="A58" s="107">
        <f>'3.vol.'!C54</f>
        <v>43405</v>
      </c>
      <c r="C58" s="36"/>
    </row>
    <row r="59" spans="1:3" ht="13.5" hidden="1" thickBot="1" x14ac:dyDescent="0.25">
      <c r="A59" s="108">
        <f>'3.vol.'!C55</f>
        <v>43435</v>
      </c>
      <c r="C59" s="39"/>
    </row>
    <row r="60" spans="1:3" ht="13.5" thickBot="1" x14ac:dyDescent="0.25">
      <c r="A60" s="46"/>
      <c r="C60" s="33"/>
    </row>
    <row r="61" spans="1:3" ht="13.5" thickBot="1" x14ac:dyDescent="0.25">
      <c r="A61" s="69" t="s">
        <v>10</v>
      </c>
      <c r="C61" s="24" t="s">
        <v>121</v>
      </c>
    </row>
    <row r="62" spans="1:3" x14ac:dyDescent="0.2">
      <c r="A62" s="61">
        <f>'3.vol.'!C59</f>
        <v>2015</v>
      </c>
      <c r="C62" s="60"/>
    </row>
    <row r="63" spans="1:3" x14ac:dyDescent="0.2">
      <c r="A63" s="61">
        <f>'3.vol.'!C60</f>
        <v>2016</v>
      </c>
      <c r="C63" s="62"/>
    </row>
    <row r="64" spans="1:3" ht="13.5" thickBot="1" x14ac:dyDescent="0.25">
      <c r="A64" s="63">
        <f>'3.vol.'!C61</f>
        <v>2017</v>
      </c>
      <c r="C64" s="64"/>
    </row>
    <row r="65" spans="1:3" x14ac:dyDescent="0.2">
      <c r="A65" s="65" t="str">
        <f>'3.vol.'!C62</f>
        <v>ene-may 2017</v>
      </c>
      <c r="C65" s="66"/>
    </row>
    <row r="66" spans="1:3" ht="13.5" thickBot="1" x14ac:dyDescent="0.25">
      <c r="A66" s="380" t="str">
        <f>'3.vol.'!C63</f>
        <v>ene-may 2018</v>
      </c>
      <c r="C66" s="67"/>
    </row>
  </sheetData>
  <sheetProtection formatCells="0" formatColumns="0" formatRows="0"/>
  <protectedRanges>
    <protectedRange sqref="C12:C54 C62:C66" name="Rango2_1"/>
    <protectedRange sqref="C62:C66" name="Rango1_1"/>
  </protectedRanges>
  <mergeCells count="4">
    <mergeCell ref="A5:C5"/>
    <mergeCell ref="A6:C6"/>
    <mergeCell ref="A7:C7"/>
    <mergeCell ref="A8:C8"/>
  </mergeCells>
  <phoneticPr fontId="14" type="noConversion"/>
  <printOptions horizontalCentered="1" verticalCentered="1"/>
  <pageMargins left="0.51181102362204722" right="0.47244094488188981" top="0.55118110236220474" bottom="0.62992125984251968" header="0.39370078740157483" footer="0"/>
  <pageSetup paperSize="9" scale="83" orientation="portrait" horizontalDpi="300" verticalDpi="300" r:id="rId1"/>
  <headerFooter alignWithMargins="0">
    <oddHeader>&amp;C&amp;"Arial,Negrita"&amp;20CONFIDENCIAL&amp;R2018 - Año del Centenario de la Reforma Universitaria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63"/>
  <sheetViews>
    <sheetView workbookViewId="0">
      <selection activeCell="F66" sqref="F66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8.28515625" style="57" hidden="1" customWidth="1"/>
    <col min="4" max="4" width="31.7109375" style="68" customWidth="1"/>
    <col min="5" max="8" width="11.42578125" style="52"/>
    <col min="9" max="9" width="18.5703125" style="52" customWidth="1"/>
    <col min="10" max="16384" width="11.42578125" style="52"/>
  </cols>
  <sheetData>
    <row r="1" spans="1:9" x14ac:dyDescent="0.2">
      <c r="A1" s="468" t="s">
        <v>184</v>
      </c>
      <c r="B1" s="468"/>
      <c r="C1" s="468"/>
      <c r="D1" s="468"/>
    </row>
    <row r="2" spans="1:9" x14ac:dyDescent="0.2">
      <c r="A2" s="468" t="s">
        <v>186</v>
      </c>
      <c r="B2" s="468"/>
      <c r="C2" s="468"/>
      <c r="D2" s="468"/>
    </row>
    <row r="3" spans="1:9" x14ac:dyDescent="0.2">
      <c r="A3" s="468" t="s">
        <v>182</v>
      </c>
      <c r="B3" s="468"/>
      <c r="C3" s="468"/>
      <c r="D3" s="468"/>
    </row>
    <row r="4" spans="1:9" ht="13.5" thickBot="1" x14ac:dyDescent="0.25">
      <c r="A4" s="465" t="str">
        <f>+'1.modelos'!A3</f>
        <v>Seccionadores</v>
      </c>
      <c r="B4" s="465"/>
      <c r="C4" s="465"/>
      <c r="D4" s="465"/>
      <c r="F4" s="109"/>
      <c r="G4" s="109"/>
      <c r="I4" s="96"/>
    </row>
    <row r="5" spans="1:9" ht="13.5" thickBot="1" x14ac:dyDescent="0.25">
      <c r="A5" s="468" t="s">
        <v>114</v>
      </c>
      <c r="B5" s="468"/>
      <c r="C5" s="468"/>
      <c r="D5" s="468"/>
      <c r="F5" s="469" t="s">
        <v>132</v>
      </c>
      <c r="G5" s="470"/>
      <c r="I5" s="96"/>
    </row>
    <row r="6" spans="1:9" x14ac:dyDescent="0.2">
      <c r="A6" s="325"/>
      <c r="B6" s="325"/>
      <c r="C6" s="325"/>
      <c r="D6" s="325"/>
      <c r="F6" s="352"/>
      <c r="G6" s="352"/>
      <c r="I6" s="96"/>
    </row>
    <row r="7" spans="1:9" ht="13.5" thickBot="1" x14ac:dyDescent="0.25">
      <c r="A7" s="53"/>
      <c r="C7" s="54"/>
      <c r="D7" s="56"/>
    </row>
    <row r="8" spans="1:9" ht="60" customHeight="1" thickBot="1" x14ac:dyDescent="0.25">
      <c r="A8" s="347" t="s">
        <v>115</v>
      </c>
      <c r="D8" s="24" t="s">
        <v>183</v>
      </c>
      <c r="G8" s="100"/>
      <c r="I8" s="24" t="s">
        <v>142</v>
      </c>
    </row>
    <row r="9" spans="1:9" x14ac:dyDescent="0.2">
      <c r="A9" s="106">
        <f>'4.conf'!A12</f>
        <v>42005</v>
      </c>
      <c r="D9" s="308" t="str">
        <f>+I9</f>
        <v/>
      </c>
      <c r="F9" s="100" t="s">
        <v>128</v>
      </c>
      <c r="I9" s="303" t="str">
        <f>IF('4.conf'!C12&gt;0,('4.conf'!C12/'4.conf'!$F$15)*100,"")</f>
        <v/>
      </c>
    </row>
    <row r="10" spans="1:9" x14ac:dyDescent="0.2">
      <c r="A10" s="107">
        <f>'4.conf'!A13</f>
        <v>42036</v>
      </c>
      <c r="D10" s="306" t="str">
        <f t="shared" ref="D10:D56" si="0">+I10</f>
        <v/>
      </c>
      <c r="F10" s="100" t="s">
        <v>129</v>
      </c>
      <c r="I10" s="301" t="str">
        <f>IF('4.conf'!C13&gt;0,('4.conf'!C13/'4.conf'!$F$15)*100,"")</f>
        <v/>
      </c>
    </row>
    <row r="11" spans="1:9" x14ac:dyDescent="0.2">
      <c r="A11" s="107">
        <f>'4.conf'!A14</f>
        <v>42064</v>
      </c>
      <c r="D11" s="306" t="str">
        <f t="shared" si="0"/>
        <v/>
      </c>
      <c r="F11" s="100" t="s">
        <v>130</v>
      </c>
      <c r="I11" s="301" t="str">
        <f>IF('4.conf'!C14&gt;0,('4.conf'!C14/'4.conf'!$F$15)*100,"")</f>
        <v/>
      </c>
    </row>
    <row r="12" spans="1:9" x14ac:dyDescent="0.2">
      <c r="A12" s="107">
        <f>'4.conf'!A15</f>
        <v>42095</v>
      </c>
      <c r="D12" s="306" t="str">
        <f t="shared" si="0"/>
        <v/>
      </c>
      <c r="F12" s="100" t="s">
        <v>131</v>
      </c>
      <c r="I12" s="301" t="str">
        <f>IF('4.conf'!C15&gt;0,('4.conf'!C15/'4.conf'!$F$15)*100,"")</f>
        <v/>
      </c>
    </row>
    <row r="13" spans="1:9" x14ac:dyDescent="0.2">
      <c r="A13" s="107">
        <f>'4.conf'!A16</f>
        <v>42125</v>
      </c>
      <c r="D13" s="306" t="str">
        <f t="shared" si="0"/>
        <v/>
      </c>
      <c r="I13" s="301" t="str">
        <f>IF('4.conf'!C16&gt;0,('4.conf'!C16/'4.conf'!$F$15)*100,"")</f>
        <v/>
      </c>
    </row>
    <row r="14" spans="1:9" x14ac:dyDescent="0.2">
      <c r="A14" s="107">
        <f>'4.conf'!A17</f>
        <v>42156</v>
      </c>
      <c r="D14" s="306" t="str">
        <f t="shared" si="0"/>
        <v/>
      </c>
      <c r="I14" s="301" t="str">
        <f>IF('4.conf'!C17&gt;0,('4.conf'!C17/'4.conf'!$F$15)*100,"")</f>
        <v/>
      </c>
    </row>
    <row r="15" spans="1:9" x14ac:dyDescent="0.2">
      <c r="A15" s="107">
        <f>'4.conf'!A18</f>
        <v>42186</v>
      </c>
      <c r="D15" s="306" t="str">
        <f t="shared" si="0"/>
        <v/>
      </c>
      <c r="I15" s="301" t="str">
        <f>IF('4.conf'!C18&gt;0,('4.conf'!C18/'4.conf'!$F$15)*100,"")</f>
        <v/>
      </c>
    </row>
    <row r="16" spans="1:9" x14ac:dyDescent="0.2">
      <c r="A16" s="107">
        <f>'4.conf'!A19</f>
        <v>42217</v>
      </c>
      <c r="D16" s="306" t="str">
        <f t="shared" si="0"/>
        <v/>
      </c>
      <c r="I16" s="301" t="str">
        <f>IF('4.conf'!C19&gt;0,('4.conf'!C19/'4.conf'!$F$15)*100,"")</f>
        <v/>
      </c>
    </row>
    <row r="17" spans="1:9" x14ac:dyDescent="0.2">
      <c r="A17" s="107">
        <f>'4.conf'!A20</f>
        <v>42248</v>
      </c>
      <c r="D17" s="306" t="str">
        <f t="shared" si="0"/>
        <v/>
      </c>
      <c r="I17" s="301" t="str">
        <f>IF('4.conf'!C20&gt;0,('4.conf'!C20/'4.conf'!$F$15)*100,"")</f>
        <v/>
      </c>
    </row>
    <row r="18" spans="1:9" x14ac:dyDescent="0.2">
      <c r="A18" s="107">
        <f>'4.conf'!A21</f>
        <v>42278</v>
      </c>
      <c r="D18" s="306" t="str">
        <f t="shared" si="0"/>
        <v/>
      </c>
      <c r="I18" s="301" t="str">
        <f>IF('4.conf'!C21&gt;0,('4.conf'!C21/'4.conf'!$F$15)*100,"")</f>
        <v/>
      </c>
    </row>
    <row r="19" spans="1:9" x14ac:dyDescent="0.2">
      <c r="A19" s="107">
        <f>'4.conf'!A22</f>
        <v>42309</v>
      </c>
      <c r="D19" s="306" t="str">
        <f t="shared" si="0"/>
        <v/>
      </c>
      <c r="I19" s="301" t="str">
        <f>IF('4.conf'!C22&gt;0,('4.conf'!C22/'4.conf'!$F$15)*100,"")</f>
        <v/>
      </c>
    </row>
    <row r="20" spans="1:9" ht="13.5" thickBot="1" x14ac:dyDescent="0.25">
      <c r="A20" s="108">
        <f>'4.conf'!A23</f>
        <v>42339</v>
      </c>
      <c r="D20" s="307" t="str">
        <f t="shared" si="0"/>
        <v/>
      </c>
      <c r="I20" s="302" t="str">
        <f>IF('4.conf'!C23&gt;0,('4.conf'!C23/'4.conf'!$F$15)*100,"")</f>
        <v/>
      </c>
    </row>
    <row r="21" spans="1:9" x14ac:dyDescent="0.2">
      <c r="A21" s="106">
        <f>'4.conf'!A24</f>
        <v>42370</v>
      </c>
      <c r="D21" s="308" t="str">
        <f t="shared" si="0"/>
        <v/>
      </c>
      <c r="I21" s="303" t="str">
        <f>IF('4.conf'!C24&gt;0,('4.conf'!C24/'4.conf'!$F$15)*100,"")</f>
        <v/>
      </c>
    </row>
    <row r="22" spans="1:9" x14ac:dyDescent="0.2">
      <c r="A22" s="107">
        <f>'4.conf'!A25</f>
        <v>42401</v>
      </c>
      <c r="D22" s="306" t="str">
        <f t="shared" si="0"/>
        <v/>
      </c>
      <c r="I22" s="301" t="str">
        <f>IF('4.conf'!C25&gt;0,('4.conf'!C25/'4.conf'!$F$15)*100,"")</f>
        <v/>
      </c>
    </row>
    <row r="23" spans="1:9" x14ac:dyDescent="0.2">
      <c r="A23" s="107">
        <f>'4.conf'!A26</f>
        <v>42430</v>
      </c>
      <c r="D23" s="306" t="str">
        <f t="shared" si="0"/>
        <v/>
      </c>
      <c r="I23" s="301" t="str">
        <f>IF('4.conf'!C26&gt;0,('4.conf'!C26/'4.conf'!$F$15)*100,"")</f>
        <v/>
      </c>
    </row>
    <row r="24" spans="1:9" x14ac:dyDescent="0.2">
      <c r="A24" s="107">
        <f>'4.conf'!A27</f>
        <v>42461</v>
      </c>
      <c r="D24" s="306" t="str">
        <f t="shared" si="0"/>
        <v/>
      </c>
      <c r="I24" s="301" t="str">
        <f>IF('4.conf'!C27&gt;0,('4.conf'!C27/'4.conf'!$F$15)*100,"")</f>
        <v/>
      </c>
    </row>
    <row r="25" spans="1:9" x14ac:dyDescent="0.2">
      <c r="A25" s="107">
        <f>'4.conf'!A28</f>
        <v>42491</v>
      </c>
      <c r="D25" s="306" t="str">
        <f t="shared" si="0"/>
        <v/>
      </c>
      <c r="I25" s="301" t="str">
        <f>IF('4.conf'!C28&gt;0,('4.conf'!C28/'4.conf'!$F$15)*100,"")</f>
        <v/>
      </c>
    </row>
    <row r="26" spans="1:9" x14ac:dyDescent="0.2">
      <c r="A26" s="107">
        <f>'4.conf'!A29</f>
        <v>42522</v>
      </c>
      <c r="D26" s="306" t="str">
        <f t="shared" si="0"/>
        <v/>
      </c>
      <c r="I26" s="301" t="str">
        <f>IF('4.conf'!C29&gt;0,('4.conf'!C29/'4.conf'!$F$15)*100,"")</f>
        <v/>
      </c>
    </row>
    <row r="27" spans="1:9" x14ac:dyDescent="0.2">
      <c r="A27" s="107">
        <f>'4.conf'!A30</f>
        <v>42552</v>
      </c>
      <c r="D27" s="306" t="str">
        <f t="shared" si="0"/>
        <v/>
      </c>
      <c r="I27" s="301" t="str">
        <f>IF('4.conf'!C30&gt;0,('4.conf'!C30/'4.conf'!$F$15)*100,"")</f>
        <v/>
      </c>
    </row>
    <row r="28" spans="1:9" x14ac:dyDescent="0.2">
      <c r="A28" s="107">
        <f>'4.conf'!A31</f>
        <v>42583</v>
      </c>
      <c r="D28" s="306" t="str">
        <f t="shared" si="0"/>
        <v/>
      </c>
      <c r="I28" s="301" t="str">
        <f>IF('4.conf'!C31&gt;0,('4.conf'!C31/'4.conf'!$F$15)*100,"")</f>
        <v/>
      </c>
    </row>
    <row r="29" spans="1:9" x14ac:dyDescent="0.2">
      <c r="A29" s="107">
        <f>'4.conf'!A32</f>
        <v>42614</v>
      </c>
      <c r="D29" s="306" t="str">
        <f t="shared" si="0"/>
        <v/>
      </c>
      <c r="I29" s="301" t="str">
        <f>IF('4.conf'!C32&gt;0,('4.conf'!C32/'4.conf'!$F$15)*100,"")</f>
        <v/>
      </c>
    </row>
    <row r="30" spans="1:9" x14ac:dyDescent="0.2">
      <c r="A30" s="107">
        <f>'4.conf'!A33</f>
        <v>42644</v>
      </c>
      <c r="D30" s="306" t="str">
        <f t="shared" si="0"/>
        <v/>
      </c>
      <c r="I30" s="301" t="str">
        <f>IF('4.conf'!C33&gt;0,('4.conf'!C33/'4.conf'!$F$15)*100,"")</f>
        <v/>
      </c>
    </row>
    <row r="31" spans="1:9" x14ac:dyDescent="0.2">
      <c r="A31" s="107">
        <f>'4.conf'!A34</f>
        <v>42675</v>
      </c>
      <c r="D31" s="306" t="str">
        <f t="shared" si="0"/>
        <v/>
      </c>
      <c r="I31" s="301" t="str">
        <f>IF('4.conf'!C34&gt;0,('4.conf'!C34/'4.conf'!$F$15)*100,"")</f>
        <v/>
      </c>
    </row>
    <row r="32" spans="1:9" ht="13.5" thickBot="1" x14ac:dyDescent="0.25">
      <c r="A32" s="108">
        <f>'4.conf'!A35</f>
        <v>42705</v>
      </c>
      <c r="D32" s="309" t="str">
        <f t="shared" si="0"/>
        <v/>
      </c>
      <c r="I32" s="304" t="str">
        <f>IF('4.conf'!C35&gt;0,('4.conf'!C35/'4.conf'!$F$15)*100,"")</f>
        <v/>
      </c>
    </row>
    <row r="33" spans="1:9" x14ac:dyDescent="0.2">
      <c r="A33" s="106">
        <f>'4.conf'!A36</f>
        <v>42736</v>
      </c>
      <c r="D33" s="310" t="str">
        <f t="shared" si="0"/>
        <v/>
      </c>
      <c r="I33" s="300" t="str">
        <f>IF('4.conf'!C36&gt;0,('4.conf'!C36/'4.conf'!$F$15)*100,"")</f>
        <v/>
      </c>
    </row>
    <row r="34" spans="1:9" x14ac:dyDescent="0.2">
      <c r="A34" s="107">
        <f>'4.conf'!A37</f>
        <v>42767</v>
      </c>
      <c r="D34" s="306" t="str">
        <f t="shared" si="0"/>
        <v/>
      </c>
      <c r="I34" s="301" t="str">
        <f>IF('4.conf'!C37&gt;0,('4.conf'!C37/'4.conf'!$F$15)*100,"")</f>
        <v/>
      </c>
    </row>
    <row r="35" spans="1:9" x14ac:dyDescent="0.2">
      <c r="A35" s="107">
        <f>'4.conf'!A38</f>
        <v>42795</v>
      </c>
      <c r="D35" s="306" t="str">
        <f t="shared" si="0"/>
        <v/>
      </c>
      <c r="I35" s="301" t="str">
        <f>IF('4.conf'!C38&gt;0,('4.conf'!C38/'4.conf'!$F$15)*100,"")</f>
        <v/>
      </c>
    </row>
    <row r="36" spans="1:9" x14ac:dyDescent="0.2">
      <c r="A36" s="107">
        <f>'4.conf'!A39</f>
        <v>42826</v>
      </c>
      <c r="D36" s="306" t="str">
        <f t="shared" si="0"/>
        <v/>
      </c>
      <c r="I36" s="301" t="str">
        <f>IF('4.conf'!C39&gt;0,('4.conf'!C39/'4.conf'!$F$15)*100,"")</f>
        <v/>
      </c>
    </row>
    <row r="37" spans="1:9" x14ac:dyDescent="0.2">
      <c r="A37" s="107">
        <f>'4.conf'!A40</f>
        <v>42856</v>
      </c>
      <c r="D37" s="306" t="str">
        <f t="shared" si="0"/>
        <v/>
      </c>
      <c r="I37" s="301" t="str">
        <f>IF('4.conf'!C40&gt;0,('4.conf'!C40/'4.conf'!$F$15)*100,"")</f>
        <v/>
      </c>
    </row>
    <row r="38" spans="1:9" x14ac:dyDescent="0.2">
      <c r="A38" s="107">
        <f>'4.conf'!A41</f>
        <v>42887</v>
      </c>
      <c r="D38" s="306" t="str">
        <f t="shared" si="0"/>
        <v/>
      </c>
      <c r="I38" s="301" t="str">
        <f>IF('4.conf'!C41&gt;0,('4.conf'!C41/'4.conf'!$F$15)*100,"")</f>
        <v/>
      </c>
    </row>
    <row r="39" spans="1:9" x14ac:dyDescent="0.2">
      <c r="A39" s="107">
        <f>'4.conf'!A42</f>
        <v>42917</v>
      </c>
      <c r="D39" s="306" t="str">
        <f t="shared" si="0"/>
        <v/>
      </c>
      <c r="I39" s="301" t="str">
        <f>IF('4.conf'!C42&gt;0,('4.conf'!C42/'4.conf'!$F$15)*100,"")</f>
        <v/>
      </c>
    </row>
    <row r="40" spans="1:9" x14ac:dyDescent="0.2">
      <c r="A40" s="107">
        <f>'4.conf'!A43</f>
        <v>42948</v>
      </c>
      <c r="D40" s="306" t="str">
        <f t="shared" si="0"/>
        <v/>
      </c>
      <c r="I40" s="301" t="str">
        <f>IF('4.conf'!C43&gt;0,('4.conf'!C43/'4.conf'!$F$15)*100,"")</f>
        <v/>
      </c>
    </row>
    <row r="41" spans="1:9" x14ac:dyDescent="0.2">
      <c r="A41" s="107">
        <f>'4.conf'!A44</f>
        <v>42979</v>
      </c>
      <c r="D41" s="306" t="str">
        <f t="shared" si="0"/>
        <v/>
      </c>
      <c r="I41" s="301" t="str">
        <f>IF('4.conf'!C44&gt;0,('4.conf'!C44/'4.conf'!$F$15)*100,"")</f>
        <v/>
      </c>
    </row>
    <row r="42" spans="1:9" x14ac:dyDescent="0.2">
      <c r="A42" s="107">
        <f>'4.conf'!A45</f>
        <v>43009</v>
      </c>
      <c r="D42" s="306" t="str">
        <f t="shared" si="0"/>
        <v/>
      </c>
      <c r="I42" s="301" t="str">
        <f>IF('4.conf'!C45&gt;0,('4.conf'!C45/'4.conf'!$F$15)*100,"")</f>
        <v/>
      </c>
    </row>
    <row r="43" spans="1:9" x14ac:dyDescent="0.2">
      <c r="A43" s="107">
        <f>'4.conf'!A46</f>
        <v>43040</v>
      </c>
      <c r="D43" s="306" t="str">
        <f t="shared" si="0"/>
        <v/>
      </c>
      <c r="I43" s="301" t="str">
        <f>IF('4.conf'!C46&gt;0,('4.conf'!C46/'4.conf'!$F$15)*100,"")</f>
        <v/>
      </c>
    </row>
    <row r="44" spans="1:9" ht="13.5" thickBot="1" x14ac:dyDescent="0.25">
      <c r="A44" s="108">
        <f>'4.conf'!A47</f>
        <v>43070</v>
      </c>
      <c r="D44" s="309" t="str">
        <f t="shared" si="0"/>
        <v/>
      </c>
      <c r="I44" s="304" t="str">
        <f>IF('4.conf'!C47&gt;0,('4.conf'!C47/'4.conf'!$F$15)*100,"")</f>
        <v/>
      </c>
    </row>
    <row r="45" spans="1:9" x14ac:dyDescent="0.2">
      <c r="A45" s="106">
        <f>'4.conf'!A48</f>
        <v>43101</v>
      </c>
      <c r="D45" s="310" t="str">
        <f t="shared" si="0"/>
        <v/>
      </c>
      <c r="I45" s="300" t="str">
        <f>IF('4.conf'!C48&gt;0,('4.conf'!C48/'4.conf'!$F$15)*100,"")</f>
        <v/>
      </c>
    </row>
    <row r="46" spans="1:9" x14ac:dyDescent="0.2">
      <c r="A46" s="107">
        <f>'4.conf'!A49</f>
        <v>43132</v>
      </c>
      <c r="D46" s="306" t="str">
        <f t="shared" si="0"/>
        <v/>
      </c>
      <c r="I46" s="301" t="str">
        <f>IF('4.conf'!C49&gt;0,('4.conf'!C49/'4.conf'!$F$15)*100,"")</f>
        <v/>
      </c>
    </row>
    <row r="47" spans="1:9" x14ac:dyDescent="0.2">
      <c r="A47" s="107">
        <f>'4.conf'!A50</f>
        <v>43160</v>
      </c>
      <c r="D47" s="306" t="str">
        <f t="shared" si="0"/>
        <v/>
      </c>
      <c r="I47" s="301" t="str">
        <f>IF('4.conf'!C50&gt;0,('4.conf'!C50/'4.conf'!$F$15)*100,"")</f>
        <v/>
      </c>
    </row>
    <row r="48" spans="1:9" x14ac:dyDescent="0.2">
      <c r="A48" s="107">
        <f>'4.conf'!A51</f>
        <v>43191</v>
      </c>
      <c r="D48" s="306" t="str">
        <f t="shared" si="0"/>
        <v/>
      </c>
      <c r="I48" s="301" t="str">
        <f>IF('4.conf'!C51&gt;0,('4.conf'!C51/'4.conf'!$F$15)*100,"")</f>
        <v/>
      </c>
    </row>
    <row r="49" spans="1:9" ht="13.5" thickBot="1" x14ac:dyDescent="0.25">
      <c r="A49" s="108">
        <f>'4.conf'!A52</f>
        <v>43221</v>
      </c>
      <c r="D49" s="307" t="str">
        <f t="shared" si="0"/>
        <v/>
      </c>
      <c r="I49" s="301" t="str">
        <f>IF('4.conf'!C52&gt;0,('4.conf'!C52/'4.conf'!$F$15)*100,"")</f>
        <v/>
      </c>
    </row>
    <row r="50" spans="1:9" hidden="1" x14ac:dyDescent="0.2">
      <c r="A50" s="354">
        <f>'4.conf'!A53</f>
        <v>43252</v>
      </c>
      <c r="D50" s="308" t="str">
        <f t="shared" si="0"/>
        <v/>
      </c>
      <c r="I50" s="301" t="str">
        <f>IF('4.conf'!C53&gt;0,('4.conf'!C53/'4.conf'!$F$15)*100,"")</f>
        <v/>
      </c>
    </row>
    <row r="51" spans="1:9" hidden="1" x14ac:dyDescent="0.2">
      <c r="A51" s="107">
        <f>'4.conf'!A54</f>
        <v>43282</v>
      </c>
      <c r="D51" s="306" t="str">
        <f t="shared" si="0"/>
        <v/>
      </c>
      <c r="I51" s="301" t="str">
        <f>IF('4.conf'!C54&gt;0,('4.conf'!C54/'4.conf'!$F$15)*100,"")</f>
        <v/>
      </c>
    </row>
    <row r="52" spans="1:9" hidden="1" x14ac:dyDescent="0.2">
      <c r="A52" s="107">
        <f>'4.conf'!A55</f>
        <v>43313</v>
      </c>
      <c r="D52" s="306" t="str">
        <f t="shared" si="0"/>
        <v/>
      </c>
      <c r="I52" s="301" t="str">
        <f>IF('4.conf'!C55&gt;0,('4.conf'!C55/'4.conf'!$F$15)*100,"")</f>
        <v/>
      </c>
    </row>
    <row r="53" spans="1:9" hidden="1" x14ac:dyDescent="0.2">
      <c r="A53" s="107">
        <f>'4.conf'!A56</f>
        <v>43344</v>
      </c>
      <c r="D53" s="306" t="str">
        <f t="shared" si="0"/>
        <v/>
      </c>
      <c r="I53" s="301" t="str">
        <f>IF('4.conf'!C56&gt;0,('4.conf'!C56/'4.conf'!$F$15)*100,"")</f>
        <v/>
      </c>
    </row>
    <row r="54" spans="1:9" hidden="1" x14ac:dyDescent="0.2">
      <c r="A54" s="107">
        <f>'4.conf'!A57</f>
        <v>43374</v>
      </c>
      <c r="D54" s="306" t="str">
        <f t="shared" si="0"/>
        <v/>
      </c>
      <c r="I54" s="301" t="str">
        <f>IF('4.conf'!C57&gt;0,('4.conf'!C57/'4.conf'!$F$15)*100,"")</f>
        <v/>
      </c>
    </row>
    <row r="55" spans="1:9" hidden="1" x14ac:dyDescent="0.2">
      <c r="A55" s="107">
        <f>'4.conf'!A58</f>
        <v>43405</v>
      </c>
      <c r="D55" s="306" t="str">
        <f t="shared" si="0"/>
        <v/>
      </c>
      <c r="I55" s="301" t="str">
        <f>IF('4.conf'!C58&gt;0,('4.conf'!C58/'4.conf'!$F$15)*100,"")</f>
        <v/>
      </c>
    </row>
    <row r="56" spans="1:9" ht="13.5" hidden="1" thickBot="1" x14ac:dyDescent="0.25">
      <c r="A56" s="108">
        <f>'4.conf'!A59</f>
        <v>43435</v>
      </c>
      <c r="D56" s="307" t="str">
        <f t="shared" si="0"/>
        <v/>
      </c>
      <c r="I56" s="302" t="str">
        <f>IF('4.conf'!C59&gt;0,('4.conf'!C59/'4.conf'!$F$15)*100,"")</f>
        <v/>
      </c>
    </row>
    <row r="57" spans="1:9" ht="13.5" thickBot="1" x14ac:dyDescent="0.25">
      <c r="A57" s="46"/>
      <c r="D57" s="49"/>
    </row>
    <row r="58" spans="1:9" ht="57.75" customHeight="1" thickBot="1" x14ac:dyDescent="0.25">
      <c r="A58" s="350" t="s">
        <v>10</v>
      </c>
      <c r="C58" s="59"/>
      <c r="D58" s="24" t="str">
        <f>+D8</f>
        <v xml:space="preserve">EXPORTACIONES US$ FOB  </v>
      </c>
      <c r="I58" s="24" t="str">
        <f>+I8</f>
        <v>EXPORTACIONES US$ FOB   RESÚMEN PÚBLICO</v>
      </c>
    </row>
    <row r="59" spans="1:9" x14ac:dyDescent="0.2">
      <c r="A59" s="349">
        <f>'4.conf'!A62</f>
        <v>2015</v>
      </c>
      <c r="D59" s="311" t="str">
        <f>+I59</f>
        <v/>
      </c>
      <c r="I59" s="316" t="str">
        <f>IF('4.conf'!C62&gt;0,('4.conf'!C62/'4.conf'!$F$15)*100,"")</f>
        <v/>
      </c>
    </row>
    <row r="60" spans="1:9" x14ac:dyDescent="0.2">
      <c r="A60" s="61">
        <f>'4.conf'!A63</f>
        <v>2016</v>
      </c>
      <c r="D60" s="312" t="str">
        <f>+I60</f>
        <v/>
      </c>
      <c r="I60" s="317" t="str">
        <f>IF('4.conf'!C63&gt;0,('4.conf'!C63/'4.conf'!$F$15)*100,"")</f>
        <v/>
      </c>
    </row>
    <row r="61" spans="1:9" ht="13.5" thickBot="1" x14ac:dyDescent="0.25">
      <c r="A61" s="63">
        <f>'4.conf'!A64</f>
        <v>2017</v>
      </c>
      <c r="D61" s="313" t="str">
        <f>+I61</f>
        <v/>
      </c>
      <c r="I61" s="318" t="str">
        <f>IF('4.conf'!C64&gt;0,('4.conf'!C64/'4.conf'!$F$15)*100,"")</f>
        <v/>
      </c>
    </row>
    <row r="62" spans="1:9" x14ac:dyDescent="0.2">
      <c r="A62" s="65" t="str">
        <f>'4.conf'!A65</f>
        <v>ene-may 2017</v>
      </c>
      <c r="D62" s="314" t="str">
        <f>+I62</f>
        <v/>
      </c>
      <c r="I62" s="319" t="str">
        <f>IF('4.conf'!C65&gt;0,('4.conf'!C65/'4.conf'!$F$15)*100,"")</f>
        <v/>
      </c>
    </row>
    <row r="63" spans="1:9" ht="13.5" thickBot="1" x14ac:dyDescent="0.25">
      <c r="A63" s="380" t="str">
        <f>'4.conf'!A66</f>
        <v>ene-may 2018</v>
      </c>
      <c r="D63" s="315" t="str">
        <f>+I63</f>
        <v/>
      </c>
      <c r="I63" s="320" t="str">
        <f>IF('4.conf'!C66&gt;0,('4.conf'!C66/'4.conf'!$F$15)*100,"")</f>
        <v/>
      </c>
    </row>
  </sheetData>
  <sheetProtection formatCells="0" formatColumns="0" formatRows="0"/>
  <protectedRanges>
    <protectedRange sqref="D59:D63 D9:D56" name="Rango2_1"/>
    <protectedRange sqref="D59:D63" name="Rango1_1"/>
  </protectedRanges>
  <mergeCells count="6">
    <mergeCell ref="A1:D1"/>
    <mergeCell ref="F5:G5"/>
    <mergeCell ref="A2:D2"/>
    <mergeCell ref="A3:D3"/>
    <mergeCell ref="A4:D4"/>
    <mergeCell ref="A5:D5"/>
  </mergeCells>
  <phoneticPr fontId="14" type="noConversion"/>
  <printOptions horizontalCentered="1" verticalCentered="1"/>
  <pageMargins left="0.23622047244094491" right="0.23622047244094491" top="0.19685039370078741" bottom="0.19685039370078741" header="0" footer="0"/>
  <pageSetup paperSize="9" orientation="portrait" horizontalDpi="300" verticalDpi="300" r:id="rId1"/>
  <headerFooter alignWithMargins="0">
    <oddHeader>&amp;R2018 - Año del Centenario de la Reforma Universitaria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B22"/>
  <sheetViews>
    <sheetView showGridLines="0" workbookViewId="0">
      <selection activeCell="A27" sqref="A26:A27"/>
    </sheetView>
  </sheetViews>
  <sheetFormatPr baseColWidth="10" defaultRowHeight="12.75" x14ac:dyDescent="0.2"/>
  <cols>
    <col min="1" max="1" width="20.5703125" style="52" customWidth="1"/>
    <col min="2" max="2" width="36.5703125" style="52" customWidth="1"/>
    <col min="3" max="3" width="19" style="52" customWidth="1"/>
    <col min="4" max="16384" width="11.42578125" style="52"/>
  </cols>
  <sheetData>
    <row r="1" spans="1:2" s="162" customFormat="1" x14ac:dyDescent="0.2">
      <c r="A1" s="136" t="s">
        <v>135</v>
      </c>
      <c r="B1" s="136"/>
    </row>
    <row r="2" spans="1:2" s="162" customFormat="1" x14ac:dyDescent="0.2">
      <c r="A2" s="136" t="s">
        <v>106</v>
      </c>
      <c r="B2" s="136"/>
    </row>
    <row r="3" spans="1:2" x14ac:dyDescent="0.2">
      <c r="A3" s="368" t="str">
        <f>+'1.modelos'!A3</f>
        <v>Seccionadores</v>
      </c>
      <c r="B3" s="371"/>
    </row>
    <row r="4" spans="1:2" ht="13.5" thickBot="1" x14ac:dyDescent="0.25"/>
    <row r="5" spans="1:2" ht="13.5" thickBot="1" x14ac:dyDescent="0.25">
      <c r="A5" s="144" t="s">
        <v>12</v>
      </c>
      <c r="B5" s="372" t="s">
        <v>88</v>
      </c>
    </row>
    <row r="6" spans="1:2" x14ac:dyDescent="0.2">
      <c r="A6" s="355">
        <f>'3.vol.'!C59</f>
        <v>2015</v>
      </c>
      <c r="B6" s="163"/>
    </row>
    <row r="7" spans="1:2" x14ac:dyDescent="0.2">
      <c r="A7" s="156">
        <f>'3.vol.'!C60</f>
        <v>2016</v>
      </c>
      <c r="B7" s="164"/>
    </row>
    <row r="8" spans="1:2" ht="13.5" thickBot="1" x14ac:dyDescent="0.25">
      <c r="A8" s="165">
        <f>'3.vol.'!C61</f>
        <v>2017</v>
      </c>
      <c r="B8" s="166"/>
    </row>
    <row r="9" spans="1:2" x14ac:dyDescent="0.2">
      <c r="A9" s="385" t="str">
        <f>'3.vol.'!C62</f>
        <v>ene-may 2017</v>
      </c>
      <c r="B9" s="163"/>
    </row>
    <row r="10" spans="1:2" ht="13.5" thickBot="1" x14ac:dyDescent="0.25">
      <c r="A10" s="382" t="str">
        <f>'3.vol.'!C63</f>
        <v>ene-may 2018</v>
      </c>
      <c r="B10" s="167"/>
    </row>
    <row r="11" spans="1:2" x14ac:dyDescent="0.2">
      <c r="A11" s="161"/>
    </row>
    <row r="14" spans="1:2" hidden="1" x14ac:dyDescent="0.2"/>
    <row r="15" spans="1:2" ht="13.5" hidden="1" thickBot="1" x14ac:dyDescent="0.25">
      <c r="A15" s="100" t="s">
        <v>122</v>
      </c>
    </row>
    <row r="16" spans="1:2" ht="13.5" hidden="1" thickBot="1" x14ac:dyDescent="0.25">
      <c r="A16" s="99" t="s">
        <v>10</v>
      </c>
      <c r="B16" s="99" t="s">
        <v>140</v>
      </c>
    </row>
    <row r="17" spans="1:2" hidden="1" x14ac:dyDescent="0.2">
      <c r="A17" s="103">
        <v>2003</v>
      </c>
      <c r="B17" s="121" t="str">
        <f>IF('3.vol.'!E59&gt;'5capprod'!B6,"ERROR","OK")</f>
        <v>OK</v>
      </c>
    </row>
    <row r="18" spans="1:2" hidden="1" x14ac:dyDescent="0.2">
      <c r="A18" s="104">
        <v>2004</v>
      </c>
      <c r="B18" s="122" t="str">
        <f>IF('3.vol.'!E60&gt;'5capprod'!B7,"ERROR","OK")</f>
        <v>OK</v>
      </c>
    </row>
    <row r="19" spans="1:2" ht="13.5" hidden="1" thickBot="1" x14ac:dyDescent="0.25">
      <c r="A19" s="105">
        <v>2005</v>
      </c>
      <c r="B19" s="123" t="str">
        <f>IF('3.vol.'!E61&gt;'5capprod'!B8,"ERROR","OK")</f>
        <v>OK</v>
      </c>
    </row>
    <row r="20" spans="1:2" hidden="1" x14ac:dyDescent="0.2">
      <c r="A20" s="103" t="s">
        <v>113</v>
      </c>
      <c r="B20" s="121" t="str">
        <f>IF('3.vol.'!E62&gt;'5capprod'!B9,"ERROR","OK")</f>
        <v>OK</v>
      </c>
    </row>
    <row r="21" spans="1:2" ht="13.5" hidden="1" thickBot="1" x14ac:dyDescent="0.25">
      <c r="A21" s="105" t="s">
        <v>179</v>
      </c>
      <c r="B21" s="123" t="str">
        <f>IF('3.vol.'!E63&gt;'5capprod'!B10,"ERROR","OK")</f>
        <v>OK</v>
      </c>
    </row>
    <row r="22" spans="1:2" hidden="1" x14ac:dyDescent="0.2"/>
  </sheetData>
  <sheetProtection password="CA79" sheet="1" objects="1" scenarios="1" formatCells="0" formatColumns="0" formatRows="0"/>
  <phoneticPr fontId="0" type="noConversion"/>
  <printOptions horizontalCentered="1" verticalCentered="1" gridLinesSet="0"/>
  <pageMargins left="0.74803149606299213" right="0.74803149606299213" top="0.98425196850393704" bottom="0.98425196850393704" header="0" footer="0"/>
  <pageSetup paperSize="9" scale="140" orientation="landscape" horizontalDpi="1200" verticalDpi="1200" r:id="rId1"/>
  <headerFooter alignWithMargins="0">
    <oddHeader>&amp;R2018 - Año del Centenario de la Reforma Universitaria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21</vt:i4>
      </vt:variant>
    </vt:vector>
  </HeadingPairs>
  <TitlesOfParts>
    <vt:vector size="43" baseType="lpstr">
      <vt:lpstr>parámetros e instrucciones</vt:lpstr>
      <vt:lpstr>anexo</vt:lpstr>
      <vt:lpstr>1.modelos</vt:lpstr>
      <vt:lpstr>2. prod.  nac.</vt:lpstr>
      <vt:lpstr>3.vol.</vt:lpstr>
      <vt:lpstr>4.$</vt:lpstr>
      <vt:lpstr>4.conf</vt:lpstr>
      <vt:lpstr>4.res pub</vt:lpstr>
      <vt:lpstr>5capprod</vt:lpstr>
      <vt:lpstr>Ejemplo</vt:lpstr>
      <vt:lpstr>6-empleo </vt:lpstr>
      <vt:lpstr>7.costos totales </vt:lpstr>
      <vt:lpstr>8.a.... Costos</vt:lpstr>
      <vt:lpstr>9.a adicionalcostos</vt:lpstr>
      <vt:lpstr>10.-precios</vt:lpstr>
      <vt:lpstr>11-licitaciones no ganadas</vt:lpstr>
      <vt:lpstr>12- impo </vt:lpstr>
      <vt:lpstr>13Reventa</vt:lpstr>
      <vt:lpstr>14 existencias</vt:lpstr>
      <vt:lpstr>15impo semi </vt:lpstr>
      <vt:lpstr>11-Máx. Prod.</vt:lpstr>
      <vt:lpstr>14-horas trabajadas</vt:lpstr>
      <vt:lpstr>'11-licitaciones no ganadas'!_ftn1</vt:lpstr>
      <vt:lpstr>'1.modelos'!Área_de_impresión</vt:lpstr>
      <vt:lpstr>'10.-precios'!Área_de_impresión</vt:lpstr>
      <vt:lpstr>'11-licitaciones no ganadas'!Área_de_impresión</vt:lpstr>
      <vt:lpstr>'11-Máx. Prod.'!Área_de_impresión</vt:lpstr>
      <vt:lpstr>'12- impo '!Área_de_impresión</vt:lpstr>
      <vt:lpstr>'13Reventa'!Área_de_impresión</vt:lpstr>
      <vt:lpstr>'14 existencias'!Área_de_impresión</vt:lpstr>
      <vt:lpstr>'14-horas trabajadas'!Área_de_impresión</vt:lpstr>
      <vt:lpstr>'15impo semi '!Área_de_impresión</vt:lpstr>
      <vt:lpstr>'2. prod.  nac.'!Área_de_impresión</vt:lpstr>
      <vt:lpstr>'3.vol.'!Área_de_impresión</vt:lpstr>
      <vt:lpstr>'4.$'!Área_de_impresión</vt:lpstr>
      <vt:lpstr>'4.res pub'!Área_de_impresión</vt:lpstr>
      <vt:lpstr>'5capprod'!Área_de_impresión</vt:lpstr>
      <vt:lpstr>'6-empleo '!Área_de_impresión</vt:lpstr>
      <vt:lpstr>'7.costos totales '!Área_de_impresión</vt:lpstr>
      <vt:lpstr>'8.a.... Costos'!Área_de_impresión</vt:lpstr>
      <vt:lpstr>'9.a adicionalcostos'!Área_de_impresión</vt:lpstr>
      <vt:lpstr>anexo!Área_de_impresión</vt:lpstr>
      <vt:lpstr>Ejemplo!Área_de_impresión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Maria Emilia Ayala</cp:lastModifiedBy>
  <cp:lastPrinted>2018-06-22T19:43:07Z</cp:lastPrinted>
  <dcterms:created xsi:type="dcterms:W3CDTF">1996-10-10T17:31:07Z</dcterms:created>
  <dcterms:modified xsi:type="dcterms:W3CDTF">2018-06-26T15:47:41Z</dcterms:modified>
</cp:coreProperties>
</file>