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MAQUINAS_TRACCION\040 Cuestionarios\10 Modelo Enviado\Productores\"/>
    </mc:Choice>
  </mc:AlternateContent>
  <bookViews>
    <workbookView xWindow="240" yWindow="45" windowWidth="9135" windowHeight="4965" tabRatio="869" firstSheet="9" activeTab="1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.... Costos" sheetId="36" r:id="rId13"/>
    <sheet name="9.a adicionalcostos" sheetId="50" r:id="rId14"/>
    <sheet name="10.a-10.b-precios" sheetId="38" r:id="rId15"/>
    <sheet name="11- impo " sheetId="40" r:id="rId16"/>
    <sheet name="12Reventa" sheetId="41" r:id="rId17"/>
    <sheet name="13.-costos nac" sheetId="55" r:id="rId18"/>
    <sheet name="14 existencias" sheetId="42" r:id="rId19"/>
    <sheet name="15impo semi " sheetId="43" r:id="rId20"/>
    <sheet name="11-Máx. Prod." sheetId="14" state="hidden" r:id="rId21"/>
    <sheet name="14-horas trabajadas" sheetId="23" state="hidden" r:id="rId22"/>
  </sheets>
  <externalReferences>
    <externalReference r:id="rId23"/>
    <externalReference r:id="rId24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4">'10.a-10.b-precios'!$B$1:$F$59</definedName>
    <definedName name="_xlnm.Print_Area" localSheetId="15">'11- impo '!$A$1:$F$57</definedName>
    <definedName name="_xlnm.Print_Area" localSheetId="20">'11-Máx. Prod.'!$A$1:$B$5</definedName>
    <definedName name="_xlnm.Print_Area" localSheetId="16">'12Reventa'!$A$1:$I$57</definedName>
    <definedName name="_xlnm.Print_Area" localSheetId="17">'13.-costos nac'!$A$1:$I$37</definedName>
    <definedName name="_xlnm.Print_Area" localSheetId="18">'14 existencias'!$A$1:$E$13</definedName>
    <definedName name="_xlnm.Print_Area" localSheetId="21">'14-horas trabajadas'!$A$1:$D$10</definedName>
    <definedName name="_xlnm.Print_Area" localSheetId="19">'15impo semi '!$A$1:$F$61</definedName>
    <definedName name="_xlnm.Print_Area" localSheetId="3">'2. prod.  nac.'!$A$1:$C$17</definedName>
    <definedName name="_xlnm.Print_Area" localSheetId="4">'3.vol.'!$C$1:$M$57</definedName>
    <definedName name="_xlnm.Print_Area" localSheetId="5">'4.$'!$A$1:$E$56</definedName>
    <definedName name="_xlnm.Print_Area" localSheetId="7">'4.res pub'!$A$1:$D$57</definedName>
    <definedName name="_xlnm.Print_Area" localSheetId="8">'5capprod'!$A$1:$B$10</definedName>
    <definedName name="_xlnm.Print_Area" localSheetId="10">'6-empleo '!$B$1:$H$11</definedName>
    <definedName name="_xlnm.Print_Area" localSheetId="11">'7.costos totales '!$A$1:$E$45</definedName>
    <definedName name="_xlnm.Print_Area" localSheetId="12">'8.a.... Costos'!$A$1:$I$62</definedName>
    <definedName name="_xlnm.Print_Area" localSheetId="13">'9.a adicionalcostos'!$A$1:$G$23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A3" i="42" l="1"/>
  <c r="I9" i="46"/>
  <c r="D9" i="46"/>
  <c r="D7" i="49"/>
  <c r="A12" i="28"/>
  <c r="A11" i="28"/>
  <c r="A10" i="28"/>
  <c r="A9" i="28"/>
  <c r="A8" i="28"/>
  <c r="F10" i="2"/>
  <c r="E7" i="49"/>
  <c r="E10" i="2"/>
  <c r="D10" i="2"/>
  <c r="C7" i="49"/>
  <c r="C10" i="2"/>
  <c r="B7" i="49"/>
  <c r="B59" i="38"/>
  <c r="A56" i="40"/>
  <c r="B58" i="38"/>
  <c r="B11" i="34"/>
  <c r="B10" i="34"/>
  <c r="A10" i="32"/>
  <c r="A9" i="32"/>
  <c r="A6" i="32"/>
  <c r="A56" i="47"/>
  <c r="A57" i="46"/>
  <c r="A55" i="47"/>
  <c r="A56" i="46"/>
  <c r="A52" i="47"/>
  <c r="A53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55" i="52"/>
  <c r="A54" i="52"/>
  <c r="A51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0" i="52"/>
  <c r="A3" i="52"/>
  <c r="C50" i="52"/>
  <c r="A55" i="40"/>
  <c r="A3" i="49"/>
  <c r="F6" i="34"/>
  <c r="C6" i="34"/>
  <c r="A3" i="47"/>
  <c r="A4" i="46"/>
  <c r="C3" i="45"/>
  <c r="A3" i="28"/>
  <c r="I57" i="46"/>
  <c r="I56" i="46"/>
  <c r="D56" i="46"/>
  <c r="I55" i="46"/>
  <c r="D55" i="46"/>
  <c r="I54" i="46"/>
  <c r="I53" i="46"/>
  <c r="D53" i="46"/>
  <c r="I50" i="46"/>
  <c r="I49" i="46"/>
  <c r="D49" i="46"/>
  <c r="I48" i="46"/>
  <c r="D48" i="46"/>
  <c r="I47" i="46"/>
  <c r="I46" i="46"/>
  <c r="D46" i="46"/>
  <c r="I45" i="46"/>
  <c r="I44" i="46"/>
  <c r="D44" i="46"/>
  <c r="I43" i="46"/>
  <c r="D43" i="46"/>
  <c r="I42" i="46"/>
  <c r="I41" i="46"/>
  <c r="I40" i="46"/>
  <c r="D40" i="46"/>
  <c r="I39" i="46"/>
  <c r="D39" i="46"/>
  <c r="I38" i="46"/>
  <c r="D38" i="46"/>
  <c r="I37" i="46"/>
  <c r="D37" i="46"/>
  <c r="I36" i="46"/>
  <c r="D36" i="46"/>
  <c r="I35" i="46"/>
  <c r="D35" i="46"/>
  <c r="I34" i="46"/>
  <c r="I33" i="46"/>
  <c r="D33" i="46"/>
  <c r="I32" i="46"/>
  <c r="D32" i="46"/>
  <c r="I31" i="46"/>
  <c r="D31" i="46"/>
  <c r="I30" i="46"/>
  <c r="I29" i="46"/>
  <c r="D29" i="46"/>
  <c r="I28" i="46"/>
  <c r="D28" i="46"/>
  <c r="I27" i="46"/>
  <c r="D27" i="46"/>
  <c r="I26" i="46"/>
  <c r="I25" i="46"/>
  <c r="D25" i="46"/>
  <c r="I24" i="46"/>
  <c r="D24" i="46"/>
  <c r="I23" i="46"/>
  <c r="D23" i="46"/>
  <c r="I22" i="46"/>
  <c r="I21" i="46"/>
  <c r="D21" i="46"/>
  <c r="I20" i="46"/>
  <c r="D20" i="46"/>
  <c r="I19" i="46"/>
  <c r="I18" i="46"/>
  <c r="D18" i="46"/>
  <c r="I17" i="46"/>
  <c r="D17" i="46"/>
  <c r="I16" i="46"/>
  <c r="D16" i="46"/>
  <c r="I15" i="46"/>
  <c r="D15" i="46"/>
  <c r="I14" i="46"/>
  <c r="I13" i="46"/>
  <c r="I12" i="46"/>
  <c r="D12" i="46"/>
  <c r="I11" i="46"/>
  <c r="D11" i="46"/>
  <c r="I10" i="46"/>
  <c r="D57" i="46"/>
  <c r="D45" i="46"/>
  <c r="D47" i="46"/>
  <c r="D50" i="46"/>
  <c r="D34" i="46"/>
  <c r="D41" i="46"/>
  <c r="D42" i="46"/>
  <c r="D54" i="46"/>
  <c r="D22" i="46"/>
  <c r="D26" i="46"/>
  <c r="D30" i="46"/>
  <c r="D10" i="46"/>
  <c r="D13" i="46"/>
  <c r="D14" i="46"/>
  <c r="D19" i="46"/>
  <c r="D52" i="46"/>
  <c r="I52" i="46"/>
  <c r="B52" i="38"/>
  <c r="A49" i="40"/>
  <c r="A50" i="41"/>
  <c r="A50" i="43"/>
  <c r="B49" i="38"/>
  <c r="A46" i="40"/>
  <c r="A47" i="41"/>
  <c r="A47" i="43"/>
  <c r="B51" i="38"/>
  <c r="A48" i="40"/>
  <c r="A49" i="41"/>
  <c r="A49" i="43"/>
  <c r="B50" i="38"/>
  <c r="A47" i="40"/>
  <c r="A48" i="41"/>
  <c r="A48" i="43"/>
  <c r="B48" i="38"/>
  <c r="A45" i="40"/>
  <c r="A46" i="41"/>
  <c r="A46" i="43"/>
  <c r="B47" i="38"/>
  <c r="A44" i="40"/>
  <c r="A45" i="41"/>
  <c r="A45" i="43"/>
  <c r="B46" i="38"/>
  <c r="A43" i="40"/>
  <c r="A44" i="41"/>
  <c r="A44" i="43"/>
  <c r="B45" i="38"/>
  <c r="A42" i="40"/>
  <c r="A43" i="41"/>
  <c r="A43" i="43"/>
  <c r="B44" i="38"/>
  <c r="A41" i="40"/>
  <c r="A42" i="41"/>
  <c r="A42" i="43"/>
  <c r="B43" i="38"/>
  <c r="A40" i="40"/>
  <c r="A41" i="41"/>
  <c r="A41" i="43"/>
  <c r="B42" i="38"/>
  <c r="A39" i="40"/>
  <c r="A40" i="41"/>
  <c r="A40" i="43"/>
  <c r="B41" i="38"/>
  <c r="A38" i="40"/>
  <c r="A39" i="41"/>
  <c r="A39" i="43"/>
  <c r="B40" i="38"/>
  <c r="A37" i="40"/>
  <c r="A38" i="41"/>
  <c r="A38" i="43"/>
  <c r="B39" i="38"/>
  <c r="A36" i="40"/>
  <c r="A37" i="41"/>
  <c r="A37" i="43"/>
  <c r="B38" i="38"/>
  <c r="A35" i="40"/>
  <c r="A36" i="41"/>
  <c r="A36" i="43"/>
  <c r="B37" i="38"/>
  <c r="A34" i="40"/>
  <c r="A35" i="41"/>
  <c r="A35" i="43"/>
  <c r="B36" i="38"/>
  <c r="A33" i="40"/>
  <c r="A34" i="41"/>
  <c r="A34" i="43"/>
  <c r="B35" i="38"/>
  <c r="A32" i="40"/>
  <c r="A33" i="41"/>
  <c r="A33" i="43"/>
  <c r="B34" i="38"/>
  <c r="A31" i="40"/>
  <c r="A32" i="41"/>
  <c r="A32" i="43"/>
  <c r="B33" i="38"/>
  <c r="A30" i="40"/>
  <c r="A31" i="41"/>
  <c r="A31" i="43"/>
  <c r="B32" i="38"/>
  <c r="A29" i="40"/>
  <c r="A30" i="41"/>
  <c r="A30" i="43"/>
  <c r="B31" i="38"/>
  <c r="A28" i="40"/>
  <c r="A29" i="41"/>
  <c r="A29" i="43"/>
  <c r="B30" i="38"/>
  <c r="A27" i="40"/>
  <c r="A28" i="41"/>
  <c r="A28" i="43"/>
  <c r="B29" i="38"/>
  <c r="A26" i="40"/>
  <c r="A27" i="41"/>
  <c r="A27" i="43"/>
  <c r="B28" i="38"/>
  <c r="A25" i="40"/>
  <c r="A26" i="41"/>
  <c r="A26" i="43"/>
  <c r="B27" i="38"/>
  <c r="A24" i="40"/>
  <c r="A25" i="41"/>
  <c r="A25" i="43"/>
  <c r="B26" i="38"/>
  <c r="A23" i="40"/>
  <c r="A24" i="41"/>
  <c r="A24" i="43"/>
  <c r="B25" i="38"/>
  <c r="A22" i="40"/>
  <c r="A23" i="41"/>
  <c r="A23" i="43"/>
  <c r="B24" i="38"/>
  <c r="A21" i="40"/>
  <c r="A22" i="41"/>
  <c r="A22" i="43"/>
  <c r="B23" i="38"/>
  <c r="A20" i="40"/>
  <c r="A21" i="41"/>
  <c r="A21" i="43"/>
  <c r="B22" i="38"/>
  <c r="A19" i="40"/>
  <c r="A20" i="41"/>
  <c r="A20" i="43"/>
  <c r="B21" i="38"/>
  <c r="A18" i="40"/>
  <c r="A19" i="41"/>
  <c r="A19" i="43"/>
  <c r="B20" i="38"/>
  <c r="A17" i="40"/>
  <c r="A18" i="41"/>
  <c r="A18" i="43"/>
  <c r="B19" i="38"/>
  <c r="A16" i="40"/>
  <c r="A17" i="41"/>
  <c r="A17" i="43"/>
  <c r="B18" i="38"/>
  <c r="A15" i="40"/>
  <c r="A16" i="41"/>
  <c r="A16" i="43"/>
  <c r="B17" i="38"/>
  <c r="A14" i="40"/>
  <c r="A15" i="41"/>
  <c r="A15" i="43"/>
  <c r="B16" i="38"/>
  <c r="A13" i="40"/>
  <c r="A14" i="41"/>
  <c r="A14" i="43"/>
  <c r="B15" i="38"/>
  <c r="A12" i="40"/>
  <c r="A13" i="41"/>
  <c r="A13" i="43"/>
  <c r="B14" i="38"/>
  <c r="A11" i="40"/>
  <c r="A12" i="41"/>
  <c r="A12" i="43"/>
  <c r="B13" i="38"/>
  <c r="A10" i="40"/>
  <c r="A11" i="41"/>
  <c r="A11" i="43"/>
  <c r="B12" i="38"/>
  <c r="A9" i="40"/>
  <c r="A10" i="41"/>
  <c r="A10" i="43"/>
  <c r="B11" i="38"/>
  <c r="A8" i="40"/>
  <c r="A9" i="41"/>
  <c r="A9" i="43"/>
  <c r="J51" i="45"/>
  <c r="E51" i="45"/>
  <c r="F51" i="45"/>
  <c r="G51" i="45"/>
  <c r="H51" i="45"/>
  <c r="I51" i="45"/>
  <c r="K51" i="45"/>
  <c r="A3" i="32"/>
  <c r="F16" i="33"/>
  <c r="C22" i="33"/>
  <c r="B22" i="33"/>
  <c r="E22" i="33"/>
  <c r="A3" i="40"/>
  <c r="A3" i="41"/>
  <c r="A3" i="43"/>
  <c r="D22" i="33"/>
  <c r="A53" i="47"/>
  <c r="A54" i="46"/>
  <c r="A52" i="52"/>
  <c r="A7" i="32"/>
  <c r="B8" i="34"/>
  <c r="B55" i="38"/>
  <c r="A52" i="40"/>
  <c r="B7" i="34"/>
  <c r="B54" i="38"/>
  <c r="A51" i="40"/>
  <c r="A52" i="41"/>
  <c r="A56" i="41"/>
  <c r="A8" i="32"/>
  <c r="B9" i="34"/>
  <c r="A53" i="52"/>
  <c r="A54" i="47"/>
  <c r="B56" i="38"/>
  <c r="A53" i="40"/>
  <c r="A55" i="46"/>
  <c r="A52" i="43"/>
  <c r="A56" i="43"/>
  <c r="A57" i="41"/>
  <c r="A57" i="43"/>
  <c r="A54" i="41"/>
  <c r="A54" i="43"/>
  <c r="A53" i="43"/>
  <c r="A53" i="41"/>
</calcChain>
</file>

<file path=xl/sharedStrings.xml><?xml version="1.0" encoding="utf-8"?>
<sst xmlns="http://schemas.openxmlformats.org/spreadsheetml/2006/main" count="385" uniqueCount="253">
  <si>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</si>
  <si>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</si>
  <si>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</si>
  <si>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</si>
  <si>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</si>
  <si>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</si>
  <si>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</si>
  <si>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</si>
  <si>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</si>
  <si>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</si>
  <si>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</si>
  <si>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</si>
  <si>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</si>
  <si>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</si>
  <si>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</si>
  <si>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</si>
  <si>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</si>
  <si>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U. de medida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</si>
  <si>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</si>
  <si>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</si>
  <si>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</si>
  <si>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</si>
  <si>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</si>
  <si>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</si>
  <si>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</si>
  <si>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</si>
  <si>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</si>
  <si>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</si>
  <si>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</si>
  <si>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</si>
  <si>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</si>
  <si>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</si>
  <si>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</si>
  <si>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</si>
  <si>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</si>
  <si>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</si>
  <si>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</si>
  <si>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</si>
  <si>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</si>
  <si>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</si>
  <si>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</si>
  <si>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</si>
  <si>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</si>
  <si>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</si>
  <si>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</si>
  <si>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</si>
  <si>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</si>
  <si>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</si>
  <si>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</si>
  <si>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</si>
  <si>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</si>
  <si>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</si>
  <si>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</si>
  <si>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</si>
  <si>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</si>
  <si>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</si>
  <si>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</si>
  <si>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</si>
  <si>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</si>
  <si>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</si>
  <si>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</si>
  <si>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</si>
  <si>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</si>
  <si>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</si>
  <si>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</si>
  <si>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</si>
  <si>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</si>
  <si>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</si>
  <si>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</si>
  <si>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</si>
  <si>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</si>
  <si>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</si>
  <si>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</si>
  <si>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</si>
  <si>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</si>
  <si>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</si>
  <si>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</si>
  <si>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</si>
  <si>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</si>
  <si>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</si>
  <si>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</si>
  <si>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</si>
  <si>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</si>
  <si>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</si>
  <si>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</si>
  <si>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</si>
  <si>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</si>
  <si>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</si>
  <si>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</si>
  <si>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</si>
  <si>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</si>
  <si>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</si>
  <si>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</si>
  <si>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</si>
  <si>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</si>
  <si>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</si>
  <si>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</si>
  <si>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</si>
  <si>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</si>
  <si>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</si>
  <si>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</si>
  <si>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</si>
  <si>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en pesos por unidad de medida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</si>
  <si>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</si>
  <si>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</si>
  <si>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</si>
  <si>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</si>
  <si>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</si>
  <si>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</si>
  <si>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</si>
  <si>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</si>
  <si>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</si>
  <si>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</si>
  <si>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</si>
  <si>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</si>
  <si>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</si>
  <si>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</si>
  <si>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</si>
  <si>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</si>
  <si>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</si>
  <si>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</si>
  <si>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</si>
  <si>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</si>
  <si>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</si>
  <si>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</si>
  <si>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</si>
  <si>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</si>
  <si>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</si>
  <si>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</si>
  <si>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</si>
  <si>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</si>
  <si>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</si>
  <si>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</si>
  <si>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</si>
  <si>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</si>
  <si>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</si>
  <si>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</si>
  <si>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</si>
  <si>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</si>
  <si>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</si>
  <si>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</si>
  <si>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</si>
  <si>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</si>
  <si>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</si>
  <si>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</si>
  <si>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</si>
  <si>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</si>
  <si>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</si>
  <si>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</si>
  <si>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</si>
  <si>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</si>
  <si>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</si>
  <si>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</si>
  <si>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</si>
  <si>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</si>
  <si>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</si>
  <si>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</si>
  <si>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</si>
  <si>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Nota: Esta información debe ser consistente con el resto de la información suministrada en el cuestionario, en especial en el Cuadro Nº 8.</t>
  </si>
  <si>
    <t>en pesos</t>
  </si>
  <si>
    <t>comunes de fábrica</t>
  </si>
  <si>
    <t xml:space="preserve">Insumos nacionales </t>
  </si>
  <si>
    <t>Insumos importados</t>
  </si>
  <si>
    <t>unidad de medida del insumo</t>
  </si>
  <si>
    <t>Cuadro N° 9</t>
  </si>
  <si>
    <t xml:space="preserve">Información adicional sobre la Estructura de Costos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</si>
  <si>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</si>
  <si>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</si>
  <si>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</si>
  <si>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</si>
  <si>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</si>
  <si>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</si>
  <si>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</si>
  <si>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</si>
  <si>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</si>
  <si>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</si>
  <si>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</si>
  <si>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</si>
  <si>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</si>
  <si>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</si>
  <si>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</si>
  <si>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</si>
  <si>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Cuadro Nº 4.2.a</t>
  </si>
  <si>
    <t>Cuadro Nº 4.2.b</t>
  </si>
  <si>
    <t>Cuadro Nº 4.1</t>
  </si>
  <si>
    <t>Masa Salalrial (en pesos)</t>
  </si>
  <si>
    <t>Cuadro Nº 10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</si>
  <si>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</si>
  <si>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</si>
  <si>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</si>
  <si>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</si>
  <si>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</si>
  <si>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</si>
  <si>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</si>
  <si>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 xml:space="preserve">              %</t>
  </si>
  <si>
    <t>* En caso de existir más de un despacho por mes, completar estos datos en una hoja separada o insertar las filas necesarias.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</si>
  <si>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</si>
  <si>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</si>
  <si>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</si>
  <si>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</si>
  <si>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Supongamos que la capacidad de la etapa que limita la producción fue utilizada en 2016</t>
  </si>
  <si>
    <t>promedio 2016</t>
  </si>
  <si>
    <t>promedio 2017</t>
  </si>
  <si>
    <t>promedio 2018</t>
  </si>
  <si>
    <t>Origen: INVESTIGADO</t>
  </si>
  <si>
    <t>CONCEPTO</t>
  </si>
  <si>
    <t>Valor $</t>
  </si>
  <si>
    <t>%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</si>
  <si>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</si>
  <si>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</si>
  <si>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</si>
  <si>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</si>
  <si>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</si>
  <si>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</si>
  <si>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</si>
  <si>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</si>
  <si>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</si>
  <si>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</si>
  <si>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</si>
  <si>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</si>
  <si>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</si>
  <si>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</si>
  <si>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</si>
  <si>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</si>
  <si>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</si>
  <si>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</si>
  <si>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</si>
  <si>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</si>
  <si>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</si>
  <si>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</si>
  <si>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</si>
  <si>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</si>
  <si>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Cuadro Nº 13</t>
  </si>
  <si>
    <t>Costo de nacionalización</t>
  </si>
  <si>
    <t>Máquinas de tracción</t>
  </si>
  <si>
    <t>en unidades</t>
  </si>
  <si>
    <t>En unidades</t>
  </si>
  <si>
    <t xml:space="preserve">por unidad </t>
  </si>
  <si>
    <t>en pesos por unidad</t>
  </si>
  <si>
    <t>(en unidades y valores de primera venta)</t>
  </si>
  <si>
    <t>Turquía</t>
  </si>
  <si>
    <t xml:space="preserve">en pesos por unidad </t>
  </si>
  <si>
    <t>6</t>
  </si>
  <si>
    <t>ene-jun 2018</t>
  </si>
  <si>
    <t>ene-jun 2019</t>
  </si>
  <si>
    <t>MÁQUINAS DE TRACCIÓN:Carga 450 a 600 kg,  velocidad de 60 M/M y motor de 7 a 11 HP.</t>
  </si>
  <si>
    <t>promedio ene-jun 2019</t>
  </si>
  <si>
    <r>
      <t xml:space="preserve">cantidad por </t>
    </r>
    <r>
      <rPr>
        <i/>
        <sz val="10"/>
        <rFont val="Arial"/>
        <family val="2"/>
      </rPr>
      <t>unidad</t>
    </r>
  </si>
  <si>
    <t>Costos Totales del conjunto de todos las</t>
  </si>
  <si>
    <t>(vendidas al mercado interno)</t>
  </si>
  <si>
    <t>Origen:.......................</t>
  </si>
  <si>
    <t>Cuadro N° 14</t>
  </si>
  <si>
    <t>Cuadro Nº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</si>
</sst>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5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MS Sans Serif"/>
    </font>
    <font>
      <i/>
      <u/>
      <sz val="10"/>
      <name val="MS Sans Serif"/>
      <family val="2"/>
    </font>
    <font>
      <b/>
      <sz val="8"/>
      <name val="Arial"/>
      <family val="2"/>
    </font>
    <font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483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0" fontId="0" fillId="0" borderId="34" xfId="0" applyBorder="1" applyProtection="1">
      <protection locked="0"/>
    </xf>
    <xf numFmtId="0" fontId="17" fillId="0" borderId="35" xfId="0" applyFont="1" applyBorder="1" applyProtection="1">
      <protection locked="0"/>
    </xf>
    <xf numFmtId="0" fontId="17" fillId="0" borderId="36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7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4" fillId="0" borderId="14" xfId="0" applyFont="1" applyBorder="1" applyProtection="1">
      <protection locked="0"/>
    </xf>
    <xf numFmtId="0" fontId="14" fillId="0" borderId="29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1" fillId="0" borderId="51" xfId="0" applyFont="1" applyBorder="1" applyProtection="1">
      <protection locked="0"/>
    </xf>
    <xf numFmtId="0" fontId="11" fillId="0" borderId="52" xfId="0" applyFont="1" applyBorder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4" fillId="0" borderId="9" xfId="0" applyFont="1" applyBorder="1" applyAlignment="1" applyProtection="1">
      <alignment horizontal="centerContinuous"/>
      <protection locked="0"/>
    </xf>
    <xf numFmtId="0" fontId="14" fillId="0" borderId="41" xfId="0" applyFont="1" applyBorder="1" applyAlignment="1" applyProtection="1">
      <alignment horizontal="centerContinuous"/>
      <protection locked="0"/>
    </xf>
    <xf numFmtId="0" fontId="14" fillId="0" borderId="42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7" xfId="0" applyFont="1" applyBorder="1" applyAlignment="1" applyProtection="1">
      <alignment horizontal="left"/>
      <protection locked="0"/>
    </xf>
    <xf numFmtId="0" fontId="4" fillId="0" borderId="58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61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53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9" fontId="1" fillId="0" borderId="38" xfId="6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4" borderId="2" xfId="3" quotePrefix="1" applyNumberFormat="1" applyFont="1" applyFill="1" applyBorder="1" applyAlignment="1" applyProtection="1">
      <alignment horizontal="center"/>
    </xf>
    <xf numFmtId="4" fontId="11" fillId="4" borderId="11" xfId="3" quotePrefix="1" applyNumberFormat="1" applyFont="1" applyFill="1" applyBorder="1" applyAlignment="1" applyProtection="1">
      <alignment horizontal="center"/>
    </xf>
    <xf numFmtId="4" fontId="11" fillId="4" borderId="12" xfId="3" quotePrefix="1" applyNumberFormat="1" applyFont="1" applyFill="1" applyBorder="1" applyAlignment="1" applyProtection="1">
      <alignment horizontal="center"/>
    </xf>
    <xf numFmtId="4" fontId="11" fillId="4" borderId="15" xfId="3" quotePrefix="1" applyNumberFormat="1" applyFont="1" applyFill="1" applyBorder="1" applyAlignment="1" applyProtection="1">
      <alignment horizontal="center"/>
    </xf>
    <xf numFmtId="4" fontId="11" fillId="4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9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4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55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5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7" xfId="5" applyFont="1" applyBorder="1" applyAlignment="1" applyProtection="1">
      <alignment vertical="center"/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" fontId="4" fillId="0" borderId="65" xfId="0" applyNumberFormat="1" applyFont="1" applyBorder="1" applyAlignment="1" applyProtection="1">
      <alignment horizontal="center"/>
      <protection locked="0"/>
    </xf>
    <xf numFmtId="0" fontId="19" fillId="0" borderId="0" xfId="5" applyFont="1" applyBorder="1" applyProtection="1"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40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0" xfId="0" applyNumberFormat="1" applyFont="1" applyBorder="1" applyAlignment="1" applyProtection="1">
      <alignment horizontal="center" vertical="center"/>
      <protection locked="0"/>
    </xf>
    <xf numFmtId="0" fontId="21" fillId="0" borderId="0" xfId="4" applyFont="1" applyAlignment="1" applyProtection="1">
      <alignment horizontal="centerContinuous"/>
      <protection locked="0"/>
    </xf>
    <xf numFmtId="0" fontId="7" fillId="0" borderId="0" xfId="4" applyFont="1" applyAlignment="1" applyProtection="1">
      <alignment horizontal="centerContinuous"/>
      <protection locked="0"/>
    </xf>
    <xf numFmtId="0" fontId="7" fillId="0" borderId="0" xfId="4" applyFont="1"/>
    <xf numFmtId="0" fontId="22" fillId="0" borderId="0" xfId="4" applyFont="1"/>
    <xf numFmtId="0" fontId="7" fillId="0" borderId="14" xfId="4" applyFont="1" applyBorder="1" applyAlignment="1" applyProtection="1">
      <alignment horizontal="center"/>
      <protection locked="0"/>
    </xf>
    <xf numFmtId="0" fontId="7" fillId="0" borderId="40" xfId="4" applyFont="1" applyBorder="1" applyAlignment="1" applyProtection="1">
      <alignment horizontal="centerContinuous"/>
      <protection locked="0"/>
    </xf>
    <xf numFmtId="0" fontId="3" fillId="0" borderId="42" xfId="4" applyBorder="1" applyAlignment="1" applyProtection="1">
      <alignment horizontal="centerContinuous"/>
      <protection locked="0"/>
    </xf>
    <xf numFmtId="0" fontId="7" fillId="0" borderId="8" xfId="4" applyFont="1" applyBorder="1" applyAlignment="1" applyProtection="1">
      <alignment horizontal="center"/>
      <protection locked="0"/>
    </xf>
    <xf numFmtId="0" fontId="7" fillId="0" borderId="26" xfId="4" applyFont="1" applyBorder="1" applyAlignment="1" applyProtection="1">
      <alignment horizontal="center"/>
      <protection locked="0"/>
    </xf>
    <xf numFmtId="0" fontId="7" fillId="0" borderId="0" xfId="4" applyFont="1" applyAlignment="1">
      <alignment horizontal="center"/>
    </xf>
    <xf numFmtId="0" fontId="7" fillId="4" borderId="18" xfId="4" applyFont="1" applyFill="1" applyBorder="1" applyAlignment="1" applyProtection="1">
      <alignment horizontal="center" wrapText="1"/>
      <protection locked="0"/>
    </xf>
    <xf numFmtId="0" fontId="7" fillId="0" borderId="3" xfId="4" applyFont="1" applyBorder="1" applyProtection="1">
      <protection locked="0"/>
    </xf>
    <xf numFmtId="0" fontId="7" fillId="0" borderId="23" xfId="4" applyFont="1" applyBorder="1" applyProtection="1">
      <protection locked="0"/>
    </xf>
    <xf numFmtId="0" fontId="21" fillId="0" borderId="62" xfId="4" applyFont="1" applyBorder="1" applyProtection="1">
      <protection locked="0"/>
    </xf>
    <xf numFmtId="0" fontId="7" fillId="0" borderId="66" xfId="4" applyFont="1" applyBorder="1" applyProtection="1">
      <protection locked="0"/>
    </xf>
    <xf numFmtId="0" fontId="7" fillId="0" borderId="67" xfId="4" applyFont="1" applyBorder="1" applyProtection="1">
      <protection locked="0"/>
    </xf>
    <xf numFmtId="0" fontId="7" fillId="0" borderId="68" xfId="4" applyFont="1" applyBorder="1" applyProtection="1">
      <protection locked="0"/>
    </xf>
    <xf numFmtId="0" fontId="7" fillId="0" borderId="69" xfId="4" applyFont="1" applyBorder="1" applyProtection="1">
      <protection locked="0"/>
    </xf>
    <xf numFmtId="0" fontId="7" fillId="0" borderId="70" xfId="4" applyFont="1" applyBorder="1" applyProtection="1">
      <protection locked="0"/>
    </xf>
    <xf numFmtId="9" fontId="7" fillId="0" borderId="3" xfId="4" applyNumberFormat="1" applyFont="1" applyBorder="1" applyProtection="1">
      <protection locked="0"/>
    </xf>
    <xf numFmtId="0" fontId="7" fillId="0" borderId="0" xfId="4" applyFont="1" applyProtection="1"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Border="1" applyProtection="1"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61" xfId="0" applyFont="1" applyFill="1" applyBorder="1" applyAlignment="1" applyProtection="1">
      <alignment horizontal="center" vertical="center" wrapText="1"/>
      <protection locked="0"/>
    </xf>
    <xf numFmtId="0" fontId="1" fillId="0" borderId="8" xfId="5" applyFont="1" applyFill="1" applyBorder="1" applyAlignment="1" applyProtection="1">
      <alignment horizontal="center"/>
      <protection locked="0"/>
    </xf>
    <xf numFmtId="0" fontId="14" fillId="0" borderId="0" xfId="5" applyFont="1" applyFill="1" applyBorder="1" applyAlignment="1" applyProtection="1">
      <alignment horizontal="left"/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3" fillId="0" borderId="0" xfId="0" applyFont="1" applyFill="1" applyProtection="1">
      <protection locked="0"/>
    </xf>
    <xf numFmtId="0" fontId="21" fillId="0" borderId="0" xfId="4" applyFont="1" applyFill="1" applyAlignment="1" applyProtection="1">
      <alignment horizontal="centerContinuous"/>
      <protection locked="0"/>
    </xf>
    <xf numFmtId="0" fontId="24" fillId="0" borderId="0" xfId="4" applyFont="1" applyFill="1" applyAlignment="1" applyProtection="1">
      <alignment horizontal="centerContinuous"/>
      <protection locked="0"/>
    </xf>
    <xf numFmtId="0" fontId="4" fillId="0" borderId="40" xfId="0" applyFont="1" applyFill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5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>
      <alignment horizontal="center" vertical="center" wrapText="1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left"/>
      <protection locked="0"/>
    </xf>
    <xf numFmtId="0" fontId="4" fillId="0" borderId="42" xfId="0" applyFont="1" applyBorder="1" applyAlignment="1" applyProtection="1">
      <alignment horizontal="centerContinuous"/>
      <protection locked="0"/>
    </xf>
    <xf numFmtId="0" fontId="7" fillId="0" borderId="0" xfId="4" applyFont="1" applyFill="1" applyAlignment="1" applyProtection="1">
      <alignment horizontal="centerContinuous"/>
      <protection locked="0"/>
    </xf>
    <xf numFmtId="0" fontId="22" fillId="0" borderId="0" xfId="4" applyFont="1" applyFill="1" applyAlignment="1" applyProtection="1">
      <alignment horizontal="centerContinuous"/>
      <protection locked="0"/>
    </xf>
    <xf numFmtId="0" fontId="7" fillId="0" borderId="40" xfId="4" applyFont="1" applyFill="1" applyBorder="1" applyAlignment="1" applyProtection="1">
      <alignment horizontal="centerContinuous"/>
      <protection locked="0"/>
    </xf>
    <xf numFmtId="0" fontId="3" fillId="0" borderId="42" xfId="4" applyFill="1" applyBorder="1" applyAlignment="1" applyProtection="1">
      <alignment horizontal="centerContinuous"/>
      <protection locked="0"/>
    </xf>
    <xf numFmtId="0" fontId="7" fillId="0" borderId="3" xfId="4" applyFont="1" applyFill="1" applyBorder="1" applyProtection="1">
      <protection locked="0"/>
    </xf>
    <xf numFmtId="0" fontId="7" fillId="0" borderId="5" xfId="4" applyFont="1" applyFill="1" applyBorder="1" applyProtection="1">
      <protection locked="0"/>
    </xf>
    <xf numFmtId="0" fontId="7" fillId="0" borderId="66" xfId="4" applyFont="1" applyFill="1" applyBorder="1" applyProtection="1">
      <protection locked="0"/>
    </xf>
    <xf numFmtId="0" fontId="7" fillId="0" borderId="71" xfId="4" applyFont="1" applyFill="1" applyBorder="1" applyProtection="1">
      <protection locked="0"/>
    </xf>
    <xf numFmtId="0" fontId="7" fillId="0" borderId="68" xfId="4" applyFont="1" applyFill="1" applyBorder="1" applyProtection="1">
      <protection locked="0"/>
    </xf>
    <xf numFmtId="0" fontId="7" fillId="0" borderId="72" xfId="4" applyFont="1" applyFill="1" applyBorder="1" applyProtection="1">
      <protection locked="0"/>
    </xf>
    <xf numFmtId="0" fontId="7" fillId="0" borderId="70" xfId="4" applyFont="1" applyFill="1" applyBorder="1" applyProtection="1">
      <protection locked="0"/>
    </xf>
    <xf numFmtId="0" fontId="7" fillId="0" borderId="73" xfId="4" applyFont="1" applyFill="1" applyBorder="1" applyProtection="1">
      <protection locked="0"/>
    </xf>
    <xf numFmtId="9" fontId="7" fillId="0" borderId="5" xfId="4" applyNumberFormat="1" applyFont="1" applyFill="1" applyBorder="1" applyProtection="1">
      <protection locked="0"/>
    </xf>
    <xf numFmtId="0" fontId="7" fillId="0" borderId="0" xfId="4" applyFont="1" applyFill="1" applyProtection="1">
      <protection locked="0"/>
    </xf>
    <xf numFmtId="0" fontId="7" fillId="0" borderId="0" xfId="4" applyFont="1" applyFill="1"/>
    <xf numFmtId="0" fontId="21" fillId="0" borderId="34" xfId="4" applyFont="1" applyBorder="1" applyProtection="1">
      <protection locked="0"/>
    </xf>
    <xf numFmtId="0" fontId="7" fillId="0" borderId="34" xfId="4" applyFont="1" applyBorder="1" applyProtection="1">
      <protection locked="0"/>
    </xf>
    <xf numFmtId="0" fontId="7" fillId="0" borderId="74" xfId="4" applyFont="1" applyBorder="1" applyProtection="1">
      <protection locked="0"/>
    </xf>
    <xf numFmtId="0" fontId="7" fillId="0" borderId="75" xfId="4" applyFont="1" applyBorder="1" applyProtection="1">
      <protection locked="0"/>
    </xf>
    <xf numFmtId="0" fontId="7" fillId="0" borderId="53" xfId="4" applyFont="1" applyBorder="1" applyAlignment="1" applyProtection="1">
      <alignment horizontal="center"/>
      <protection locked="0"/>
    </xf>
    <xf numFmtId="0" fontId="7" fillId="0" borderId="26" xfId="4" applyFont="1" applyFill="1" applyBorder="1" applyAlignment="1" applyProtection="1">
      <alignment horizontal="center"/>
      <protection locked="0"/>
    </xf>
    <xf numFmtId="0" fontId="7" fillId="0" borderId="53" xfId="4" applyFont="1" applyFill="1" applyBorder="1" applyAlignment="1" applyProtection="1">
      <alignment horizontal="center"/>
      <protection locked="0"/>
    </xf>
    <xf numFmtId="0" fontId="7" fillId="4" borderId="21" xfId="4" applyFont="1" applyFill="1" applyBorder="1" applyAlignment="1" applyProtection="1">
      <alignment horizontal="center"/>
      <protection locked="0"/>
    </xf>
    <xf numFmtId="0" fontId="7" fillId="6" borderId="76" xfId="4" applyFont="1" applyFill="1" applyBorder="1" applyAlignment="1" applyProtection="1">
      <alignment horizontal="center"/>
      <protection locked="0"/>
    </xf>
    <xf numFmtId="0" fontId="7" fillId="4" borderId="77" xfId="4" applyFont="1" applyFill="1" applyBorder="1" applyAlignment="1" applyProtection="1">
      <alignment horizontal="center"/>
      <protection locked="0"/>
    </xf>
    <xf numFmtId="0" fontId="7" fillId="0" borderId="77" xfId="4" applyFont="1" applyFill="1" applyBorder="1" applyAlignment="1" applyProtection="1">
      <alignment horizontal="center"/>
      <protection locked="0"/>
    </xf>
    <xf numFmtId="0" fontId="7" fillId="0" borderId="78" xfId="4" applyFont="1" applyFill="1" applyBorder="1" applyAlignment="1" applyProtection="1">
      <alignment horizontal="center"/>
      <protection locked="0"/>
    </xf>
    <xf numFmtId="0" fontId="7" fillId="0" borderId="62" xfId="4" applyFont="1" applyBorder="1" applyProtection="1">
      <protection locked="0"/>
    </xf>
    <xf numFmtId="0" fontId="7" fillId="0" borderId="24" xfId="4" applyFont="1" applyBorder="1" applyProtection="1">
      <protection locked="0"/>
    </xf>
    <xf numFmtId="0" fontId="7" fillId="0" borderId="7" xfId="4" applyFont="1" applyBorder="1" applyProtection="1">
      <protection locked="0"/>
    </xf>
    <xf numFmtId="0" fontId="7" fillId="0" borderId="7" xfId="4" applyFont="1" applyFill="1" applyBorder="1" applyProtection="1">
      <protection locked="0"/>
    </xf>
    <xf numFmtId="0" fontId="7" fillId="0" borderId="6" xfId="4" applyFont="1" applyFill="1" applyBorder="1" applyProtection="1"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17" fillId="0" borderId="40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79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7" fillId="0" borderId="80" xfId="0" applyFont="1" applyBorder="1" applyAlignment="1" applyProtection="1">
      <alignment horizontal="center"/>
      <protection locked="0"/>
    </xf>
    <xf numFmtId="0" fontId="17" fillId="0" borderId="8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40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54" xfId="0" applyFont="1" applyFill="1" applyBorder="1" applyAlignment="1" applyProtection="1">
      <alignment horizontal="center"/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28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79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58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G21" sqref="G21"/>
    </sheetView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6" t="s">
        <v>146</v>
      </c>
      <c r="B3" s="107"/>
      <c r="C3" s="107"/>
      <c r="D3" s="107"/>
      <c r="E3" s="108" t="s">
        <v>242</v>
      </c>
    </row>
    <row r="4" spans="1:8" ht="15" customHeight="1" thickBot="1" x14ac:dyDescent="0.25">
      <c r="A4" s="109" t="s">
        <v>147</v>
      </c>
      <c r="B4" s="110"/>
      <c r="C4" s="110"/>
      <c r="D4" s="110"/>
      <c r="E4" s="111"/>
    </row>
    <row r="5" spans="1:8" ht="15" customHeight="1" thickBot="1" x14ac:dyDescent="0.25"/>
    <row r="6" spans="1:8" ht="15" customHeight="1" thickBot="1" x14ac:dyDescent="0.25">
      <c r="A6" s="112" t="s">
        <v>148</v>
      </c>
      <c r="B6" s="113"/>
      <c r="C6" s="113"/>
      <c r="D6" s="113"/>
      <c r="E6" s="114"/>
    </row>
    <row r="7" spans="1:8" ht="15" customHeight="1" thickBot="1" x14ac:dyDescent="0.25"/>
    <row r="8" spans="1:8" ht="15" customHeight="1" thickBot="1" x14ac:dyDescent="0.25">
      <c r="A8" s="112" t="s">
        <v>149</v>
      </c>
      <c r="B8" s="113"/>
      <c r="C8" s="113"/>
      <c r="D8" s="113"/>
      <c r="E8" s="113"/>
      <c r="F8" s="113"/>
      <c r="G8" s="113"/>
      <c r="H8" s="114"/>
    </row>
    <row r="9" spans="1:8" ht="15" customHeight="1" thickBot="1" x14ac:dyDescent="0.25"/>
    <row r="10" spans="1:8" ht="41.25" customHeight="1" thickBot="1" x14ac:dyDescent="0.25">
      <c r="A10" s="429" t="s">
        <v>150</v>
      </c>
      <c r="B10" s="430"/>
      <c r="C10" s="430"/>
      <c r="D10" s="430"/>
      <c r="E10" s="430"/>
      <c r="F10" s="430"/>
      <c r="G10" s="430"/>
      <c r="H10" s="43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opLeftCell="B1" zoomScale="75" workbookViewId="0">
      <selection activeCell="G43" sqref="G43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71" t="s">
        <v>26</v>
      </c>
    </row>
    <row r="4" spans="1:6" x14ac:dyDescent="0.2">
      <c r="A4" s="272" t="s">
        <v>27</v>
      </c>
    </row>
    <row r="5" spans="1:6" x14ac:dyDescent="0.2">
      <c r="A5" s="52" t="s">
        <v>28</v>
      </c>
    </row>
    <row r="6" spans="1:6" x14ac:dyDescent="0.2">
      <c r="A6" s="52" t="s">
        <v>29</v>
      </c>
    </row>
    <row r="8" spans="1:6" x14ac:dyDescent="0.2">
      <c r="A8" s="52" t="s">
        <v>200</v>
      </c>
    </row>
    <row r="9" spans="1:6" x14ac:dyDescent="0.2">
      <c r="A9" s="52" t="s">
        <v>30</v>
      </c>
    </row>
    <row r="11" spans="1:6" x14ac:dyDescent="0.2">
      <c r="A11" s="52" t="s">
        <v>31</v>
      </c>
    </row>
    <row r="12" spans="1:6" x14ac:dyDescent="0.2">
      <c r="A12" s="52" t="s">
        <v>32</v>
      </c>
    </row>
    <row r="14" spans="1:6" ht="13.5" thickBot="1" x14ac:dyDescent="0.25">
      <c r="C14" s="273" t="s">
        <v>33</v>
      </c>
      <c r="D14" s="118"/>
    </row>
    <row r="15" spans="1:6" x14ac:dyDescent="0.2">
      <c r="A15" s="274" t="s">
        <v>34</v>
      </c>
      <c r="B15" s="275" t="s">
        <v>35</v>
      </c>
      <c r="C15" s="275" t="s">
        <v>36</v>
      </c>
      <c r="D15" s="275" t="s">
        <v>37</v>
      </c>
      <c r="E15" s="276" t="s">
        <v>38</v>
      </c>
      <c r="F15" s="277" t="s">
        <v>13</v>
      </c>
    </row>
    <row r="16" spans="1:6" ht="13.5" thickBot="1" x14ac:dyDescent="0.25">
      <c r="A16" s="194">
        <v>2016</v>
      </c>
      <c r="B16" s="195">
        <v>384</v>
      </c>
      <c r="C16" s="195">
        <v>430</v>
      </c>
      <c r="D16" s="195">
        <v>96</v>
      </c>
      <c r="E16" s="278">
        <v>50</v>
      </c>
      <c r="F16" s="162">
        <f>SUM(B16:E16)</f>
        <v>960</v>
      </c>
    </row>
    <row r="18" spans="1:5" x14ac:dyDescent="0.2">
      <c r="A18" s="52" t="s">
        <v>39</v>
      </c>
    </row>
    <row r="20" spans="1:5" ht="13.5" thickBot="1" x14ac:dyDescent="0.25">
      <c r="A20" s="52" t="s">
        <v>196</v>
      </c>
    </row>
    <row r="21" spans="1:5" x14ac:dyDescent="0.2">
      <c r="A21" s="279" t="s">
        <v>40</v>
      </c>
      <c r="B21" s="280" t="s">
        <v>35</v>
      </c>
      <c r="C21" s="280" t="s">
        <v>36</v>
      </c>
      <c r="D21" s="280" t="s">
        <v>37</v>
      </c>
      <c r="E21" s="281" t="s">
        <v>38</v>
      </c>
    </row>
    <row r="22" spans="1:5" ht="13.5" thickBot="1" x14ac:dyDescent="0.25">
      <c r="A22" s="282" t="s">
        <v>197</v>
      </c>
      <c r="B22" s="283">
        <f>+B16/$F$16</f>
        <v>0.4</v>
      </c>
      <c r="C22" s="283">
        <f>+C16/$F$16</f>
        <v>0.44791666666666669</v>
      </c>
      <c r="D22" s="283">
        <f>+D16/$F$16</f>
        <v>0.1</v>
      </c>
      <c r="E22" s="284">
        <f>+E16/$F$16</f>
        <v>5.2083333333333336E-2</v>
      </c>
    </row>
    <row r="24" spans="1:5" x14ac:dyDescent="0.2">
      <c r="A24" s="52" t="s">
        <v>41</v>
      </c>
    </row>
    <row r="26" spans="1:5" x14ac:dyDescent="0.2">
      <c r="A26" s="52" t="s">
        <v>42</v>
      </c>
    </row>
    <row r="27" spans="1:5" x14ac:dyDescent="0.2">
      <c r="A27" s="52" t="s">
        <v>43</v>
      </c>
    </row>
    <row r="28" spans="1:5" x14ac:dyDescent="0.2">
      <c r="A28" s="52" t="s">
        <v>44</v>
      </c>
    </row>
    <row r="29" spans="1:5" x14ac:dyDescent="0.2">
      <c r="A29" s="52" t="s">
        <v>45</v>
      </c>
    </row>
    <row r="31" spans="1:5" x14ac:dyDescent="0.2">
      <c r="A31" s="52" t="s">
        <v>46</v>
      </c>
    </row>
    <row r="32" spans="1:5" x14ac:dyDescent="0.2">
      <c r="A32" s="52" t="s">
        <v>47</v>
      </c>
    </row>
    <row r="34" spans="1:1" x14ac:dyDescent="0.2">
      <c r="A34" s="52" t="s">
        <v>198</v>
      </c>
    </row>
    <row r="35" spans="1:1" x14ac:dyDescent="0.2">
      <c r="A35" s="52" t="s">
        <v>199</v>
      </c>
    </row>
    <row r="36" spans="1:1" x14ac:dyDescent="0.2">
      <c r="A36" s="52" t="s">
        <v>48</v>
      </c>
    </row>
    <row r="38" spans="1:1" x14ac:dyDescent="0.2">
      <c r="A38" s="52" t="s">
        <v>49</v>
      </c>
    </row>
    <row r="39" spans="1:1" x14ac:dyDescent="0.2">
      <c r="A39" s="52" t="s">
        <v>50</v>
      </c>
    </row>
    <row r="40" spans="1:1" x14ac:dyDescent="0.2">
      <c r="A40" s="52" t="s">
        <v>51</v>
      </c>
    </row>
    <row r="41" spans="1:1" x14ac:dyDescent="0.2">
      <c r="A41" s="52" t="s">
        <v>52</v>
      </c>
    </row>
    <row r="50" spans="1:4" x14ac:dyDescent="0.2">
      <c r="A50" s="169"/>
      <c r="B50" s="285"/>
      <c r="C50" s="285"/>
      <c r="D50" s="285"/>
    </row>
    <row r="51" spans="1:4" x14ac:dyDescent="0.2">
      <c r="A51" s="169"/>
      <c r="B51" s="285"/>
      <c r="C51" s="285"/>
      <c r="D51" s="285"/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11"/>
  <sheetViews>
    <sheetView showGridLines="0" zoomScale="75" workbookViewId="0">
      <selection activeCell="E23" sqref="E23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8" width="22.42578125" style="52" customWidth="1"/>
    <col min="9" max="16384" width="11.42578125" style="52"/>
  </cols>
  <sheetData>
    <row r="1" spans="2:8" x14ac:dyDescent="0.2">
      <c r="B1" s="444" t="s">
        <v>139</v>
      </c>
      <c r="C1" s="444"/>
      <c r="D1" s="444"/>
      <c r="E1" s="444"/>
      <c r="F1" s="444"/>
      <c r="G1" s="444"/>
      <c r="H1" s="444"/>
    </row>
    <row r="2" spans="2:8" x14ac:dyDescent="0.2">
      <c r="B2" s="444" t="s">
        <v>138</v>
      </c>
      <c r="C2" s="444"/>
      <c r="D2" s="444"/>
      <c r="E2" s="444"/>
      <c r="F2" s="444"/>
      <c r="G2" s="444"/>
      <c r="H2" s="444"/>
    </row>
    <row r="3" spans="2:8" ht="13.5" thickBot="1" x14ac:dyDescent="0.25">
      <c r="B3" s="117"/>
      <c r="C3" s="266"/>
      <c r="D3" s="266"/>
      <c r="E3" s="266"/>
      <c r="F3" s="266"/>
    </row>
    <row r="4" spans="2:8" ht="13.5" thickBot="1" x14ac:dyDescent="0.25">
      <c r="B4" s="447" t="s">
        <v>12</v>
      </c>
      <c r="C4" s="450" t="s">
        <v>137</v>
      </c>
      <c r="D4" s="445"/>
      <c r="E4" s="446"/>
      <c r="F4" s="450" t="s">
        <v>185</v>
      </c>
      <c r="G4" s="445"/>
      <c r="H4" s="446"/>
    </row>
    <row r="5" spans="2:8" ht="15.75" customHeight="1" thickBot="1" x14ac:dyDescent="0.25">
      <c r="B5" s="448"/>
      <c r="C5" s="445" t="s">
        <v>140</v>
      </c>
      <c r="D5" s="445"/>
      <c r="E5" s="446"/>
      <c r="F5" s="445" t="s">
        <v>140</v>
      </c>
      <c r="G5" s="445"/>
      <c r="H5" s="446"/>
    </row>
    <row r="6" spans="2:8" ht="39" customHeight="1" thickBot="1" x14ac:dyDescent="0.25">
      <c r="B6" s="449"/>
      <c r="C6" s="371" t="str">
        <f>+'1.modelos'!A3</f>
        <v>Máquinas de tracción</v>
      </c>
      <c r="D6" s="58" t="s">
        <v>55</v>
      </c>
      <c r="E6" s="58" t="s">
        <v>160</v>
      </c>
      <c r="F6" s="372" t="str">
        <f>+'1.modelos'!A3</f>
        <v>Máquinas de tracción</v>
      </c>
      <c r="G6" s="317" t="s">
        <v>55</v>
      </c>
      <c r="H6" s="317" t="s">
        <v>160</v>
      </c>
    </row>
    <row r="7" spans="2:8" x14ac:dyDescent="0.2">
      <c r="B7" s="336">
        <f>'3.vol.'!C53</f>
        <v>2016</v>
      </c>
      <c r="C7" s="267"/>
      <c r="D7" s="319"/>
      <c r="E7" s="268"/>
      <c r="F7" s="267"/>
      <c r="G7" s="319"/>
      <c r="H7" s="268"/>
    </row>
    <row r="8" spans="2:8" x14ac:dyDescent="0.2">
      <c r="B8" s="139">
        <f>'3.vol.'!C54</f>
        <v>2017</v>
      </c>
      <c r="C8" s="269"/>
      <c r="D8" s="318"/>
      <c r="E8" s="124"/>
      <c r="F8" s="269"/>
      <c r="G8" s="318"/>
      <c r="H8" s="124"/>
    </row>
    <row r="9" spans="2:8" ht="13.5" thickBot="1" x14ac:dyDescent="0.25">
      <c r="B9" s="148">
        <f>'3.vol.'!C55</f>
        <v>2018</v>
      </c>
      <c r="C9" s="270"/>
      <c r="D9" s="320"/>
      <c r="E9" s="125"/>
      <c r="F9" s="270"/>
      <c r="G9" s="320"/>
      <c r="H9" s="125"/>
    </row>
    <row r="10" spans="2:8" x14ac:dyDescent="0.2">
      <c r="B10" s="389" t="str">
        <f>'3.vol.'!C56</f>
        <v>ene-jun 2018</v>
      </c>
      <c r="C10" s="267"/>
      <c r="D10" s="319"/>
      <c r="E10" s="268"/>
      <c r="F10" s="267"/>
      <c r="G10" s="319"/>
      <c r="H10" s="268"/>
    </row>
    <row r="11" spans="2:8" ht="13.5" thickBot="1" x14ac:dyDescent="0.25">
      <c r="B11" s="387" t="str">
        <f>'3.vol.'!C57</f>
        <v>ene-jun 2019</v>
      </c>
      <c r="C11" s="270"/>
      <c r="D11" s="320"/>
      <c r="E11" s="125"/>
      <c r="F11" s="270"/>
      <c r="G11" s="320"/>
      <c r="H11" s="125"/>
    </row>
  </sheetData>
  <mergeCells count="7">
    <mergeCell ref="B1:H1"/>
    <mergeCell ref="B2:H2"/>
    <mergeCell ref="C5:E5"/>
    <mergeCell ref="B4:B6"/>
    <mergeCell ref="C4:E4"/>
    <mergeCell ref="F5:H5"/>
    <mergeCell ref="F4:H4"/>
  </mergeCells>
  <phoneticPr fontId="0" type="noConversion"/>
  <printOptions horizontalCentered="1" verticalCentered="1"/>
  <pageMargins left="0.74803149606299213" right="0.74803149606299213" top="0.6692913385826772" bottom="0.55118110236220474" header="0" footer="0"/>
  <pageSetup paperSize="9" scale="88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tabSelected="1" workbookViewId="0">
      <selection activeCell="H7" sqref="H7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51" t="s">
        <v>157</v>
      </c>
      <c r="B1" s="451"/>
      <c r="C1" s="451"/>
      <c r="D1" s="51"/>
    </row>
    <row r="2" spans="1:5" s="55" customFormat="1" x14ac:dyDescent="0.2">
      <c r="A2" s="452" t="s">
        <v>248</v>
      </c>
      <c r="B2" s="453"/>
      <c r="C2" s="453"/>
      <c r="D2" s="51"/>
    </row>
    <row r="3" spans="1:5" s="55" customFormat="1" x14ac:dyDescent="0.2">
      <c r="A3" s="454" t="str">
        <f>+'1.modelos'!A3</f>
        <v>Máquinas de tracción</v>
      </c>
      <c r="B3" s="454"/>
      <c r="C3" s="454"/>
      <c r="D3" s="51"/>
    </row>
    <row r="4" spans="1:5" s="55" customFormat="1" x14ac:dyDescent="0.2">
      <c r="A4" s="342" t="s">
        <v>249</v>
      </c>
      <c r="B4" s="343"/>
      <c r="C4" s="343"/>
      <c r="D4" s="51"/>
    </row>
    <row r="5" spans="1:5" s="54" customFormat="1" x14ac:dyDescent="0.2">
      <c r="A5" s="316" t="s">
        <v>159</v>
      </c>
      <c r="B5" s="316"/>
      <c r="C5" s="316"/>
      <c r="D5" s="51"/>
    </row>
    <row r="6" spans="1:5" ht="22.5" customHeight="1" thickBot="1" x14ac:dyDescent="0.25"/>
    <row r="7" spans="1:5" ht="24.75" customHeight="1" thickBot="1" x14ac:dyDescent="0.25">
      <c r="A7" s="455" t="s">
        <v>56</v>
      </c>
      <c r="B7" s="344">
        <f>+'1.modelos'!C10</f>
        <v>2016</v>
      </c>
      <c r="C7" s="341">
        <f>+'1.modelos'!D10</f>
        <v>2017</v>
      </c>
      <c r="D7" s="341">
        <f>+'1.modelos'!E10</f>
        <v>2018</v>
      </c>
      <c r="E7" s="390" t="str">
        <f>+'1.modelos'!F10</f>
        <v>ene-jun 2019</v>
      </c>
    </row>
    <row r="8" spans="1:5" ht="25.5" customHeight="1" x14ac:dyDescent="0.2">
      <c r="A8" s="456"/>
      <c r="B8" s="455" t="s">
        <v>156</v>
      </c>
      <c r="C8" s="455" t="s">
        <v>156</v>
      </c>
      <c r="D8" s="455" t="s">
        <v>156</v>
      </c>
      <c r="E8" s="455" t="s">
        <v>156</v>
      </c>
    </row>
    <row r="9" spans="1:5" ht="28.5" customHeight="1" thickBot="1" x14ac:dyDescent="0.25">
      <c r="A9" s="456"/>
      <c r="B9" s="456"/>
      <c r="C9" s="456"/>
      <c r="D9" s="456"/>
      <c r="E9" s="456"/>
    </row>
    <row r="10" spans="1:5" x14ac:dyDescent="0.2">
      <c r="A10" s="313" t="s">
        <v>155</v>
      </c>
      <c r="B10" s="155"/>
      <c r="C10" s="155"/>
      <c r="D10" s="155"/>
      <c r="E10" s="155"/>
    </row>
    <row r="11" spans="1:5" x14ac:dyDescent="0.2">
      <c r="A11" s="314" t="s">
        <v>154</v>
      </c>
      <c r="B11" s="159"/>
      <c r="C11" s="159"/>
      <c r="D11" s="159"/>
      <c r="E11" s="159"/>
    </row>
    <row r="12" spans="1:5" x14ac:dyDescent="0.2">
      <c r="A12" s="314" t="s">
        <v>166</v>
      </c>
      <c r="B12" s="159"/>
      <c r="C12" s="159"/>
      <c r="D12" s="159"/>
      <c r="E12" s="159"/>
    </row>
    <row r="13" spans="1:5" x14ac:dyDescent="0.2">
      <c r="A13" s="314" t="s">
        <v>167</v>
      </c>
      <c r="B13" s="159"/>
      <c r="C13" s="159"/>
      <c r="D13" s="159"/>
      <c r="E13" s="159"/>
    </row>
    <row r="14" spans="1:5" x14ac:dyDescent="0.2">
      <c r="A14" s="314" t="s">
        <v>168</v>
      </c>
      <c r="B14" s="159"/>
      <c r="C14" s="159"/>
      <c r="D14" s="159"/>
      <c r="E14" s="159"/>
    </row>
    <row r="15" spans="1:5" x14ac:dyDescent="0.2">
      <c r="A15" s="314" t="s">
        <v>169</v>
      </c>
      <c r="B15" s="159"/>
      <c r="C15" s="159"/>
      <c r="D15" s="159"/>
      <c r="E15" s="159"/>
    </row>
    <row r="16" spans="1:5" ht="13.5" thickBot="1" x14ac:dyDescent="0.25">
      <c r="A16" s="315" t="s">
        <v>170</v>
      </c>
      <c r="B16" s="167"/>
      <c r="C16" s="167"/>
      <c r="D16" s="167"/>
      <c r="E16" s="167"/>
    </row>
    <row r="17" spans="1:5" ht="13.5" thickBot="1" x14ac:dyDescent="0.25">
      <c r="A17" s="135" t="s">
        <v>116</v>
      </c>
      <c r="B17" s="335"/>
      <c r="C17" s="335"/>
      <c r="D17" s="335"/>
      <c r="E17" s="335"/>
    </row>
    <row r="18" spans="1:5" ht="13.5" thickBot="1" x14ac:dyDescent="0.25">
      <c r="A18" s="73"/>
      <c r="B18" s="170"/>
      <c r="C18" s="170"/>
      <c r="D18" s="170"/>
      <c r="E18" s="170"/>
    </row>
    <row r="19" spans="1:5" ht="13.5" thickBot="1" x14ac:dyDescent="0.25">
      <c r="A19" s="328" t="s">
        <v>177</v>
      </c>
      <c r="B19" s="335"/>
      <c r="C19" s="335"/>
      <c r="D19" s="335"/>
      <c r="E19" s="335"/>
    </row>
    <row r="20" spans="1:5" x14ac:dyDescent="0.2">
      <c r="A20" s="73"/>
      <c r="B20" s="169"/>
      <c r="D20" s="196"/>
      <c r="E20" s="169"/>
    </row>
    <row r="21" spans="1:5" ht="12.75" customHeight="1" x14ac:dyDescent="0.2">
      <c r="A21" s="457" t="s">
        <v>158</v>
      </c>
      <c r="B21" s="457"/>
      <c r="C21" s="457"/>
      <c r="D21" s="457"/>
      <c r="E21" s="457"/>
    </row>
    <row r="22" spans="1:5" ht="12.75" customHeight="1" x14ac:dyDescent="0.2">
      <c r="A22" s="59" t="s">
        <v>171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27" t="s">
        <v>56</v>
      </c>
      <c r="B25" s="450" t="s">
        <v>172</v>
      </c>
      <c r="C25" s="445"/>
      <c r="D25" s="445"/>
      <c r="E25" s="446"/>
    </row>
    <row r="26" spans="1:5" ht="12.75" customHeight="1" x14ac:dyDescent="0.2">
      <c r="A26" s="458"/>
      <c r="B26" s="461"/>
      <c r="C26" s="462"/>
      <c r="D26" s="462"/>
      <c r="E26" s="463"/>
    </row>
    <row r="27" spans="1:5" ht="12.75" customHeight="1" x14ac:dyDescent="0.2">
      <c r="A27" s="459"/>
      <c r="B27" s="464"/>
      <c r="C27" s="465"/>
      <c r="D27" s="465"/>
      <c r="E27" s="466"/>
    </row>
    <row r="28" spans="1:5" ht="12.75" customHeight="1" x14ac:dyDescent="0.2">
      <c r="A28" s="459"/>
      <c r="B28" s="464"/>
      <c r="C28" s="465"/>
      <c r="D28" s="465"/>
      <c r="E28" s="466"/>
    </row>
    <row r="29" spans="1:5" ht="12.75" customHeight="1" thickBot="1" x14ac:dyDescent="0.25">
      <c r="A29" s="460"/>
      <c r="B29" s="467"/>
      <c r="C29" s="468"/>
      <c r="D29" s="468"/>
      <c r="E29" s="469"/>
    </row>
    <row r="30" spans="1:5" ht="12.75" customHeight="1" x14ac:dyDescent="0.2">
      <c r="A30" s="458"/>
      <c r="B30" s="461"/>
      <c r="C30" s="462"/>
      <c r="D30" s="462"/>
      <c r="E30" s="463"/>
    </row>
    <row r="31" spans="1:5" ht="12.75" customHeight="1" x14ac:dyDescent="0.2">
      <c r="A31" s="459"/>
      <c r="B31" s="464"/>
      <c r="C31" s="465"/>
      <c r="D31" s="465"/>
      <c r="E31" s="466"/>
    </row>
    <row r="32" spans="1:5" ht="12.75" customHeight="1" x14ac:dyDescent="0.2">
      <c r="A32" s="459"/>
      <c r="B32" s="464"/>
      <c r="C32" s="465"/>
      <c r="D32" s="465"/>
      <c r="E32" s="466"/>
    </row>
    <row r="33" spans="1:5" ht="12.75" customHeight="1" thickBot="1" x14ac:dyDescent="0.25">
      <c r="A33" s="460"/>
      <c r="B33" s="467"/>
      <c r="C33" s="468"/>
      <c r="D33" s="468"/>
      <c r="E33" s="469"/>
    </row>
    <row r="34" spans="1:5" ht="12.75" customHeight="1" x14ac:dyDescent="0.2">
      <c r="A34" s="458"/>
      <c r="B34" s="461"/>
      <c r="C34" s="462"/>
      <c r="D34" s="462"/>
      <c r="E34" s="463"/>
    </row>
    <row r="35" spans="1:5" ht="12.75" customHeight="1" x14ac:dyDescent="0.2">
      <c r="A35" s="459"/>
      <c r="B35" s="464"/>
      <c r="C35" s="465"/>
      <c r="D35" s="465"/>
      <c r="E35" s="466"/>
    </row>
    <row r="36" spans="1:5" ht="12.75" customHeight="1" x14ac:dyDescent="0.2">
      <c r="A36" s="459"/>
      <c r="B36" s="464"/>
      <c r="C36" s="465"/>
      <c r="D36" s="465"/>
      <c r="E36" s="466"/>
    </row>
    <row r="37" spans="1:5" ht="12.75" customHeight="1" thickBot="1" x14ac:dyDescent="0.25">
      <c r="A37" s="460"/>
      <c r="B37" s="467"/>
      <c r="C37" s="468"/>
      <c r="D37" s="468"/>
      <c r="E37" s="469"/>
    </row>
    <row r="38" spans="1:5" ht="12.75" customHeight="1" x14ac:dyDescent="0.2">
      <c r="A38" s="458"/>
      <c r="B38" s="461"/>
      <c r="C38" s="462"/>
      <c r="D38" s="462"/>
      <c r="E38" s="463"/>
    </row>
    <row r="39" spans="1:5" ht="12.75" customHeight="1" x14ac:dyDescent="0.2">
      <c r="A39" s="459"/>
      <c r="B39" s="464"/>
      <c r="C39" s="465"/>
      <c r="D39" s="465"/>
      <c r="E39" s="466"/>
    </row>
    <row r="40" spans="1:5" ht="12.75" customHeight="1" x14ac:dyDescent="0.2">
      <c r="A40" s="459"/>
      <c r="B40" s="464"/>
      <c r="C40" s="465"/>
      <c r="D40" s="465"/>
      <c r="E40" s="466"/>
    </row>
    <row r="41" spans="1:5" ht="12.75" customHeight="1" thickBot="1" x14ac:dyDescent="0.25">
      <c r="A41" s="460"/>
      <c r="B41" s="467"/>
      <c r="C41" s="468"/>
      <c r="D41" s="468"/>
      <c r="E41" s="469"/>
    </row>
    <row r="42" spans="1:5" ht="12.75" customHeight="1" x14ac:dyDescent="0.2">
      <c r="A42" s="458"/>
      <c r="B42" s="461"/>
      <c r="C42" s="462"/>
      <c r="D42" s="462"/>
      <c r="E42" s="463"/>
    </row>
    <row r="43" spans="1:5" ht="12.75" customHeight="1" x14ac:dyDescent="0.2">
      <c r="A43" s="459"/>
      <c r="B43" s="464"/>
      <c r="C43" s="465"/>
      <c r="D43" s="465"/>
      <c r="E43" s="466"/>
    </row>
    <row r="44" spans="1:5" ht="12.75" customHeight="1" x14ac:dyDescent="0.2">
      <c r="A44" s="459"/>
      <c r="B44" s="464"/>
      <c r="C44" s="465"/>
      <c r="D44" s="465"/>
      <c r="E44" s="466"/>
    </row>
    <row r="45" spans="1:5" ht="12.75" customHeight="1" thickBot="1" x14ac:dyDescent="0.25">
      <c r="A45" s="460"/>
      <c r="B45" s="467"/>
      <c r="C45" s="468"/>
      <c r="D45" s="468"/>
      <c r="E45" s="469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98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5" type="noConversion"/>
  <printOptions horizontalCentered="1" verticalCentered="1"/>
  <pageMargins left="0.27559055118110237" right="0.15748031496062992" top="0.35433070866141736" bottom="0.39370078740157483" header="0" footer="0"/>
  <pageSetup paperSize="9" scale="88" orientation="landscape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2"/>
  <sheetViews>
    <sheetView showGridLines="0" workbookViewId="0">
      <selection activeCell="A4" sqref="A4"/>
    </sheetView>
  </sheetViews>
  <sheetFormatPr baseColWidth="10" defaultRowHeight="12.75" x14ac:dyDescent="0.2"/>
  <cols>
    <col min="1" max="1" width="38.28515625" style="230" customWidth="1"/>
    <col min="2" max="2" width="23.140625" style="230" customWidth="1"/>
    <col min="3" max="3" width="11.42578125" style="230"/>
    <col min="4" max="4" width="23.140625" style="230" customWidth="1"/>
    <col min="5" max="5" width="11.42578125" style="230"/>
    <col min="6" max="6" width="23.140625" style="230" customWidth="1"/>
    <col min="7" max="7" width="11.42578125" style="230"/>
    <col min="8" max="8" width="23.140625" style="230" customWidth="1"/>
    <col min="9" max="9" width="11.42578125" style="230"/>
    <col min="10" max="10" width="1.5703125" style="230" customWidth="1"/>
    <col min="11" max="11" width="11.42578125" style="52"/>
    <col min="12" max="16384" width="11.42578125" style="230"/>
  </cols>
  <sheetData>
    <row r="2" spans="1:9" x14ac:dyDescent="0.2">
      <c r="A2" s="229" t="s">
        <v>143</v>
      </c>
    </row>
    <row r="3" spans="1:9" x14ac:dyDescent="0.2">
      <c r="A3" s="229" t="s">
        <v>142</v>
      </c>
    </row>
    <row r="4" spans="1:9" x14ac:dyDescent="0.2">
      <c r="A4" s="375"/>
    </row>
    <row r="5" spans="1:9" x14ac:dyDescent="0.2">
      <c r="A5" s="375"/>
    </row>
    <row r="6" spans="1:9" x14ac:dyDescent="0.2">
      <c r="A6" s="375" t="s">
        <v>245</v>
      </c>
    </row>
    <row r="7" spans="1:9" s="232" customFormat="1" x14ac:dyDescent="0.2">
      <c r="A7" s="375" t="s">
        <v>238</v>
      </c>
      <c r="B7" s="231"/>
      <c r="C7" s="231"/>
    </row>
    <row r="8" spans="1:9" s="232" customFormat="1" ht="13.5" thickBot="1" x14ac:dyDescent="0.25">
      <c r="A8" s="233"/>
      <c r="B8" s="231"/>
      <c r="C8" s="231"/>
    </row>
    <row r="9" spans="1:9" ht="13.5" thickBot="1" x14ac:dyDescent="0.25">
      <c r="B9" s="472" t="s">
        <v>201</v>
      </c>
      <c r="C9" s="473"/>
      <c r="D9" s="472" t="s">
        <v>202</v>
      </c>
      <c r="E9" s="473"/>
      <c r="F9" s="472" t="s">
        <v>203</v>
      </c>
      <c r="G9" s="473"/>
      <c r="H9" s="472" t="s">
        <v>246</v>
      </c>
      <c r="I9" s="473"/>
    </row>
    <row r="10" spans="1:9" x14ac:dyDescent="0.2">
      <c r="A10" s="234" t="s">
        <v>56</v>
      </c>
      <c r="B10" s="235" t="s">
        <v>57</v>
      </c>
      <c r="C10" s="235" t="s">
        <v>58</v>
      </c>
      <c r="D10" s="235" t="s">
        <v>57</v>
      </c>
      <c r="E10" s="235" t="s">
        <v>58</v>
      </c>
      <c r="F10" s="235" t="s">
        <v>57</v>
      </c>
      <c r="G10" s="235" t="s">
        <v>58</v>
      </c>
      <c r="H10" s="235" t="s">
        <v>57</v>
      </c>
      <c r="I10" s="235" t="s">
        <v>58</v>
      </c>
    </row>
    <row r="11" spans="1:9" ht="13.5" thickBot="1" x14ac:dyDescent="0.25">
      <c r="A11" s="236"/>
      <c r="B11" s="373" t="s">
        <v>237</v>
      </c>
      <c r="C11" s="237" t="s">
        <v>59</v>
      </c>
      <c r="D11" s="373" t="s">
        <v>237</v>
      </c>
      <c r="E11" s="237" t="s">
        <v>59</v>
      </c>
      <c r="F11" s="373" t="s">
        <v>237</v>
      </c>
      <c r="G11" s="237" t="s">
        <v>59</v>
      </c>
      <c r="H11" s="373" t="s">
        <v>237</v>
      </c>
      <c r="I11" s="237" t="s">
        <v>59</v>
      </c>
    </row>
    <row r="12" spans="1:9" ht="13.5" thickBot="1" x14ac:dyDescent="0.25">
      <c r="A12" s="238"/>
    </row>
    <row r="13" spans="1:9" x14ac:dyDescent="0.2">
      <c r="A13" s="239" t="s">
        <v>60</v>
      </c>
      <c r="B13" s="240"/>
      <c r="C13" s="241"/>
      <c r="D13" s="240"/>
      <c r="E13" s="241"/>
      <c r="F13" s="240"/>
      <c r="G13" s="241"/>
      <c r="H13" s="240"/>
      <c r="I13" s="241"/>
    </row>
    <row r="14" spans="1:9" x14ac:dyDescent="0.2">
      <c r="A14" s="243" t="s">
        <v>192</v>
      </c>
      <c r="B14" s="244"/>
      <c r="C14" s="245"/>
      <c r="D14" s="244"/>
      <c r="E14" s="245"/>
      <c r="F14" s="244"/>
      <c r="G14" s="245"/>
      <c r="H14" s="244"/>
      <c r="I14" s="245"/>
    </row>
    <row r="15" spans="1:9" x14ac:dyDescent="0.2">
      <c r="A15" s="243" t="s">
        <v>191</v>
      </c>
      <c r="B15" s="244"/>
      <c r="C15" s="245"/>
      <c r="D15" s="244"/>
      <c r="E15" s="245"/>
      <c r="F15" s="244"/>
      <c r="G15" s="245"/>
      <c r="H15" s="244"/>
      <c r="I15" s="245"/>
    </row>
    <row r="16" spans="1:9" x14ac:dyDescent="0.2">
      <c r="A16" s="243" t="s">
        <v>189</v>
      </c>
      <c r="B16" s="244"/>
      <c r="C16" s="245"/>
      <c r="D16" s="244"/>
      <c r="E16" s="245"/>
      <c r="F16" s="244"/>
      <c r="G16" s="245"/>
      <c r="H16" s="244"/>
      <c r="I16" s="245"/>
    </row>
    <row r="17" spans="1:9" x14ac:dyDescent="0.2">
      <c r="A17" s="243" t="s">
        <v>190</v>
      </c>
      <c r="B17" s="244"/>
      <c r="C17" s="245"/>
      <c r="D17" s="244"/>
      <c r="E17" s="245"/>
      <c r="F17" s="244"/>
      <c r="G17" s="245"/>
      <c r="H17" s="244"/>
      <c r="I17" s="245"/>
    </row>
    <row r="18" spans="1:9" ht="13.5" thickBot="1" x14ac:dyDescent="0.25">
      <c r="A18" s="247"/>
      <c r="B18" s="248"/>
      <c r="C18" s="131"/>
      <c r="D18" s="248"/>
      <c r="E18" s="131"/>
      <c r="F18" s="248"/>
      <c r="G18" s="131"/>
      <c r="H18" s="248"/>
      <c r="I18" s="131"/>
    </row>
    <row r="19" spans="1:9" ht="13.5" thickBot="1" x14ac:dyDescent="0.25">
      <c r="A19" s="238"/>
      <c r="B19" s="250"/>
      <c r="C19" s="251"/>
      <c r="D19" s="250"/>
      <c r="E19" s="251"/>
      <c r="F19" s="250"/>
      <c r="G19" s="251"/>
      <c r="H19" s="250"/>
      <c r="I19" s="251"/>
    </row>
    <row r="20" spans="1:9" x14ac:dyDescent="0.2">
      <c r="A20" s="239" t="s">
        <v>61</v>
      </c>
      <c r="B20" s="240"/>
      <c r="C20" s="241"/>
      <c r="D20" s="240"/>
      <c r="E20" s="241"/>
      <c r="F20" s="240"/>
      <c r="G20" s="241"/>
      <c r="H20" s="240"/>
      <c r="I20" s="241"/>
    </row>
    <row r="21" spans="1:9" x14ac:dyDescent="0.2">
      <c r="A21" s="243" t="s">
        <v>192</v>
      </c>
      <c r="B21" s="244"/>
      <c r="C21" s="245"/>
      <c r="D21" s="244"/>
      <c r="E21" s="245"/>
      <c r="F21" s="244"/>
      <c r="G21" s="245"/>
      <c r="H21" s="244"/>
      <c r="I21" s="245"/>
    </row>
    <row r="22" spans="1:9" x14ac:dyDescent="0.2">
      <c r="A22" s="243" t="s">
        <v>191</v>
      </c>
      <c r="B22" s="244"/>
      <c r="C22" s="245"/>
      <c r="D22" s="244"/>
      <c r="E22" s="245"/>
      <c r="F22" s="244"/>
      <c r="G22" s="245"/>
      <c r="H22" s="244"/>
      <c r="I22" s="245"/>
    </row>
    <row r="23" spans="1:9" x14ac:dyDescent="0.2">
      <c r="A23" s="243" t="s">
        <v>189</v>
      </c>
      <c r="B23" s="244"/>
      <c r="C23" s="245"/>
      <c r="D23" s="244"/>
      <c r="E23" s="245"/>
      <c r="F23" s="244"/>
      <c r="G23" s="245"/>
      <c r="H23" s="244"/>
      <c r="I23" s="245"/>
    </row>
    <row r="24" spans="1:9" x14ac:dyDescent="0.2">
      <c r="A24" s="243" t="s">
        <v>190</v>
      </c>
      <c r="B24" s="244"/>
      <c r="C24" s="245"/>
      <c r="D24" s="244"/>
      <c r="E24" s="245"/>
      <c r="F24" s="244"/>
      <c r="G24" s="245"/>
      <c r="H24" s="244"/>
      <c r="I24" s="245"/>
    </row>
    <row r="25" spans="1:9" ht="13.5" thickBot="1" x14ac:dyDescent="0.25">
      <c r="A25" s="247"/>
      <c r="B25" s="248"/>
      <c r="C25" s="131"/>
      <c r="D25" s="248"/>
      <c r="E25" s="131"/>
      <c r="F25" s="248"/>
      <c r="G25" s="131"/>
      <c r="H25" s="248"/>
      <c r="I25" s="131"/>
    </row>
    <row r="26" spans="1:9" ht="13.5" thickBot="1" x14ac:dyDescent="0.25">
      <c r="A26" s="238"/>
      <c r="B26" s="250"/>
      <c r="C26" s="251"/>
      <c r="D26" s="250"/>
      <c r="E26" s="251"/>
      <c r="F26" s="250"/>
      <c r="G26" s="251"/>
      <c r="H26" s="250"/>
      <c r="I26" s="251"/>
    </row>
    <row r="27" spans="1:9" ht="13.5" thickBot="1" x14ac:dyDescent="0.25">
      <c r="A27" s="252" t="s">
        <v>62</v>
      </c>
      <c r="B27" s="253"/>
      <c r="C27" s="254"/>
      <c r="D27" s="253"/>
      <c r="E27" s="254"/>
      <c r="F27" s="253"/>
      <c r="G27" s="254"/>
      <c r="H27" s="253"/>
      <c r="I27" s="254"/>
    </row>
    <row r="28" spans="1:9" ht="13.5" thickBot="1" x14ac:dyDescent="0.25">
      <c r="A28" s="238"/>
      <c r="B28" s="250"/>
      <c r="C28" s="251"/>
      <c r="D28" s="250"/>
      <c r="E28" s="251"/>
      <c r="F28" s="250"/>
      <c r="G28" s="251"/>
      <c r="H28" s="250"/>
      <c r="I28" s="251"/>
    </row>
    <row r="29" spans="1:9" x14ac:dyDescent="0.2">
      <c r="A29" s="239" t="s">
        <v>63</v>
      </c>
      <c r="B29" s="255"/>
      <c r="C29" s="241"/>
      <c r="D29" s="255"/>
      <c r="E29" s="241"/>
      <c r="F29" s="255"/>
      <c r="G29" s="241"/>
      <c r="H29" s="255"/>
      <c r="I29" s="241"/>
    </row>
    <row r="30" spans="1:9" x14ac:dyDescent="0.2">
      <c r="A30" s="256" t="s">
        <v>64</v>
      </c>
      <c r="B30" s="257"/>
      <c r="C30" s="245"/>
      <c r="D30" s="257"/>
      <c r="E30" s="245"/>
      <c r="F30" s="257"/>
      <c r="G30" s="245"/>
      <c r="H30" s="257"/>
      <c r="I30" s="245"/>
    </row>
    <row r="31" spans="1:9" x14ac:dyDescent="0.2">
      <c r="A31" s="256" t="s">
        <v>65</v>
      </c>
      <c r="B31" s="257"/>
      <c r="C31" s="245"/>
      <c r="D31" s="257"/>
      <c r="E31" s="245"/>
      <c r="F31" s="257"/>
      <c r="G31" s="245"/>
      <c r="H31" s="257"/>
      <c r="I31" s="245"/>
    </row>
    <row r="32" spans="1:9" x14ac:dyDescent="0.2">
      <c r="A32" s="256" t="s">
        <v>66</v>
      </c>
      <c r="B32" s="257"/>
      <c r="C32" s="245"/>
      <c r="D32" s="257"/>
      <c r="E32" s="245"/>
      <c r="F32" s="257"/>
      <c r="G32" s="245"/>
      <c r="H32" s="257"/>
      <c r="I32" s="245"/>
    </row>
    <row r="33" spans="1:9" ht="13.5" thickBot="1" x14ac:dyDescent="0.25">
      <c r="A33" s="247" t="s">
        <v>67</v>
      </c>
      <c r="B33" s="258"/>
      <c r="C33" s="131"/>
      <c r="D33" s="258"/>
      <c r="E33" s="131"/>
      <c r="F33" s="258"/>
      <c r="G33" s="131"/>
      <c r="H33" s="258"/>
      <c r="I33" s="131"/>
    </row>
    <row r="34" spans="1:9" ht="13.5" thickBot="1" x14ac:dyDescent="0.25">
      <c r="A34" s="229"/>
      <c r="B34" s="250"/>
      <c r="C34" s="259"/>
      <c r="D34" s="250"/>
      <c r="E34" s="259"/>
      <c r="F34" s="250"/>
      <c r="G34" s="259"/>
      <c r="H34" s="250"/>
      <c r="I34" s="259"/>
    </row>
    <row r="35" spans="1:9" x14ac:dyDescent="0.2">
      <c r="A35" s="239" t="s">
        <v>68</v>
      </c>
      <c r="B35" s="255"/>
      <c r="C35" s="241"/>
      <c r="D35" s="255"/>
      <c r="E35" s="241"/>
      <c r="F35" s="255"/>
      <c r="G35" s="241"/>
      <c r="H35" s="255"/>
      <c r="I35" s="241"/>
    </row>
    <row r="36" spans="1:9" x14ac:dyDescent="0.2">
      <c r="A36" s="243" t="s">
        <v>69</v>
      </c>
      <c r="B36" s="257"/>
      <c r="C36" s="245"/>
      <c r="D36" s="257"/>
      <c r="E36" s="245"/>
      <c r="F36" s="257"/>
      <c r="G36" s="245"/>
      <c r="H36" s="257"/>
      <c r="I36" s="245"/>
    </row>
    <row r="37" spans="1:9" x14ac:dyDescent="0.2">
      <c r="A37" s="260" t="s">
        <v>106</v>
      </c>
      <c r="B37" s="261"/>
      <c r="C37" s="262"/>
      <c r="D37" s="261"/>
      <c r="E37" s="262"/>
      <c r="F37" s="261"/>
      <c r="G37" s="262"/>
      <c r="H37" s="261"/>
      <c r="I37" s="262"/>
    </row>
    <row r="38" spans="1:9" ht="13.5" thickBot="1" x14ac:dyDescent="0.25">
      <c r="A38" s="247" t="s">
        <v>93</v>
      </c>
      <c r="B38" s="258"/>
      <c r="C38" s="131"/>
      <c r="D38" s="258"/>
      <c r="E38" s="131"/>
      <c r="F38" s="258"/>
      <c r="G38" s="131"/>
      <c r="H38" s="258"/>
      <c r="I38" s="131"/>
    </row>
    <row r="39" spans="1:9" ht="13.5" thickBot="1" x14ac:dyDescent="0.25">
      <c r="A39" s="238"/>
      <c r="B39" s="250"/>
      <c r="C39" s="251"/>
      <c r="D39" s="250"/>
      <c r="E39" s="251"/>
      <c r="F39" s="250"/>
      <c r="G39" s="251"/>
      <c r="H39" s="250"/>
      <c r="I39" s="251"/>
    </row>
    <row r="40" spans="1:9" x14ac:dyDescent="0.2">
      <c r="A40" s="239" t="s">
        <v>70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">
      <c r="A41" s="256" t="s">
        <v>71</v>
      </c>
      <c r="B41" s="244"/>
      <c r="C41" s="245"/>
      <c r="D41" s="244"/>
      <c r="E41" s="245"/>
      <c r="F41" s="244"/>
      <c r="G41" s="245"/>
      <c r="H41" s="244"/>
      <c r="I41" s="245"/>
    </row>
    <row r="42" spans="1:9" x14ac:dyDescent="0.2">
      <c r="A42" s="256" t="s">
        <v>72</v>
      </c>
      <c r="B42" s="244"/>
      <c r="C42" s="245"/>
      <c r="D42" s="244"/>
      <c r="E42" s="245"/>
      <c r="F42" s="244"/>
      <c r="G42" s="245"/>
      <c r="H42" s="244"/>
      <c r="I42" s="245"/>
    </row>
    <row r="43" spans="1:9" x14ac:dyDescent="0.2">
      <c r="A43" s="256" t="s">
        <v>73</v>
      </c>
      <c r="B43" s="244"/>
      <c r="C43" s="245"/>
      <c r="D43" s="244"/>
      <c r="E43" s="245"/>
      <c r="F43" s="244"/>
      <c r="G43" s="245"/>
      <c r="H43" s="244"/>
      <c r="I43" s="245"/>
    </row>
    <row r="44" spans="1:9" x14ac:dyDescent="0.2">
      <c r="A44" s="243" t="s">
        <v>74</v>
      </c>
      <c r="B44" s="263"/>
      <c r="C44" s="262"/>
      <c r="D44" s="263"/>
      <c r="E44" s="262"/>
      <c r="F44" s="263"/>
      <c r="G44" s="262"/>
      <c r="H44" s="263"/>
      <c r="I44" s="262"/>
    </row>
    <row r="45" spans="1:9" x14ac:dyDescent="0.2">
      <c r="A45" s="264"/>
      <c r="B45" s="263"/>
      <c r="C45" s="262"/>
      <c r="D45" s="263"/>
      <c r="E45" s="262"/>
      <c r="F45" s="263"/>
      <c r="G45" s="262"/>
      <c r="H45" s="263"/>
      <c r="I45" s="262"/>
    </row>
    <row r="46" spans="1:9" ht="13.5" thickBot="1" x14ac:dyDescent="0.25">
      <c r="A46" s="265"/>
      <c r="B46" s="248"/>
      <c r="C46" s="131"/>
      <c r="D46" s="248"/>
      <c r="E46" s="131"/>
      <c r="F46" s="248"/>
      <c r="G46" s="131"/>
      <c r="H46" s="248"/>
      <c r="I46" s="131"/>
    </row>
    <row r="47" spans="1:9" ht="13.5" thickBot="1" x14ac:dyDescent="0.25">
      <c r="A47" s="238"/>
      <c r="B47" s="250"/>
      <c r="C47" s="259"/>
      <c r="D47" s="250"/>
      <c r="E47" s="259"/>
      <c r="F47" s="250"/>
      <c r="G47" s="259"/>
      <c r="H47" s="250"/>
      <c r="I47" s="259"/>
    </row>
    <row r="48" spans="1:9" x14ac:dyDescent="0.2">
      <c r="A48" s="239" t="s">
        <v>75</v>
      </c>
      <c r="B48" s="240"/>
      <c r="C48" s="241"/>
      <c r="D48" s="240"/>
      <c r="E48" s="241"/>
      <c r="F48" s="240"/>
      <c r="G48" s="241"/>
      <c r="H48" s="240"/>
      <c r="I48" s="241"/>
    </row>
    <row r="49" spans="1:10" x14ac:dyDescent="0.2">
      <c r="A49" s="256" t="s">
        <v>107</v>
      </c>
      <c r="B49" s="244"/>
      <c r="C49" s="245"/>
      <c r="D49" s="244"/>
      <c r="E49" s="245"/>
      <c r="F49" s="244"/>
      <c r="G49" s="245"/>
      <c r="H49" s="244"/>
      <c r="I49" s="245"/>
    </row>
    <row r="50" spans="1:10" x14ac:dyDescent="0.2">
      <c r="A50" s="256" t="s">
        <v>76</v>
      </c>
      <c r="B50" s="244"/>
      <c r="C50" s="245"/>
      <c r="D50" s="244"/>
      <c r="E50" s="245"/>
      <c r="F50" s="244"/>
      <c r="G50" s="245"/>
      <c r="H50" s="244"/>
      <c r="I50" s="245"/>
    </row>
    <row r="51" spans="1:10" x14ac:dyDescent="0.2">
      <c r="A51" s="256" t="s">
        <v>108</v>
      </c>
      <c r="B51" s="244"/>
      <c r="C51" s="245"/>
      <c r="D51" s="244"/>
      <c r="E51" s="245"/>
      <c r="F51" s="244"/>
      <c r="G51" s="245"/>
      <c r="H51" s="244"/>
      <c r="I51" s="245"/>
    </row>
    <row r="52" spans="1:10" ht="13.5" thickBot="1" x14ac:dyDescent="0.25">
      <c r="A52" s="247" t="s">
        <v>77</v>
      </c>
      <c r="B52" s="248"/>
      <c r="C52" s="131"/>
      <c r="D52" s="248"/>
      <c r="E52" s="131"/>
      <c r="F52" s="248"/>
      <c r="G52" s="131"/>
      <c r="H52" s="248"/>
      <c r="I52" s="131"/>
    </row>
    <row r="53" spans="1:10" ht="13.5" thickBot="1" x14ac:dyDescent="0.25">
      <c r="A53" s="238"/>
      <c r="B53" s="250"/>
      <c r="C53" s="251"/>
      <c r="D53" s="250"/>
      <c r="E53" s="251"/>
      <c r="F53" s="250"/>
      <c r="G53" s="251"/>
      <c r="H53" s="250"/>
      <c r="I53" s="251"/>
    </row>
    <row r="54" spans="1:10" ht="13.5" thickBot="1" x14ac:dyDescent="0.25">
      <c r="A54" s="252" t="s">
        <v>78</v>
      </c>
      <c r="B54" s="253"/>
      <c r="C54" s="254">
        <v>1</v>
      </c>
      <c r="D54" s="253"/>
      <c r="E54" s="254">
        <v>1</v>
      </c>
      <c r="F54" s="253"/>
      <c r="G54" s="254">
        <v>1</v>
      </c>
      <c r="H54" s="253"/>
      <c r="I54" s="254">
        <v>1</v>
      </c>
    </row>
    <row r="55" spans="1:10" ht="13.5" thickBot="1" x14ac:dyDescent="0.25">
      <c r="A55" s="238"/>
    </row>
    <row r="56" spans="1:10" ht="13.5" thickBot="1" x14ac:dyDescent="0.25">
      <c r="A56" s="328" t="s">
        <v>177</v>
      </c>
      <c r="B56" s="312"/>
      <c r="C56" s="312"/>
      <c r="D56" s="312"/>
      <c r="E56" s="312"/>
      <c r="F56" s="312"/>
      <c r="G56" s="312"/>
      <c r="H56" s="312"/>
      <c r="I56" s="312"/>
    </row>
    <row r="57" spans="1:10" ht="13.5" thickBot="1" x14ac:dyDescent="0.25">
      <c r="A57" s="238"/>
    </row>
    <row r="58" spans="1:10" ht="13.5" thickBot="1" x14ac:dyDescent="0.25">
      <c r="A58" s="252" t="s">
        <v>94</v>
      </c>
      <c r="B58" s="250"/>
      <c r="C58" s="259"/>
      <c r="D58" s="250"/>
      <c r="E58" s="259"/>
      <c r="F58" s="250"/>
      <c r="G58" s="259"/>
      <c r="H58" s="250"/>
      <c r="I58" s="259"/>
    </row>
    <row r="60" spans="1:10" ht="14.25" x14ac:dyDescent="0.2">
      <c r="A60" s="337" t="s">
        <v>104</v>
      </c>
    </row>
    <row r="61" spans="1:10" ht="29.25" customHeight="1" thickBot="1" x14ac:dyDescent="0.3">
      <c r="A61" s="470" t="s">
        <v>193</v>
      </c>
      <c r="B61" s="471"/>
      <c r="C61" s="471"/>
      <c r="D61" s="471"/>
      <c r="E61" s="471"/>
      <c r="F61" s="471"/>
      <c r="G61" s="471"/>
      <c r="H61" s="471"/>
      <c r="I61" s="471"/>
      <c r="J61" s="471"/>
    </row>
    <row r="62" spans="1:10" ht="9.75" customHeight="1" x14ac:dyDescent="0.2">
      <c r="A62" s="338"/>
      <c r="B62" s="340"/>
      <c r="C62" s="340"/>
      <c r="D62" s="340"/>
      <c r="E62" s="340"/>
      <c r="F62" s="340"/>
      <c r="G62" s="340"/>
      <c r="H62" s="340"/>
      <c r="I62" s="340"/>
      <c r="J62" s="339"/>
    </row>
  </sheetData>
  <sheetProtection formatCells="0" formatColumns="0" formatRows="0"/>
  <mergeCells count="5">
    <mergeCell ref="A61:J61"/>
    <mergeCell ref="B9:C9"/>
    <mergeCell ref="D9:E9"/>
    <mergeCell ref="F9:G9"/>
    <mergeCell ref="H9:I9"/>
  </mergeCells>
  <phoneticPr fontId="0" type="noConversion"/>
  <printOptions horizontalCentered="1" verticalCentered="1"/>
  <pageMargins left="0.23622047244094491" right="0.27559055118110237" top="0.51181102362204722" bottom="0.43307086614173229" header="0.39370078740157483" footer="0.35433070866141736"/>
  <pageSetup paperSize="9" scale="65" orientation="landscape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A4" sqref="A4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30" bestFit="1" customWidth="1"/>
  </cols>
  <sheetData>
    <row r="1" spans="1:10" x14ac:dyDescent="0.2">
      <c r="A1" s="229" t="s">
        <v>164</v>
      </c>
      <c r="B1" s="229"/>
    </row>
    <row r="2" spans="1:10" x14ac:dyDescent="0.2">
      <c r="A2" s="229" t="s">
        <v>165</v>
      </c>
      <c r="B2" s="229"/>
    </row>
    <row r="3" spans="1:10" x14ac:dyDescent="0.2">
      <c r="A3" s="375"/>
      <c r="B3" s="374"/>
    </row>
    <row r="4" spans="1:10" x14ac:dyDescent="0.2">
      <c r="A4" s="375" t="s">
        <v>245</v>
      </c>
      <c r="B4" s="233"/>
    </row>
    <row r="5" spans="1:10" x14ac:dyDescent="0.2">
      <c r="A5" s="233"/>
      <c r="B5" s="233"/>
    </row>
    <row r="6" spans="1:10" ht="13.5" thickBot="1" x14ac:dyDescent="0.25">
      <c r="J6" s="232"/>
    </row>
    <row r="7" spans="1:10" ht="13.5" customHeight="1" x14ac:dyDescent="0.2">
      <c r="A7" s="321" t="s">
        <v>56</v>
      </c>
      <c r="B7" s="474" t="s">
        <v>163</v>
      </c>
      <c r="C7" s="322" t="s">
        <v>201</v>
      </c>
      <c r="D7" s="322" t="s">
        <v>202</v>
      </c>
      <c r="E7" s="322" t="s">
        <v>203</v>
      </c>
      <c r="F7" s="322" t="s">
        <v>246</v>
      </c>
      <c r="G7" s="476" t="s">
        <v>109</v>
      </c>
      <c r="J7" s="232"/>
    </row>
    <row r="8" spans="1:10" ht="36.75" customHeight="1" thickBot="1" x14ac:dyDescent="0.25">
      <c r="A8" s="323"/>
      <c r="B8" s="475"/>
      <c r="C8" s="391" t="s">
        <v>247</v>
      </c>
      <c r="D8" s="391" t="s">
        <v>247</v>
      </c>
      <c r="E8" s="391" t="s">
        <v>247</v>
      </c>
      <c r="F8" s="391" t="s">
        <v>247</v>
      </c>
      <c r="G8" s="477"/>
    </row>
    <row r="9" spans="1:10" ht="13.5" thickBot="1" x14ac:dyDescent="0.25">
      <c r="A9" s="238"/>
      <c r="B9" s="238"/>
      <c r="G9" s="230"/>
    </row>
    <row r="10" spans="1:10" x14ac:dyDescent="0.2">
      <c r="A10" s="239" t="s">
        <v>161</v>
      </c>
      <c r="B10" s="239"/>
      <c r="C10" s="242"/>
      <c r="D10" s="242"/>
      <c r="E10" s="242"/>
      <c r="F10" s="242"/>
      <c r="G10" s="242"/>
    </row>
    <row r="11" spans="1:10" x14ac:dyDescent="0.2">
      <c r="A11" s="243" t="s">
        <v>192</v>
      </c>
      <c r="B11" s="243"/>
      <c r="C11" s="246"/>
      <c r="D11" s="246"/>
      <c r="E11" s="246"/>
      <c r="F11" s="246"/>
      <c r="G11" s="246"/>
    </row>
    <row r="12" spans="1:10" x14ac:dyDescent="0.2">
      <c r="A12" s="243" t="s">
        <v>191</v>
      </c>
      <c r="B12" s="243"/>
      <c r="C12" s="246"/>
      <c r="D12" s="246"/>
      <c r="E12" s="246"/>
      <c r="F12" s="246"/>
      <c r="G12" s="246"/>
    </row>
    <row r="13" spans="1:10" x14ac:dyDescent="0.2">
      <c r="A13" s="243" t="s">
        <v>189</v>
      </c>
      <c r="B13" s="243"/>
      <c r="C13" s="246"/>
      <c r="D13" s="246"/>
      <c r="E13" s="246"/>
      <c r="F13" s="246"/>
      <c r="G13" s="246"/>
    </row>
    <row r="14" spans="1:10" x14ac:dyDescent="0.2">
      <c r="A14" s="243" t="s">
        <v>190</v>
      </c>
      <c r="B14" s="243"/>
      <c r="C14" s="246"/>
      <c r="D14" s="246"/>
      <c r="E14" s="246"/>
      <c r="F14" s="246"/>
      <c r="G14" s="246"/>
    </row>
    <row r="15" spans="1:10" ht="13.5" thickBot="1" x14ac:dyDescent="0.25">
      <c r="A15" s="247"/>
      <c r="B15" s="247"/>
      <c r="C15" s="249"/>
      <c r="D15" s="249"/>
      <c r="E15" s="249"/>
      <c r="F15" s="249"/>
      <c r="G15" s="249"/>
    </row>
    <row r="16" spans="1:10" ht="13.5" thickBot="1" x14ac:dyDescent="0.25">
      <c r="A16" s="238"/>
      <c r="B16" s="238"/>
      <c r="G16" s="230"/>
    </row>
    <row r="17" spans="1:7" x14ac:dyDescent="0.2">
      <c r="A17" s="239" t="s">
        <v>162</v>
      </c>
      <c r="B17" s="239"/>
      <c r="C17" s="242"/>
      <c r="D17" s="242"/>
      <c r="E17" s="242"/>
      <c r="F17" s="242"/>
      <c r="G17" s="242"/>
    </row>
    <row r="18" spans="1:7" x14ac:dyDescent="0.2">
      <c r="A18" s="243" t="s">
        <v>192</v>
      </c>
      <c r="B18" s="243"/>
      <c r="C18" s="246"/>
      <c r="D18" s="246"/>
      <c r="E18" s="246"/>
      <c r="F18" s="246"/>
      <c r="G18" s="246"/>
    </row>
    <row r="19" spans="1:7" x14ac:dyDescent="0.2">
      <c r="A19" s="243" t="s">
        <v>191</v>
      </c>
      <c r="B19" s="243"/>
      <c r="C19" s="246"/>
      <c r="D19" s="246"/>
      <c r="E19" s="246"/>
      <c r="F19" s="246"/>
      <c r="G19" s="246"/>
    </row>
    <row r="20" spans="1:7" x14ac:dyDescent="0.2">
      <c r="A20" s="243" t="s">
        <v>189</v>
      </c>
      <c r="B20" s="243"/>
      <c r="C20" s="246"/>
      <c r="D20" s="246"/>
      <c r="E20" s="246"/>
      <c r="F20" s="246"/>
      <c r="G20" s="246"/>
    </row>
    <row r="21" spans="1:7" x14ac:dyDescent="0.2">
      <c r="A21" s="243" t="s">
        <v>190</v>
      </c>
      <c r="B21" s="243"/>
      <c r="C21" s="246"/>
      <c r="D21" s="246"/>
      <c r="E21" s="246"/>
      <c r="F21" s="246"/>
      <c r="G21" s="246"/>
    </row>
    <row r="22" spans="1:7" ht="13.5" thickBot="1" x14ac:dyDescent="0.25">
      <c r="A22" s="247"/>
      <c r="B22" s="247"/>
      <c r="C22" s="249"/>
      <c r="D22" s="249"/>
      <c r="E22" s="249"/>
      <c r="F22" s="249"/>
      <c r="G22" s="249"/>
    </row>
  </sheetData>
  <mergeCells count="2">
    <mergeCell ref="B7:B8"/>
    <mergeCell ref="G7:G8"/>
  </mergeCells>
  <phoneticPr fontId="15" type="noConversion"/>
  <printOptions horizontalCentered="1" verticalCentered="1"/>
  <pageMargins left="0.31496062992125984" right="0.27559055118110237" top="0.19685039370078741" bottom="0.19685039370078741" header="0" footer="0"/>
  <pageSetup scale="84" orientation="landscape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61"/>
  <sheetViews>
    <sheetView showGridLines="0" topLeftCell="A17" zoomScale="75" workbookViewId="0">
      <selection activeCell="E47" sqref="E47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27" customWidth="1"/>
    <col min="6" max="6" width="7.5703125" style="52" customWidth="1"/>
    <col min="7" max="7" width="17.5703125" style="52" customWidth="1"/>
    <col min="8" max="16384" width="11.42578125" style="52"/>
  </cols>
  <sheetData>
    <row r="1" spans="2:7" s="145" customFormat="1" x14ac:dyDescent="0.2">
      <c r="B1" s="117" t="s">
        <v>186</v>
      </c>
      <c r="C1" s="117"/>
      <c r="D1" s="117"/>
      <c r="E1" s="117"/>
    </row>
    <row r="2" spans="2:7" s="145" customFormat="1" x14ac:dyDescent="0.2">
      <c r="B2" s="117" t="s">
        <v>79</v>
      </c>
      <c r="C2" s="117"/>
      <c r="D2" s="117"/>
      <c r="E2" s="117"/>
    </row>
    <row r="3" spans="2:7" s="145" customFormat="1" ht="39" customHeight="1" x14ac:dyDescent="0.2">
      <c r="B3" s="478" t="s">
        <v>245</v>
      </c>
      <c r="C3" s="478"/>
      <c r="D3" s="478"/>
      <c r="E3" s="478"/>
      <c r="F3" s="478"/>
    </row>
    <row r="4" spans="2:7" s="145" customFormat="1" x14ac:dyDescent="0.2">
      <c r="B4" s="439" t="s">
        <v>102</v>
      </c>
      <c r="C4" s="439"/>
      <c r="D4" s="439"/>
      <c r="E4" s="439"/>
      <c r="F4" s="334"/>
    </row>
    <row r="5" spans="2:7" s="145" customFormat="1" x14ac:dyDescent="0.2">
      <c r="B5" s="333"/>
      <c r="C5" s="333"/>
      <c r="D5" s="333"/>
      <c r="E5" s="333"/>
      <c r="F5" s="334"/>
      <c r="G5" s="334"/>
    </row>
    <row r="6" spans="2:7" s="145" customFormat="1" hidden="1" x14ac:dyDescent="0.2">
      <c r="B6" s="333"/>
      <c r="C6" s="333"/>
      <c r="D6" s="333"/>
      <c r="E6" s="333"/>
      <c r="F6" s="334"/>
      <c r="G6" s="334"/>
    </row>
    <row r="7" spans="2:7" s="145" customFormat="1" hidden="1" x14ac:dyDescent="0.2">
      <c r="B7" s="333"/>
      <c r="C7" s="333"/>
      <c r="D7" s="333"/>
      <c r="E7" s="333"/>
      <c r="F7" s="334"/>
      <c r="G7" s="334"/>
    </row>
    <row r="8" spans="2:7" ht="13.5" thickBot="1" x14ac:dyDescent="0.25">
      <c r="C8" s="198"/>
      <c r="D8" s="198"/>
      <c r="E8" s="198"/>
      <c r="F8" s="169"/>
      <c r="G8" s="169"/>
    </row>
    <row r="9" spans="2:7" ht="12.75" customHeight="1" x14ac:dyDescent="0.2">
      <c r="B9" s="220" t="s">
        <v>9</v>
      </c>
      <c r="C9" s="221" t="s">
        <v>80</v>
      </c>
      <c r="D9" s="133" t="s">
        <v>13</v>
      </c>
      <c r="E9" s="222" t="s">
        <v>81</v>
      </c>
      <c r="F9" s="59"/>
    </row>
    <row r="10" spans="2:7" ht="12" customHeight="1" thickBot="1" x14ac:dyDescent="0.25">
      <c r="B10" s="202" t="s">
        <v>10</v>
      </c>
      <c r="C10" s="223" t="s">
        <v>187</v>
      </c>
      <c r="D10" s="153" t="s">
        <v>188</v>
      </c>
      <c r="E10" s="203" t="s">
        <v>82</v>
      </c>
      <c r="F10" s="59"/>
    </row>
    <row r="11" spans="2:7" x14ac:dyDescent="0.2">
      <c r="B11" s="154">
        <f>+'3.vol.'!C8</f>
        <v>42370</v>
      </c>
      <c r="C11" s="155"/>
      <c r="D11" s="156"/>
      <c r="E11" s="157"/>
    </row>
    <row r="12" spans="2:7" x14ac:dyDescent="0.2">
      <c r="B12" s="158">
        <f>+'3.vol.'!C9</f>
        <v>42401</v>
      </c>
      <c r="C12" s="159"/>
      <c r="D12" s="129"/>
      <c r="E12" s="130"/>
    </row>
    <row r="13" spans="2:7" x14ac:dyDescent="0.2">
      <c r="B13" s="158">
        <f>+'3.vol.'!C10</f>
        <v>42430</v>
      </c>
      <c r="C13" s="159"/>
      <c r="D13" s="129"/>
      <c r="E13" s="130"/>
    </row>
    <row r="14" spans="2:7" x14ac:dyDescent="0.2">
      <c r="B14" s="158">
        <f>+'3.vol.'!C11</f>
        <v>42461</v>
      </c>
      <c r="C14" s="159"/>
      <c r="D14" s="129"/>
      <c r="E14" s="130"/>
    </row>
    <row r="15" spans="2:7" x14ac:dyDescent="0.2">
      <c r="B15" s="158">
        <f>+'3.vol.'!C12</f>
        <v>42491</v>
      </c>
      <c r="C15" s="129"/>
      <c r="D15" s="129"/>
      <c r="E15" s="130"/>
    </row>
    <row r="16" spans="2:7" x14ac:dyDescent="0.2">
      <c r="B16" s="158">
        <f>+'3.vol.'!C13</f>
        <v>42522</v>
      </c>
      <c r="C16" s="159"/>
      <c r="D16" s="129"/>
      <c r="E16" s="130"/>
    </row>
    <row r="17" spans="2:5" x14ac:dyDescent="0.2">
      <c r="B17" s="158">
        <f>+'3.vol.'!C14</f>
        <v>42552</v>
      </c>
      <c r="C17" s="129"/>
      <c r="D17" s="129"/>
      <c r="E17" s="130"/>
    </row>
    <row r="18" spans="2:5" x14ac:dyDescent="0.2">
      <c r="B18" s="158">
        <f>+'3.vol.'!C15</f>
        <v>42583</v>
      </c>
      <c r="C18" s="129"/>
      <c r="D18" s="129"/>
      <c r="E18" s="130"/>
    </row>
    <row r="19" spans="2:5" x14ac:dyDescent="0.2">
      <c r="B19" s="158">
        <f>+'3.vol.'!C16</f>
        <v>42614</v>
      </c>
      <c r="C19" s="129"/>
      <c r="D19" s="129"/>
      <c r="E19" s="130"/>
    </row>
    <row r="20" spans="2:5" x14ac:dyDescent="0.2">
      <c r="B20" s="158">
        <f>+'3.vol.'!C17</f>
        <v>42644</v>
      </c>
      <c r="C20" s="129"/>
      <c r="D20" s="129"/>
      <c r="E20" s="130"/>
    </row>
    <row r="21" spans="2:5" x14ac:dyDescent="0.2">
      <c r="B21" s="158">
        <f>+'3.vol.'!C18</f>
        <v>42675</v>
      </c>
      <c r="C21" s="129"/>
      <c r="D21" s="129"/>
      <c r="E21" s="130"/>
    </row>
    <row r="22" spans="2:5" ht="13.5" thickBot="1" x14ac:dyDescent="0.25">
      <c r="B22" s="160">
        <f>+'3.vol.'!C19</f>
        <v>42705</v>
      </c>
      <c r="C22" s="161"/>
      <c r="D22" s="161"/>
      <c r="E22" s="162"/>
    </row>
    <row r="23" spans="2:5" x14ac:dyDescent="0.2">
      <c r="B23" s="154">
        <f>+'3.vol.'!C20</f>
        <v>42736</v>
      </c>
      <c r="C23" s="156"/>
      <c r="D23" s="156"/>
      <c r="E23" s="130"/>
    </row>
    <row r="24" spans="2:5" x14ac:dyDescent="0.2">
      <c r="B24" s="158">
        <f>+'3.vol.'!C21</f>
        <v>42767</v>
      </c>
      <c r="C24" s="129"/>
      <c r="D24" s="129"/>
      <c r="E24" s="163"/>
    </row>
    <row r="25" spans="2:5" x14ac:dyDescent="0.2">
      <c r="B25" s="158">
        <f>+'3.vol.'!C22</f>
        <v>42795</v>
      </c>
      <c r="C25" s="129"/>
      <c r="D25" s="129"/>
      <c r="E25" s="130"/>
    </row>
    <row r="26" spans="2:5" x14ac:dyDescent="0.2">
      <c r="B26" s="158">
        <f>+'3.vol.'!C23</f>
        <v>42826</v>
      </c>
      <c r="C26" s="129"/>
      <c r="D26" s="129"/>
      <c r="E26" s="130"/>
    </row>
    <row r="27" spans="2:5" x14ac:dyDescent="0.2">
      <c r="B27" s="158">
        <f>+'3.vol.'!C24</f>
        <v>42856</v>
      </c>
      <c r="C27" s="129"/>
      <c r="D27" s="129"/>
      <c r="E27" s="130"/>
    </row>
    <row r="28" spans="2:5" x14ac:dyDescent="0.2">
      <c r="B28" s="158">
        <f>+'3.vol.'!C25</f>
        <v>42887</v>
      </c>
      <c r="C28" s="129"/>
      <c r="D28" s="129"/>
      <c r="E28" s="130"/>
    </row>
    <row r="29" spans="2:5" x14ac:dyDescent="0.2">
      <c r="B29" s="158">
        <f>+'3.vol.'!C26</f>
        <v>42917</v>
      </c>
      <c r="C29" s="129"/>
      <c r="D29" s="129"/>
      <c r="E29" s="130"/>
    </row>
    <row r="30" spans="2:5" x14ac:dyDescent="0.2">
      <c r="B30" s="158">
        <f>+'3.vol.'!C27</f>
        <v>42948</v>
      </c>
      <c r="C30" s="129"/>
      <c r="D30" s="129"/>
      <c r="E30" s="130"/>
    </row>
    <row r="31" spans="2:5" x14ac:dyDescent="0.2">
      <c r="B31" s="158">
        <f>+'3.vol.'!C28</f>
        <v>42979</v>
      </c>
      <c r="C31" s="129"/>
      <c r="D31" s="129"/>
      <c r="E31" s="130"/>
    </row>
    <row r="32" spans="2:5" x14ac:dyDescent="0.2">
      <c r="B32" s="158">
        <f>+'3.vol.'!C29</f>
        <v>43009</v>
      </c>
      <c r="C32" s="129"/>
      <c r="D32" s="129"/>
      <c r="E32" s="130"/>
    </row>
    <row r="33" spans="2:5" x14ac:dyDescent="0.2">
      <c r="B33" s="158">
        <f>+'3.vol.'!C30</f>
        <v>43040</v>
      </c>
      <c r="C33" s="129"/>
      <c r="D33" s="129"/>
      <c r="E33" s="130"/>
    </row>
    <row r="34" spans="2:5" ht="13.5" thickBot="1" x14ac:dyDescent="0.25">
      <c r="B34" s="160">
        <f>+'3.vol.'!C31</f>
        <v>43070</v>
      </c>
      <c r="C34" s="161"/>
      <c r="D34" s="161"/>
      <c r="E34" s="164"/>
    </row>
    <row r="35" spans="2:5" x14ac:dyDescent="0.2">
      <c r="B35" s="154">
        <f>+'3.vol.'!C32</f>
        <v>43101</v>
      </c>
      <c r="C35" s="156"/>
      <c r="D35" s="165"/>
      <c r="E35" s="155"/>
    </row>
    <row r="36" spans="2:5" x14ac:dyDescent="0.2">
      <c r="B36" s="158">
        <f>+'3.vol.'!C33</f>
        <v>43132</v>
      </c>
      <c r="C36" s="129"/>
      <c r="D36" s="105"/>
      <c r="E36" s="159"/>
    </row>
    <row r="37" spans="2:5" x14ac:dyDescent="0.2">
      <c r="B37" s="158">
        <f>+'3.vol.'!C34</f>
        <v>43160</v>
      </c>
      <c r="C37" s="129"/>
      <c r="D37" s="105"/>
      <c r="E37" s="159"/>
    </row>
    <row r="38" spans="2:5" x14ac:dyDescent="0.2">
      <c r="B38" s="158">
        <f>+'3.vol.'!C35</f>
        <v>43191</v>
      </c>
      <c r="C38" s="129"/>
      <c r="D38" s="105"/>
      <c r="E38" s="159"/>
    </row>
    <row r="39" spans="2:5" x14ac:dyDescent="0.2">
      <c r="B39" s="158">
        <f>+'3.vol.'!C36</f>
        <v>43221</v>
      </c>
      <c r="C39" s="129"/>
      <c r="D39" s="105"/>
      <c r="E39" s="159"/>
    </row>
    <row r="40" spans="2:5" x14ac:dyDescent="0.2">
      <c r="B40" s="158">
        <f>+'3.vol.'!C37</f>
        <v>43252</v>
      </c>
      <c r="C40" s="129"/>
      <c r="D40" s="105"/>
      <c r="E40" s="159"/>
    </row>
    <row r="41" spans="2:5" x14ac:dyDescent="0.2">
      <c r="B41" s="158">
        <f>+'3.vol.'!C38</f>
        <v>43282</v>
      </c>
      <c r="C41" s="129"/>
      <c r="D41" s="105"/>
      <c r="E41" s="159"/>
    </row>
    <row r="42" spans="2:5" x14ac:dyDescent="0.2">
      <c r="B42" s="158">
        <f>+'3.vol.'!C39</f>
        <v>43313</v>
      </c>
      <c r="C42" s="129"/>
      <c r="D42" s="105"/>
      <c r="E42" s="159"/>
    </row>
    <row r="43" spans="2:5" x14ac:dyDescent="0.2">
      <c r="B43" s="158">
        <f>+'3.vol.'!C40</f>
        <v>43344</v>
      </c>
      <c r="C43" s="129"/>
      <c r="D43" s="105"/>
      <c r="E43" s="159"/>
    </row>
    <row r="44" spans="2:5" x14ac:dyDescent="0.2">
      <c r="B44" s="158">
        <f>+'3.vol.'!C41</f>
        <v>43374</v>
      </c>
      <c r="C44" s="129"/>
      <c r="D44" s="105"/>
      <c r="E44" s="159"/>
    </row>
    <row r="45" spans="2:5" x14ac:dyDescent="0.2">
      <c r="B45" s="158">
        <f>+'3.vol.'!C42</f>
        <v>43405</v>
      </c>
      <c r="C45" s="129"/>
      <c r="D45" s="105"/>
      <c r="E45" s="159"/>
    </row>
    <row r="46" spans="2:5" ht="13.5" thickBot="1" x14ac:dyDescent="0.25">
      <c r="B46" s="224">
        <f>+'3.vol.'!C43</f>
        <v>43435</v>
      </c>
      <c r="C46" s="225"/>
      <c r="D46" s="226"/>
      <c r="E46" s="219"/>
    </row>
    <row r="47" spans="2:5" x14ac:dyDescent="0.2">
      <c r="B47" s="154">
        <f>+'3.vol.'!C44</f>
        <v>43466</v>
      </c>
      <c r="C47" s="156"/>
      <c r="D47" s="156"/>
      <c r="E47" s="155"/>
    </row>
    <row r="48" spans="2:5" x14ac:dyDescent="0.2">
      <c r="B48" s="158">
        <f>+'3.vol.'!C45</f>
        <v>43497</v>
      </c>
      <c r="C48" s="129"/>
      <c r="D48" s="129"/>
      <c r="E48" s="159"/>
    </row>
    <row r="49" spans="2:46" x14ac:dyDescent="0.2">
      <c r="B49" s="158">
        <f>+'3.vol.'!C46</f>
        <v>43525</v>
      </c>
      <c r="C49" s="129"/>
      <c r="D49" s="129"/>
      <c r="E49" s="159"/>
    </row>
    <row r="50" spans="2:46" x14ac:dyDescent="0.2">
      <c r="B50" s="158">
        <f>+'3.vol.'!C47</f>
        <v>43556</v>
      </c>
      <c r="C50" s="129"/>
      <c r="D50" s="129"/>
      <c r="E50" s="159"/>
    </row>
    <row r="51" spans="2:46" x14ac:dyDescent="0.2">
      <c r="B51" s="158">
        <f>+'3.vol.'!C48</f>
        <v>43586</v>
      </c>
      <c r="C51" s="129"/>
      <c r="D51" s="129"/>
      <c r="E51" s="159"/>
    </row>
    <row r="52" spans="2:46" ht="13.5" thickBot="1" x14ac:dyDescent="0.25">
      <c r="B52" s="160">
        <f>+'3.vol.'!C49</f>
        <v>43617</v>
      </c>
      <c r="C52" s="161"/>
      <c r="D52" s="161"/>
      <c r="E52" s="167"/>
    </row>
    <row r="53" spans="2:46" ht="13.5" thickBot="1" x14ac:dyDescent="0.25">
      <c r="B53" s="174"/>
      <c r="C53" s="169"/>
      <c r="D53" s="169"/>
      <c r="E53" s="170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</row>
    <row r="54" spans="2:46" x14ac:dyDescent="0.2">
      <c r="B54" s="171">
        <f>'3.vol.'!C53</f>
        <v>2016</v>
      </c>
      <c r="C54" s="156"/>
      <c r="D54" s="156"/>
      <c r="E54" s="156"/>
      <c r="F54" s="169"/>
    </row>
    <row r="55" spans="2:46" x14ac:dyDescent="0.2">
      <c r="B55" s="172">
        <f>'3.vol.'!C54</f>
        <v>2017</v>
      </c>
      <c r="C55" s="129"/>
      <c r="D55" s="129"/>
      <c r="E55" s="129"/>
      <c r="F55" s="169"/>
    </row>
    <row r="56" spans="2:46" ht="13.5" thickBot="1" x14ac:dyDescent="0.25">
      <c r="B56" s="173">
        <f>'3.vol.'!C55</f>
        <v>2018</v>
      </c>
      <c r="C56" s="161"/>
      <c r="D56" s="161"/>
      <c r="E56" s="161"/>
    </row>
    <row r="57" spans="2:46" ht="13.5" thickBot="1" x14ac:dyDescent="0.25">
      <c r="B57" s="174"/>
      <c r="C57" s="169"/>
      <c r="D57" s="169"/>
      <c r="E57" s="169"/>
    </row>
    <row r="58" spans="2:46" x14ac:dyDescent="0.2">
      <c r="B58" s="392" t="str">
        <f>'3.vol.'!C56</f>
        <v>ene-jun 2018</v>
      </c>
      <c r="C58" s="156"/>
      <c r="D58" s="156"/>
      <c r="E58" s="156"/>
    </row>
    <row r="59" spans="2:46" ht="13.5" thickBot="1" x14ac:dyDescent="0.25">
      <c r="B59" s="393" t="str">
        <f>'3.vol.'!C57</f>
        <v>ene-jun 2019</v>
      </c>
      <c r="C59" s="161"/>
      <c r="D59" s="161"/>
      <c r="E59" s="161"/>
    </row>
    <row r="60" spans="2:46" x14ac:dyDescent="0.2">
      <c r="C60" s="52"/>
      <c r="D60" s="52"/>
    </row>
    <row r="61" spans="2:46" x14ac:dyDescent="0.2">
      <c r="B61" s="228"/>
      <c r="C61" s="52"/>
      <c r="D61" s="52"/>
    </row>
  </sheetData>
  <sheetProtection formatCells="0" formatColumns="0" formatRows="0"/>
  <mergeCells count="2">
    <mergeCell ref="B4:E4"/>
    <mergeCell ref="B3:F3"/>
  </mergeCells>
  <phoneticPr fontId="0" type="noConversion"/>
  <printOptions horizontalCentered="1" verticalCentered="1" gridLinesSet="0"/>
  <pageMargins left="0.31496062992125984" right="0.47244094488188981" top="0.39370078740157483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0"/>
  <sheetViews>
    <sheetView showGridLines="0" zoomScale="75" workbookViewId="0">
      <selection activeCell="F44" sqref="F44"/>
    </sheetView>
  </sheetViews>
  <sheetFormatPr baseColWidth="10" defaultRowHeight="12.75" x14ac:dyDescent="0.2"/>
  <cols>
    <col min="1" max="1" width="21.42578125" style="52" customWidth="1"/>
    <col min="2" max="2" width="24.85546875" style="52" customWidth="1"/>
    <col min="3" max="3" width="16.140625" style="52" customWidth="1"/>
    <col min="4" max="5" width="11.42578125" style="52"/>
    <col min="6" max="6" width="14.140625" style="52" customWidth="1"/>
    <col min="7" max="9" width="2.85546875" style="52" customWidth="1"/>
    <col min="10" max="16384" width="11.42578125" style="52"/>
  </cols>
  <sheetData>
    <row r="1" spans="1:8" x14ac:dyDescent="0.2">
      <c r="A1" s="444" t="s">
        <v>95</v>
      </c>
      <c r="B1" s="444"/>
      <c r="C1" s="444"/>
      <c r="D1" s="444"/>
      <c r="E1" s="444"/>
      <c r="F1" s="444"/>
      <c r="G1" s="215"/>
      <c r="H1" s="215"/>
    </row>
    <row r="2" spans="1:8" x14ac:dyDescent="0.2">
      <c r="A2" s="117" t="s">
        <v>83</v>
      </c>
      <c r="B2" s="118"/>
      <c r="C2" s="118"/>
      <c r="D2" s="118"/>
      <c r="E2" s="118"/>
      <c r="F2" s="118"/>
    </row>
    <row r="3" spans="1:8" x14ac:dyDescent="0.2">
      <c r="A3" s="368" t="str">
        <f>+'1.modelos'!A3</f>
        <v>Máquinas de tracción</v>
      </c>
      <c r="B3" s="376"/>
      <c r="C3" s="376"/>
      <c r="D3" s="376"/>
      <c r="E3" s="376"/>
      <c r="F3" s="376"/>
      <c r="G3" s="55"/>
    </row>
    <row r="4" spans="1:8" x14ac:dyDescent="0.2">
      <c r="A4" s="117" t="s">
        <v>84</v>
      </c>
      <c r="B4" s="118"/>
      <c r="C4" s="118"/>
      <c r="D4" s="118"/>
      <c r="E4" s="118"/>
      <c r="F4" s="118"/>
    </row>
    <row r="5" spans="1:8" ht="13.5" thickBot="1" x14ac:dyDescent="0.25">
      <c r="A5" s="117" t="s">
        <v>85</v>
      </c>
      <c r="B5" s="118"/>
      <c r="C5" s="118"/>
      <c r="D5" s="118"/>
      <c r="E5" s="118"/>
      <c r="F5" s="118"/>
    </row>
    <row r="6" spans="1:8" ht="12.75" customHeight="1" x14ac:dyDescent="0.2">
      <c r="A6" s="133" t="s">
        <v>9</v>
      </c>
      <c r="B6" s="133" t="s">
        <v>86</v>
      </c>
      <c r="C6" s="133" t="s">
        <v>87</v>
      </c>
      <c r="D6" s="133" t="s">
        <v>19</v>
      </c>
      <c r="E6" s="133" t="s">
        <v>103</v>
      </c>
      <c r="F6"/>
    </row>
    <row r="7" spans="1:8" ht="13.5" thickBot="1" x14ac:dyDescent="0.25">
      <c r="A7" s="153" t="s">
        <v>10</v>
      </c>
      <c r="B7" s="153" t="s">
        <v>88</v>
      </c>
      <c r="C7" s="153" t="s">
        <v>89</v>
      </c>
      <c r="D7" s="153" t="s">
        <v>90</v>
      </c>
      <c r="E7" s="153" t="s">
        <v>90</v>
      </c>
      <c r="F7"/>
    </row>
    <row r="8" spans="1:8" x14ac:dyDescent="0.2">
      <c r="A8" s="154">
        <f>+'10.a-10.b-precios'!B11</f>
        <v>42370</v>
      </c>
      <c r="B8" s="155"/>
      <c r="C8" s="156"/>
      <c r="D8" s="157"/>
      <c r="E8" s="156"/>
      <c r="F8"/>
    </row>
    <row r="9" spans="1:8" x14ac:dyDescent="0.2">
      <c r="A9" s="158">
        <f>+'10.a-10.b-precios'!B12</f>
        <v>42401</v>
      </c>
      <c r="B9" s="159"/>
      <c r="C9" s="129"/>
      <c r="D9" s="130"/>
      <c r="E9" s="129"/>
      <c r="F9"/>
    </row>
    <row r="10" spans="1:8" x14ac:dyDescent="0.2">
      <c r="A10" s="158">
        <f>+'10.a-10.b-precios'!B13</f>
        <v>42430</v>
      </c>
      <c r="B10" s="159"/>
      <c r="C10" s="129"/>
      <c r="D10" s="130"/>
      <c r="E10" s="129"/>
      <c r="F10"/>
    </row>
    <row r="11" spans="1:8" x14ac:dyDescent="0.2">
      <c r="A11" s="158">
        <f>+'10.a-10.b-precios'!B14</f>
        <v>42461</v>
      </c>
      <c r="B11" s="159"/>
      <c r="C11" s="129"/>
      <c r="D11" s="130"/>
      <c r="E11" s="129"/>
      <c r="F11"/>
    </row>
    <row r="12" spans="1:8" x14ac:dyDescent="0.2">
      <c r="A12" s="158">
        <f>+'10.a-10.b-precios'!B15</f>
        <v>42491</v>
      </c>
      <c r="B12" s="129"/>
      <c r="C12" s="129"/>
      <c r="D12" s="130"/>
      <c r="E12" s="129"/>
      <c r="F12"/>
    </row>
    <row r="13" spans="1:8" x14ac:dyDescent="0.2">
      <c r="A13" s="158">
        <f>+'10.a-10.b-precios'!B16</f>
        <v>42522</v>
      </c>
      <c r="B13" s="159"/>
      <c r="C13" s="129"/>
      <c r="D13" s="130"/>
      <c r="E13" s="129"/>
      <c r="F13"/>
    </row>
    <row r="14" spans="1:8" x14ac:dyDescent="0.2">
      <c r="A14" s="158">
        <f>+'10.a-10.b-precios'!B17</f>
        <v>42552</v>
      </c>
      <c r="B14" s="129"/>
      <c r="C14" s="129"/>
      <c r="D14" s="130"/>
      <c r="E14" s="129"/>
      <c r="F14"/>
    </row>
    <row r="15" spans="1:8" x14ac:dyDescent="0.2">
      <c r="A15" s="158">
        <f>+'10.a-10.b-precios'!B18</f>
        <v>42583</v>
      </c>
      <c r="B15" s="129"/>
      <c r="C15" s="129"/>
      <c r="D15" s="130"/>
      <c r="E15" s="129"/>
      <c r="F15"/>
    </row>
    <row r="16" spans="1:8" x14ac:dyDescent="0.2">
      <c r="A16" s="158">
        <f>+'10.a-10.b-precios'!B19</f>
        <v>42614</v>
      </c>
      <c r="B16" s="129"/>
      <c r="C16" s="129"/>
      <c r="D16" s="130"/>
      <c r="E16" s="129"/>
      <c r="F16"/>
    </row>
    <row r="17" spans="1:6" x14ac:dyDescent="0.2">
      <c r="A17" s="158">
        <f>+'10.a-10.b-precios'!B20</f>
        <v>42644</v>
      </c>
      <c r="B17" s="129"/>
      <c r="C17" s="129"/>
      <c r="D17" s="130"/>
      <c r="E17" s="129"/>
      <c r="F17"/>
    </row>
    <row r="18" spans="1:6" x14ac:dyDescent="0.2">
      <c r="A18" s="158">
        <f>+'10.a-10.b-precios'!B21</f>
        <v>42675</v>
      </c>
      <c r="B18" s="129"/>
      <c r="C18" s="129"/>
      <c r="D18" s="130"/>
      <c r="E18" s="129"/>
      <c r="F18"/>
    </row>
    <row r="19" spans="1:6" ht="13.5" thickBot="1" x14ac:dyDescent="0.25">
      <c r="A19" s="160">
        <f>+'10.a-10.b-precios'!B22</f>
        <v>42705</v>
      </c>
      <c r="B19" s="161"/>
      <c r="C19" s="161"/>
      <c r="D19" s="162"/>
      <c r="E19" s="161"/>
      <c r="F19"/>
    </row>
    <row r="20" spans="1:6" x14ac:dyDescent="0.2">
      <c r="A20" s="154">
        <f>+'10.a-10.b-precios'!B23</f>
        <v>42736</v>
      </c>
      <c r="B20" s="156"/>
      <c r="C20" s="156"/>
      <c r="D20" s="130"/>
      <c r="E20" s="156"/>
      <c r="F20"/>
    </row>
    <row r="21" spans="1:6" x14ac:dyDescent="0.2">
      <c r="A21" s="158">
        <f>+'10.a-10.b-precios'!B24</f>
        <v>42767</v>
      </c>
      <c r="B21" s="129"/>
      <c r="C21" s="129"/>
      <c r="D21" s="163"/>
      <c r="E21" s="129"/>
      <c r="F21"/>
    </row>
    <row r="22" spans="1:6" x14ac:dyDescent="0.2">
      <c r="A22" s="158">
        <f>+'10.a-10.b-precios'!B25</f>
        <v>42795</v>
      </c>
      <c r="B22" s="129"/>
      <c r="C22" s="129"/>
      <c r="D22" s="130"/>
      <c r="E22" s="129"/>
      <c r="F22"/>
    </row>
    <row r="23" spans="1:6" x14ac:dyDescent="0.2">
      <c r="A23" s="158">
        <f>+'10.a-10.b-precios'!B26</f>
        <v>42826</v>
      </c>
      <c r="B23" s="129"/>
      <c r="C23" s="129"/>
      <c r="D23" s="130"/>
      <c r="E23" s="129"/>
      <c r="F23"/>
    </row>
    <row r="24" spans="1:6" x14ac:dyDescent="0.2">
      <c r="A24" s="158">
        <f>+'10.a-10.b-precios'!B27</f>
        <v>42856</v>
      </c>
      <c r="B24" s="129"/>
      <c r="C24" s="129"/>
      <c r="D24" s="130"/>
      <c r="E24" s="129"/>
      <c r="F24"/>
    </row>
    <row r="25" spans="1:6" x14ac:dyDescent="0.2">
      <c r="A25" s="158">
        <f>+'10.a-10.b-precios'!B28</f>
        <v>42887</v>
      </c>
      <c r="B25" s="129"/>
      <c r="C25" s="129"/>
      <c r="D25" s="130"/>
      <c r="E25" s="129"/>
      <c r="F25"/>
    </row>
    <row r="26" spans="1:6" x14ac:dyDescent="0.2">
      <c r="A26" s="158">
        <f>+'10.a-10.b-precios'!B29</f>
        <v>42917</v>
      </c>
      <c r="B26" s="129"/>
      <c r="C26" s="129"/>
      <c r="D26" s="130"/>
      <c r="E26" s="129"/>
      <c r="F26"/>
    </row>
    <row r="27" spans="1:6" x14ac:dyDescent="0.2">
      <c r="A27" s="158">
        <f>+'10.a-10.b-precios'!B30</f>
        <v>42948</v>
      </c>
      <c r="B27" s="129"/>
      <c r="C27" s="129"/>
      <c r="D27" s="130"/>
      <c r="E27" s="129"/>
      <c r="F27"/>
    </row>
    <row r="28" spans="1:6" x14ac:dyDescent="0.2">
      <c r="A28" s="158">
        <f>+'10.a-10.b-precios'!B31</f>
        <v>42979</v>
      </c>
      <c r="B28" s="129"/>
      <c r="C28" s="129"/>
      <c r="D28" s="130"/>
      <c r="E28" s="129"/>
      <c r="F28"/>
    </row>
    <row r="29" spans="1:6" x14ac:dyDescent="0.2">
      <c r="A29" s="158">
        <f>+'10.a-10.b-precios'!B32</f>
        <v>43009</v>
      </c>
      <c r="B29" s="129"/>
      <c r="C29" s="129"/>
      <c r="D29" s="130"/>
      <c r="E29" s="129"/>
      <c r="F29"/>
    </row>
    <row r="30" spans="1:6" x14ac:dyDescent="0.2">
      <c r="A30" s="158">
        <f>+'10.a-10.b-precios'!B33</f>
        <v>43040</v>
      </c>
      <c r="B30" s="129"/>
      <c r="C30" s="129"/>
      <c r="D30" s="130"/>
      <c r="E30" s="129"/>
      <c r="F30"/>
    </row>
    <row r="31" spans="1:6" ht="13.5" thickBot="1" x14ac:dyDescent="0.25">
      <c r="A31" s="160">
        <f>+'10.a-10.b-precios'!B34</f>
        <v>43070</v>
      </c>
      <c r="B31" s="161"/>
      <c r="C31" s="161"/>
      <c r="D31" s="164"/>
      <c r="E31" s="161"/>
      <c r="F31"/>
    </row>
    <row r="32" spans="1:6" x14ac:dyDescent="0.2">
      <c r="A32" s="154">
        <f>+'10.a-10.b-precios'!B35</f>
        <v>43101</v>
      </c>
      <c r="B32" s="156"/>
      <c r="C32" s="165"/>
      <c r="D32" s="155"/>
      <c r="E32" s="156"/>
      <c r="F32"/>
    </row>
    <row r="33" spans="1:6" x14ac:dyDescent="0.2">
      <c r="A33" s="158">
        <f>+'10.a-10.b-precios'!B36</f>
        <v>43132</v>
      </c>
      <c r="B33" s="129"/>
      <c r="C33" s="105"/>
      <c r="D33" s="159"/>
      <c r="E33" s="129"/>
      <c r="F33"/>
    </row>
    <row r="34" spans="1:6" x14ac:dyDescent="0.2">
      <c r="A34" s="158">
        <f>+'10.a-10.b-precios'!B37</f>
        <v>43160</v>
      </c>
      <c r="B34" s="129"/>
      <c r="C34" s="105"/>
      <c r="D34" s="159"/>
      <c r="E34" s="129"/>
      <c r="F34"/>
    </row>
    <row r="35" spans="1:6" x14ac:dyDescent="0.2">
      <c r="A35" s="158">
        <f>+'10.a-10.b-precios'!B38</f>
        <v>43191</v>
      </c>
      <c r="B35" s="129"/>
      <c r="C35" s="105"/>
      <c r="D35" s="159"/>
      <c r="E35" s="129"/>
      <c r="F35"/>
    </row>
    <row r="36" spans="1:6" x14ac:dyDescent="0.2">
      <c r="A36" s="158">
        <f>+'10.a-10.b-precios'!B39</f>
        <v>43221</v>
      </c>
      <c r="B36" s="129"/>
      <c r="C36" s="105"/>
      <c r="D36" s="159"/>
      <c r="E36" s="129"/>
      <c r="F36"/>
    </row>
    <row r="37" spans="1:6" x14ac:dyDescent="0.2">
      <c r="A37" s="158">
        <f>+'10.a-10.b-precios'!B40</f>
        <v>43252</v>
      </c>
      <c r="B37" s="129"/>
      <c r="C37" s="105"/>
      <c r="D37" s="159"/>
      <c r="E37" s="129"/>
      <c r="F37"/>
    </row>
    <row r="38" spans="1:6" x14ac:dyDescent="0.2">
      <c r="A38" s="158">
        <f>+'10.a-10.b-precios'!B41</f>
        <v>43282</v>
      </c>
      <c r="B38" s="129"/>
      <c r="C38" s="105"/>
      <c r="D38" s="159"/>
      <c r="E38" s="129"/>
      <c r="F38"/>
    </row>
    <row r="39" spans="1:6" x14ac:dyDescent="0.2">
      <c r="A39" s="158">
        <f>+'10.a-10.b-precios'!B42</f>
        <v>43313</v>
      </c>
      <c r="B39" s="129"/>
      <c r="C39" s="105"/>
      <c r="D39" s="159"/>
      <c r="E39" s="129"/>
      <c r="F39"/>
    </row>
    <row r="40" spans="1:6" x14ac:dyDescent="0.2">
      <c r="A40" s="158">
        <f>+'10.a-10.b-precios'!B43</f>
        <v>43344</v>
      </c>
      <c r="B40" s="129"/>
      <c r="C40" s="105"/>
      <c r="D40" s="159"/>
      <c r="E40" s="129"/>
      <c r="F40"/>
    </row>
    <row r="41" spans="1:6" x14ac:dyDescent="0.2">
      <c r="A41" s="158">
        <f>+'10.a-10.b-precios'!B44</f>
        <v>43374</v>
      </c>
      <c r="B41" s="129"/>
      <c r="C41" s="105"/>
      <c r="D41" s="159"/>
      <c r="E41" s="129"/>
      <c r="F41"/>
    </row>
    <row r="42" spans="1:6" x14ac:dyDescent="0.2">
      <c r="A42" s="158">
        <f>+'10.a-10.b-precios'!B45</f>
        <v>43405</v>
      </c>
      <c r="B42" s="129"/>
      <c r="C42" s="105"/>
      <c r="D42" s="159"/>
      <c r="E42" s="129"/>
      <c r="F42"/>
    </row>
    <row r="43" spans="1:6" ht="13.5" thickBot="1" x14ac:dyDescent="0.25">
      <c r="A43" s="160">
        <f>+'10.a-10.b-precios'!B46</f>
        <v>43435</v>
      </c>
      <c r="B43" s="161"/>
      <c r="C43" s="166"/>
      <c r="D43" s="167"/>
      <c r="E43" s="161"/>
      <c r="F43"/>
    </row>
    <row r="44" spans="1:6" x14ac:dyDescent="0.2">
      <c r="A44" s="154">
        <f>+'10.a-10.b-precios'!B47</f>
        <v>43466</v>
      </c>
      <c r="B44" s="156"/>
      <c r="C44" s="165"/>
      <c r="D44" s="155"/>
      <c r="E44" s="156"/>
      <c r="F44"/>
    </row>
    <row r="45" spans="1:6" x14ac:dyDescent="0.2">
      <c r="A45" s="158">
        <f>+'10.a-10.b-precios'!B48</f>
        <v>43497</v>
      </c>
      <c r="B45" s="129"/>
      <c r="C45" s="105"/>
      <c r="D45" s="159"/>
      <c r="E45" s="129"/>
      <c r="F45"/>
    </row>
    <row r="46" spans="1:6" x14ac:dyDescent="0.2">
      <c r="A46" s="158">
        <f>+'10.a-10.b-precios'!B49</f>
        <v>43525</v>
      </c>
      <c r="B46" s="129"/>
      <c r="C46" s="105"/>
      <c r="D46" s="159"/>
      <c r="E46" s="129"/>
      <c r="F46"/>
    </row>
    <row r="47" spans="1:6" x14ac:dyDescent="0.2">
      <c r="A47" s="158">
        <f>+'10.a-10.b-precios'!B50</f>
        <v>43556</v>
      </c>
      <c r="B47" s="129"/>
      <c r="C47" s="105"/>
      <c r="D47" s="159"/>
      <c r="E47" s="129"/>
      <c r="F47"/>
    </row>
    <row r="48" spans="1:6" x14ac:dyDescent="0.2">
      <c r="A48" s="158">
        <f>+'10.a-10.b-precios'!B51</f>
        <v>43586</v>
      </c>
      <c r="B48" s="129"/>
      <c r="C48" s="105"/>
      <c r="D48" s="159"/>
      <c r="E48" s="129"/>
      <c r="F48"/>
    </row>
    <row r="49" spans="1:6" ht="13.5" thickBot="1" x14ac:dyDescent="0.25">
      <c r="A49" s="160">
        <f>+'10.a-10.b-precios'!B52</f>
        <v>43617</v>
      </c>
      <c r="B49" s="161"/>
      <c r="C49" s="166"/>
      <c r="D49" s="167"/>
      <c r="E49" s="161"/>
      <c r="F49"/>
    </row>
    <row r="50" spans="1:6" ht="13.5" thickBot="1" x14ac:dyDescent="0.25">
      <c r="A50" s="174"/>
      <c r="B50" s="169"/>
      <c r="C50" s="169"/>
      <c r="D50" s="170"/>
      <c r="E50" s="169"/>
      <c r="F50"/>
    </row>
    <row r="51" spans="1:6" x14ac:dyDescent="0.2">
      <c r="A51" s="216">
        <f>+'10.a-10.b-precios'!B54</f>
        <v>2016</v>
      </c>
      <c r="B51" s="156"/>
      <c r="C51" s="156"/>
      <c r="D51" s="156"/>
      <c r="E51" s="156"/>
      <c r="F51"/>
    </row>
    <row r="52" spans="1:6" x14ac:dyDescent="0.2">
      <c r="A52" s="217">
        <f>+'10.a-10.b-precios'!B55</f>
        <v>2017</v>
      </c>
      <c r="B52" s="129"/>
      <c r="C52" s="129"/>
      <c r="D52" s="129"/>
      <c r="E52" s="129"/>
      <c r="F52"/>
    </row>
    <row r="53" spans="1:6" ht="13.5" thickBot="1" x14ac:dyDescent="0.25">
      <c r="A53" s="218">
        <f>+'10.a-10.b-precios'!B56</f>
        <v>2018</v>
      </c>
      <c r="B53" s="161"/>
      <c r="C53" s="161"/>
      <c r="D53" s="161"/>
      <c r="E53" s="161"/>
      <c r="F53"/>
    </row>
    <row r="54" spans="1:6" ht="13.5" thickBot="1" x14ac:dyDescent="0.25">
      <c r="A54" s="174"/>
      <c r="B54" s="169"/>
      <c r="C54" s="169"/>
      <c r="D54" s="169"/>
      <c r="E54" s="169"/>
      <c r="F54"/>
    </row>
    <row r="55" spans="1:6" x14ac:dyDescent="0.2">
      <c r="A55" s="392" t="str">
        <f>+'10.a-10.b-precios'!B58</f>
        <v>ene-jun 2018</v>
      </c>
      <c r="B55" s="156"/>
      <c r="C55" s="156"/>
      <c r="D55" s="156"/>
      <c r="E55" s="156"/>
      <c r="F55"/>
    </row>
    <row r="56" spans="1:6" ht="13.5" thickBot="1" x14ac:dyDescent="0.25">
      <c r="A56" s="393" t="str">
        <f>+'10.a-10.b-precios'!B59</f>
        <v>ene-jun 2019</v>
      </c>
      <c r="B56" s="161"/>
      <c r="C56" s="161"/>
      <c r="D56" s="161"/>
      <c r="E56" s="161"/>
      <c r="F56"/>
    </row>
    <row r="57" spans="1:6" x14ac:dyDescent="0.2">
      <c r="A57" s="175" t="s">
        <v>91</v>
      </c>
      <c r="B57" s="169"/>
      <c r="C57" s="169"/>
      <c r="D57" s="169"/>
      <c r="E57" s="169"/>
      <c r="F57" s="169"/>
    </row>
    <row r="58" spans="1:6" x14ac:dyDescent="0.2">
      <c r="A58" s="144" t="s">
        <v>195</v>
      </c>
      <c r="B58" s="169"/>
      <c r="C58" s="169"/>
      <c r="D58" s="169"/>
      <c r="E58" s="169"/>
      <c r="F58" s="169"/>
    </row>
    <row r="59" spans="1:6" x14ac:dyDescent="0.2">
      <c r="A59" s="144"/>
      <c r="B59" s="169"/>
      <c r="C59" s="169"/>
      <c r="D59" s="169"/>
      <c r="E59" s="169"/>
      <c r="F59" s="169"/>
    </row>
    <row r="60" spans="1:6" x14ac:dyDescent="0.2">
      <c r="B60" s="169"/>
      <c r="C60" s="169"/>
      <c r="D60" s="169"/>
      <c r="E60" s="169"/>
      <c r="F60" s="169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59"/>
  <sheetViews>
    <sheetView showGridLines="0" zoomScale="75" workbookViewId="0">
      <selection activeCell="A56" sqref="A56:A57"/>
    </sheetView>
  </sheetViews>
  <sheetFormatPr baseColWidth="10" defaultRowHeight="12.75" x14ac:dyDescent="0.2"/>
  <cols>
    <col min="1" max="1" width="19.140625" style="52" customWidth="1"/>
    <col min="2" max="3" width="14.5703125" style="52" customWidth="1"/>
    <col min="4" max="8" width="13.85546875" style="52" customWidth="1"/>
    <col min="9" max="9" width="16.5703125" style="52" customWidth="1"/>
    <col min="10" max="16384" width="11.42578125" style="52"/>
  </cols>
  <sheetData>
    <row r="1" spans="1:10" x14ac:dyDescent="0.2">
      <c r="A1" s="117" t="s">
        <v>144</v>
      </c>
      <c r="B1" s="117"/>
      <c r="C1" s="117"/>
      <c r="D1" s="197"/>
      <c r="E1" s="197"/>
      <c r="F1" s="198"/>
      <c r="G1" s="198"/>
      <c r="H1" s="198"/>
      <c r="I1" s="198"/>
    </row>
    <row r="2" spans="1:10" x14ac:dyDescent="0.2">
      <c r="A2" s="368" t="s">
        <v>14</v>
      </c>
      <c r="B2" s="368"/>
      <c r="C2" s="368"/>
      <c r="D2" s="377"/>
      <c r="E2" s="377"/>
      <c r="F2" s="377"/>
      <c r="G2" s="377"/>
      <c r="H2" s="377"/>
      <c r="I2" s="377"/>
    </row>
    <row r="3" spans="1:10" x14ac:dyDescent="0.2">
      <c r="A3" s="368" t="str">
        <f>+'1.modelos'!A3</f>
        <v>Máquinas de tracción</v>
      </c>
      <c r="B3" s="368"/>
      <c r="C3" s="368"/>
      <c r="D3" s="377"/>
      <c r="E3" s="377"/>
      <c r="F3" s="377"/>
      <c r="G3" s="377"/>
      <c r="H3" s="377"/>
      <c r="I3" s="377"/>
    </row>
    <row r="4" spans="1:10" x14ac:dyDescent="0.2">
      <c r="A4" s="117" t="s">
        <v>15</v>
      </c>
      <c r="B4" s="117"/>
      <c r="C4" s="117"/>
      <c r="D4" s="198"/>
      <c r="E4" s="198"/>
      <c r="F4" s="198"/>
      <c r="G4" s="198"/>
      <c r="H4" s="198"/>
      <c r="I4" s="198"/>
    </row>
    <row r="5" spans="1:10" x14ac:dyDescent="0.2">
      <c r="A5" s="368" t="s">
        <v>239</v>
      </c>
      <c r="B5" s="368"/>
      <c r="C5" s="368"/>
      <c r="D5" s="377"/>
      <c r="E5" s="377"/>
      <c r="F5" s="377"/>
      <c r="G5" s="377"/>
      <c r="H5" s="377"/>
      <c r="I5" s="377"/>
      <c r="J5" s="378"/>
    </row>
    <row r="6" spans="1:10" ht="13.5" thickBot="1" x14ac:dyDescent="0.25">
      <c r="D6" s="170"/>
      <c r="E6" s="198"/>
      <c r="F6" s="198"/>
      <c r="G6" s="198"/>
      <c r="H6" s="198"/>
      <c r="I6" s="198"/>
    </row>
    <row r="7" spans="1:10" ht="13.5" thickBot="1" x14ac:dyDescent="0.25">
      <c r="A7" s="133" t="s">
        <v>9</v>
      </c>
      <c r="B7" s="479" t="s">
        <v>240</v>
      </c>
      <c r="C7" s="480"/>
      <c r="D7" s="199" t="s">
        <v>16</v>
      </c>
      <c r="E7" s="200"/>
      <c r="F7" s="199" t="s">
        <v>16</v>
      </c>
      <c r="G7" s="200"/>
      <c r="H7" s="394" t="s">
        <v>250</v>
      </c>
      <c r="I7" s="395"/>
    </row>
    <row r="8" spans="1:10" ht="13.5" thickBot="1" x14ac:dyDescent="0.25">
      <c r="A8" s="201" t="s">
        <v>10</v>
      </c>
      <c r="B8" s="202" t="s">
        <v>17</v>
      </c>
      <c r="C8" s="203" t="s">
        <v>18</v>
      </c>
      <c r="D8" s="204" t="s">
        <v>17</v>
      </c>
      <c r="E8" s="205" t="s">
        <v>18</v>
      </c>
      <c r="F8" s="204" t="s">
        <v>17</v>
      </c>
      <c r="G8" s="205" t="s">
        <v>18</v>
      </c>
      <c r="H8" s="204" t="s">
        <v>17</v>
      </c>
      <c r="I8" s="205" t="s">
        <v>18</v>
      </c>
    </row>
    <row r="9" spans="1:10" x14ac:dyDescent="0.2">
      <c r="A9" s="154">
        <f>+'11- impo '!A8</f>
        <v>42370</v>
      </c>
      <c r="B9" s="154"/>
      <c r="C9" s="154"/>
      <c r="D9" s="155"/>
      <c r="E9" s="156"/>
      <c r="F9" s="155"/>
      <c r="G9" s="156"/>
      <c r="H9" s="155"/>
      <c r="I9" s="156"/>
    </row>
    <row r="10" spans="1:10" x14ac:dyDescent="0.2">
      <c r="A10" s="158">
        <f>+'11- impo '!A9</f>
        <v>42401</v>
      </c>
      <c r="B10" s="158"/>
      <c r="C10" s="158"/>
      <c r="D10" s="159"/>
      <c r="E10" s="129"/>
      <c r="F10" s="159"/>
      <c r="G10" s="129"/>
      <c r="H10" s="159"/>
      <c r="I10" s="129"/>
    </row>
    <row r="11" spans="1:10" x14ac:dyDescent="0.2">
      <c r="A11" s="158">
        <f>+'11- impo '!A10</f>
        <v>42430</v>
      </c>
      <c r="B11" s="158"/>
      <c r="C11" s="158"/>
      <c r="D11" s="159"/>
      <c r="E11" s="129"/>
      <c r="F11" s="159"/>
      <c r="G11" s="129"/>
      <c r="H11" s="159"/>
      <c r="I11" s="129"/>
    </row>
    <row r="12" spans="1:10" x14ac:dyDescent="0.2">
      <c r="A12" s="158">
        <f>+'11- impo '!A11</f>
        <v>42461</v>
      </c>
      <c r="B12" s="158"/>
      <c r="C12" s="158"/>
      <c r="D12" s="159"/>
      <c r="E12" s="129"/>
      <c r="F12" s="159"/>
      <c r="G12" s="129"/>
      <c r="H12" s="159"/>
      <c r="I12" s="129"/>
    </row>
    <row r="13" spans="1:10" x14ac:dyDescent="0.2">
      <c r="A13" s="158">
        <f>+'11- impo '!A12</f>
        <v>42491</v>
      </c>
      <c r="B13" s="158"/>
      <c r="C13" s="158"/>
      <c r="D13" s="129"/>
      <c r="E13" s="129"/>
      <c r="F13" s="129"/>
      <c r="G13" s="129"/>
      <c r="H13" s="129"/>
      <c r="I13" s="129"/>
    </row>
    <row r="14" spans="1:10" x14ac:dyDescent="0.2">
      <c r="A14" s="158">
        <f>+'11- impo '!A13</f>
        <v>42522</v>
      </c>
      <c r="B14" s="158"/>
      <c r="C14" s="158"/>
      <c r="D14" s="159"/>
      <c r="E14" s="129"/>
      <c r="F14" s="159"/>
      <c r="G14" s="129"/>
      <c r="H14" s="159"/>
      <c r="I14" s="129"/>
    </row>
    <row r="15" spans="1:10" x14ac:dyDescent="0.2">
      <c r="A15" s="158">
        <f>+'11- impo '!A14</f>
        <v>42552</v>
      </c>
      <c r="B15" s="158"/>
      <c r="C15" s="158"/>
      <c r="D15" s="129"/>
      <c r="E15" s="129"/>
      <c r="F15" s="129"/>
      <c r="G15" s="129"/>
      <c r="H15" s="129"/>
      <c r="I15" s="129"/>
    </row>
    <row r="16" spans="1:10" x14ac:dyDescent="0.2">
      <c r="A16" s="158">
        <f>+'11- impo '!A15</f>
        <v>42583</v>
      </c>
      <c r="B16" s="158"/>
      <c r="C16" s="158"/>
      <c r="D16" s="129"/>
      <c r="E16" s="129"/>
      <c r="F16" s="129"/>
      <c r="G16" s="129"/>
      <c r="H16" s="129"/>
      <c r="I16" s="129"/>
    </row>
    <row r="17" spans="1:9" x14ac:dyDescent="0.2">
      <c r="A17" s="158">
        <f>+'11- impo '!A16</f>
        <v>42614</v>
      </c>
      <c r="B17" s="158"/>
      <c r="C17" s="158"/>
      <c r="D17" s="129"/>
      <c r="E17" s="129"/>
      <c r="F17" s="129"/>
      <c r="G17" s="129"/>
      <c r="H17" s="129"/>
      <c r="I17" s="129"/>
    </row>
    <row r="18" spans="1:9" x14ac:dyDescent="0.2">
      <c r="A18" s="158">
        <f>+'11- impo '!A17</f>
        <v>42644</v>
      </c>
      <c r="B18" s="158"/>
      <c r="C18" s="158"/>
      <c r="D18" s="129"/>
      <c r="E18" s="129"/>
      <c r="F18" s="129"/>
      <c r="G18" s="129"/>
      <c r="H18" s="129"/>
      <c r="I18" s="129"/>
    </row>
    <row r="19" spans="1:9" x14ac:dyDescent="0.2">
      <c r="A19" s="158">
        <f>+'11- impo '!A18</f>
        <v>42675</v>
      </c>
      <c r="B19" s="158"/>
      <c r="C19" s="158"/>
      <c r="D19" s="129"/>
      <c r="E19" s="129"/>
      <c r="F19" s="129"/>
      <c r="G19" s="129"/>
      <c r="H19" s="129"/>
      <c r="I19" s="129"/>
    </row>
    <row r="20" spans="1:9" ht="13.5" thickBot="1" x14ac:dyDescent="0.25">
      <c r="A20" s="160">
        <f>+'11- impo '!A19</f>
        <v>42705</v>
      </c>
      <c r="B20" s="160"/>
      <c r="C20" s="160"/>
      <c r="D20" s="161"/>
      <c r="E20" s="161"/>
      <c r="F20" s="161"/>
      <c r="G20" s="161"/>
      <c r="H20" s="161"/>
      <c r="I20" s="161"/>
    </row>
    <row r="21" spans="1:9" x14ac:dyDescent="0.2">
      <c r="A21" s="154">
        <f>+'11- impo '!A20</f>
        <v>42736</v>
      </c>
      <c r="B21" s="154"/>
      <c r="C21" s="154"/>
      <c r="D21" s="156"/>
      <c r="E21" s="156"/>
      <c r="F21" s="156"/>
      <c r="G21" s="156"/>
      <c r="H21" s="156"/>
      <c r="I21" s="156"/>
    </row>
    <row r="22" spans="1:9" x14ac:dyDescent="0.2">
      <c r="A22" s="158">
        <f>+'11- impo '!A21</f>
        <v>42767</v>
      </c>
      <c r="B22" s="158"/>
      <c r="C22" s="158"/>
      <c r="D22" s="129"/>
      <c r="E22" s="129"/>
      <c r="F22" s="129"/>
      <c r="G22" s="129"/>
      <c r="H22" s="129"/>
      <c r="I22" s="129"/>
    </row>
    <row r="23" spans="1:9" x14ac:dyDescent="0.2">
      <c r="A23" s="158">
        <f>+'11- impo '!A22</f>
        <v>42795</v>
      </c>
      <c r="B23" s="158"/>
      <c r="C23" s="158"/>
      <c r="D23" s="129"/>
      <c r="E23" s="129"/>
      <c r="F23" s="129"/>
      <c r="G23" s="129"/>
      <c r="H23" s="129"/>
      <c r="I23" s="129"/>
    </row>
    <row r="24" spans="1:9" x14ac:dyDescent="0.2">
      <c r="A24" s="158">
        <f>+'11- impo '!A23</f>
        <v>42826</v>
      </c>
      <c r="B24" s="158"/>
      <c r="C24" s="158"/>
      <c r="D24" s="129"/>
      <c r="E24" s="129"/>
      <c r="F24" s="129"/>
      <c r="G24" s="129"/>
      <c r="H24" s="129"/>
      <c r="I24" s="129"/>
    </row>
    <row r="25" spans="1:9" x14ac:dyDescent="0.2">
      <c r="A25" s="158">
        <f>+'11- impo '!A24</f>
        <v>42856</v>
      </c>
      <c r="B25" s="158"/>
      <c r="C25" s="158"/>
      <c r="D25" s="129"/>
      <c r="E25" s="129"/>
      <c r="F25" s="129"/>
      <c r="G25" s="129"/>
      <c r="H25" s="129"/>
      <c r="I25" s="129"/>
    </row>
    <row r="26" spans="1:9" x14ac:dyDescent="0.2">
      <c r="A26" s="158">
        <f>+'11- impo '!A25</f>
        <v>42887</v>
      </c>
      <c r="B26" s="158"/>
      <c r="C26" s="158"/>
      <c r="D26" s="129"/>
      <c r="E26" s="129"/>
      <c r="F26" s="129"/>
      <c r="G26" s="129"/>
      <c r="H26" s="129"/>
      <c r="I26" s="129"/>
    </row>
    <row r="27" spans="1:9" x14ac:dyDescent="0.2">
      <c r="A27" s="158">
        <f>+'11- impo '!A26</f>
        <v>42917</v>
      </c>
      <c r="B27" s="158"/>
      <c r="C27" s="158"/>
      <c r="D27" s="129"/>
      <c r="E27" s="129"/>
      <c r="F27" s="129"/>
      <c r="G27" s="129"/>
      <c r="H27" s="129"/>
      <c r="I27" s="129"/>
    </row>
    <row r="28" spans="1:9" x14ac:dyDescent="0.2">
      <c r="A28" s="158">
        <f>+'11- impo '!A27</f>
        <v>42948</v>
      </c>
      <c r="B28" s="158"/>
      <c r="C28" s="158"/>
      <c r="D28" s="129"/>
      <c r="E28" s="129"/>
      <c r="F28" s="129"/>
      <c r="G28" s="129"/>
      <c r="H28" s="129"/>
      <c r="I28" s="129"/>
    </row>
    <row r="29" spans="1:9" x14ac:dyDescent="0.2">
      <c r="A29" s="158">
        <f>+'11- impo '!A28</f>
        <v>42979</v>
      </c>
      <c r="B29" s="158"/>
      <c r="C29" s="158"/>
      <c r="D29" s="129"/>
      <c r="E29" s="129"/>
      <c r="F29" s="129"/>
      <c r="G29" s="129"/>
      <c r="H29" s="129"/>
      <c r="I29" s="129"/>
    </row>
    <row r="30" spans="1:9" x14ac:dyDescent="0.2">
      <c r="A30" s="158">
        <f>+'11- impo '!A29</f>
        <v>43009</v>
      </c>
      <c r="B30" s="158"/>
      <c r="C30" s="158"/>
      <c r="D30" s="129"/>
      <c r="E30" s="129"/>
      <c r="F30" s="129"/>
      <c r="G30" s="129"/>
      <c r="H30" s="129"/>
      <c r="I30" s="129"/>
    </row>
    <row r="31" spans="1:9" x14ac:dyDescent="0.2">
      <c r="A31" s="158">
        <f>+'11- impo '!A30</f>
        <v>43040</v>
      </c>
      <c r="B31" s="158"/>
      <c r="C31" s="158"/>
      <c r="D31" s="129"/>
      <c r="E31" s="129"/>
      <c r="F31" s="129"/>
      <c r="G31" s="129"/>
      <c r="H31" s="129"/>
      <c r="I31" s="129"/>
    </row>
    <row r="32" spans="1:9" ht="13.5" thickBot="1" x14ac:dyDescent="0.25">
      <c r="A32" s="160">
        <f>+'11- impo '!A31</f>
        <v>43070</v>
      </c>
      <c r="B32" s="160"/>
      <c r="C32" s="160"/>
      <c r="D32" s="161"/>
      <c r="E32" s="161"/>
      <c r="F32" s="161"/>
      <c r="G32" s="161"/>
      <c r="H32" s="161"/>
      <c r="I32" s="161"/>
    </row>
    <row r="33" spans="1:9" x14ac:dyDescent="0.2">
      <c r="A33" s="154">
        <f>+'11- impo '!A32</f>
        <v>43101</v>
      </c>
      <c r="B33" s="154"/>
      <c r="C33" s="154"/>
      <c r="D33" s="156"/>
      <c r="E33" s="156"/>
      <c r="F33" s="156"/>
      <c r="G33" s="156"/>
      <c r="H33" s="156"/>
      <c r="I33" s="156"/>
    </row>
    <row r="34" spans="1:9" x14ac:dyDescent="0.2">
      <c r="A34" s="158">
        <f>+'11- impo '!A33</f>
        <v>43132</v>
      </c>
      <c r="B34" s="158"/>
      <c r="C34" s="158"/>
      <c r="D34" s="129"/>
      <c r="E34" s="129"/>
      <c r="F34" s="129"/>
      <c r="G34" s="129"/>
      <c r="H34" s="129"/>
      <c r="I34" s="129"/>
    </row>
    <row r="35" spans="1:9" x14ac:dyDescent="0.2">
      <c r="A35" s="158">
        <f>+'11- impo '!A34</f>
        <v>43160</v>
      </c>
      <c r="B35" s="158"/>
      <c r="C35" s="158"/>
      <c r="D35" s="129"/>
      <c r="E35" s="129"/>
      <c r="F35" s="129"/>
      <c r="G35" s="129"/>
      <c r="H35" s="129"/>
      <c r="I35" s="129"/>
    </row>
    <row r="36" spans="1:9" x14ac:dyDescent="0.2">
      <c r="A36" s="158">
        <f>+'11- impo '!A35</f>
        <v>43191</v>
      </c>
      <c r="B36" s="158"/>
      <c r="C36" s="158"/>
      <c r="D36" s="129"/>
      <c r="E36" s="129"/>
      <c r="F36" s="129"/>
      <c r="G36" s="129"/>
      <c r="H36" s="129"/>
      <c r="I36" s="129"/>
    </row>
    <row r="37" spans="1:9" x14ac:dyDescent="0.2">
      <c r="A37" s="158">
        <f>+'11- impo '!A36</f>
        <v>43221</v>
      </c>
      <c r="B37" s="158"/>
      <c r="C37" s="158"/>
      <c r="D37" s="129"/>
      <c r="E37" s="129"/>
      <c r="F37" s="129"/>
      <c r="G37" s="129"/>
      <c r="H37" s="129"/>
      <c r="I37" s="129"/>
    </row>
    <row r="38" spans="1:9" x14ac:dyDescent="0.2">
      <c r="A38" s="158">
        <f>+'11- impo '!A37</f>
        <v>43252</v>
      </c>
      <c r="B38" s="158"/>
      <c r="C38" s="158"/>
      <c r="D38" s="129"/>
      <c r="E38" s="129"/>
      <c r="F38" s="129"/>
      <c r="G38" s="129"/>
      <c r="H38" s="129"/>
      <c r="I38" s="129"/>
    </row>
    <row r="39" spans="1:9" x14ac:dyDescent="0.2">
      <c r="A39" s="158">
        <f>+'11- impo '!A38</f>
        <v>43282</v>
      </c>
      <c r="B39" s="158"/>
      <c r="C39" s="158"/>
      <c r="D39" s="129"/>
      <c r="E39" s="129"/>
      <c r="F39" s="129"/>
      <c r="G39" s="129"/>
      <c r="H39" s="129"/>
      <c r="I39" s="129"/>
    </row>
    <row r="40" spans="1:9" x14ac:dyDescent="0.2">
      <c r="A40" s="158">
        <f>+'11- impo '!A39</f>
        <v>43313</v>
      </c>
      <c r="B40" s="158"/>
      <c r="C40" s="158"/>
      <c r="D40" s="129"/>
      <c r="E40" s="129"/>
      <c r="F40" s="129"/>
      <c r="G40" s="129"/>
      <c r="H40" s="129"/>
      <c r="I40" s="129"/>
    </row>
    <row r="41" spans="1:9" x14ac:dyDescent="0.2">
      <c r="A41" s="158">
        <f>+'11- impo '!A40</f>
        <v>43344</v>
      </c>
      <c r="B41" s="158"/>
      <c r="C41" s="158"/>
      <c r="D41" s="129"/>
      <c r="E41" s="129"/>
      <c r="F41" s="129"/>
      <c r="G41" s="129"/>
      <c r="H41" s="129"/>
      <c r="I41" s="129"/>
    </row>
    <row r="42" spans="1:9" x14ac:dyDescent="0.2">
      <c r="A42" s="158">
        <f>+'11- impo '!A41</f>
        <v>43374</v>
      </c>
      <c r="B42" s="158"/>
      <c r="C42" s="158"/>
      <c r="D42" s="129"/>
      <c r="E42" s="129"/>
      <c r="F42" s="129"/>
      <c r="G42" s="129"/>
      <c r="H42" s="129"/>
      <c r="I42" s="129"/>
    </row>
    <row r="43" spans="1:9" x14ac:dyDescent="0.2">
      <c r="A43" s="158">
        <f>+'11- impo '!A42</f>
        <v>43405</v>
      </c>
      <c r="B43" s="158"/>
      <c r="C43" s="158"/>
      <c r="D43" s="129"/>
      <c r="E43" s="129"/>
      <c r="F43" s="129"/>
      <c r="G43" s="129"/>
      <c r="H43" s="129"/>
      <c r="I43" s="129"/>
    </row>
    <row r="44" spans="1:9" ht="13.5" thickBot="1" x14ac:dyDescent="0.25">
      <c r="A44" s="160">
        <f>+'11- impo '!A43</f>
        <v>43435</v>
      </c>
      <c r="B44" s="160"/>
      <c r="C44" s="160"/>
      <c r="D44" s="161"/>
      <c r="E44" s="161"/>
      <c r="F44" s="161"/>
      <c r="G44" s="161"/>
      <c r="H44" s="161"/>
      <c r="I44" s="161"/>
    </row>
    <row r="45" spans="1:9" x14ac:dyDescent="0.2">
      <c r="A45" s="154">
        <f>+'11- impo '!A44</f>
        <v>43466</v>
      </c>
      <c r="B45" s="154"/>
      <c r="C45" s="154"/>
      <c r="D45" s="156"/>
      <c r="E45" s="156"/>
      <c r="F45" s="156"/>
      <c r="G45" s="156"/>
      <c r="H45" s="156"/>
      <c r="I45" s="156"/>
    </row>
    <row r="46" spans="1:9" x14ac:dyDescent="0.2">
      <c r="A46" s="158">
        <f>+'11- impo '!A45</f>
        <v>43497</v>
      </c>
      <c r="B46" s="158"/>
      <c r="C46" s="158"/>
      <c r="D46" s="129"/>
      <c r="E46" s="129"/>
      <c r="F46" s="129"/>
      <c r="G46" s="129"/>
      <c r="H46" s="129"/>
      <c r="I46" s="129"/>
    </row>
    <row r="47" spans="1:9" x14ac:dyDescent="0.2">
      <c r="A47" s="158">
        <f>+'11- impo '!A46</f>
        <v>43525</v>
      </c>
      <c r="B47" s="158"/>
      <c r="C47" s="158"/>
      <c r="D47" s="129"/>
      <c r="E47" s="129"/>
      <c r="F47" s="129"/>
      <c r="G47" s="129"/>
      <c r="H47" s="129"/>
      <c r="I47" s="129"/>
    </row>
    <row r="48" spans="1:9" x14ac:dyDescent="0.2">
      <c r="A48" s="158">
        <f>+'11- impo '!A47</f>
        <v>43556</v>
      </c>
      <c r="B48" s="158"/>
      <c r="C48" s="158"/>
      <c r="D48" s="129"/>
      <c r="E48" s="129"/>
      <c r="F48" s="129"/>
      <c r="G48" s="129"/>
      <c r="H48" s="129"/>
      <c r="I48" s="129"/>
    </row>
    <row r="49" spans="1:9" x14ac:dyDescent="0.2">
      <c r="A49" s="158">
        <f>+'11- impo '!A48</f>
        <v>43586</v>
      </c>
      <c r="B49" s="158"/>
      <c r="C49" s="158"/>
      <c r="D49" s="129"/>
      <c r="E49" s="129"/>
      <c r="F49" s="129"/>
      <c r="G49" s="129"/>
      <c r="H49" s="129"/>
      <c r="I49" s="129"/>
    </row>
    <row r="50" spans="1:9" x14ac:dyDescent="0.2">
      <c r="A50" s="158">
        <f>+'11- impo '!A49</f>
        <v>43617</v>
      </c>
      <c r="B50" s="158"/>
      <c r="C50" s="158"/>
      <c r="D50" s="129"/>
      <c r="E50" s="129"/>
      <c r="F50" s="129"/>
      <c r="G50" s="129"/>
      <c r="H50" s="129"/>
      <c r="I50" s="129"/>
    </row>
    <row r="51" spans="1:9" ht="13.5" thickBot="1" x14ac:dyDescent="0.25">
      <c r="A51" s="174"/>
      <c r="B51" s="174"/>
      <c r="C51" s="174"/>
      <c r="D51" s="169"/>
      <c r="E51" s="169"/>
      <c r="F51" s="169"/>
      <c r="G51" s="169"/>
      <c r="H51" s="169"/>
      <c r="I51" s="169"/>
    </row>
    <row r="52" spans="1:9" x14ac:dyDescent="0.2">
      <c r="A52" s="171">
        <f>+'11- impo '!A51</f>
        <v>2016</v>
      </c>
      <c r="B52" s="206"/>
      <c r="C52" s="206"/>
      <c r="D52" s="207"/>
      <c r="E52" s="207"/>
      <c r="F52" s="207"/>
      <c r="G52" s="207"/>
      <c r="H52" s="207"/>
      <c r="I52" s="207"/>
    </row>
    <row r="53" spans="1:9" x14ac:dyDescent="0.2">
      <c r="A53" s="172">
        <f>+'11- impo '!A52</f>
        <v>2017</v>
      </c>
      <c r="B53" s="208"/>
      <c r="C53" s="208"/>
      <c r="D53" s="209"/>
      <c r="E53" s="209"/>
      <c r="F53" s="209"/>
      <c r="G53" s="209"/>
      <c r="H53" s="209"/>
      <c r="I53" s="209"/>
    </row>
    <row r="54" spans="1:9" ht="13.5" thickBot="1" x14ac:dyDescent="0.25">
      <c r="A54" s="173">
        <f>+'11- impo '!A53</f>
        <v>2018</v>
      </c>
      <c r="B54" s="210"/>
      <c r="C54" s="210"/>
      <c r="D54" s="211"/>
      <c r="E54" s="211"/>
      <c r="F54" s="211"/>
      <c r="G54" s="211"/>
      <c r="H54" s="211"/>
      <c r="I54" s="211"/>
    </row>
    <row r="55" spans="1:9" ht="13.5" thickBot="1" x14ac:dyDescent="0.25">
      <c r="A55" s="174"/>
      <c r="B55" s="212"/>
      <c r="C55" s="212"/>
      <c r="D55" s="70"/>
      <c r="E55" s="70"/>
      <c r="F55" s="70"/>
      <c r="G55" s="70"/>
      <c r="H55" s="70"/>
      <c r="I55" s="70"/>
    </row>
    <row r="56" spans="1:9" x14ac:dyDescent="0.2">
      <c r="A56" s="392" t="str">
        <f>+'11- impo '!A55</f>
        <v>ene-jun 2018</v>
      </c>
      <c r="B56" s="213"/>
      <c r="C56" s="213"/>
      <c r="D56" s="207"/>
      <c r="E56" s="207"/>
      <c r="F56" s="207"/>
      <c r="G56" s="207"/>
      <c r="H56" s="207"/>
      <c r="I56" s="207"/>
    </row>
    <row r="57" spans="1:9" ht="13.5" thickBot="1" x14ac:dyDescent="0.25">
      <c r="A57" s="393" t="str">
        <f>+'11- impo '!A56</f>
        <v>ene-jun 2019</v>
      </c>
      <c r="B57" s="214"/>
      <c r="C57" s="214"/>
      <c r="D57" s="211"/>
      <c r="E57" s="211"/>
      <c r="F57" s="211"/>
      <c r="G57" s="211"/>
      <c r="H57" s="211"/>
      <c r="I57" s="211"/>
    </row>
    <row r="58" spans="1:9" x14ac:dyDescent="0.2">
      <c r="A58" s="168"/>
      <c r="B58" s="168"/>
      <c r="C58" s="168"/>
    </row>
    <row r="59" spans="1:9" x14ac:dyDescent="0.2">
      <c r="A59" s="168"/>
      <c r="B59" s="168"/>
      <c r="C59" s="168"/>
    </row>
  </sheetData>
  <sheetProtection formatCells="0" formatColumns="0" formatRows="0"/>
  <mergeCells count="1">
    <mergeCell ref="B7:C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5" orientation="portrait" horizontalDpi="4294967292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activeCell="N21" sqref="N21"/>
    </sheetView>
  </sheetViews>
  <sheetFormatPr baseColWidth="10" defaultRowHeight="12.75" x14ac:dyDescent="0.2"/>
  <cols>
    <col min="1" max="1" width="36.42578125" style="347" customWidth="1"/>
    <col min="2" max="2" width="11.42578125" style="347"/>
    <col min="3" max="3" width="8.28515625" style="347" customWidth="1"/>
    <col min="4" max="4" width="11.42578125" style="347"/>
    <col min="5" max="5" width="8.28515625" style="347" customWidth="1"/>
    <col min="6" max="6" width="11.42578125" style="347"/>
    <col min="7" max="7" width="10.5703125" style="347" customWidth="1"/>
    <col min="8" max="8" width="11.42578125" style="410"/>
    <col min="9" max="9" width="11.140625" style="410" customWidth="1"/>
    <col min="10" max="16384" width="11.42578125" style="347"/>
  </cols>
  <sheetData>
    <row r="1" spans="1:9" x14ac:dyDescent="0.2">
      <c r="A1" s="345" t="s">
        <v>232</v>
      </c>
      <c r="B1" s="346"/>
      <c r="C1" s="346"/>
      <c r="D1" s="346"/>
      <c r="E1" s="346"/>
      <c r="F1" s="346"/>
      <c r="G1" s="346"/>
      <c r="H1" s="396"/>
      <c r="I1" s="396"/>
    </row>
    <row r="2" spans="1:9" x14ac:dyDescent="0.2">
      <c r="A2" s="345" t="s">
        <v>233</v>
      </c>
      <c r="B2" s="346"/>
      <c r="C2" s="346"/>
      <c r="D2" s="346"/>
      <c r="E2" s="346"/>
      <c r="F2" s="346"/>
      <c r="G2" s="346"/>
      <c r="H2" s="396"/>
      <c r="I2" s="396"/>
    </row>
    <row r="3" spans="1:9" ht="12.75" customHeight="1" x14ac:dyDescent="0.2">
      <c r="A3" s="478" t="s">
        <v>245</v>
      </c>
      <c r="B3" s="478"/>
      <c r="C3" s="478"/>
      <c r="D3" s="478"/>
      <c r="E3" s="478"/>
      <c r="F3" s="478"/>
      <c r="G3" s="478"/>
      <c r="H3" s="478"/>
      <c r="I3" s="478"/>
    </row>
    <row r="4" spans="1:9" s="348" customFormat="1" x14ac:dyDescent="0.2">
      <c r="A4" s="379" t="s">
        <v>241</v>
      </c>
      <c r="B4" s="380"/>
      <c r="C4" s="380"/>
      <c r="D4" s="380"/>
      <c r="E4" s="380"/>
      <c r="F4" s="380"/>
      <c r="G4" s="380"/>
      <c r="H4" s="397"/>
      <c r="I4" s="397"/>
    </row>
    <row r="5" spans="1:9" ht="13.5" thickBot="1" x14ac:dyDescent="0.25">
      <c r="A5" s="345" t="s">
        <v>204</v>
      </c>
      <c r="B5" s="346"/>
      <c r="C5" s="346"/>
      <c r="D5" s="346"/>
      <c r="E5" s="346"/>
      <c r="F5" s="346"/>
      <c r="G5" s="346"/>
      <c r="H5" s="396"/>
      <c r="I5" s="396"/>
    </row>
    <row r="6" spans="1:9" ht="13.5" thickBot="1" x14ac:dyDescent="0.25">
      <c r="A6" s="349" t="s">
        <v>205</v>
      </c>
      <c r="B6" s="350" t="s">
        <v>201</v>
      </c>
      <c r="C6" s="351"/>
      <c r="D6" s="350" t="s">
        <v>202</v>
      </c>
      <c r="E6" s="351"/>
      <c r="F6" s="350" t="s">
        <v>203</v>
      </c>
      <c r="G6" s="351"/>
      <c r="H6" s="398" t="s">
        <v>246</v>
      </c>
      <c r="I6" s="399"/>
    </row>
    <row r="7" spans="1:9" s="354" customFormat="1" ht="13.5" thickBot="1" x14ac:dyDescent="0.25">
      <c r="A7" s="352"/>
      <c r="B7" s="353" t="s">
        <v>206</v>
      </c>
      <c r="C7" s="415" t="s">
        <v>207</v>
      </c>
      <c r="D7" s="353" t="s">
        <v>206</v>
      </c>
      <c r="E7" s="415" t="s">
        <v>207</v>
      </c>
      <c r="F7" s="353" t="s">
        <v>206</v>
      </c>
      <c r="G7" s="415" t="s">
        <v>207</v>
      </c>
      <c r="H7" s="416" t="s">
        <v>206</v>
      </c>
      <c r="I7" s="417" t="s">
        <v>207</v>
      </c>
    </row>
    <row r="8" spans="1:9" s="354" customFormat="1" x14ac:dyDescent="0.2">
      <c r="A8" s="355" t="s">
        <v>208</v>
      </c>
      <c r="B8" s="418"/>
      <c r="C8" s="419"/>
      <c r="D8" s="420"/>
      <c r="E8" s="419"/>
      <c r="F8" s="420"/>
      <c r="G8" s="419"/>
      <c r="H8" s="421"/>
      <c r="I8" s="422"/>
    </row>
    <row r="9" spans="1:9" x14ac:dyDescent="0.2">
      <c r="A9" s="411" t="s">
        <v>209</v>
      </c>
      <c r="B9" s="357"/>
      <c r="C9" s="356"/>
      <c r="D9" s="356"/>
      <c r="E9" s="356"/>
      <c r="F9" s="356"/>
      <c r="G9" s="356"/>
      <c r="H9" s="400"/>
      <c r="I9" s="401"/>
    </row>
    <row r="10" spans="1:9" x14ac:dyDescent="0.2">
      <c r="A10" s="412" t="s">
        <v>210</v>
      </c>
      <c r="B10" s="357"/>
      <c r="C10" s="356"/>
      <c r="D10" s="356"/>
      <c r="E10" s="356"/>
      <c r="F10" s="356"/>
      <c r="G10" s="356"/>
      <c r="H10" s="400"/>
      <c r="I10" s="401"/>
    </row>
    <row r="11" spans="1:9" x14ac:dyDescent="0.2">
      <c r="A11" s="412" t="s">
        <v>211</v>
      </c>
      <c r="B11" s="357"/>
      <c r="C11" s="356"/>
      <c r="D11" s="356"/>
      <c r="E11" s="356"/>
      <c r="F11" s="356"/>
      <c r="G11" s="356"/>
      <c r="H11" s="400"/>
      <c r="I11" s="401"/>
    </row>
    <row r="12" spans="1:9" x14ac:dyDescent="0.2">
      <c r="A12" s="411" t="s">
        <v>212</v>
      </c>
      <c r="B12" s="357"/>
      <c r="C12" s="356"/>
      <c r="D12" s="356"/>
      <c r="E12" s="356"/>
      <c r="F12" s="356"/>
      <c r="G12" s="356"/>
      <c r="H12" s="400"/>
      <c r="I12" s="401"/>
    </row>
    <row r="13" spans="1:9" x14ac:dyDescent="0.2">
      <c r="A13" s="412" t="s">
        <v>213</v>
      </c>
      <c r="B13" s="357"/>
      <c r="C13" s="356"/>
      <c r="D13" s="356"/>
      <c r="E13" s="356"/>
      <c r="F13" s="356"/>
      <c r="G13" s="356"/>
      <c r="H13" s="400"/>
      <c r="I13" s="401"/>
    </row>
    <row r="14" spans="1:9" x14ac:dyDescent="0.2">
      <c r="A14" s="412" t="s">
        <v>214</v>
      </c>
      <c r="B14" s="357"/>
      <c r="C14" s="356"/>
      <c r="D14" s="356"/>
      <c r="E14" s="356"/>
      <c r="F14" s="356"/>
      <c r="G14" s="356"/>
      <c r="H14" s="400"/>
      <c r="I14" s="401"/>
    </row>
    <row r="15" spans="1:9" x14ac:dyDescent="0.2">
      <c r="A15" s="412" t="s">
        <v>215</v>
      </c>
      <c r="B15" s="357"/>
      <c r="C15" s="356"/>
      <c r="D15" s="356"/>
      <c r="E15" s="356"/>
      <c r="F15" s="356"/>
      <c r="G15" s="356"/>
      <c r="H15" s="400"/>
      <c r="I15" s="401"/>
    </row>
    <row r="16" spans="1:9" x14ac:dyDescent="0.2">
      <c r="A16" s="412" t="s">
        <v>216</v>
      </c>
      <c r="B16" s="357"/>
      <c r="C16" s="356"/>
      <c r="D16" s="356"/>
      <c r="E16" s="356"/>
      <c r="F16" s="356"/>
      <c r="G16" s="356"/>
      <c r="H16" s="400"/>
      <c r="I16" s="401"/>
    </row>
    <row r="17" spans="1:9" x14ac:dyDescent="0.2">
      <c r="A17" s="412" t="s">
        <v>217</v>
      </c>
      <c r="B17" s="357"/>
      <c r="C17" s="356"/>
      <c r="D17" s="356"/>
      <c r="E17" s="356"/>
      <c r="F17" s="356"/>
      <c r="G17" s="356"/>
      <c r="H17" s="400"/>
      <c r="I17" s="401"/>
    </row>
    <row r="18" spans="1:9" x14ac:dyDescent="0.2">
      <c r="A18" s="412" t="s">
        <v>218</v>
      </c>
      <c r="B18" s="357"/>
      <c r="C18" s="356"/>
      <c r="D18" s="356"/>
      <c r="E18" s="356"/>
      <c r="F18" s="356"/>
      <c r="G18" s="356"/>
      <c r="H18" s="400"/>
      <c r="I18" s="401"/>
    </row>
    <row r="19" spans="1:9" x14ac:dyDescent="0.2">
      <c r="A19" s="411" t="s">
        <v>219</v>
      </c>
      <c r="B19" s="357"/>
      <c r="C19" s="356"/>
      <c r="D19" s="356"/>
      <c r="E19" s="356"/>
      <c r="F19" s="356"/>
      <c r="G19" s="356"/>
      <c r="H19" s="400"/>
      <c r="I19" s="401"/>
    </row>
    <row r="20" spans="1:9" x14ac:dyDescent="0.2">
      <c r="A20" s="412" t="s">
        <v>220</v>
      </c>
      <c r="B20" s="357"/>
      <c r="C20" s="356"/>
      <c r="D20" s="356"/>
      <c r="E20" s="356"/>
      <c r="F20" s="356"/>
      <c r="G20" s="356"/>
      <c r="H20" s="400"/>
      <c r="I20" s="401"/>
    </row>
    <row r="21" spans="1:9" x14ac:dyDescent="0.2">
      <c r="A21" s="412" t="s">
        <v>221</v>
      </c>
      <c r="B21" s="357"/>
      <c r="C21" s="356"/>
      <c r="D21" s="356"/>
      <c r="E21" s="356"/>
      <c r="F21" s="356"/>
      <c r="G21" s="356"/>
      <c r="H21" s="400"/>
      <c r="I21" s="401"/>
    </row>
    <row r="22" spans="1:9" x14ac:dyDescent="0.2">
      <c r="A22" s="412" t="s">
        <v>222</v>
      </c>
      <c r="B22" s="357"/>
      <c r="C22" s="356"/>
      <c r="D22" s="356"/>
      <c r="E22" s="356"/>
      <c r="F22" s="356"/>
      <c r="G22" s="356"/>
      <c r="H22" s="400"/>
      <c r="I22" s="401"/>
    </row>
    <row r="23" spans="1:9" x14ac:dyDescent="0.2">
      <c r="A23" s="411" t="s">
        <v>223</v>
      </c>
      <c r="B23" s="357"/>
      <c r="C23" s="356"/>
      <c r="D23" s="356"/>
      <c r="E23" s="356"/>
      <c r="F23" s="356"/>
      <c r="G23" s="356"/>
      <c r="H23" s="400"/>
      <c r="I23" s="401"/>
    </row>
    <row r="24" spans="1:9" x14ac:dyDescent="0.2">
      <c r="A24" s="358" t="s">
        <v>224</v>
      </c>
      <c r="B24" s="423"/>
      <c r="C24" s="359"/>
      <c r="D24" s="359"/>
      <c r="E24" s="359"/>
      <c r="F24" s="359"/>
      <c r="G24" s="359"/>
      <c r="H24" s="402"/>
      <c r="I24" s="403"/>
    </row>
    <row r="25" spans="1:9" x14ac:dyDescent="0.2">
      <c r="A25" s="413" t="s">
        <v>225</v>
      </c>
      <c r="B25" s="360"/>
      <c r="C25" s="361"/>
      <c r="D25" s="361"/>
      <c r="E25" s="361"/>
      <c r="F25" s="361"/>
      <c r="G25" s="361"/>
      <c r="H25" s="404"/>
      <c r="I25" s="405"/>
    </row>
    <row r="26" spans="1:9" x14ac:dyDescent="0.2">
      <c r="A26" s="414" t="s">
        <v>226</v>
      </c>
      <c r="B26" s="362"/>
      <c r="C26" s="363"/>
      <c r="D26" s="363"/>
      <c r="E26" s="363"/>
      <c r="F26" s="363"/>
      <c r="G26" s="363"/>
      <c r="H26" s="406"/>
      <c r="I26" s="407"/>
    </row>
    <row r="27" spans="1:9" x14ac:dyDescent="0.2">
      <c r="A27" s="358" t="s">
        <v>227</v>
      </c>
      <c r="B27" s="423"/>
      <c r="C27" s="359"/>
      <c r="D27" s="359"/>
      <c r="E27" s="359"/>
      <c r="F27" s="359"/>
      <c r="G27" s="359"/>
      <c r="H27" s="402"/>
      <c r="I27" s="403"/>
    </row>
    <row r="28" spans="1:9" x14ac:dyDescent="0.2">
      <c r="A28" s="413" t="s">
        <v>225</v>
      </c>
      <c r="B28" s="360"/>
      <c r="C28" s="361"/>
      <c r="D28" s="361"/>
      <c r="E28" s="361"/>
      <c r="F28" s="361"/>
      <c r="G28" s="361"/>
      <c r="H28" s="404"/>
      <c r="I28" s="405"/>
    </row>
    <row r="29" spans="1:9" x14ac:dyDescent="0.2">
      <c r="A29" s="414" t="s">
        <v>226</v>
      </c>
      <c r="B29" s="362"/>
      <c r="C29" s="363"/>
      <c r="D29" s="363"/>
      <c r="E29" s="363"/>
      <c r="F29" s="363"/>
      <c r="G29" s="363"/>
      <c r="H29" s="406"/>
      <c r="I29" s="407"/>
    </row>
    <row r="30" spans="1:9" x14ac:dyDescent="0.2">
      <c r="A30" s="358" t="s">
        <v>228</v>
      </c>
      <c r="B30" s="423"/>
      <c r="C30" s="359"/>
      <c r="D30" s="359"/>
      <c r="E30" s="359"/>
      <c r="F30" s="359"/>
      <c r="G30" s="359"/>
      <c r="H30" s="402"/>
      <c r="I30" s="403"/>
    </row>
    <row r="31" spans="1:9" x14ac:dyDescent="0.2">
      <c r="A31" s="413" t="s">
        <v>225</v>
      </c>
      <c r="B31" s="360"/>
      <c r="C31" s="361"/>
      <c r="D31" s="361"/>
      <c r="E31" s="361"/>
      <c r="F31" s="361"/>
      <c r="G31" s="361"/>
      <c r="H31" s="404"/>
      <c r="I31" s="405"/>
    </row>
    <row r="32" spans="1:9" x14ac:dyDescent="0.2">
      <c r="A32" s="414" t="s">
        <v>226</v>
      </c>
      <c r="B32" s="362"/>
      <c r="C32" s="363"/>
      <c r="D32" s="363"/>
      <c r="E32" s="363"/>
      <c r="F32" s="363"/>
      <c r="G32" s="363"/>
      <c r="H32" s="406"/>
      <c r="I32" s="407"/>
    </row>
    <row r="33" spans="1:9" x14ac:dyDescent="0.2">
      <c r="A33" s="358" t="s">
        <v>229</v>
      </c>
      <c r="B33" s="423"/>
      <c r="C33" s="359"/>
      <c r="D33" s="359"/>
      <c r="E33" s="359"/>
      <c r="F33" s="359"/>
      <c r="G33" s="359"/>
      <c r="H33" s="402"/>
      <c r="I33" s="403"/>
    </row>
    <row r="34" spans="1:9" x14ac:dyDescent="0.2">
      <c r="A34" s="413" t="s">
        <v>225</v>
      </c>
      <c r="B34" s="360"/>
      <c r="C34" s="361"/>
      <c r="D34" s="361"/>
      <c r="E34" s="361"/>
      <c r="F34" s="361"/>
      <c r="G34" s="361"/>
      <c r="H34" s="404"/>
      <c r="I34" s="405"/>
    </row>
    <row r="35" spans="1:9" x14ac:dyDescent="0.2">
      <c r="A35" s="414" t="s">
        <v>226</v>
      </c>
      <c r="B35" s="362"/>
      <c r="C35" s="363"/>
      <c r="D35" s="363"/>
      <c r="E35" s="363"/>
      <c r="F35" s="363"/>
      <c r="G35" s="363"/>
      <c r="H35" s="406"/>
      <c r="I35" s="407"/>
    </row>
    <row r="36" spans="1:9" x14ac:dyDescent="0.2">
      <c r="A36" s="411" t="s">
        <v>230</v>
      </c>
      <c r="B36" s="357"/>
      <c r="C36" s="364">
        <v>1</v>
      </c>
      <c r="D36" s="356"/>
      <c r="E36" s="364">
        <v>1</v>
      </c>
      <c r="F36" s="356"/>
      <c r="G36" s="364">
        <v>1</v>
      </c>
      <c r="H36" s="400"/>
      <c r="I36" s="408">
        <v>1</v>
      </c>
    </row>
    <row r="37" spans="1:9" ht="13.5" thickBot="1" x14ac:dyDescent="0.25">
      <c r="A37" s="411" t="s">
        <v>231</v>
      </c>
      <c r="B37" s="424"/>
      <c r="C37" s="425"/>
      <c r="D37" s="425"/>
      <c r="E37" s="425"/>
      <c r="F37" s="425"/>
      <c r="G37" s="425"/>
      <c r="H37" s="426"/>
      <c r="I37" s="427"/>
    </row>
    <row r="38" spans="1:9" x14ac:dyDescent="0.2">
      <c r="A38" s="365"/>
      <c r="B38" s="365"/>
      <c r="C38" s="365"/>
      <c r="D38" s="365"/>
      <c r="E38" s="365"/>
      <c r="F38" s="365"/>
      <c r="G38" s="365"/>
      <c r="H38" s="409"/>
      <c r="I38" s="409"/>
    </row>
    <row r="39" spans="1:9" x14ac:dyDescent="0.2">
      <c r="A39" s="365"/>
      <c r="B39" s="365"/>
      <c r="C39" s="365"/>
      <c r="D39" s="365"/>
      <c r="E39" s="365"/>
      <c r="F39" s="365"/>
      <c r="G39" s="365"/>
      <c r="H39" s="409"/>
      <c r="I39" s="409"/>
    </row>
    <row r="40" spans="1:9" x14ac:dyDescent="0.2">
      <c r="A40" s="365"/>
      <c r="B40" s="365"/>
      <c r="C40" s="365"/>
      <c r="D40" s="365"/>
      <c r="E40" s="365"/>
      <c r="F40" s="365"/>
      <c r="G40" s="365"/>
      <c r="H40" s="409"/>
      <c r="I40" s="409"/>
    </row>
  </sheetData>
  <mergeCells count="1">
    <mergeCell ref="A3:I3"/>
  </mergeCells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13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30.85546875" style="52" customWidth="1"/>
    <col min="6" max="16384" width="11.42578125" style="52"/>
  </cols>
  <sheetData>
    <row r="1" spans="1:6" x14ac:dyDescent="0.2">
      <c r="A1" s="117" t="s">
        <v>251</v>
      </c>
      <c r="B1" s="118"/>
      <c r="C1" s="118"/>
      <c r="D1" s="118"/>
      <c r="E1" s="118"/>
    </row>
    <row r="2" spans="1:6" x14ac:dyDescent="0.2">
      <c r="A2" s="117" t="s">
        <v>20</v>
      </c>
      <c r="B2" s="118"/>
      <c r="C2" s="118"/>
      <c r="D2" s="118"/>
      <c r="E2" s="118"/>
    </row>
    <row r="3" spans="1:6" x14ac:dyDescent="0.2">
      <c r="A3" s="368" t="str">
        <f>'1.modelos'!A3</f>
        <v>Máquinas de tracción</v>
      </c>
      <c r="B3" s="376"/>
      <c r="C3" s="376"/>
      <c r="D3" s="376"/>
      <c r="E3" s="376"/>
    </row>
    <row r="4" spans="1:6" x14ac:dyDescent="0.2">
      <c r="A4" s="368" t="s">
        <v>236</v>
      </c>
      <c r="B4" s="376"/>
      <c r="C4" s="376"/>
      <c r="D4" s="376"/>
      <c r="E4" s="376"/>
      <c r="F4" s="378"/>
    </row>
    <row r="5" spans="1:6" ht="13.5" thickBot="1" x14ac:dyDescent="0.25">
      <c r="A5" s="59"/>
      <c r="B5" s="59"/>
      <c r="C5" s="59"/>
      <c r="D5" s="59"/>
      <c r="E5" s="59"/>
    </row>
    <row r="6" spans="1:6" ht="13.5" thickBot="1" x14ac:dyDescent="0.25">
      <c r="A6" s="132"/>
      <c r="B6" s="132"/>
      <c r="C6" s="176" t="s">
        <v>23</v>
      </c>
      <c r="D6" s="177"/>
      <c r="E6" s="178"/>
    </row>
    <row r="7" spans="1:6" ht="13.5" thickBot="1" x14ac:dyDescent="0.25">
      <c r="A7" s="133" t="s">
        <v>10</v>
      </c>
      <c r="B7" s="381" t="s">
        <v>240</v>
      </c>
      <c r="C7" s="382" t="s">
        <v>24</v>
      </c>
      <c r="D7" s="383" t="s">
        <v>24</v>
      </c>
      <c r="E7" s="384" t="s">
        <v>24</v>
      </c>
    </row>
    <row r="8" spans="1:6" x14ac:dyDescent="0.2">
      <c r="A8" s="179">
        <v>42369</v>
      </c>
      <c r="B8" s="180"/>
      <c r="C8" s="181"/>
      <c r="D8" s="182"/>
      <c r="E8" s="183"/>
    </row>
    <row r="9" spans="1:6" x14ac:dyDescent="0.2">
      <c r="A9" s="184">
        <v>42735</v>
      </c>
      <c r="B9" s="185"/>
      <c r="C9" s="186"/>
      <c r="D9" s="187"/>
      <c r="E9" s="130"/>
    </row>
    <row r="10" spans="1:6" x14ac:dyDescent="0.2">
      <c r="A10" s="184">
        <v>43100</v>
      </c>
      <c r="B10" s="186"/>
      <c r="C10" s="186"/>
      <c r="D10" s="187"/>
      <c r="E10" s="130"/>
    </row>
    <row r="11" spans="1:6" ht="13.5" thickBot="1" x14ac:dyDescent="0.25">
      <c r="A11" s="188">
        <v>43465</v>
      </c>
      <c r="B11" s="189"/>
      <c r="C11" s="190"/>
      <c r="D11" s="191"/>
      <c r="E11" s="164"/>
    </row>
    <row r="12" spans="1:6" x14ac:dyDescent="0.2">
      <c r="A12" s="179">
        <v>43281</v>
      </c>
      <c r="B12" s="192"/>
      <c r="C12" s="192"/>
      <c r="D12" s="193"/>
      <c r="E12" s="157"/>
    </row>
    <row r="13" spans="1:6" ht="13.5" thickBot="1" x14ac:dyDescent="0.25">
      <c r="A13" s="428">
        <v>43646</v>
      </c>
      <c r="B13" s="194"/>
      <c r="C13" s="194"/>
      <c r="D13" s="195"/>
      <c r="E13" s="162"/>
    </row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6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J61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4.5703125" style="52" customWidth="1"/>
    <col min="2" max="2" width="25.42578125" style="52" customWidth="1"/>
    <col min="3" max="3" width="16.140625" style="52" customWidth="1"/>
    <col min="4" max="6" width="11.42578125" style="52"/>
    <col min="7" max="9" width="2.85546875" style="52" customWidth="1"/>
    <col min="10" max="16384" width="11.42578125" style="52"/>
  </cols>
  <sheetData>
    <row r="1" spans="1:10" x14ac:dyDescent="0.2">
      <c r="A1" s="132" t="s">
        <v>252</v>
      </c>
      <c r="B1" s="132"/>
      <c r="C1" s="132"/>
      <c r="D1" s="132"/>
      <c r="E1" s="132"/>
      <c r="F1" s="132"/>
      <c r="G1" s="132"/>
    </row>
    <row r="2" spans="1:10" x14ac:dyDescent="0.2">
      <c r="A2" s="117" t="s">
        <v>83</v>
      </c>
      <c r="B2" s="118"/>
      <c r="C2" s="118"/>
      <c r="D2" s="118"/>
      <c r="E2" s="118"/>
      <c r="F2" s="118"/>
    </row>
    <row r="3" spans="1:10" x14ac:dyDescent="0.2">
      <c r="A3" s="368" t="str">
        <f>+'1.modelos'!A3</f>
        <v>Máquinas de tracción</v>
      </c>
      <c r="B3" s="376"/>
      <c r="C3" s="376"/>
      <c r="D3" s="376"/>
      <c r="E3" s="376"/>
      <c r="F3" s="376"/>
      <c r="G3" s="53"/>
      <c r="H3" s="378"/>
      <c r="I3" s="378"/>
      <c r="J3" s="378"/>
    </row>
    <row r="4" spans="1:10" x14ac:dyDescent="0.2">
      <c r="A4" s="117" t="s">
        <v>92</v>
      </c>
      <c r="B4" s="118"/>
      <c r="C4" s="118"/>
      <c r="D4" s="118"/>
      <c r="E4" s="118"/>
      <c r="F4" s="118"/>
    </row>
    <row r="5" spans="1:10" x14ac:dyDescent="0.2">
      <c r="A5" s="117" t="s">
        <v>84</v>
      </c>
      <c r="B5" s="118"/>
      <c r="C5" s="118"/>
      <c r="D5" s="118"/>
      <c r="E5" s="118"/>
      <c r="F5" s="118"/>
    </row>
    <row r="6" spans="1:10" ht="13.5" thickBot="1" x14ac:dyDescent="0.25">
      <c r="A6" s="117" t="s">
        <v>85</v>
      </c>
      <c r="B6" s="118"/>
      <c r="C6" s="118"/>
      <c r="D6" s="118"/>
      <c r="E6" s="118"/>
      <c r="F6" s="118"/>
    </row>
    <row r="7" spans="1:10" ht="12.75" customHeight="1" x14ac:dyDescent="0.2">
      <c r="A7" s="133" t="s">
        <v>9</v>
      </c>
      <c r="B7" s="133" t="s">
        <v>86</v>
      </c>
      <c r="C7" s="133" t="s">
        <v>87</v>
      </c>
      <c r="D7" s="133" t="s">
        <v>19</v>
      </c>
      <c r="E7" s="133" t="s">
        <v>103</v>
      </c>
      <c r="F7"/>
    </row>
    <row r="8" spans="1:10" ht="13.5" thickBot="1" x14ac:dyDescent="0.25">
      <c r="A8" s="153" t="s">
        <v>10</v>
      </c>
      <c r="B8" s="153" t="s">
        <v>88</v>
      </c>
      <c r="C8" s="153" t="s">
        <v>89</v>
      </c>
      <c r="D8" s="153" t="s">
        <v>90</v>
      </c>
      <c r="E8" s="153" t="s">
        <v>90</v>
      </c>
      <c r="F8"/>
    </row>
    <row r="9" spans="1:10" x14ac:dyDescent="0.2">
      <c r="A9" s="154">
        <f>+'12Reventa'!A9</f>
        <v>42370</v>
      </c>
      <c r="B9" s="155"/>
      <c r="C9" s="156"/>
      <c r="D9" s="157"/>
      <c r="E9" s="156"/>
      <c r="F9"/>
    </row>
    <row r="10" spans="1:10" x14ac:dyDescent="0.2">
      <c r="A10" s="158">
        <f>+'12Reventa'!A10</f>
        <v>42401</v>
      </c>
      <c r="B10" s="159"/>
      <c r="C10" s="129"/>
      <c r="D10" s="130"/>
      <c r="E10" s="129"/>
      <c r="F10"/>
    </row>
    <row r="11" spans="1:10" x14ac:dyDescent="0.2">
      <c r="A11" s="158">
        <f>+'12Reventa'!A11</f>
        <v>42430</v>
      </c>
      <c r="B11" s="159"/>
      <c r="C11" s="129"/>
      <c r="D11" s="130"/>
      <c r="E11" s="129"/>
      <c r="F11"/>
    </row>
    <row r="12" spans="1:10" x14ac:dyDescent="0.2">
      <c r="A12" s="158">
        <f>+'12Reventa'!A12</f>
        <v>42461</v>
      </c>
      <c r="B12" s="159"/>
      <c r="C12" s="129"/>
      <c r="D12" s="130"/>
      <c r="E12" s="129"/>
      <c r="F12"/>
    </row>
    <row r="13" spans="1:10" x14ac:dyDescent="0.2">
      <c r="A13" s="158">
        <f>+'12Reventa'!A13</f>
        <v>42491</v>
      </c>
      <c r="B13" s="129"/>
      <c r="C13" s="129"/>
      <c r="D13" s="130"/>
      <c r="E13" s="129"/>
      <c r="F13"/>
    </row>
    <row r="14" spans="1:10" x14ac:dyDescent="0.2">
      <c r="A14" s="158">
        <f>+'12Reventa'!A14</f>
        <v>42522</v>
      </c>
      <c r="B14" s="159"/>
      <c r="C14" s="129"/>
      <c r="D14" s="130"/>
      <c r="E14" s="129"/>
      <c r="F14"/>
    </row>
    <row r="15" spans="1:10" x14ac:dyDescent="0.2">
      <c r="A15" s="158">
        <f>+'12Reventa'!A15</f>
        <v>42552</v>
      </c>
      <c r="B15" s="129"/>
      <c r="C15" s="129"/>
      <c r="D15" s="130"/>
      <c r="E15" s="129"/>
      <c r="F15"/>
    </row>
    <row r="16" spans="1:10" x14ac:dyDescent="0.2">
      <c r="A16" s="158">
        <f>+'12Reventa'!A16</f>
        <v>42583</v>
      </c>
      <c r="B16" s="129"/>
      <c r="C16" s="129"/>
      <c r="D16" s="130"/>
      <c r="E16" s="129"/>
      <c r="F16"/>
    </row>
    <row r="17" spans="1:6" x14ac:dyDescent="0.2">
      <c r="A17" s="158">
        <f>+'12Reventa'!A17</f>
        <v>42614</v>
      </c>
      <c r="B17" s="129"/>
      <c r="C17" s="129"/>
      <c r="D17" s="130"/>
      <c r="E17" s="129"/>
      <c r="F17"/>
    </row>
    <row r="18" spans="1:6" x14ac:dyDescent="0.2">
      <c r="A18" s="158">
        <f>+'12Reventa'!A18</f>
        <v>42644</v>
      </c>
      <c r="B18" s="129"/>
      <c r="C18" s="129"/>
      <c r="D18" s="130"/>
      <c r="E18" s="129"/>
      <c r="F18"/>
    </row>
    <row r="19" spans="1:6" x14ac:dyDescent="0.2">
      <c r="A19" s="158">
        <f>+'12Reventa'!A19</f>
        <v>42675</v>
      </c>
      <c r="B19" s="129"/>
      <c r="C19" s="129"/>
      <c r="D19" s="130"/>
      <c r="E19" s="129"/>
      <c r="F19"/>
    </row>
    <row r="20" spans="1:6" ht="13.5" thickBot="1" x14ac:dyDescent="0.25">
      <c r="A20" s="160">
        <f>+'12Reventa'!A20</f>
        <v>42705</v>
      </c>
      <c r="B20" s="161"/>
      <c r="C20" s="161"/>
      <c r="D20" s="162"/>
      <c r="E20" s="161"/>
      <c r="F20"/>
    </row>
    <row r="21" spans="1:6" x14ac:dyDescent="0.2">
      <c r="A21" s="154">
        <f>+'12Reventa'!A21</f>
        <v>42736</v>
      </c>
      <c r="B21" s="156"/>
      <c r="C21" s="156"/>
      <c r="D21" s="130"/>
      <c r="E21" s="156"/>
      <c r="F21"/>
    </row>
    <row r="22" spans="1:6" x14ac:dyDescent="0.2">
      <c r="A22" s="158">
        <f>+'12Reventa'!A22</f>
        <v>42767</v>
      </c>
      <c r="B22" s="129"/>
      <c r="C22" s="129"/>
      <c r="D22" s="163"/>
      <c r="E22" s="129"/>
      <c r="F22"/>
    </row>
    <row r="23" spans="1:6" x14ac:dyDescent="0.2">
      <c r="A23" s="158">
        <f>+'12Reventa'!A23</f>
        <v>42795</v>
      </c>
      <c r="B23" s="129"/>
      <c r="C23" s="129"/>
      <c r="D23" s="130"/>
      <c r="E23" s="129"/>
      <c r="F23"/>
    </row>
    <row r="24" spans="1:6" x14ac:dyDescent="0.2">
      <c r="A24" s="158">
        <f>+'12Reventa'!A24</f>
        <v>42826</v>
      </c>
      <c r="B24" s="129"/>
      <c r="C24" s="129"/>
      <c r="D24" s="130"/>
      <c r="E24" s="129"/>
      <c r="F24"/>
    </row>
    <row r="25" spans="1:6" x14ac:dyDescent="0.2">
      <c r="A25" s="158">
        <f>+'12Reventa'!A25</f>
        <v>42856</v>
      </c>
      <c r="B25" s="129"/>
      <c r="C25" s="129"/>
      <c r="D25" s="130"/>
      <c r="E25" s="129"/>
      <c r="F25"/>
    </row>
    <row r="26" spans="1:6" x14ac:dyDescent="0.2">
      <c r="A26" s="158">
        <f>+'12Reventa'!A26</f>
        <v>42887</v>
      </c>
      <c r="B26" s="129"/>
      <c r="C26" s="129"/>
      <c r="D26" s="130"/>
      <c r="E26" s="129"/>
      <c r="F26"/>
    </row>
    <row r="27" spans="1:6" x14ac:dyDescent="0.2">
      <c r="A27" s="158">
        <f>+'12Reventa'!A27</f>
        <v>42917</v>
      </c>
      <c r="B27" s="129"/>
      <c r="C27" s="129"/>
      <c r="D27" s="130"/>
      <c r="E27" s="129"/>
      <c r="F27"/>
    </row>
    <row r="28" spans="1:6" x14ac:dyDescent="0.2">
      <c r="A28" s="158">
        <f>+'12Reventa'!A28</f>
        <v>42948</v>
      </c>
      <c r="B28" s="129"/>
      <c r="C28" s="129"/>
      <c r="D28" s="130"/>
      <c r="E28" s="129"/>
      <c r="F28"/>
    </row>
    <row r="29" spans="1:6" x14ac:dyDescent="0.2">
      <c r="A29" s="158">
        <f>+'12Reventa'!A29</f>
        <v>42979</v>
      </c>
      <c r="B29" s="129"/>
      <c r="C29" s="129"/>
      <c r="D29" s="130"/>
      <c r="E29" s="129"/>
      <c r="F29"/>
    </row>
    <row r="30" spans="1:6" x14ac:dyDescent="0.2">
      <c r="A30" s="158">
        <f>+'12Reventa'!A30</f>
        <v>43009</v>
      </c>
      <c r="B30" s="129"/>
      <c r="C30" s="129"/>
      <c r="D30" s="130"/>
      <c r="E30" s="129"/>
      <c r="F30"/>
    </row>
    <row r="31" spans="1:6" x14ac:dyDescent="0.2">
      <c r="A31" s="158">
        <f>+'12Reventa'!A31</f>
        <v>43040</v>
      </c>
      <c r="B31" s="129"/>
      <c r="C31" s="129"/>
      <c r="D31" s="130"/>
      <c r="E31" s="129"/>
      <c r="F31"/>
    </row>
    <row r="32" spans="1:6" ht="13.5" thickBot="1" x14ac:dyDescent="0.25">
      <c r="A32" s="160">
        <f>+'12Reventa'!A32</f>
        <v>43070</v>
      </c>
      <c r="B32" s="161"/>
      <c r="C32" s="161"/>
      <c r="D32" s="164"/>
      <c r="E32" s="161"/>
      <c r="F32"/>
    </row>
    <row r="33" spans="1:6" x14ac:dyDescent="0.2">
      <c r="A33" s="154">
        <f>+'12Reventa'!A33</f>
        <v>43101</v>
      </c>
      <c r="B33" s="156"/>
      <c r="C33" s="165"/>
      <c r="D33" s="155"/>
      <c r="E33" s="156"/>
      <c r="F33"/>
    </row>
    <row r="34" spans="1:6" x14ac:dyDescent="0.2">
      <c r="A34" s="158">
        <f>+'12Reventa'!A34</f>
        <v>43132</v>
      </c>
      <c r="B34" s="129"/>
      <c r="C34" s="105"/>
      <c r="D34" s="159"/>
      <c r="E34" s="129"/>
      <c r="F34"/>
    </row>
    <row r="35" spans="1:6" x14ac:dyDescent="0.2">
      <c r="A35" s="158">
        <f>+'12Reventa'!A35</f>
        <v>43160</v>
      </c>
      <c r="B35" s="129"/>
      <c r="C35" s="105"/>
      <c r="D35" s="159"/>
      <c r="E35" s="129"/>
      <c r="F35"/>
    </row>
    <row r="36" spans="1:6" x14ac:dyDescent="0.2">
      <c r="A36" s="158">
        <f>+'12Reventa'!A36</f>
        <v>43191</v>
      </c>
      <c r="B36" s="129"/>
      <c r="C36" s="105"/>
      <c r="D36" s="159"/>
      <c r="E36" s="129"/>
      <c r="F36"/>
    </row>
    <row r="37" spans="1:6" x14ac:dyDescent="0.2">
      <c r="A37" s="158">
        <f>+'12Reventa'!A37</f>
        <v>43221</v>
      </c>
      <c r="B37" s="129"/>
      <c r="C37" s="105"/>
      <c r="D37" s="159"/>
      <c r="E37" s="129"/>
      <c r="F37"/>
    </row>
    <row r="38" spans="1:6" x14ac:dyDescent="0.2">
      <c r="A38" s="158">
        <f>+'12Reventa'!A38</f>
        <v>43252</v>
      </c>
      <c r="B38" s="129"/>
      <c r="C38" s="105"/>
      <c r="D38" s="159"/>
      <c r="E38" s="129"/>
      <c r="F38"/>
    </row>
    <row r="39" spans="1:6" x14ac:dyDescent="0.2">
      <c r="A39" s="158">
        <f>+'12Reventa'!A39</f>
        <v>43282</v>
      </c>
      <c r="B39" s="129"/>
      <c r="C39" s="105"/>
      <c r="D39" s="159"/>
      <c r="E39" s="129"/>
      <c r="F39"/>
    </row>
    <row r="40" spans="1:6" x14ac:dyDescent="0.2">
      <c r="A40" s="158">
        <f>+'12Reventa'!A40</f>
        <v>43313</v>
      </c>
      <c r="B40" s="129"/>
      <c r="C40" s="105"/>
      <c r="D40" s="159"/>
      <c r="E40" s="129"/>
      <c r="F40"/>
    </row>
    <row r="41" spans="1:6" x14ac:dyDescent="0.2">
      <c r="A41" s="158">
        <f>+'12Reventa'!A41</f>
        <v>43344</v>
      </c>
      <c r="B41" s="129"/>
      <c r="C41" s="105"/>
      <c r="D41" s="159"/>
      <c r="E41" s="129"/>
      <c r="F41"/>
    </row>
    <row r="42" spans="1:6" x14ac:dyDescent="0.2">
      <c r="A42" s="158">
        <f>+'12Reventa'!A42</f>
        <v>43374</v>
      </c>
      <c r="B42" s="129"/>
      <c r="C42" s="105"/>
      <c r="D42" s="159"/>
      <c r="E42" s="129"/>
      <c r="F42"/>
    </row>
    <row r="43" spans="1:6" x14ac:dyDescent="0.2">
      <c r="A43" s="158">
        <f>+'12Reventa'!A43</f>
        <v>43405</v>
      </c>
      <c r="B43" s="129"/>
      <c r="C43" s="105"/>
      <c r="D43" s="159"/>
      <c r="E43" s="129"/>
      <c r="F43"/>
    </row>
    <row r="44" spans="1:6" ht="13.5" thickBot="1" x14ac:dyDescent="0.25">
      <c r="A44" s="160">
        <f>+'12Reventa'!A44</f>
        <v>43435</v>
      </c>
      <c r="B44" s="161"/>
      <c r="C44" s="166"/>
      <c r="D44" s="167"/>
      <c r="E44" s="161"/>
      <c r="F44"/>
    </row>
    <row r="45" spans="1:6" x14ac:dyDescent="0.2">
      <c r="A45" s="154">
        <f>+'12Reventa'!A45</f>
        <v>43466</v>
      </c>
      <c r="B45" s="156"/>
      <c r="C45" s="165"/>
      <c r="D45" s="155"/>
      <c r="E45" s="156"/>
      <c r="F45"/>
    </row>
    <row r="46" spans="1:6" x14ac:dyDescent="0.2">
      <c r="A46" s="158">
        <f>+'12Reventa'!A46</f>
        <v>43497</v>
      </c>
      <c r="B46" s="129"/>
      <c r="C46" s="105"/>
      <c r="D46" s="159"/>
      <c r="E46" s="129"/>
      <c r="F46"/>
    </row>
    <row r="47" spans="1:6" x14ac:dyDescent="0.2">
      <c r="A47" s="158">
        <f>+'12Reventa'!A47</f>
        <v>43525</v>
      </c>
      <c r="B47" s="129"/>
      <c r="C47" s="105"/>
      <c r="D47" s="159"/>
      <c r="E47" s="129"/>
      <c r="F47"/>
    </row>
    <row r="48" spans="1:6" x14ac:dyDescent="0.2">
      <c r="A48" s="158">
        <f>+'12Reventa'!A48</f>
        <v>43556</v>
      </c>
      <c r="B48" s="129"/>
      <c r="C48" s="105"/>
      <c r="D48" s="159"/>
      <c r="E48" s="129"/>
      <c r="F48"/>
    </row>
    <row r="49" spans="1:6" x14ac:dyDescent="0.2">
      <c r="A49" s="158">
        <f>+'12Reventa'!A49</f>
        <v>43586</v>
      </c>
      <c r="B49" s="129"/>
      <c r="C49" s="105"/>
      <c r="D49" s="159"/>
      <c r="E49" s="129"/>
      <c r="F49"/>
    </row>
    <row r="50" spans="1:6" x14ac:dyDescent="0.2">
      <c r="A50" s="158">
        <f>+'12Reventa'!A50</f>
        <v>43617</v>
      </c>
      <c r="B50" s="129"/>
      <c r="C50" s="105"/>
      <c r="D50" s="159"/>
      <c r="E50" s="129"/>
      <c r="F50"/>
    </row>
    <row r="51" spans="1:6" ht="13.5" thickBot="1" x14ac:dyDescent="0.25">
      <c r="A51" s="168"/>
      <c r="B51" s="169"/>
      <c r="C51" s="169"/>
      <c r="D51" s="170"/>
      <c r="E51" s="169"/>
      <c r="F51"/>
    </row>
    <row r="52" spans="1:6" x14ac:dyDescent="0.2">
      <c r="A52" s="171">
        <f>+'11- impo '!A51</f>
        <v>2016</v>
      </c>
      <c r="B52" s="156"/>
      <c r="C52" s="156"/>
      <c r="D52" s="156"/>
      <c r="E52" s="156"/>
      <c r="F52"/>
    </row>
    <row r="53" spans="1:6" x14ac:dyDescent="0.2">
      <c r="A53" s="172">
        <f>+'11- impo '!A52</f>
        <v>2017</v>
      </c>
      <c r="B53" s="129"/>
      <c r="C53" s="129"/>
      <c r="D53" s="129"/>
      <c r="E53" s="129"/>
      <c r="F53"/>
    </row>
    <row r="54" spans="1:6" ht="13.5" thickBot="1" x14ac:dyDescent="0.25">
      <c r="A54" s="173">
        <f>+'11- impo '!A53</f>
        <v>2018</v>
      </c>
      <c r="B54" s="161"/>
      <c r="C54" s="161"/>
      <c r="D54" s="161"/>
      <c r="E54" s="161"/>
      <c r="F54"/>
    </row>
    <row r="55" spans="1:6" ht="13.5" thickBot="1" x14ac:dyDescent="0.25">
      <c r="A55" s="174"/>
      <c r="B55" s="169"/>
      <c r="C55" s="169"/>
      <c r="D55" s="169"/>
      <c r="E55" s="169"/>
      <c r="F55"/>
    </row>
    <row r="56" spans="1:6" x14ac:dyDescent="0.2">
      <c r="A56" s="392" t="str">
        <f>+'11- impo '!A55</f>
        <v>ene-jun 2018</v>
      </c>
      <c r="B56" s="156"/>
      <c r="C56" s="156"/>
      <c r="D56" s="156"/>
      <c r="E56" s="156"/>
      <c r="F56"/>
    </row>
    <row r="57" spans="1:6" ht="13.5" thickBot="1" x14ac:dyDescent="0.25">
      <c r="A57" s="393" t="str">
        <f>+'11- impo '!A56</f>
        <v>ene-jun 2019</v>
      </c>
      <c r="B57" s="161"/>
      <c r="C57" s="161"/>
      <c r="D57" s="161"/>
      <c r="E57" s="161"/>
      <c r="F57"/>
    </row>
    <row r="58" spans="1:6" x14ac:dyDescent="0.2">
      <c r="A58" s="168"/>
    </row>
    <row r="59" spans="1:6" x14ac:dyDescent="0.2">
      <c r="A59" s="175" t="s">
        <v>91</v>
      </c>
    </row>
    <row r="60" spans="1:6" x14ac:dyDescent="0.2">
      <c r="A60" s="144"/>
    </row>
    <row r="61" spans="1:6" x14ac:dyDescent="0.2">
      <c r="A61" s="144"/>
      <c r="E61" s="169"/>
      <c r="F61" s="169"/>
    </row>
  </sheetData>
  <sheetProtection formatCells="0" formatColumns="0" formatRows="0"/>
  <phoneticPr fontId="0" type="noConversion"/>
  <printOptions horizontalCentered="1" verticalCentered="1"/>
  <pageMargins left="0.35433070866141736" right="0.43307086614173229" top="0.39370078740157483" bottom="0.39370078740157483" header="0.51181102362204722" footer="0.51181102362204722"/>
  <pageSetup paperSize="9" scale="93" orientation="portrait" horizontalDpi="300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95</v>
      </c>
      <c r="B1" s="3"/>
    </row>
    <row r="2" spans="1:2" ht="13.5" thickBot="1" x14ac:dyDescent="0.25">
      <c r="A2" s="2" t="s">
        <v>53</v>
      </c>
      <c r="B2" s="3"/>
    </row>
    <row r="3" spans="1:2" x14ac:dyDescent="0.2">
      <c r="A3" s="4" t="s">
        <v>10</v>
      </c>
      <c r="B3" s="14" t="s">
        <v>54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481" t="s">
        <v>96</v>
      </c>
      <c r="B2" s="481"/>
      <c r="C2" s="481"/>
      <c r="D2" s="481"/>
    </row>
    <row r="3" spans="1:4" x14ac:dyDescent="0.2">
      <c r="A3" s="481" t="s">
        <v>97</v>
      </c>
      <c r="B3" s="481"/>
      <c r="C3" s="481"/>
      <c r="D3" s="481"/>
    </row>
    <row r="4" spans="1:4" x14ac:dyDescent="0.2">
      <c r="A4" s="482" t="s">
        <v>2</v>
      </c>
      <c r="B4" s="482"/>
      <c r="C4" s="482"/>
      <c r="D4" s="482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34</v>
      </c>
      <c r="B6" s="21" t="s">
        <v>98</v>
      </c>
      <c r="C6" s="22" t="s">
        <v>99</v>
      </c>
      <c r="D6" s="23" t="s">
        <v>100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25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K22" sqref="K22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17" t="s">
        <v>1</v>
      </c>
      <c r="B1" s="118"/>
      <c r="C1" s="118"/>
      <c r="D1" s="118"/>
      <c r="E1" s="118"/>
      <c r="F1" s="118"/>
    </row>
    <row r="2" spans="1:6" x14ac:dyDescent="0.2">
      <c r="A2" s="366" t="s">
        <v>117</v>
      </c>
      <c r="B2" s="367"/>
      <c r="C2" s="367"/>
      <c r="D2" s="367"/>
      <c r="E2" s="367"/>
      <c r="F2" s="367"/>
    </row>
    <row r="3" spans="1:6" x14ac:dyDescent="0.2">
      <c r="A3" s="368" t="s">
        <v>234</v>
      </c>
      <c r="B3" s="368"/>
      <c r="C3" s="368"/>
      <c r="D3" s="368"/>
      <c r="E3" s="367"/>
      <c r="F3" s="367"/>
    </row>
    <row r="4" spans="1:6" hidden="1" x14ac:dyDescent="0.2">
      <c r="A4" s="117"/>
      <c r="B4" s="118"/>
      <c r="C4" s="118"/>
      <c r="D4" s="118"/>
      <c r="E4" s="118"/>
      <c r="F4" s="118"/>
    </row>
    <row r="5" spans="1:6" hidden="1" x14ac:dyDescent="0.2">
      <c r="A5" s="117"/>
      <c r="B5" s="118"/>
      <c r="C5" s="118"/>
      <c r="D5" s="118"/>
      <c r="E5" s="118"/>
      <c r="F5" s="118"/>
    </row>
    <row r="6" spans="1:6" x14ac:dyDescent="0.2">
      <c r="A6" s="117"/>
      <c r="B6" s="118"/>
      <c r="C6" s="118"/>
      <c r="D6" s="118"/>
      <c r="E6" s="118"/>
      <c r="F6" s="118"/>
    </row>
    <row r="7" spans="1:6" x14ac:dyDescent="0.2">
      <c r="A7" s="117"/>
      <c r="B7" s="118"/>
      <c r="C7" s="118"/>
      <c r="D7" s="118"/>
      <c r="E7" s="118"/>
      <c r="F7" s="118"/>
    </row>
    <row r="8" spans="1:6" x14ac:dyDescent="0.2">
      <c r="A8" s="117"/>
      <c r="B8" s="118"/>
      <c r="C8" s="118"/>
      <c r="D8" s="118"/>
      <c r="E8" s="118"/>
      <c r="F8" s="118"/>
    </row>
    <row r="9" spans="1:6" ht="13.5" thickBot="1" x14ac:dyDescent="0.25">
      <c r="A9" s="118"/>
      <c r="B9" s="117"/>
      <c r="C9" s="118"/>
      <c r="D9" s="118"/>
      <c r="E9" s="118"/>
      <c r="F9" s="118"/>
    </row>
    <row r="10" spans="1:6" ht="28.5" customHeight="1" thickBot="1" x14ac:dyDescent="0.25">
      <c r="A10" s="119" t="s">
        <v>3</v>
      </c>
      <c r="B10" s="120" t="s">
        <v>4</v>
      </c>
      <c r="C10" s="385">
        <f>+'3.vol.'!C53</f>
        <v>2016</v>
      </c>
      <c r="D10" s="385">
        <f>+'3.vol.'!C54</f>
        <v>2017</v>
      </c>
      <c r="E10" s="385">
        <f>+'3.vol.'!C55</f>
        <v>2018</v>
      </c>
      <c r="F10" s="385" t="str">
        <f>+'3.vol.'!C57</f>
        <v>ene-jun 2019</v>
      </c>
    </row>
    <row r="11" spans="1:6" x14ac:dyDescent="0.2">
      <c r="A11" s="121" t="s">
        <v>5</v>
      </c>
      <c r="B11" s="434"/>
      <c r="C11" s="435" t="s">
        <v>194</v>
      </c>
      <c r="D11" s="435" t="s">
        <v>194</v>
      </c>
      <c r="E11" s="435" t="s">
        <v>194</v>
      </c>
      <c r="F11" s="435" t="s">
        <v>194</v>
      </c>
    </row>
    <row r="12" spans="1:6" x14ac:dyDescent="0.2">
      <c r="A12" s="122"/>
      <c r="B12" s="433"/>
      <c r="C12" s="436"/>
      <c r="D12" s="436"/>
      <c r="E12" s="436"/>
      <c r="F12" s="436"/>
    </row>
    <row r="13" spans="1:6" x14ac:dyDescent="0.2">
      <c r="A13" s="122"/>
      <c r="B13" s="432"/>
      <c r="C13" s="436"/>
      <c r="D13" s="436"/>
      <c r="E13" s="436"/>
      <c r="F13" s="436"/>
    </row>
    <row r="14" spans="1:6" x14ac:dyDescent="0.2">
      <c r="A14" s="122"/>
      <c r="B14" s="433"/>
      <c r="C14" s="436"/>
      <c r="D14" s="436"/>
      <c r="E14" s="436"/>
      <c r="F14" s="436"/>
    </row>
    <row r="15" spans="1:6" x14ac:dyDescent="0.2">
      <c r="A15" s="122"/>
      <c r="B15" s="432"/>
      <c r="C15" s="436"/>
      <c r="D15" s="436"/>
      <c r="E15" s="436"/>
      <c r="F15" s="436"/>
    </row>
    <row r="16" spans="1:6" ht="13.5" thickBot="1" x14ac:dyDescent="0.25">
      <c r="A16" s="123"/>
      <c r="B16" s="438"/>
      <c r="C16" s="437"/>
      <c r="D16" s="437"/>
      <c r="E16" s="437"/>
      <c r="F16" s="437"/>
    </row>
    <row r="17" spans="1:6" x14ac:dyDescent="0.2">
      <c r="A17" s="121" t="s">
        <v>6</v>
      </c>
      <c r="B17" s="434"/>
      <c r="C17" s="435" t="s">
        <v>194</v>
      </c>
      <c r="D17" s="435" t="s">
        <v>194</v>
      </c>
      <c r="E17" s="435" t="s">
        <v>194</v>
      </c>
      <c r="F17" s="435" t="s">
        <v>194</v>
      </c>
    </row>
    <row r="18" spans="1:6" x14ac:dyDescent="0.2">
      <c r="A18" s="122"/>
      <c r="B18" s="433"/>
      <c r="C18" s="436"/>
      <c r="D18" s="436"/>
      <c r="E18" s="436"/>
      <c r="F18" s="436"/>
    </row>
    <row r="19" spans="1:6" x14ac:dyDescent="0.2">
      <c r="A19" s="122"/>
      <c r="B19" s="432"/>
      <c r="C19" s="436"/>
      <c r="D19" s="436"/>
      <c r="E19" s="436"/>
      <c r="F19" s="436"/>
    </row>
    <row r="20" spans="1:6" x14ac:dyDescent="0.2">
      <c r="A20" s="122"/>
      <c r="B20" s="433"/>
      <c r="C20" s="436"/>
      <c r="D20" s="436"/>
      <c r="E20" s="436"/>
      <c r="F20" s="436"/>
    </row>
    <row r="21" spans="1:6" x14ac:dyDescent="0.2">
      <c r="A21" s="122"/>
      <c r="B21" s="432"/>
      <c r="C21" s="436"/>
      <c r="D21" s="436"/>
      <c r="E21" s="436"/>
      <c r="F21" s="436"/>
    </row>
    <row r="22" spans="1:6" ht="13.5" thickBot="1" x14ac:dyDescent="0.25">
      <c r="A22" s="123"/>
      <c r="B22" s="438"/>
      <c r="C22" s="437"/>
      <c r="D22" s="437"/>
      <c r="E22" s="437"/>
      <c r="F22" s="437"/>
    </row>
    <row r="23" spans="1:6" x14ac:dyDescent="0.2">
      <c r="A23" s="121" t="s">
        <v>7</v>
      </c>
      <c r="B23" s="434"/>
      <c r="C23" s="435" t="s">
        <v>194</v>
      </c>
      <c r="D23" s="435" t="s">
        <v>194</v>
      </c>
      <c r="E23" s="435" t="s">
        <v>194</v>
      </c>
      <c r="F23" s="435" t="s">
        <v>194</v>
      </c>
    </row>
    <row r="24" spans="1:6" x14ac:dyDescent="0.2">
      <c r="A24" s="122"/>
      <c r="B24" s="433"/>
      <c r="C24" s="436"/>
      <c r="D24" s="436"/>
      <c r="E24" s="436"/>
      <c r="F24" s="436"/>
    </row>
    <row r="25" spans="1:6" x14ac:dyDescent="0.2">
      <c r="A25" s="122"/>
      <c r="B25" s="432"/>
      <c r="C25" s="436"/>
      <c r="D25" s="436"/>
      <c r="E25" s="436"/>
      <c r="F25" s="436"/>
    </row>
    <row r="26" spans="1:6" x14ac:dyDescent="0.2">
      <c r="A26" s="122"/>
      <c r="B26" s="433"/>
      <c r="C26" s="436"/>
      <c r="D26" s="436"/>
      <c r="E26" s="436"/>
      <c r="F26" s="436"/>
    </row>
    <row r="27" spans="1:6" x14ac:dyDescent="0.2">
      <c r="A27" s="122"/>
      <c r="B27" s="432"/>
      <c r="C27" s="436"/>
      <c r="D27" s="436"/>
      <c r="E27" s="436"/>
      <c r="F27" s="436"/>
    </row>
    <row r="28" spans="1:6" ht="13.5" thickBot="1" x14ac:dyDescent="0.25">
      <c r="A28" s="123"/>
      <c r="B28" s="438"/>
      <c r="C28" s="437"/>
      <c r="D28" s="437"/>
      <c r="E28" s="437"/>
      <c r="F28" s="437"/>
    </row>
    <row r="29" spans="1:6" x14ac:dyDescent="0.2">
      <c r="A29" s="121" t="s">
        <v>175</v>
      </c>
      <c r="B29" s="434"/>
      <c r="C29" s="435" t="s">
        <v>194</v>
      </c>
      <c r="D29" s="435" t="s">
        <v>194</v>
      </c>
      <c r="E29" s="435" t="s">
        <v>194</v>
      </c>
      <c r="F29" s="435" t="s">
        <v>194</v>
      </c>
    </row>
    <row r="30" spans="1:6" x14ac:dyDescent="0.2">
      <c r="A30" s="122"/>
      <c r="B30" s="433"/>
      <c r="C30" s="436"/>
      <c r="D30" s="436"/>
      <c r="E30" s="436"/>
      <c r="F30" s="436"/>
    </row>
    <row r="31" spans="1:6" x14ac:dyDescent="0.2">
      <c r="A31" s="122"/>
      <c r="B31" s="432"/>
      <c r="C31" s="436"/>
      <c r="D31" s="436"/>
      <c r="E31" s="436"/>
      <c r="F31" s="436"/>
    </row>
    <row r="32" spans="1:6" x14ac:dyDescent="0.2">
      <c r="A32" s="122"/>
      <c r="B32" s="433"/>
      <c r="C32" s="436"/>
      <c r="D32" s="436"/>
      <c r="E32" s="436"/>
      <c r="F32" s="436"/>
    </row>
    <row r="33" spans="1:6" x14ac:dyDescent="0.2">
      <c r="A33" s="122"/>
      <c r="B33" s="432"/>
      <c r="C33" s="436"/>
      <c r="D33" s="436"/>
      <c r="E33" s="436"/>
      <c r="F33" s="436"/>
    </row>
    <row r="34" spans="1:6" ht="13.5" thickBot="1" x14ac:dyDescent="0.25">
      <c r="A34" s="123"/>
      <c r="B34" s="438"/>
      <c r="C34" s="437"/>
      <c r="D34" s="437"/>
      <c r="E34" s="437"/>
      <c r="F34" s="437"/>
    </row>
    <row r="35" spans="1:6" x14ac:dyDescent="0.2">
      <c r="A35" s="121" t="s">
        <v>176</v>
      </c>
      <c r="B35" s="434"/>
      <c r="C35" s="435" t="s">
        <v>194</v>
      </c>
      <c r="D35" s="435" t="s">
        <v>194</v>
      </c>
      <c r="E35" s="435" t="s">
        <v>194</v>
      </c>
      <c r="F35" s="435" t="s">
        <v>194</v>
      </c>
    </row>
    <row r="36" spans="1:6" x14ac:dyDescent="0.2">
      <c r="A36" s="122"/>
      <c r="B36" s="433"/>
      <c r="C36" s="436"/>
      <c r="D36" s="436"/>
      <c r="E36" s="436"/>
      <c r="F36" s="436"/>
    </row>
    <row r="37" spans="1:6" x14ac:dyDescent="0.2">
      <c r="A37" s="122"/>
      <c r="B37" s="432"/>
      <c r="C37" s="436"/>
      <c r="D37" s="436"/>
      <c r="E37" s="436"/>
      <c r="F37" s="436"/>
    </row>
    <row r="38" spans="1:6" x14ac:dyDescent="0.2">
      <c r="A38" s="122"/>
      <c r="B38" s="433"/>
      <c r="C38" s="436"/>
      <c r="D38" s="436"/>
      <c r="E38" s="436"/>
      <c r="F38" s="436"/>
    </row>
    <row r="39" spans="1:6" x14ac:dyDescent="0.2">
      <c r="A39" s="122"/>
      <c r="B39" s="432"/>
      <c r="C39" s="436"/>
      <c r="D39" s="436"/>
      <c r="E39" s="436"/>
      <c r="F39" s="436"/>
    </row>
    <row r="40" spans="1:6" ht="13.5" thickBot="1" x14ac:dyDescent="0.25">
      <c r="A40" s="126"/>
      <c r="B40" s="438"/>
      <c r="C40" s="437"/>
      <c r="D40" s="437"/>
      <c r="E40" s="437"/>
      <c r="F40" s="437"/>
    </row>
    <row r="41" spans="1:6" ht="13.5" thickBot="1" x14ac:dyDescent="0.25">
      <c r="B41" s="127" t="s">
        <v>116</v>
      </c>
      <c r="C41" s="128">
        <v>1</v>
      </c>
      <c r="D41" s="128">
        <v>1</v>
      </c>
      <c r="E41" s="128">
        <v>1</v>
      </c>
      <c r="F41" s="128">
        <v>1</v>
      </c>
    </row>
    <row r="43" spans="1:6" x14ac:dyDescent="0.2">
      <c r="A43" s="52" t="s">
        <v>174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15"/>
  <sheetViews>
    <sheetView workbookViewId="0">
      <selection activeCell="C22" sqref="C22:C23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32" t="s">
        <v>101</v>
      </c>
      <c r="B1" s="132"/>
      <c r="C1" s="132"/>
    </row>
    <row r="2" spans="1:3" x14ac:dyDescent="0.2">
      <c r="A2" s="132" t="s">
        <v>111</v>
      </c>
      <c r="B2" s="132"/>
      <c r="C2" s="132"/>
    </row>
    <row r="3" spans="1:3" x14ac:dyDescent="0.2">
      <c r="A3" s="439" t="str">
        <f>+'1.modelos'!A3</f>
        <v>Máquinas de tracción</v>
      </c>
      <c r="B3" s="439"/>
      <c r="C3" s="439"/>
    </row>
    <row r="4" spans="1:3" x14ac:dyDescent="0.2">
      <c r="A4" s="440" t="s">
        <v>235</v>
      </c>
      <c r="B4" s="440"/>
      <c r="C4" s="440"/>
    </row>
    <row r="5" spans="1:3" ht="13.5" thickBot="1" x14ac:dyDescent="0.25"/>
    <row r="6" spans="1:3" x14ac:dyDescent="0.2">
      <c r="A6" s="133" t="s">
        <v>12</v>
      </c>
      <c r="B6" s="134" t="s">
        <v>112</v>
      </c>
      <c r="C6" s="134" t="s">
        <v>113</v>
      </c>
    </row>
    <row r="7" spans="1:3" ht="13.5" thickBot="1" x14ac:dyDescent="0.25">
      <c r="A7" s="135"/>
      <c r="B7" s="136"/>
      <c r="C7" s="136" t="s">
        <v>114</v>
      </c>
    </row>
    <row r="8" spans="1:3" x14ac:dyDescent="0.2">
      <c r="A8" s="336">
        <f>+'3.vol.'!C53</f>
        <v>2016</v>
      </c>
      <c r="B8" s="137"/>
      <c r="C8" s="138"/>
    </row>
    <row r="9" spans="1:3" x14ac:dyDescent="0.2">
      <c r="A9" s="139">
        <f>+'3.vol.'!C54</f>
        <v>2017</v>
      </c>
      <c r="B9" s="140"/>
      <c r="C9" s="141"/>
    </row>
    <row r="10" spans="1:3" x14ac:dyDescent="0.2">
      <c r="A10" s="139">
        <f>+'3.vol.'!C55</f>
        <v>2018</v>
      </c>
      <c r="B10" s="140"/>
      <c r="C10" s="141"/>
    </row>
    <row r="11" spans="1:3" x14ac:dyDescent="0.2">
      <c r="A11" s="386" t="str">
        <f>+'3.vol.'!C56</f>
        <v>ene-jun 2018</v>
      </c>
      <c r="B11" s="140"/>
      <c r="C11" s="141"/>
    </row>
    <row r="12" spans="1:3" ht="13.5" thickBot="1" x14ac:dyDescent="0.25">
      <c r="A12" s="387" t="str">
        <f>+'3.vol.'!C57</f>
        <v>ene-jun 2019</v>
      </c>
      <c r="B12" s="142"/>
      <c r="C12" s="143"/>
    </row>
    <row r="13" spans="1:3" ht="5.25" customHeight="1" x14ac:dyDescent="0.2"/>
    <row r="14" spans="1:3" ht="13.5" thickBot="1" x14ac:dyDescent="0.25">
      <c r="A14" s="144" t="s">
        <v>115</v>
      </c>
    </row>
    <row r="15" spans="1:3" ht="30.75" customHeight="1" thickBot="1" x14ac:dyDescent="0.25">
      <c r="A15" s="324"/>
      <c r="B15" s="325"/>
      <c r="C15" s="326"/>
    </row>
  </sheetData>
  <mergeCells count="2">
    <mergeCell ref="A3:C3"/>
    <mergeCell ref="A4:C4"/>
  </mergeCells>
  <phoneticPr fontId="0" type="noConversion"/>
  <printOptions horizontalCentered="1" verticalCentered="1"/>
  <pageMargins left="0.74803149606299213" right="0.74803149606299213" top="0.98425196850393704" bottom="0.98425196850393704" header="0" footer="0"/>
  <pageSetup paperSize="9" scale="140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O108"/>
  <sheetViews>
    <sheetView topLeftCell="A43" workbookViewId="0">
      <selection activeCell="P50" sqref="P50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5" width="11.42578125" style="52" customWidth="1"/>
    <col min="16" max="16384" width="13.7109375" style="57"/>
  </cols>
  <sheetData>
    <row r="1" spans="3:15" x14ac:dyDescent="0.2">
      <c r="C1" s="441" t="s">
        <v>8</v>
      </c>
      <c r="D1" s="441"/>
      <c r="E1" s="441"/>
      <c r="F1" s="441"/>
      <c r="G1" s="441"/>
      <c r="H1" s="441"/>
      <c r="I1" s="441"/>
      <c r="J1" s="441"/>
      <c r="K1" s="441"/>
    </row>
    <row r="2" spans="3:15" x14ac:dyDescent="0.2">
      <c r="C2" s="441" t="s">
        <v>123</v>
      </c>
      <c r="D2" s="441"/>
      <c r="E2" s="441"/>
      <c r="F2" s="441"/>
      <c r="G2" s="441"/>
      <c r="H2" s="441"/>
      <c r="I2" s="441"/>
      <c r="J2" s="441"/>
      <c r="K2" s="441"/>
    </row>
    <row r="3" spans="3:15" x14ac:dyDescent="0.2">
      <c r="C3" s="439" t="str">
        <f>+'1.modelos'!A3</f>
        <v>Máquinas de tracción</v>
      </c>
      <c r="D3" s="439"/>
      <c r="E3" s="439"/>
      <c r="F3" s="439"/>
      <c r="G3" s="439"/>
      <c r="H3" s="439"/>
      <c r="I3" s="439"/>
      <c r="J3" s="439"/>
      <c r="K3" s="439"/>
      <c r="L3" s="331"/>
      <c r="M3" s="331"/>
      <c r="N3" s="331"/>
      <c r="O3" s="57"/>
    </row>
    <row r="4" spans="3:15" x14ac:dyDescent="0.2">
      <c r="C4" s="439" t="s">
        <v>236</v>
      </c>
      <c r="D4" s="439"/>
      <c r="E4" s="439"/>
      <c r="F4" s="439"/>
      <c r="G4" s="439"/>
      <c r="H4" s="439"/>
      <c r="I4" s="439"/>
      <c r="J4" s="439"/>
      <c r="K4" s="439"/>
      <c r="L4" s="331"/>
      <c r="M4" s="331"/>
      <c r="N4" s="369"/>
      <c r="O4" s="57"/>
    </row>
    <row r="5" spans="3:15" x14ac:dyDescent="0.2">
      <c r="C5" s="53"/>
      <c r="D5" s="53"/>
      <c r="E5" s="53"/>
      <c r="F5" s="53"/>
      <c r="G5" s="53"/>
      <c r="H5" s="53"/>
      <c r="I5" s="53"/>
      <c r="J5" s="53"/>
      <c r="K5" s="53"/>
      <c r="L5" s="331"/>
      <c r="M5" s="331"/>
      <c r="O5" s="57"/>
    </row>
    <row r="6" spans="3:15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5" ht="51.75" thickBot="1" x14ac:dyDescent="0.25">
      <c r="C7" s="327" t="s">
        <v>119</v>
      </c>
      <c r="D7" s="25"/>
      <c r="E7" s="26" t="s">
        <v>21</v>
      </c>
      <c r="F7" s="27" t="s">
        <v>22</v>
      </c>
      <c r="G7" s="27" t="s">
        <v>127</v>
      </c>
      <c r="H7" s="27" t="s">
        <v>120</v>
      </c>
      <c r="I7" s="24" t="s">
        <v>121</v>
      </c>
      <c r="J7" s="27" t="s">
        <v>128</v>
      </c>
      <c r="K7" s="24" t="s">
        <v>122</v>
      </c>
      <c r="L7" s="54"/>
      <c r="M7" s="54"/>
      <c r="N7" s="28"/>
      <c r="O7" s="55"/>
    </row>
    <row r="8" spans="3:15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5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5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5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5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5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5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5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5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99">
        <v>43466</v>
      </c>
      <c r="D44" s="47"/>
      <c r="E44" s="30"/>
      <c r="F44" s="31"/>
      <c r="G44" s="31"/>
      <c r="H44" s="103"/>
      <c r="I44" s="32"/>
      <c r="J44" s="32"/>
      <c r="K44" s="32"/>
      <c r="N44" s="33"/>
    </row>
    <row r="45" spans="3:14" x14ac:dyDescent="0.2">
      <c r="C45" s="100">
        <v>43497</v>
      </c>
      <c r="D45" s="47"/>
      <c r="E45" s="34"/>
      <c r="F45" s="35"/>
      <c r="G45" s="35"/>
      <c r="H45" s="104"/>
      <c r="I45" s="36"/>
      <c r="J45" s="36"/>
      <c r="K45" s="36"/>
      <c r="N45" s="33"/>
    </row>
    <row r="46" spans="3:14" x14ac:dyDescent="0.2">
      <c r="C46" s="100">
        <v>43525</v>
      </c>
      <c r="D46" s="47"/>
      <c r="E46" s="34"/>
      <c r="F46" s="35"/>
      <c r="G46" s="35"/>
      <c r="H46" s="104"/>
      <c r="I46" s="36"/>
      <c r="J46" s="36"/>
      <c r="K46" s="36"/>
      <c r="N46" s="33"/>
    </row>
    <row r="47" spans="3:14" x14ac:dyDescent="0.2">
      <c r="C47" s="100">
        <v>43556</v>
      </c>
      <c r="D47" s="47"/>
      <c r="E47" s="34"/>
      <c r="F47" s="35"/>
      <c r="G47" s="35"/>
      <c r="H47" s="104"/>
      <c r="I47" s="36"/>
      <c r="J47" s="36"/>
      <c r="K47" s="36"/>
      <c r="N47" s="33"/>
    </row>
    <row r="48" spans="3:14" x14ac:dyDescent="0.2">
      <c r="C48" s="100">
        <v>43586</v>
      </c>
      <c r="D48" s="47"/>
      <c r="E48" s="34"/>
      <c r="F48" s="35"/>
      <c r="G48" s="35"/>
      <c r="H48" s="104"/>
      <c r="I48" s="36"/>
      <c r="J48" s="36"/>
      <c r="K48" s="36"/>
      <c r="N48" s="33"/>
    </row>
    <row r="49" spans="3:14" x14ac:dyDescent="0.2">
      <c r="C49" s="100">
        <v>43617</v>
      </c>
      <c r="D49" s="47"/>
      <c r="E49" s="34"/>
      <c r="F49" s="35"/>
      <c r="G49" s="35"/>
      <c r="H49" s="104"/>
      <c r="I49" s="36"/>
      <c r="J49" s="36"/>
      <c r="K49" s="36"/>
      <c r="N49" s="33"/>
    </row>
    <row r="50" spans="3:14" ht="13.5" thickBot="1" x14ac:dyDescent="0.25">
      <c r="C50" s="46"/>
      <c r="D50" s="47"/>
      <c r="E50" s="33"/>
      <c r="F50" s="33"/>
      <c r="G50" s="33"/>
      <c r="H50" s="33"/>
      <c r="I50" s="33"/>
      <c r="J50" s="33"/>
      <c r="K50" s="33"/>
      <c r="N50" s="33"/>
    </row>
    <row r="51" spans="3:14" ht="50.25" customHeight="1" thickBot="1" x14ac:dyDescent="0.25">
      <c r="C51" s="69" t="s">
        <v>10</v>
      </c>
      <c r="D51" s="71"/>
      <c r="E51" s="26" t="str">
        <f t="shared" ref="E51:K51" si="0">+E7</f>
        <v>Producción</v>
      </c>
      <c r="F51" s="27" t="str">
        <f t="shared" si="0"/>
        <v>Autoconsumo</v>
      </c>
      <c r="G51" s="27" t="str">
        <f t="shared" si="0"/>
        <v>Ventas de Producción Propia</v>
      </c>
      <c r="H51" s="72" t="str">
        <f t="shared" si="0"/>
        <v>Exportaciones</v>
      </c>
      <c r="I51" s="24" t="str">
        <f t="shared" si="0"/>
        <v>Producción Contratada a Terceros</v>
      </c>
      <c r="J51" s="24" t="str">
        <f t="shared" si="0"/>
        <v>Ventas de Producción Contratada a Terceros</v>
      </c>
      <c r="K51" s="58" t="str">
        <f t="shared" si="0"/>
        <v>Producción para Terceros</v>
      </c>
      <c r="L51" s="58" t="s">
        <v>173</v>
      </c>
      <c r="M51" s="58" t="s">
        <v>105</v>
      </c>
      <c r="N51" s="73"/>
    </row>
    <row r="52" spans="3:14" ht="13.5" thickBot="1" x14ac:dyDescent="0.25">
      <c r="C52" s="65">
        <v>2015</v>
      </c>
      <c r="D52" s="74"/>
      <c r="F52" s="75"/>
      <c r="G52" s="75"/>
      <c r="H52" s="76"/>
      <c r="I52" s="48"/>
      <c r="J52" s="48"/>
      <c r="K52" s="48"/>
      <c r="L52" s="50"/>
      <c r="M52" s="48"/>
      <c r="N52" s="29"/>
    </row>
    <row r="53" spans="3:14" x14ac:dyDescent="0.2">
      <c r="C53" s="61">
        <v>2016</v>
      </c>
      <c r="D53" s="77"/>
      <c r="E53" s="78"/>
      <c r="F53" s="79"/>
      <c r="G53" s="79"/>
      <c r="H53" s="79"/>
      <c r="I53" s="60"/>
      <c r="J53" s="60"/>
      <c r="K53" s="60"/>
      <c r="L53" s="60"/>
      <c r="M53" s="80"/>
    </row>
    <row r="54" spans="3:14" x14ac:dyDescent="0.2">
      <c r="C54" s="61">
        <v>2017</v>
      </c>
      <c r="D54" s="77"/>
      <c r="E54" s="81"/>
      <c r="F54" s="82"/>
      <c r="G54" s="82"/>
      <c r="H54" s="82"/>
      <c r="I54" s="62"/>
      <c r="J54" s="62"/>
      <c r="K54" s="62"/>
      <c r="L54" s="62"/>
      <c r="M54" s="83"/>
    </row>
    <row r="55" spans="3:14" ht="13.5" thickBot="1" x14ac:dyDescent="0.25">
      <c r="C55" s="63">
        <v>2018</v>
      </c>
      <c r="D55" s="77"/>
      <c r="E55" s="84"/>
      <c r="F55" s="85"/>
      <c r="G55" s="85"/>
      <c r="H55" s="85"/>
      <c r="I55" s="64"/>
      <c r="J55" s="64"/>
      <c r="K55" s="64"/>
      <c r="L55" s="86"/>
      <c r="M55" s="87"/>
    </row>
    <row r="56" spans="3:14" x14ac:dyDescent="0.2">
      <c r="C56" s="65" t="s">
        <v>243</v>
      </c>
      <c r="D56" s="77"/>
      <c r="E56" s="88"/>
      <c r="F56" s="89"/>
      <c r="G56" s="89"/>
      <c r="H56" s="89"/>
      <c r="I56" s="66"/>
      <c r="J56" s="66"/>
      <c r="K56" s="66"/>
      <c r="L56" s="90"/>
      <c r="M56" s="91"/>
    </row>
    <row r="57" spans="3:14" ht="13.5" thickBot="1" x14ac:dyDescent="0.25">
      <c r="C57" s="388" t="s">
        <v>244</v>
      </c>
      <c r="D57" s="74"/>
      <c r="E57" s="92"/>
      <c r="F57" s="93"/>
      <c r="G57" s="93"/>
      <c r="H57" s="94"/>
      <c r="I57" s="67"/>
      <c r="J57" s="67"/>
      <c r="K57" s="67"/>
      <c r="L57" s="67"/>
      <c r="M57" s="95"/>
    </row>
    <row r="58" spans="3:14" x14ac:dyDescent="0.2">
      <c r="N58" s="51"/>
    </row>
    <row r="59" spans="3:14" x14ac:dyDescent="0.2">
      <c r="K59" s="97"/>
      <c r="N59" s="51"/>
    </row>
    <row r="60" spans="3:14" x14ac:dyDescent="0.2">
      <c r="K60" s="97"/>
      <c r="N60" s="51"/>
    </row>
    <row r="61" spans="3:14" x14ac:dyDescent="0.2">
      <c r="K61" s="97"/>
      <c r="N61" s="51"/>
    </row>
    <row r="62" spans="3:14" x14ac:dyDescent="0.2">
      <c r="K62" s="97"/>
      <c r="N62" s="51"/>
    </row>
    <row r="63" spans="3:14" x14ac:dyDescent="0.2">
      <c r="K63" s="97"/>
      <c r="N63" s="51"/>
    </row>
    <row r="64" spans="3:14" x14ac:dyDescent="0.2">
      <c r="N64" s="51"/>
    </row>
    <row r="65" spans="14:14" x14ac:dyDescent="0.2">
      <c r="N65" s="51"/>
    </row>
    <row r="66" spans="14:14" x14ac:dyDescent="0.2">
      <c r="N66" s="51"/>
    </row>
    <row r="67" spans="14:14" x14ac:dyDescent="0.2">
      <c r="N67" s="51"/>
    </row>
    <row r="68" spans="14:14" x14ac:dyDescent="0.2">
      <c r="N68" s="51"/>
    </row>
    <row r="69" spans="14:14" x14ac:dyDescent="0.2">
      <c r="N69" s="51"/>
    </row>
    <row r="70" spans="14:14" x14ac:dyDescent="0.2">
      <c r="N70" s="51"/>
    </row>
    <row r="71" spans="14:14" x14ac:dyDescent="0.2">
      <c r="N71" s="51"/>
    </row>
    <row r="72" spans="14:14" x14ac:dyDescent="0.2">
      <c r="N72" s="51"/>
    </row>
    <row r="73" spans="14:14" x14ac:dyDescent="0.2">
      <c r="N73" s="51"/>
    </row>
    <row r="74" spans="14:14" x14ac:dyDescent="0.2">
      <c r="N74" s="51"/>
    </row>
    <row r="75" spans="14:14" x14ac:dyDescent="0.2">
      <c r="N75" s="51"/>
    </row>
    <row r="76" spans="14:14" x14ac:dyDescent="0.2">
      <c r="N76" s="51"/>
    </row>
    <row r="77" spans="14:14" x14ac:dyDescent="0.2">
      <c r="N77" s="51"/>
    </row>
    <row r="78" spans="14:14" x14ac:dyDescent="0.2">
      <c r="N78" s="51"/>
    </row>
    <row r="79" spans="14:14" x14ac:dyDescent="0.2">
      <c r="N79" s="51"/>
    </row>
    <row r="80" spans="14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</sheetData>
  <sheetProtection formatCells="0" formatColumns="0" formatRows="0"/>
  <protectedRanges>
    <protectedRange sqref="N8:N43 E53:N57 E8:K43" name="Rango2"/>
    <protectedRange sqref="E53:M57" name="Rango1"/>
  </protectedRanges>
  <mergeCells count="4">
    <mergeCell ref="C4:K4"/>
    <mergeCell ref="C1:K1"/>
    <mergeCell ref="C2:K2"/>
    <mergeCell ref="C3:K3"/>
  </mergeCells>
  <phoneticPr fontId="15" type="noConversion"/>
  <printOptions horizontalCentered="1" verticalCentered="1"/>
  <pageMargins left="0.51181102362204722" right="0.27559055118110237" top="0.19685039370078741" bottom="0.23622047244094491" header="0" footer="0"/>
  <pageSetup paperSize="9" scale="70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55"/>
  <sheetViews>
    <sheetView topLeftCell="A22" workbookViewId="0">
      <selection activeCell="C47" sqref="C47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41" t="s">
        <v>184</v>
      </c>
      <c r="B1" s="441"/>
      <c r="C1" s="441"/>
      <c r="D1" s="441"/>
      <c r="E1" s="441"/>
      <c r="F1" s="52"/>
    </row>
    <row r="2" spans="1:6" x14ac:dyDescent="0.2">
      <c r="A2" s="441" t="s">
        <v>178</v>
      </c>
      <c r="B2" s="441"/>
      <c r="C2" s="441"/>
      <c r="D2" s="441"/>
      <c r="E2" s="441"/>
      <c r="F2" s="52"/>
    </row>
    <row r="3" spans="1:6" x14ac:dyDescent="0.2">
      <c r="A3" s="439" t="str">
        <f>+'1.modelos'!A3</f>
        <v>Máquinas de tracción</v>
      </c>
      <c r="B3" s="439"/>
      <c r="C3" s="439"/>
      <c r="D3" s="439"/>
      <c r="E3" s="439"/>
      <c r="F3" s="52"/>
    </row>
    <row r="4" spans="1:6" x14ac:dyDescent="0.2">
      <c r="A4" s="441" t="s">
        <v>118</v>
      </c>
      <c r="B4" s="441"/>
      <c r="C4" s="441"/>
      <c r="D4" s="441"/>
      <c r="E4" s="441"/>
      <c r="F4" s="52"/>
    </row>
    <row r="5" spans="1:6" ht="60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27" t="s">
        <v>119</v>
      </c>
      <c r="C6" s="24" t="s">
        <v>152</v>
      </c>
      <c r="D6" s="28"/>
      <c r="E6" s="24" t="s">
        <v>153</v>
      </c>
    </row>
    <row r="7" spans="1:6" x14ac:dyDescent="0.2">
      <c r="A7" s="99">
        <f>'3.vol.'!C8</f>
        <v>42370</v>
      </c>
      <c r="C7" s="32"/>
      <c r="D7" s="33"/>
      <c r="E7" s="32"/>
    </row>
    <row r="8" spans="1:6" x14ac:dyDescent="0.2">
      <c r="A8" s="100">
        <f>'3.vol.'!C9</f>
        <v>42401</v>
      </c>
      <c r="C8" s="36"/>
      <c r="D8" s="33"/>
      <c r="E8" s="36"/>
    </row>
    <row r="9" spans="1:6" x14ac:dyDescent="0.2">
      <c r="A9" s="100">
        <f>'3.vol.'!C10</f>
        <v>42430</v>
      </c>
      <c r="C9" s="36"/>
      <c r="D9" s="33"/>
      <c r="E9" s="36"/>
    </row>
    <row r="10" spans="1:6" x14ac:dyDescent="0.2">
      <c r="A10" s="100">
        <f>'3.vol.'!C11</f>
        <v>42461</v>
      </c>
      <c r="C10" s="36"/>
      <c r="D10" s="33"/>
      <c r="E10" s="36"/>
    </row>
    <row r="11" spans="1:6" x14ac:dyDescent="0.2">
      <c r="A11" s="100">
        <f>'3.vol.'!C12</f>
        <v>42491</v>
      </c>
      <c r="C11" s="36"/>
      <c r="D11" s="33"/>
      <c r="E11" s="36"/>
    </row>
    <row r="12" spans="1:6" x14ac:dyDescent="0.2">
      <c r="A12" s="100">
        <f>'3.vol.'!C13</f>
        <v>42522</v>
      </c>
      <c r="C12" s="36"/>
      <c r="D12" s="33"/>
      <c r="E12" s="36"/>
    </row>
    <row r="13" spans="1:6" x14ac:dyDescent="0.2">
      <c r="A13" s="100">
        <f>'3.vol.'!C14</f>
        <v>42552</v>
      </c>
      <c r="C13" s="36"/>
      <c r="D13" s="33"/>
      <c r="E13" s="36"/>
    </row>
    <row r="14" spans="1:6" x14ac:dyDescent="0.2">
      <c r="A14" s="100">
        <f>'3.vol.'!C15</f>
        <v>42583</v>
      </c>
      <c r="C14" s="36"/>
      <c r="D14" s="33"/>
      <c r="E14" s="36"/>
    </row>
    <row r="15" spans="1:6" x14ac:dyDescent="0.2">
      <c r="A15" s="100">
        <f>'3.vol.'!C16</f>
        <v>42614</v>
      </c>
      <c r="C15" s="36"/>
      <c r="D15" s="33"/>
      <c r="E15" s="36"/>
    </row>
    <row r="16" spans="1:6" x14ac:dyDescent="0.2">
      <c r="A16" s="100">
        <f>'3.vol.'!C17</f>
        <v>42644</v>
      </c>
      <c r="C16" s="36"/>
      <c r="D16" s="33"/>
      <c r="E16" s="36"/>
    </row>
    <row r="17" spans="1:5" x14ac:dyDescent="0.2">
      <c r="A17" s="100">
        <f>'3.vol.'!C18</f>
        <v>42675</v>
      </c>
      <c r="C17" s="36"/>
      <c r="D17" s="33"/>
      <c r="E17" s="36"/>
    </row>
    <row r="18" spans="1:5" ht="13.5" thickBot="1" x14ac:dyDescent="0.25">
      <c r="A18" s="101">
        <f>'3.vol.'!C19</f>
        <v>42705</v>
      </c>
      <c r="C18" s="39"/>
      <c r="D18" s="33"/>
      <c r="E18" s="39"/>
    </row>
    <row r="19" spans="1:5" x14ac:dyDescent="0.2">
      <c r="A19" s="99">
        <f>'3.vol.'!C20</f>
        <v>42736</v>
      </c>
      <c r="C19" s="42"/>
      <c r="D19" s="33"/>
      <c r="E19" s="42"/>
    </row>
    <row r="20" spans="1:5" x14ac:dyDescent="0.2">
      <c r="A20" s="100">
        <f>'3.vol.'!C21</f>
        <v>42767</v>
      </c>
      <c r="C20" s="36"/>
      <c r="D20" s="33"/>
      <c r="E20" s="36"/>
    </row>
    <row r="21" spans="1:5" x14ac:dyDescent="0.2">
      <c r="A21" s="100">
        <f>'3.vol.'!C22</f>
        <v>42795</v>
      </c>
      <c r="C21" s="36"/>
      <c r="D21" s="33"/>
      <c r="E21" s="36"/>
    </row>
    <row r="22" spans="1:5" x14ac:dyDescent="0.2">
      <c r="A22" s="100">
        <f>'3.vol.'!C23</f>
        <v>42826</v>
      </c>
      <c r="C22" s="36"/>
      <c r="D22" s="33"/>
      <c r="E22" s="36"/>
    </row>
    <row r="23" spans="1:5" x14ac:dyDescent="0.2">
      <c r="A23" s="100">
        <f>'3.vol.'!C24</f>
        <v>42856</v>
      </c>
      <c r="C23" s="36"/>
      <c r="D23" s="33"/>
      <c r="E23" s="36"/>
    </row>
    <row r="24" spans="1:5" x14ac:dyDescent="0.2">
      <c r="A24" s="100">
        <f>'3.vol.'!C25</f>
        <v>42887</v>
      </c>
      <c r="C24" s="36"/>
      <c r="D24" s="33"/>
      <c r="E24" s="36"/>
    </row>
    <row r="25" spans="1:5" x14ac:dyDescent="0.2">
      <c r="A25" s="100">
        <f>'3.vol.'!C26</f>
        <v>42917</v>
      </c>
      <c r="C25" s="36"/>
      <c r="D25" s="33"/>
      <c r="E25" s="36"/>
    </row>
    <row r="26" spans="1:5" x14ac:dyDescent="0.2">
      <c r="A26" s="100">
        <f>'3.vol.'!C27</f>
        <v>42948</v>
      </c>
      <c r="C26" s="36"/>
      <c r="D26" s="33"/>
      <c r="E26" s="36"/>
    </row>
    <row r="27" spans="1:5" x14ac:dyDescent="0.2">
      <c r="A27" s="100">
        <f>'3.vol.'!C28</f>
        <v>42979</v>
      </c>
      <c r="C27" s="291"/>
      <c r="D27" s="307"/>
      <c r="E27" s="291"/>
    </row>
    <row r="28" spans="1:5" x14ac:dyDescent="0.2">
      <c r="A28" s="100">
        <f>'3.vol.'!C29</f>
        <v>43009</v>
      </c>
      <c r="C28" s="36"/>
      <c r="D28" s="33"/>
      <c r="E28" s="36"/>
    </row>
    <row r="29" spans="1:5" x14ac:dyDescent="0.2">
      <c r="A29" s="100">
        <f>'3.vol.'!C30</f>
        <v>43040</v>
      </c>
      <c r="C29" s="36"/>
      <c r="D29" s="33"/>
      <c r="E29" s="36"/>
    </row>
    <row r="30" spans="1:5" ht="13.5" thickBot="1" x14ac:dyDescent="0.25">
      <c r="A30" s="101">
        <f>'3.vol.'!C31</f>
        <v>43070</v>
      </c>
      <c r="C30" s="45"/>
      <c r="D30" s="33"/>
      <c r="E30" s="45"/>
    </row>
    <row r="31" spans="1:5" x14ac:dyDescent="0.2">
      <c r="A31" s="99">
        <f>'3.vol.'!C32</f>
        <v>43101</v>
      </c>
      <c r="C31" s="32"/>
      <c r="D31" s="33"/>
      <c r="E31" s="32"/>
    </row>
    <row r="32" spans="1:5" x14ac:dyDescent="0.2">
      <c r="A32" s="100">
        <f>'3.vol.'!C33</f>
        <v>43132</v>
      </c>
      <c r="C32" s="36"/>
      <c r="D32" s="33"/>
      <c r="E32" s="36"/>
    </row>
    <row r="33" spans="1:5" x14ac:dyDescent="0.2">
      <c r="A33" s="100">
        <f>'3.vol.'!C34</f>
        <v>43160</v>
      </c>
      <c r="C33" s="36"/>
      <c r="D33" s="33"/>
      <c r="E33" s="36"/>
    </row>
    <row r="34" spans="1:5" x14ac:dyDescent="0.2">
      <c r="A34" s="100">
        <f>'3.vol.'!C35</f>
        <v>43191</v>
      </c>
      <c r="C34" s="36"/>
      <c r="D34" s="33"/>
      <c r="E34" s="36"/>
    </row>
    <row r="35" spans="1:5" x14ac:dyDescent="0.2">
      <c r="A35" s="100">
        <f>'3.vol.'!C36</f>
        <v>43221</v>
      </c>
      <c r="C35" s="36"/>
      <c r="D35" s="33"/>
      <c r="E35" s="36"/>
    </row>
    <row r="36" spans="1:5" x14ac:dyDescent="0.2">
      <c r="A36" s="100">
        <f>'3.vol.'!C37</f>
        <v>43252</v>
      </c>
      <c r="C36" s="36"/>
      <c r="D36" s="33"/>
      <c r="E36" s="36"/>
    </row>
    <row r="37" spans="1:5" x14ac:dyDescent="0.2">
      <c r="A37" s="100">
        <f>'3.vol.'!C38</f>
        <v>43282</v>
      </c>
      <c r="C37" s="36"/>
      <c r="D37" s="33"/>
      <c r="E37" s="36"/>
    </row>
    <row r="38" spans="1:5" x14ac:dyDescent="0.2">
      <c r="A38" s="100">
        <f>'3.vol.'!C39</f>
        <v>43313</v>
      </c>
      <c r="C38" s="36"/>
      <c r="D38" s="33"/>
      <c r="E38" s="36"/>
    </row>
    <row r="39" spans="1:5" x14ac:dyDescent="0.2">
      <c r="A39" s="100">
        <f>'3.vol.'!C40</f>
        <v>43344</v>
      </c>
      <c r="C39" s="36"/>
      <c r="D39" s="33"/>
      <c r="E39" s="36"/>
    </row>
    <row r="40" spans="1:5" x14ac:dyDescent="0.2">
      <c r="A40" s="100">
        <f>'3.vol.'!C41</f>
        <v>43374</v>
      </c>
      <c r="C40" s="36"/>
      <c r="D40" s="33"/>
      <c r="E40" s="36"/>
    </row>
    <row r="41" spans="1:5" x14ac:dyDescent="0.2">
      <c r="A41" s="100">
        <f>'3.vol.'!C42</f>
        <v>43405</v>
      </c>
      <c r="C41" s="36"/>
      <c r="D41" s="33"/>
      <c r="E41" s="36"/>
    </row>
    <row r="42" spans="1:5" ht="13.5" thickBot="1" x14ac:dyDescent="0.25">
      <c r="A42" s="101">
        <f>'3.vol.'!C43</f>
        <v>43435</v>
      </c>
      <c r="C42" s="45"/>
      <c r="D42" s="33"/>
      <c r="E42" s="45"/>
    </row>
    <row r="43" spans="1:5" x14ac:dyDescent="0.2">
      <c r="A43" s="99">
        <f>'3.vol.'!C44</f>
        <v>43466</v>
      </c>
      <c r="C43" s="32"/>
      <c r="D43" s="33"/>
      <c r="E43" s="32"/>
    </row>
    <row r="44" spans="1:5" x14ac:dyDescent="0.2">
      <c r="A44" s="100">
        <f>'3.vol.'!C45</f>
        <v>43497</v>
      </c>
      <c r="C44" s="36"/>
      <c r="D44" s="33"/>
      <c r="E44" s="36"/>
    </row>
    <row r="45" spans="1:5" x14ac:dyDescent="0.2">
      <c r="A45" s="100">
        <f>'3.vol.'!C46</f>
        <v>43525</v>
      </c>
      <c r="C45" s="36"/>
      <c r="D45" s="33"/>
      <c r="E45" s="36"/>
    </row>
    <row r="46" spans="1:5" x14ac:dyDescent="0.2">
      <c r="A46" s="100">
        <f>'3.vol.'!C47</f>
        <v>43556</v>
      </c>
      <c r="C46" s="36"/>
      <c r="D46" s="33"/>
      <c r="E46" s="36"/>
    </row>
    <row r="47" spans="1:5" x14ac:dyDescent="0.2">
      <c r="A47" s="100">
        <f>'3.vol.'!C48</f>
        <v>43586</v>
      </c>
      <c r="C47" s="36"/>
      <c r="D47" s="33"/>
      <c r="E47" s="36"/>
    </row>
    <row r="48" spans="1:5" ht="13.5" thickBot="1" x14ac:dyDescent="0.25">
      <c r="A48" s="101">
        <f>'3.vol.'!C49</f>
        <v>43617</v>
      </c>
      <c r="C48" s="39"/>
      <c r="D48" s="33"/>
      <c r="E48" s="39"/>
    </row>
    <row r="49" spans="1:6" ht="57.75" customHeight="1" thickBot="1" x14ac:dyDescent="0.25">
      <c r="A49" s="46"/>
      <c r="C49" s="33"/>
      <c r="D49" s="33"/>
      <c r="E49" s="33"/>
    </row>
    <row r="50" spans="1:6" ht="39" thickBot="1" x14ac:dyDescent="0.25">
      <c r="A50" s="330" t="s">
        <v>10</v>
      </c>
      <c r="C50" s="58" t="str">
        <f>+C6</f>
        <v>Ventas de Producción Propia
En pesos</v>
      </c>
      <c r="D50" s="308"/>
      <c r="E50" s="58" t="str">
        <f>+E6</f>
        <v>Ventas de Producción Encargada o Contratada a Terceros
En pesos</v>
      </c>
      <c r="F50" s="59"/>
    </row>
    <row r="51" spans="1:6" x14ac:dyDescent="0.2">
      <c r="A51" s="329">
        <f>'3.vol.'!C53</f>
        <v>2016</v>
      </c>
      <c r="C51" s="60"/>
      <c r="D51" s="309"/>
      <c r="E51" s="60"/>
    </row>
    <row r="52" spans="1:6" x14ac:dyDescent="0.2">
      <c r="A52" s="61">
        <f>'3.vol.'!C54</f>
        <v>2017</v>
      </c>
      <c r="C52" s="62"/>
      <c r="D52" s="309"/>
      <c r="E52" s="62"/>
    </row>
    <row r="53" spans="1:6" ht="13.5" thickBot="1" x14ac:dyDescent="0.25">
      <c r="A53" s="63">
        <f>'3.vol.'!C55</f>
        <v>2018</v>
      </c>
      <c r="C53" s="64"/>
      <c r="D53" s="309"/>
      <c r="E53" s="64"/>
    </row>
    <row r="54" spans="1:6" x14ac:dyDescent="0.2">
      <c r="A54" s="65" t="str">
        <f>'3.vol.'!C56</f>
        <v>ene-jun 2018</v>
      </c>
      <c r="C54" s="66"/>
      <c r="D54" s="309"/>
      <c r="E54" s="66"/>
    </row>
    <row r="55" spans="1:6" ht="13.5" thickBot="1" x14ac:dyDescent="0.25">
      <c r="A55" s="388" t="str">
        <f>'3.vol.'!C57</f>
        <v>ene-jun 2019</v>
      </c>
      <c r="C55" s="67"/>
      <c r="D55" s="310"/>
      <c r="E55" s="67"/>
    </row>
  </sheetData>
  <sheetProtection formatCells="0" formatColumns="0" formatRows="0"/>
  <protectedRanges>
    <protectedRange sqref="C51:D55 C7:D48" name="Rango2_1"/>
    <protectedRange sqref="C51:D55" name="Rango1_1"/>
    <protectedRange sqref="E51:E55 E7:E48" name="Rango2_1_1"/>
    <protectedRange sqref="E51:E55" name="Rango1_1_1"/>
  </protectedRanges>
  <mergeCells count="4">
    <mergeCell ref="A1:E1"/>
    <mergeCell ref="A2:E2"/>
    <mergeCell ref="A3:E3"/>
    <mergeCell ref="A4:E4"/>
  </mergeCells>
  <phoneticPr fontId="15" type="noConversion"/>
  <printOptions horizontalCentered="1" verticalCentered="1"/>
  <pageMargins left="0.23622047244094491" right="0.23622047244094491" top="0.19685039370078741" bottom="0.19685039370078741" header="0" footer="0"/>
  <pageSetup paperSize="9" scale="84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56"/>
  <sheetViews>
    <sheetView workbookViewId="0">
      <selection activeCell="D46" sqref="D46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41" t="s">
        <v>182</v>
      </c>
      <c r="B1" s="441"/>
      <c r="C1" s="441"/>
    </row>
    <row r="2" spans="1:6" x14ac:dyDescent="0.2">
      <c r="A2" s="441" t="s">
        <v>124</v>
      </c>
      <c r="B2" s="441"/>
      <c r="C2" s="441"/>
      <c r="F2" s="98" t="s">
        <v>131</v>
      </c>
    </row>
    <row r="3" spans="1:6" x14ac:dyDescent="0.2">
      <c r="A3" s="439" t="str">
        <f>+'1.modelos'!A3</f>
        <v>Máquinas de tracción</v>
      </c>
      <c r="B3" s="439"/>
      <c r="C3" s="439"/>
    </row>
    <row r="4" spans="1:6" x14ac:dyDescent="0.2">
      <c r="A4" s="439" t="s">
        <v>118</v>
      </c>
      <c r="B4" s="439"/>
      <c r="C4" s="439"/>
    </row>
    <row r="5" spans="1:6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27" t="s">
        <v>119</v>
      </c>
      <c r="C7" s="24" t="s">
        <v>125</v>
      </c>
      <c r="F7" s="98" t="s">
        <v>129</v>
      </c>
    </row>
    <row r="8" spans="1:6" ht="13.5" thickBot="1" x14ac:dyDescent="0.25">
      <c r="A8" s="99">
        <f>'3.vol.'!C8</f>
        <v>42370</v>
      </c>
      <c r="C8" s="32"/>
      <c r="F8" s="151"/>
    </row>
    <row r="9" spans="1:6" x14ac:dyDescent="0.2">
      <c r="A9" s="100">
        <f>'3.vol.'!C9</f>
        <v>42401</v>
      </c>
      <c r="C9" s="36"/>
      <c r="F9" s="98"/>
    </row>
    <row r="10" spans="1:6" ht="13.5" thickBot="1" x14ac:dyDescent="0.25">
      <c r="A10" s="100">
        <f>'3.vol.'!C10</f>
        <v>42430</v>
      </c>
      <c r="C10" s="36"/>
      <c r="F10" s="98" t="s">
        <v>130</v>
      </c>
    </row>
    <row r="11" spans="1:6" ht="13.5" thickBot="1" x14ac:dyDescent="0.25">
      <c r="A11" s="100">
        <f>'3.vol.'!C11</f>
        <v>42461</v>
      </c>
      <c r="C11" s="36"/>
      <c r="F11" s="152"/>
    </row>
    <row r="12" spans="1:6" x14ac:dyDescent="0.2">
      <c r="A12" s="100">
        <f>'3.vol.'!C12</f>
        <v>42491</v>
      </c>
      <c r="C12" s="36"/>
    </row>
    <row r="13" spans="1:6" x14ac:dyDescent="0.2">
      <c r="A13" s="100">
        <f>'3.vol.'!C13</f>
        <v>42522</v>
      </c>
      <c r="C13" s="36"/>
    </row>
    <row r="14" spans="1:6" x14ac:dyDescent="0.2">
      <c r="A14" s="100">
        <f>'3.vol.'!C14</f>
        <v>42552</v>
      </c>
      <c r="C14" s="36"/>
    </row>
    <row r="15" spans="1:6" x14ac:dyDescent="0.2">
      <c r="A15" s="100">
        <f>'3.vol.'!C15</f>
        <v>42583</v>
      </c>
      <c r="C15" s="36"/>
    </row>
    <row r="16" spans="1:6" x14ac:dyDescent="0.2">
      <c r="A16" s="100">
        <f>'3.vol.'!C16</f>
        <v>42614</v>
      </c>
      <c r="C16" s="36"/>
    </row>
    <row r="17" spans="1:3" x14ac:dyDescent="0.2">
      <c r="A17" s="100">
        <f>'3.vol.'!C17</f>
        <v>42644</v>
      </c>
      <c r="C17" s="36"/>
    </row>
    <row r="18" spans="1:3" x14ac:dyDescent="0.2">
      <c r="A18" s="100">
        <f>'3.vol.'!C18</f>
        <v>42675</v>
      </c>
      <c r="C18" s="36"/>
    </row>
    <row r="19" spans="1:3" ht="13.5" thickBot="1" x14ac:dyDescent="0.25">
      <c r="A19" s="101">
        <f>'3.vol.'!C19</f>
        <v>42705</v>
      </c>
      <c r="C19" s="39"/>
    </row>
    <row r="20" spans="1:3" x14ac:dyDescent="0.2">
      <c r="A20" s="99">
        <f>'3.vol.'!C20</f>
        <v>42736</v>
      </c>
      <c r="C20" s="42"/>
    </row>
    <row r="21" spans="1:3" x14ac:dyDescent="0.2">
      <c r="A21" s="100">
        <f>'3.vol.'!C21</f>
        <v>42767</v>
      </c>
      <c r="C21" s="36"/>
    </row>
    <row r="22" spans="1:3" x14ac:dyDescent="0.2">
      <c r="A22" s="100">
        <f>'3.vol.'!C22</f>
        <v>42795</v>
      </c>
      <c r="C22" s="36"/>
    </row>
    <row r="23" spans="1:3" x14ac:dyDescent="0.2">
      <c r="A23" s="100">
        <f>'3.vol.'!C23</f>
        <v>42826</v>
      </c>
      <c r="C23" s="36"/>
    </row>
    <row r="24" spans="1:3" x14ac:dyDescent="0.2">
      <c r="A24" s="100">
        <f>'3.vol.'!C24</f>
        <v>42856</v>
      </c>
      <c r="C24" s="36"/>
    </row>
    <row r="25" spans="1:3" x14ac:dyDescent="0.2">
      <c r="A25" s="100">
        <f>'3.vol.'!C25</f>
        <v>42887</v>
      </c>
      <c r="C25" s="36"/>
    </row>
    <row r="26" spans="1:3" x14ac:dyDescent="0.2">
      <c r="A26" s="100">
        <f>'3.vol.'!C26</f>
        <v>42917</v>
      </c>
      <c r="C26" s="36"/>
    </row>
    <row r="27" spans="1:3" x14ac:dyDescent="0.2">
      <c r="A27" s="100">
        <f>'3.vol.'!C27</f>
        <v>42948</v>
      </c>
      <c r="C27" s="36"/>
    </row>
    <row r="28" spans="1:3" x14ac:dyDescent="0.2">
      <c r="A28" s="100">
        <f>'3.vol.'!C28</f>
        <v>42979</v>
      </c>
      <c r="C28" s="36"/>
    </row>
    <row r="29" spans="1:3" x14ac:dyDescent="0.2">
      <c r="A29" s="100">
        <f>'3.vol.'!C29</f>
        <v>43009</v>
      </c>
      <c r="C29" s="36"/>
    </row>
    <row r="30" spans="1:3" x14ac:dyDescent="0.2">
      <c r="A30" s="100">
        <f>'3.vol.'!C30</f>
        <v>43040</v>
      </c>
      <c r="C30" s="36"/>
    </row>
    <row r="31" spans="1:3" ht="13.5" thickBot="1" x14ac:dyDescent="0.25">
      <c r="A31" s="101">
        <f>'3.vol.'!C31</f>
        <v>43070</v>
      </c>
      <c r="C31" s="45"/>
    </row>
    <row r="32" spans="1:3" x14ac:dyDescent="0.2">
      <c r="A32" s="99">
        <f>'3.vol.'!C32</f>
        <v>43101</v>
      </c>
      <c r="C32" s="32"/>
    </row>
    <row r="33" spans="1:3" x14ac:dyDescent="0.2">
      <c r="A33" s="100">
        <f>'3.vol.'!C33</f>
        <v>43132</v>
      </c>
      <c r="C33" s="36"/>
    </row>
    <row r="34" spans="1:3" x14ac:dyDescent="0.2">
      <c r="A34" s="100">
        <f>'3.vol.'!C34</f>
        <v>43160</v>
      </c>
      <c r="C34" s="36"/>
    </row>
    <row r="35" spans="1:3" x14ac:dyDescent="0.2">
      <c r="A35" s="100">
        <f>'3.vol.'!C35</f>
        <v>43191</v>
      </c>
      <c r="C35" s="36"/>
    </row>
    <row r="36" spans="1:3" x14ac:dyDescent="0.2">
      <c r="A36" s="100">
        <f>'3.vol.'!C36</f>
        <v>43221</v>
      </c>
      <c r="C36" s="36"/>
    </row>
    <row r="37" spans="1:3" x14ac:dyDescent="0.2">
      <c r="A37" s="100">
        <f>'3.vol.'!C37</f>
        <v>43252</v>
      </c>
      <c r="C37" s="36"/>
    </row>
    <row r="38" spans="1:3" x14ac:dyDescent="0.2">
      <c r="A38" s="100">
        <f>'3.vol.'!C38</f>
        <v>43282</v>
      </c>
      <c r="C38" s="36"/>
    </row>
    <row r="39" spans="1:3" x14ac:dyDescent="0.2">
      <c r="A39" s="100">
        <f>'3.vol.'!C39</f>
        <v>43313</v>
      </c>
      <c r="C39" s="36"/>
    </row>
    <row r="40" spans="1:3" x14ac:dyDescent="0.2">
      <c r="A40" s="100">
        <f>'3.vol.'!C40</f>
        <v>43344</v>
      </c>
      <c r="C40" s="36"/>
    </row>
    <row r="41" spans="1:3" x14ac:dyDescent="0.2">
      <c r="A41" s="100">
        <f>'3.vol.'!C41</f>
        <v>43374</v>
      </c>
      <c r="C41" s="36"/>
    </row>
    <row r="42" spans="1:3" x14ac:dyDescent="0.2">
      <c r="A42" s="100">
        <f>'3.vol.'!C42</f>
        <v>43405</v>
      </c>
      <c r="C42" s="36"/>
    </row>
    <row r="43" spans="1:3" ht="13.5" thickBot="1" x14ac:dyDescent="0.25">
      <c r="A43" s="101">
        <f>'3.vol.'!C43</f>
        <v>43435</v>
      </c>
      <c r="C43" s="45"/>
    </row>
    <row r="44" spans="1:3" x14ac:dyDescent="0.2">
      <c r="A44" s="99">
        <f>'3.vol.'!C44</f>
        <v>43466</v>
      </c>
      <c r="C44" s="32"/>
    </row>
    <row r="45" spans="1:3" x14ac:dyDescent="0.2">
      <c r="A45" s="100">
        <f>'3.vol.'!C45</f>
        <v>43497</v>
      </c>
      <c r="C45" s="36"/>
    </row>
    <row r="46" spans="1:3" x14ac:dyDescent="0.2">
      <c r="A46" s="100">
        <f>'3.vol.'!C46</f>
        <v>43525</v>
      </c>
      <c r="C46" s="36"/>
    </row>
    <row r="47" spans="1:3" x14ac:dyDescent="0.2">
      <c r="A47" s="100">
        <f>'3.vol.'!C47</f>
        <v>43556</v>
      </c>
      <c r="C47" s="36"/>
    </row>
    <row r="48" spans="1:3" x14ac:dyDescent="0.2">
      <c r="A48" s="100">
        <f>'3.vol.'!C48</f>
        <v>43586</v>
      </c>
      <c r="C48" s="36"/>
    </row>
    <row r="49" spans="1:3" ht="13.5" thickBot="1" x14ac:dyDescent="0.25">
      <c r="A49" s="101">
        <f>'3.vol.'!C49</f>
        <v>43617</v>
      </c>
      <c r="C49" s="39"/>
    </row>
    <row r="50" spans="1:3" ht="13.5" thickBot="1" x14ac:dyDescent="0.25">
      <c r="A50" s="46"/>
      <c r="C50" s="33"/>
    </row>
    <row r="51" spans="1:3" ht="13.5" thickBot="1" x14ac:dyDescent="0.25">
      <c r="A51" s="69" t="s">
        <v>10</v>
      </c>
      <c r="C51" s="24" t="s">
        <v>125</v>
      </c>
    </row>
    <row r="52" spans="1:3" x14ac:dyDescent="0.2">
      <c r="A52" s="61">
        <f>'3.vol.'!C53</f>
        <v>2016</v>
      </c>
      <c r="C52" s="60"/>
    </row>
    <row r="53" spans="1:3" x14ac:dyDescent="0.2">
      <c r="A53" s="61">
        <f>'3.vol.'!C54</f>
        <v>2017</v>
      </c>
      <c r="C53" s="62"/>
    </row>
    <row r="54" spans="1:3" ht="13.5" thickBot="1" x14ac:dyDescent="0.25">
      <c r="A54" s="63">
        <f>'3.vol.'!C55</f>
        <v>2018</v>
      </c>
      <c r="C54" s="64"/>
    </row>
    <row r="55" spans="1:3" x14ac:dyDescent="0.2">
      <c r="A55" s="65" t="str">
        <f>'3.vol.'!C56</f>
        <v>ene-jun 2018</v>
      </c>
      <c r="C55" s="66"/>
    </row>
    <row r="56" spans="1:3" ht="13.5" thickBot="1" x14ac:dyDescent="0.25">
      <c r="A56" s="388" t="str">
        <f>'3.vol.'!C57</f>
        <v>ene-jun 2019</v>
      </c>
      <c r="C56" s="67"/>
    </row>
  </sheetData>
  <sheetProtection formatCells="0" formatColumns="0" formatRows="0"/>
  <protectedRanges>
    <protectedRange sqref="C52:C56 C8:C49" name="Rango2_1"/>
    <protectedRange sqref="C52:C56" name="Rango1_1"/>
  </protectedRanges>
  <mergeCells count="4">
    <mergeCell ref="A1:C1"/>
    <mergeCell ref="A2:C2"/>
    <mergeCell ref="A3:C3"/>
    <mergeCell ref="A4:C4"/>
  </mergeCells>
  <phoneticPr fontId="15" type="noConversion"/>
  <printOptions horizontalCentered="1" verticalCentered="1"/>
  <pageMargins left="0.51181102362204722" right="0.47244094488188981" top="0.74803149606299213" bottom="0.62992125984251968" header="0.39370078740157483" footer="0"/>
  <pageSetup paperSize="9" scale="83" orientation="portrait" horizontalDpi="300" verticalDpi="300" r:id="rId1"/>
  <headerFooter alignWithMargins="0">
    <oddHeader>&amp;C&amp;"Arial,Negrita"&amp;20CONFIDENCIAL&amp;R2019 -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57"/>
  <sheetViews>
    <sheetView workbookViewId="0">
      <selection activeCell="D52" sqref="D52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41" t="s">
        <v>181</v>
      </c>
      <c r="B1" s="441"/>
      <c r="C1" s="441"/>
      <c r="D1" s="441"/>
    </row>
    <row r="2" spans="1:9" x14ac:dyDescent="0.2">
      <c r="A2" s="441" t="s">
        <v>183</v>
      </c>
      <c r="B2" s="441"/>
      <c r="C2" s="441"/>
      <c r="D2" s="441"/>
    </row>
    <row r="3" spans="1:9" x14ac:dyDescent="0.2">
      <c r="A3" s="441" t="s">
        <v>179</v>
      </c>
      <c r="B3" s="441"/>
      <c r="C3" s="441"/>
      <c r="D3" s="441"/>
    </row>
    <row r="4" spans="1:9" ht="13.5" thickBot="1" x14ac:dyDescent="0.25">
      <c r="A4" s="439" t="str">
        <f>+'1.modelos'!A3</f>
        <v>Máquinas de tracción</v>
      </c>
      <c r="B4" s="439"/>
      <c r="C4" s="439"/>
      <c r="D4" s="439"/>
      <c r="F4" s="102"/>
      <c r="G4" s="102"/>
      <c r="I4" s="96" t="s">
        <v>126</v>
      </c>
    </row>
    <row r="5" spans="1:9" ht="13.5" thickBot="1" x14ac:dyDescent="0.25">
      <c r="A5" s="441" t="s">
        <v>118</v>
      </c>
      <c r="B5" s="441"/>
      <c r="C5" s="441"/>
      <c r="D5" s="441"/>
      <c r="F5" s="442" t="s">
        <v>136</v>
      </c>
      <c r="G5" s="443"/>
      <c r="I5" s="96" t="s">
        <v>151</v>
      </c>
    </row>
    <row r="6" spans="1:9" x14ac:dyDescent="0.2">
      <c r="A6" s="311"/>
      <c r="B6" s="311"/>
      <c r="C6" s="311"/>
      <c r="D6" s="311"/>
      <c r="F6" s="332"/>
      <c r="G6" s="332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27" t="s">
        <v>119</v>
      </c>
      <c r="D8" s="24" t="s">
        <v>180</v>
      </c>
      <c r="G8" s="98"/>
      <c r="I8" s="24" t="s">
        <v>145</v>
      </c>
    </row>
    <row r="9" spans="1:9" x14ac:dyDescent="0.2">
      <c r="A9" s="99">
        <f>'4.conf'!A8</f>
        <v>42370</v>
      </c>
      <c r="D9" s="294" t="str">
        <f>+I9</f>
        <v/>
      </c>
      <c r="F9" s="98" t="s">
        <v>132</v>
      </c>
      <c r="I9" s="289" t="str">
        <f>IF('4.conf'!C8&gt;0,('4.conf'!C8/'4.conf'!$F$11)*100,"")</f>
        <v/>
      </c>
    </row>
    <row r="10" spans="1:9" x14ac:dyDescent="0.2">
      <c r="A10" s="100">
        <f>'4.conf'!A9</f>
        <v>42401</v>
      </c>
      <c r="D10" s="292" t="str">
        <f t="shared" ref="D10:D50" si="0">+I10</f>
        <v/>
      </c>
      <c r="F10" s="98" t="s">
        <v>133</v>
      </c>
      <c r="I10" s="287" t="str">
        <f>IF('4.conf'!C9&gt;0,('4.conf'!C9/'4.conf'!$F$11)*100,"")</f>
        <v/>
      </c>
    </row>
    <row r="11" spans="1:9" x14ac:dyDescent="0.2">
      <c r="A11" s="100">
        <f>'4.conf'!A10</f>
        <v>42430</v>
      </c>
      <c r="D11" s="292" t="str">
        <f t="shared" si="0"/>
        <v/>
      </c>
      <c r="F11" s="98" t="s">
        <v>134</v>
      </c>
      <c r="I11" s="287" t="str">
        <f>IF('4.conf'!C10&gt;0,('4.conf'!C10/'4.conf'!$F$11)*100,"")</f>
        <v/>
      </c>
    </row>
    <row r="12" spans="1:9" x14ac:dyDescent="0.2">
      <c r="A12" s="100">
        <f>'4.conf'!A11</f>
        <v>42461</v>
      </c>
      <c r="D12" s="292" t="str">
        <f t="shared" si="0"/>
        <v/>
      </c>
      <c r="F12" s="98" t="s">
        <v>135</v>
      </c>
      <c r="I12" s="287" t="str">
        <f>IF('4.conf'!C11&gt;0,('4.conf'!C11/'4.conf'!$F$11)*100,"")</f>
        <v/>
      </c>
    </row>
    <row r="13" spans="1:9" x14ac:dyDescent="0.2">
      <c r="A13" s="100">
        <f>'4.conf'!A12</f>
        <v>42491</v>
      </c>
      <c r="D13" s="292" t="str">
        <f t="shared" si="0"/>
        <v/>
      </c>
      <c r="I13" s="287" t="str">
        <f>IF('4.conf'!C12&gt;0,('4.conf'!C12/'4.conf'!$F$11)*100,"")</f>
        <v/>
      </c>
    </row>
    <row r="14" spans="1:9" x14ac:dyDescent="0.2">
      <c r="A14" s="100">
        <f>'4.conf'!A13</f>
        <v>42522</v>
      </c>
      <c r="D14" s="292" t="str">
        <f t="shared" si="0"/>
        <v/>
      </c>
      <c r="I14" s="287" t="str">
        <f>IF('4.conf'!C13&gt;0,('4.conf'!C13/'4.conf'!$F$11)*100,"")</f>
        <v/>
      </c>
    </row>
    <row r="15" spans="1:9" x14ac:dyDescent="0.2">
      <c r="A15" s="100">
        <f>'4.conf'!A14</f>
        <v>42552</v>
      </c>
      <c r="D15" s="292" t="str">
        <f t="shared" si="0"/>
        <v/>
      </c>
      <c r="I15" s="287" t="str">
        <f>IF('4.conf'!C14&gt;0,('4.conf'!C14/'4.conf'!$F$11)*100,"")</f>
        <v/>
      </c>
    </row>
    <row r="16" spans="1:9" x14ac:dyDescent="0.2">
      <c r="A16" s="100">
        <f>'4.conf'!A15</f>
        <v>42583</v>
      </c>
      <c r="D16" s="292" t="str">
        <f t="shared" si="0"/>
        <v/>
      </c>
      <c r="I16" s="287" t="str">
        <f>IF('4.conf'!C15&gt;0,('4.conf'!C15/'4.conf'!$F$11)*100,"")</f>
        <v/>
      </c>
    </row>
    <row r="17" spans="1:9" x14ac:dyDescent="0.2">
      <c r="A17" s="100">
        <f>'4.conf'!A16</f>
        <v>42614</v>
      </c>
      <c r="D17" s="292" t="str">
        <f t="shared" si="0"/>
        <v/>
      </c>
      <c r="I17" s="287" t="str">
        <f>IF('4.conf'!C16&gt;0,('4.conf'!C16/'4.conf'!$F$11)*100,"")</f>
        <v/>
      </c>
    </row>
    <row r="18" spans="1:9" x14ac:dyDescent="0.2">
      <c r="A18" s="100">
        <f>'4.conf'!A17</f>
        <v>42644</v>
      </c>
      <c r="D18" s="292" t="str">
        <f t="shared" si="0"/>
        <v/>
      </c>
      <c r="I18" s="287" t="str">
        <f>IF('4.conf'!C17&gt;0,('4.conf'!C17/'4.conf'!$F$11)*100,"")</f>
        <v/>
      </c>
    </row>
    <row r="19" spans="1:9" x14ac:dyDescent="0.2">
      <c r="A19" s="100">
        <f>'4.conf'!A18</f>
        <v>42675</v>
      </c>
      <c r="D19" s="292" t="str">
        <f t="shared" si="0"/>
        <v/>
      </c>
      <c r="I19" s="287" t="str">
        <f>IF('4.conf'!C18&gt;0,('4.conf'!C18/'4.conf'!$F$11)*100,"")</f>
        <v/>
      </c>
    </row>
    <row r="20" spans="1:9" ht="13.5" thickBot="1" x14ac:dyDescent="0.25">
      <c r="A20" s="101">
        <f>'4.conf'!A19</f>
        <v>42705</v>
      </c>
      <c r="D20" s="293" t="str">
        <f t="shared" si="0"/>
        <v/>
      </c>
      <c r="I20" s="288" t="str">
        <f>IF('4.conf'!C19&gt;0,('4.conf'!C19/'4.conf'!$F$11)*100,"")</f>
        <v/>
      </c>
    </row>
    <row r="21" spans="1:9" x14ac:dyDescent="0.2">
      <c r="A21" s="99">
        <f>'4.conf'!A20</f>
        <v>42736</v>
      </c>
      <c r="D21" s="294" t="str">
        <f t="shared" si="0"/>
        <v/>
      </c>
      <c r="I21" s="289" t="str">
        <f>IF('4.conf'!C20&gt;0,('4.conf'!C20/'4.conf'!$F$11)*100,"")</f>
        <v/>
      </c>
    </row>
    <row r="22" spans="1:9" x14ac:dyDescent="0.2">
      <c r="A22" s="100">
        <f>'4.conf'!A21</f>
        <v>42767</v>
      </c>
      <c r="D22" s="292" t="str">
        <f t="shared" si="0"/>
        <v/>
      </c>
      <c r="I22" s="287" t="str">
        <f>IF('4.conf'!C21&gt;0,('4.conf'!C21/'4.conf'!$F$11)*100,"")</f>
        <v/>
      </c>
    </row>
    <row r="23" spans="1:9" x14ac:dyDescent="0.2">
      <c r="A23" s="100">
        <f>'4.conf'!A22</f>
        <v>42795</v>
      </c>
      <c r="D23" s="292" t="str">
        <f t="shared" si="0"/>
        <v/>
      </c>
      <c r="I23" s="287" t="str">
        <f>IF('4.conf'!C22&gt;0,('4.conf'!C22/'4.conf'!$F$11)*100,"")</f>
        <v/>
      </c>
    </row>
    <row r="24" spans="1:9" x14ac:dyDescent="0.2">
      <c r="A24" s="100">
        <f>'4.conf'!A23</f>
        <v>42826</v>
      </c>
      <c r="D24" s="292" t="str">
        <f t="shared" si="0"/>
        <v/>
      </c>
      <c r="I24" s="287" t="str">
        <f>IF('4.conf'!C23&gt;0,('4.conf'!C23/'4.conf'!$F$11)*100,"")</f>
        <v/>
      </c>
    </row>
    <row r="25" spans="1:9" x14ac:dyDescent="0.2">
      <c r="A25" s="100">
        <f>'4.conf'!A24</f>
        <v>42856</v>
      </c>
      <c r="D25" s="292" t="str">
        <f t="shared" si="0"/>
        <v/>
      </c>
      <c r="I25" s="287" t="str">
        <f>IF('4.conf'!C24&gt;0,('4.conf'!C24/'4.conf'!$F$11)*100,"")</f>
        <v/>
      </c>
    </row>
    <row r="26" spans="1:9" x14ac:dyDescent="0.2">
      <c r="A26" s="100">
        <f>'4.conf'!A25</f>
        <v>42887</v>
      </c>
      <c r="D26" s="292" t="str">
        <f t="shared" si="0"/>
        <v/>
      </c>
      <c r="I26" s="287" t="str">
        <f>IF('4.conf'!C25&gt;0,('4.conf'!C25/'4.conf'!$F$11)*100,"")</f>
        <v/>
      </c>
    </row>
    <row r="27" spans="1:9" x14ac:dyDescent="0.2">
      <c r="A27" s="100">
        <f>'4.conf'!A26</f>
        <v>42917</v>
      </c>
      <c r="D27" s="292" t="str">
        <f t="shared" si="0"/>
        <v/>
      </c>
      <c r="I27" s="287" t="str">
        <f>IF('4.conf'!C26&gt;0,('4.conf'!C26/'4.conf'!$F$11)*100,"")</f>
        <v/>
      </c>
    </row>
    <row r="28" spans="1:9" x14ac:dyDescent="0.2">
      <c r="A28" s="100">
        <f>'4.conf'!A27</f>
        <v>42948</v>
      </c>
      <c r="D28" s="292" t="str">
        <f t="shared" si="0"/>
        <v/>
      </c>
      <c r="I28" s="287" t="str">
        <f>IF('4.conf'!C27&gt;0,('4.conf'!C27/'4.conf'!$F$11)*100,"")</f>
        <v/>
      </c>
    </row>
    <row r="29" spans="1:9" x14ac:dyDescent="0.2">
      <c r="A29" s="100">
        <f>'4.conf'!A28</f>
        <v>42979</v>
      </c>
      <c r="D29" s="292" t="str">
        <f t="shared" si="0"/>
        <v/>
      </c>
      <c r="I29" s="287" t="str">
        <f>IF('4.conf'!C28&gt;0,('4.conf'!C28/'4.conf'!$F$11)*100,"")</f>
        <v/>
      </c>
    </row>
    <row r="30" spans="1:9" x14ac:dyDescent="0.2">
      <c r="A30" s="100">
        <f>'4.conf'!A29</f>
        <v>43009</v>
      </c>
      <c r="D30" s="292" t="str">
        <f t="shared" si="0"/>
        <v/>
      </c>
      <c r="I30" s="287" t="str">
        <f>IF('4.conf'!C29&gt;0,('4.conf'!C29/'4.conf'!$F$11)*100,"")</f>
        <v/>
      </c>
    </row>
    <row r="31" spans="1:9" x14ac:dyDescent="0.2">
      <c r="A31" s="100">
        <f>'4.conf'!A30</f>
        <v>43040</v>
      </c>
      <c r="D31" s="292" t="str">
        <f t="shared" si="0"/>
        <v/>
      </c>
      <c r="I31" s="287" t="str">
        <f>IF('4.conf'!C30&gt;0,('4.conf'!C30/'4.conf'!$F$11)*100,"")</f>
        <v/>
      </c>
    </row>
    <row r="32" spans="1:9" ht="13.5" thickBot="1" x14ac:dyDescent="0.25">
      <c r="A32" s="101">
        <f>'4.conf'!A31</f>
        <v>43070</v>
      </c>
      <c r="D32" s="295" t="str">
        <f t="shared" si="0"/>
        <v/>
      </c>
      <c r="I32" s="290" t="str">
        <f>IF('4.conf'!C31&gt;0,('4.conf'!C31/'4.conf'!$F$11)*100,"")</f>
        <v/>
      </c>
    </row>
    <row r="33" spans="1:9" x14ac:dyDescent="0.2">
      <c r="A33" s="99">
        <f>'4.conf'!A32</f>
        <v>43101</v>
      </c>
      <c r="D33" s="296" t="str">
        <f t="shared" si="0"/>
        <v/>
      </c>
      <c r="I33" s="286" t="str">
        <f>IF('4.conf'!C32&gt;0,('4.conf'!C32/'4.conf'!$F$11)*100,"")</f>
        <v/>
      </c>
    </row>
    <row r="34" spans="1:9" x14ac:dyDescent="0.2">
      <c r="A34" s="100">
        <f>'4.conf'!A33</f>
        <v>43132</v>
      </c>
      <c r="D34" s="292" t="str">
        <f t="shared" si="0"/>
        <v/>
      </c>
      <c r="I34" s="287" t="str">
        <f>IF('4.conf'!C33&gt;0,('4.conf'!C33/'4.conf'!$F$11)*100,"")</f>
        <v/>
      </c>
    </row>
    <row r="35" spans="1:9" x14ac:dyDescent="0.2">
      <c r="A35" s="100">
        <f>'4.conf'!A34</f>
        <v>43160</v>
      </c>
      <c r="D35" s="292" t="str">
        <f t="shared" si="0"/>
        <v/>
      </c>
      <c r="I35" s="287" t="str">
        <f>IF('4.conf'!C34&gt;0,('4.conf'!C34/'4.conf'!$F$11)*100,"")</f>
        <v/>
      </c>
    </row>
    <row r="36" spans="1:9" x14ac:dyDescent="0.2">
      <c r="A36" s="100">
        <f>'4.conf'!A35</f>
        <v>43191</v>
      </c>
      <c r="D36" s="292" t="str">
        <f t="shared" si="0"/>
        <v/>
      </c>
      <c r="I36" s="287" t="str">
        <f>IF('4.conf'!C35&gt;0,('4.conf'!C35/'4.conf'!$F$11)*100,"")</f>
        <v/>
      </c>
    </row>
    <row r="37" spans="1:9" x14ac:dyDescent="0.2">
      <c r="A37" s="100">
        <f>'4.conf'!A36</f>
        <v>43221</v>
      </c>
      <c r="D37" s="292" t="str">
        <f t="shared" si="0"/>
        <v/>
      </c>
      <c r="I37" s="287" t="str">
        <f>IF('4.conf'!C36&gt;0,('4.conf'!C36/'4.conf'!$F$11)*100,"")</f>
        <v/>
      </c>
    </row>
    <row r="38" spans="1:9" x14ac:dyDescent="0.2">
      <c r="A38" s="100">
        <f>'4.conf'!A37</f>
        <v>43252</v>
      </c>
      <c r="D38" s="292" t="str">
        <f t="shared" si="0"/>
        <v/>
      </c>
      <c r="I38" s="287" t="str">
        <f>IF('4.conf'!C37&gt;0,('4.conf'!C37/'4.conf'!$F$11)*100,"")</f>
        <v/>
      </c>
    </row>
    <row r="39" spans="1:9" x14ac:dyDescent="0.2">
      <c r="A39" s="100">
        <f>'4.conf'!A38</f>
        <v>43282</v>
      </c>
      <c r="D39" s="292" t="str">
        <f t="shared" si="0"/>
        <v/>
      </c>
      <c r="I39" s="287" t="str">
        <f>IF('4.conf'!C38&gt;0,('4.conf'!C38/'4.conf'!$F$11)*100,"")</f>
        <v/>
      </c>
    </row>
    <row r="40" spans="1:9" x14ac:dyDescent="0.2">
      <c r="A40" s="100">
        <f>'4.conf'!A39</f>
        <v>43313</v>
      </c>
      <c r="D40" s="292" t="str">
        <f t="shared" si="0"/>
        <v/>
      </c>
      <c r="I40" s="287" t="str">
        <f>IF('4.conf'!C39&gt;0,('4.conf'!C39/'4.conf'!$F$11)*100,"")</f>
        <v/>
      </c>
    </row>
    <row r="41" spans="1:9" x14ac:dyDescent="0.2">
      <c r="A41" s="100">
        <f>'4.conf'!A40</f>
        <v>43344</v>
      </c>
      <c r="D41" s="292" t="str">
        <f t="shared" si="0"/>
        <v/>
      </c>
      <c r="I41" s="287" t="str">
        <f>IF('4.conf'!C40&gt;0,('4.conf'!C40/'4.conf'!$F$11)*100,"")</f>
        <v/>
      </c>
    </row>
    <row r="42" spans="1:9" x14ac:dyDescent="0.2">
      <c r="A42" s="100">
        <f>'4.conf'!A41</f>
        <v>43374</v>
      </c>
      <c r="D42" s="292" t="str">
        <f t="shared" si="0"/>
        <v/>
      </c>
      <c r="I42" s="287" t="str">
        <f>IF('4.conf'!C41&gt;0,('4.conf'!C41/'4.conf'!$F$11)*100,"")</f>
        <v/>
      </c>
    </row>
    <row r="43" spans="1:9" x14ac:dyDescent="0.2">
      <c r="A43" s="100">
        <f>'4.conf'!A42</f>
        <v>43405</v>
      </c>
      <c r="D43" s="292" t="str">
        <f t="shared" si="0"/>
        <v/>
      </c>
      <c r="I43" s="287" t="str">
        <f>IF('4.conf'!C42&gt;0,('4.conf'!C42/'4.conf'!$F$11)*100,"")</f>
        <v/>
      </c>
    </row>
    <row r="44" spans="1:9" ht="13.5" thickBot="1" x14ac:dyDescent="0.25">
      <c r="A44" s="101">
        <f>'4.conf'!A43</f>
        <v>43435</v>
      </c>
      <c r="D44" s="295" t="str">
        <f t="shared" si="0"/>
        <v/>
      </c>
      <c r="I44" s="290" t="str">
        <f>IF('4.conf'!C43&gt;0,('4.conf'!C43/'4.conf'!$F$11)*100,"")</f>
        <v/>
      </c>
    </row>
    <row r="45" spans="1:9" x14ac:dyDescent="0.2">
      <c r="A45" s="99">
        <f>'4.conf'!A44</f>
        <v>43466</v>
      </c>
      <c r="D45" s="296" t="str">
        <f t="shared" si="0"/>
        <v/>
      </c>
      <c r="I45" s="286" t="str">
        <f>IF('4.conf'!C44&gt;0,('4.conf'!C44/'4.conf'!$F$11)*100,"")</f>
        <v/>
      </c>
    </row>
    <row r="46" spans="1:9" x14ac:dyDescent="0.2">
      <c r="A46" s="100">
        <f>'4.conf'!A45</f>
        <v>43497</v>
      </c>
      <c r="D46" s="292" t="str">
        <f t="shared" si="0"/>
        <v/>
      </c>
      <c r="I46" s="287" t="str">
        <f>IF('4.conf'!C45&gt;0,('4.conf'!C45/'4.conf'!$F$11)*100,"")</f>
        <v/>
      </c>
    </row>
    <row r="47" spans="1:9" x14ac:dyDescent="0.2">
      <c r="A47" s="100">
        <f>'4.conf'!A46</f>
        <v>43525</v>
      </c>
      <c r="D47" s="292" t="str">
        <f t="shared" si="0"/>
        <v/>
      </c>
      <c r="I47" s="287" t="str">
        <f>IF('4.conf'!C46&gt;0,('4.conf'!C46/'4.conf'!$F$11)*100,"")</f>
        <v/>
      </c>
    </row>
    <row r="48" spans="1:9" x14ac:dyDescent="0.2">
      <c r="A48" s="100">
        <f>'4.conf'!A47</f>
        <v>43556</v>
      </c>
      <c r="D48" s="292" t="str">
        <f t="shared" si="0"/>
        <v/>
      </c>
      <c r="I48" s="287" t="str">
        <f>IF('4.conf'!C47&gt;0,('4.conf'!C47/'4.conf'!$F$11)*100,"")</f>
        <v/>
      </c>
    </row>
    <row r="49" spans="1:9" x14ac:dyDescent="0.2">
      <c r="A49" s="100">
        <f>'4.conf'!A48</f>
        <v>43586</v>
      </c>
      <c r="D49" s="292" t="str">
        <f t="shared" si="0"/>
        <v/>
      </c>
      <c r="I49" s="287" t="str">
        <f>IF('4.conf'!C48&gt;0,('4.conf'!C48/'4.conf'!$F$11)*100,"")</f>
        <v/>
      </c>
    </row>
    <row r="50" spans="1:9" ht="13.5" thickBot="1" x14ac:dyDescent="0.25">
      <c r="A50" s="101">
        <f>'4.conf'!A49</f>
        <v>43617</v>
      </c>
      <c r="D50" s="293" t="str">
        <f t="shared" si="0"/>
        <v/>
      </c>
      <c r="I50" s="287" t="str">
        <f>IF('4.conf'!C49&gt;0,('4.conf'!C49/'4.conf'!$F$11)*100,"")</f>
        <v/>
      </c>
    </row>
    <row r="51" spans="1:9" ht="13.5" thickBot="1" x14ac:dyDescent="0.25">
      <c r="A51" s="46"/>
      <c r="D51" s="49"/>
    </row>
    <row r="52" spans="1:9" ht="57.75" customHeight="1" thickBot="1" x14ac:dyDescent="0.25">
      <c r="A52" s="330" t="s">
        <v>10</v>
      </c>
      <c r="C52" s="59"/>
      <c r="D52" s="24" t="str">
        <f>+D8</f>
        <v xml:space="preserve">EXPORTACIONES US$ FOB  </v>
      </c>
      <c r="I52" s="24" t="str">
        <f>+I8</f>
        <v>EXPORTACIONES US$ FOB   RESÚMEN PÚBLICO</v>
      </c>
    </row>
    <row r="53" spans="1:9" x14ac:dyDescent="0.2">
      <c r="A53" s="329">
        <f>'4.conf'!A52</f>
        <v>2016</v>
      </c>
      <c r="D53" s="297" t="str">
        <f>+I53</f>
        <v/>
      </c>
      <c r="I53" s="302" t="str">
        <f>IF('4.conf'!C52&gt;0,('4.conf'!C52/'4.conf'!$F$11)*100,"")</f>
        <v/>
      </c>
    </row>
    <row r="54" spans="1:9" x14ac:dyDescent="0.2">
      <c r="A54" s="61">
        <f>'4.conf'!A53</f>
        <v>2017</v>
      </c>
      <c r="D54" s="298" t="str">
        <f>+I54</f>
        <v/>
      </c>
      <c r="I54" s="303" t="str">
        <f>IF('4.conf'!C53&gt;0,('4.conf'!C53/'4.conf'!$F$11)*100,"")</f>
        <v/>
      </c>
    </row>
    <row r="55" spans="1:9" ht="13.5" thickBot="1" x14ac:dyDescent="0.25">
      <c r="A55" s="63">
        <f>'4.conf'!A54</f>
        <v>2018</v>
      </c>
      <c r="D55" s="299" t="str">
        <f>+I55</f>
        <v/>
      </c>
      <c r="I55" s="304" t="str">
        <f>IF('4.conf'!C54&gt;0,('4.conf'!C54/'4.conf'!$F$11)*100,"")</f>
        <v/>
      </c>
    </row>
    <row r="56" spans="1:9" x14ac:dyDescent="0.2">
      <c r="A56" s="65" t="str">
        <f>'4.conf'!A55</f>
        <v>ene-jun 2018</v>
      </c>
      <c r="D56" s="300" t="str">
        <f>+I56</f>
        <v/>
      </c>
      <c r="I56" s="305" t="str">
        <f>IF('4.conf'!C55&gt;0,('4.conf'!C55/'4.conf'!$F$11)*100,"")</f>
        <v/>
      </c>
    </row>
    <row r="57" spans="1:9" ht="13.5" thickBot="1" x14ac:dyDescent="0.25">
      <c r="A57" s="388" t="str">
        <f>'4.conf'!A56</f>
        <v>ene-jun 2019</v>
      </c>
      <c r="D57" s="301" t="str">
        <f>+I57</f>
        <v/>
      </c>
      <c r="I57" s="306" t="str">
        <f>IF('4.conf'!C56&gt;0,('4.conf'!C56/'4.conf'!$F$11)*100,"")</f>
        <v/>
      </c>
    </row>
  </sheetData>
  <sheetProtection formatCells="0" formatColumns="0" formatRows="0"/>
  <protectedRanges>
    <protectedRange sqref="D53:D57 D9:D50" name="Rango2_1"/>
    <protectedRange sqref="D53:D57" name="Rango1_1"/>
  </protectedRanges>
  <mergeCells count="6">
    <mergeCell ref="A1:D1"/>
    <mergeCell ref="F5:G5"/>
    <mergeCell ref="A2:D2"/>
    <mergeCell ref="A3:D3"/>
    <mergeCell ref="A4:D4"/>
    <mergeCell ref="A5:D5"/>
  </mergeCells>
  <phoneticPr fontId="15" type="noConversion"/>
  <printOptions horizontalCentered="1" verticalCentered="1"/>
  <pageMargins left="0.23622047244094491" right="0.23622047244094491" top="0.19685039370078741" bottom="0.19685039370078741" header="0" footer="0"/>
  <pageSetup paperSize="9" orientation="portrait" horizontalDpi="300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13"/>
  <sheetViews>
    <sheetView showGridLines="0" workbookViewId="0">
      <selection activeCell="C23" sqref="C23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5" customFormat="1" x14ac:dyDescent="0.2">
      <c r="A1" s="117" t="s">
        <v>141</v>
      </c>
      <c r="B1" s="117"/>
    </row>
    <row r="2" spans="1:2" s="145" customFormat="1" x14ac:dyDescent="0.2">
      <c r="A2" s="117" t="s">
        <v>110</v>
      </c>
      <c r="B2" s="117"/>
    </row>
    <row r="3" spans="1:2" x14ac:dyDescent="0.2">
      <c r="A3" s="368" t="str">
        <f>+'1.modelos'!A3</f>
        <v>Máquinas de tracción</v>
      </c>
      <c r="B3" s="368"/>
    </row>
    <row r="4" spans="1:2" ht="13.5" thickBot="1" x14ac:dyDescent="0.25"/>
    <row r="5" spans="1:2" ht="13.5" thickBot="1" x14ac:dyDescent="0.25">
      <c r="A5" s="127" t="s">
        <v>12</v>
      </c>
      <c r="B5" s="370" t="s">
        <v>89</v>
      </c>
    </row>
    <row r="6" spans="1:2" x14ac:dyDescent="0.2">
      <c r="A6" s="336">
        <f>'3.vol.'!C53</f>
        <v>2016</v>
      </c>
      <c r="B6" s="146"/>
    </row>
    <row r="7" spans="1:2" x14ac:dyDescent="0.2">
      <c r="A7" s="139">
        <f>'3.vol.'!C54</f>
        <v>2017</v>
      </c>
      <c r="B7" s="147"/>
    </row>
    <row r="8" spans="1:2" ht="13.5" thickBot="1" x14ac:dyDescent="0.25">
      <c r="A8" s="148">
        <f>'3.vol.'!C55</f>
        <v>2018</v>
      </c>
      <c r="B8" s="149"/>
    </row>
    <row r="9" spans="1:2" x14ac:dyDescent="0.2">
      <c r="A9" s="389" t="str">
        <f>'3.vol.'!C56</f>
        <v>ene-jun 2018</v>
      </c>
      <c r="B9" s="146"/>
    </row>
    <row r="10" spans="1:2" ht="13.5" thickBot="1" x14ac:dyDescent="0.25">
      <c r="A10" s="387" t="str">
        <f>'3.vol.'!C57</f>
        <v>ene-jun 2019</v>
      </c>
      <c r="B10" s="150"/>
    </row>
    <row r="11" spans="1:2" x14ac:dyDescent="0.2">
      <c r="A11" s="144"/>
    </row>
    <row r="13" spans="1:2" ht="16.5" customHeight="1" x14ac:dyDescent="0.2"/>
  </sheetData>
  <sheetProtection formatCells="0" formatColumns="0" formatRows="0"/>
  <phoneticPr fontId="0" type="noConversion"/>
  <printOptions horizontalCentered="1" verticalCentered="1" gridLinesSet="0"/>
  <pageMargins left="0.74803149606299213" right="0.74803149606299213" top="0.98425196850393704" bottom="0.98425196850393704" header="0" footer="0"/>
  <pageSetup paperSize="9" scale="140" orientation="landscape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20</vt:i4>
      </vt:variant>
    </vt:vector>
  </HeadingPairs>
  <TitlesOfParts>
    <vt:vector size="42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8.a.... Costos</vt:lpstr>
      <vt:lpstr>9.a adicionalcostos</vt:lpstr>
      <vt:lpstr>10.a-10.b-precios</vt:lpstr>
      <vt:lpstr>11- impo </vt:lpstr>
      <vt:lpstr>12Reventa</vt:lpstr>
      <vt:lpstr>13.-costos nac</vt:lpstr>
      <vt:lpstr>14 existencias</vt:lpstr>
      <vt:lpstr>15impo semi </vt:lpstr>
      <vt:lpstr>11-Máx. Prod.</vt:lpstr>
      <vt:lpstr>14-horas trabajadas</vt:lpstr>
      <vt:lpstr>'1.modelos'!Área_de_impresión</vt:lpstr>
      <vt:lpstr>'10.a-10.b-precios'!Área_de_impresión</vt:lpstr>
      <vt:lpstr>'11- impo '!Área_de_impresión</vt:lpstr>
      <vt:lpstr>'11-Máx. Prod.'!Área_de_impresión</vt:lpstr>
      <vt:lpstr>'12Reventa'!Área_de_impresión</vt:lpstr>
      <vt:lpstr>'13.-costos nac'!Área_de_impresión</vt:lpstr>
      <vt:lpstr>'14 existencias'!Área_de_impresión</vt:lpstr>
      <vt:lpstr>'14-horas trabajadas'!Área_de_impresión</vt:lpstr>
      <vt:lpstr>'15impo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2019-08-02T15:36:03Z</cp:lastPrinted>
  <dcterms:created xsi:type="dcterms:W3CDTF">1996-10-10T17:31:07Z</dcterms:created>
  <dcterms:modified xsi:type="dcterms:W3CDTF">2019-08-05T14:04:43Z</dcterms:modified>
</cp:coreProperties>
</file>