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nmartino\Desktop\cnce\lavavajillas\"/>
    </mc:Choice>
  </mc:AlternateContent>
  <bookViews>
    <workbookView xWindow="0" yWindow="0" windowWidth="28800" windowHeight="12330" tabRatio="869" firstSheet="3" activeTab="13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 coproductos" sheetId="51" state="hidden" r:id="rId13"/>
    <sheet name="8.a. Costos" sheetId="36" r:id="rId14"/>
    <sheet name="8.b. Costos" sheetId="53" r:id="rId15"/>
    <sheet name="9.a adicionalcostos" sheetId="50" r:id="rId16"/>
    <sheet name="9.b adicionalcostos" sheetId="54" r:id="rId17"/>
    <sheet name="10.a-precios" sheetId="38" r:id="rId18"/>
    <sheet name="10.b-precios" sheetId="55" r:id="rId19"/>
    <sheet name="11- impo " sheetId="40" r:id="rId20"/>
    <sheet name="12Reventa" sheetId="41" r:id="rId21"/>
    <sheet name="13 existencias" sheetId="42" r:id="rId22"/>
    <sheet name="14impo semi " sheetId="43" r:id="rId23"/>
    <sheet name="11-Máx. Prod." sheetId="14" state="hidden" r:id="rId24"/>
    <sheet name="14-horas trabajadas" sheetId="23" state="hidden" r:id="rId25"/>
  </sheets>
  <externalReferences>
    <externalReference r:id="rId26"/>
    <externalReference r:id="rId27"/>
    <externalReference r:id="rId28"/>
    <externalReference r:id="rId29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17">'10.a-precios'!$B$1:$E$66</definedName>
    <definedName name="_xlnm.Print_Area" localSheetId="18">'10.b-precios'!$A$1:$E$66</definedName>
    <definedName name="_xlnm.Print_Area" localSheetId="19">'11- impo '!$A$2:$F$64</definedName>
    <definedName name="_xlnm.Print_Area" localSheetId="23">'11-Máx. Prod.'!$A$1:$B$5</definedName>
    <definedName name="_xlnm.Print_Area" localSheetId="20">'12Reventa'!$A$1:$K$63</definedName>
    <definedName name="_xlnm.Print_Area" localSheetId="21">'13 existencias'!$A$1:$F$13</definedName>
    <definedName name="_xlnm.Print_Area" localSheetId="24">'14-horas trabajadas'!$A$1:$D$10</definedName>
    <definedName name="_xlnm.Print_Area" localSheetId="22">'14impo semi '!$A$1:$E$64</definedName>
    <definedName name="_xlnm.Print_Area" localSheetId="3">'2. prod.  nac.'!$A$1:$C$14</definedName>
    <definedName name="_xlnm.Print_Area" localSheetId="4">'3.vol.'!$C$1:$L$63</definedName>
    <definedName name="_xlnm.Print_Area" localSheetId="5">'4.$'!$A$1:$E$67</definedName>
    <definedName name="_xlnm.Print_Area" localSheetId="6">'4.conf'!$A$1:$C$64</definedName>
    <definedName name="_xlnm.Print_Area" localSheetId="7">'4.res pub'!$A$1:$D$64</definedName>
    <definedName name="_xlnm.Print_Area" localSheetId="8">'5capprod'!$A$1:$B$13</definedName>
    <definedName name="_xlnm.Print_Area" localSheetId="10">'6-empleo '!$A$1:$H$12</definedName>
    <definedName name="_xlnm.Print_Area" localSheetId="11">'7.costos totales '!$A$1:$J$45</definedName>
    <definedName name="_xlnm.Print_Area" localSheetId="12">'7.costos totales  coproductos'!$A$1:$E$21</definedName>
    <definedName name="_xlnm.Print_Area" localSheetId="13">'8.a. Costos'!$A$1:$T$67</definedName>
    <definedName name="_xlnm.Print_Area" localSheetId="14">'8.b. Costos'!$A$1:$T$67</definedName>
    <definedName name="_xlnm.Print_Area" localSheetId="15">'9.a adicionalcostos'!$A$1:$N$45</definedName>
    <definedName name="_xlnm.Print_Area" localSheetId="16">'9.b adicionalcostos'!$A$1:$N$45</definedName>
    <definedName name="_xlnm.Print_Area" localSheetId="1">anexo!$C$10</definedName>
    <definedName name="_xlnm.Print_Area" localSheetId="9">Ejemplo!$A$1:$H$42</definedName>
  </definedNames>
  <calcPr calcId="162913"/>
</workbook>
</file>

<file path=xl/calcChain.xml><?xml version="1.0" encoding="utf-8"?>
<calcChain xmlns="http://schemas.openxmlformats.org/spreadsheetml/2006/main">
  <c r="S71" i="53" l="1"/>
  <c r="Q71" i="53"/>
  <c r="O71" i="53"/>
  <c r="M71" i="53"/>
  <c r="K71" i="53"/>
  <c r="H71" i="53"/>
  <c r="F71" i="53"/>
  <c r="D71" i="53"/>
  <c r="B71" i="53"/>
  <c r="S70" i="53"/>
  <c r="Q70" i="53"/>
  <c r="O70" i="53"/>
  <c r="M70" i="53"/>
  <c r="K70" i="53"/>
  <c r="H70" i="53"/>
  <c r="F70" i="53"/>
  <c r="D70" i="53"/>
  <c r="B70" i="53"/>
  <c r="M71" i="36"/>
  <c r="K71" i="36"/>
  <c r="H71" i="36"/>
  <c r="M70" i="36"/>
  <c r="K70" i="36"/>
  <c r="H70" i="36"/>
  <c r="Q71" i="36"/>
  <c r="Q70" i="36"/>
  <c r="S71" i="36"/>
  <c r="S70" i="36"/>
  <c r="D76" i="55"/>
  <c r="C76" i="55"/>
  <c r="D75" i="55"/>
  <c r="C75" i="55"/>
  <c r="D74" i="55"/>
  <c r="C74" i="55"/>
  <c r="D73" i="55"/>
  <c r="C73" i="55"/>
  <c r="D72" i="55"/>
  <c r="C72" i="55"/>
  <c r="B66" i="55"/>
  <c r="B76" i="55"/>
  <c r="B65" i="55"/>
  <c r="B75" i="55"/>
  <c r="B63" i="55"/>
  <c r="B62" i="55"/>
  <c r="B61" i="55"/>
  <c r="B59" i="55"/>
  <c r="B58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A3" i="54"/>
  <c r="A4" i="53"/>
  <c r="C23" i="42"/>
  <c r="C22" i="42"/>
  <c r="C21" i="42"/>
  <c r="C20" i="42"/>
  <c r="C19" i="42"/>
  <c r="C18" i="42"/>
  <c r="E75" i="41"/>
  <c r="D75" i="41"/>
  <c r="E74" i="41"/>
  <c r="D74" i="41"/>
  <c r="E73" i="41"/>
  <c r="D73" i="41"/>
  <c r="E72" i="41"/>
  <c r="D72" i="41"/>
  <c r="E71" i="41"/>
  <c r="D71" i="41"/>
  <c r="B7" i="51"/>
  <c r="C7" i="51"/>
  <c r="D7" i="51"/>
  <c r="D25" i="51" s="1"/>
  <c r="E7" i="51"/>
  <c r="E25" i="51" s="1"/>
  <c r="C25" i="51"/>
  <c r="B66" i="38"/>
  <c r="A63" i="40"/>
  <c r="A62" i="43" s="1"/>
  <c r="A74" i="43" s="1"/>
  <c r="B65" i="38"/>
  <c r="A62" i="40"/>
  <c r="B61" i="38"/>
  <c r="A58" i="40"/>
  <c r="A58" i="41" s="1"/>
  <c r="A12" i="28"/>
  <c r="A11" i="28"/>
  <c r="A8" i="28"/>
  <c r="A10" i="32"/>
  <c r="A9" i="32"/>
  <c r="A6" i="32"/>
  <c r="A64" i="47"/>
  <c r="A64" i="46" s="1"/>
  <c r="A63" i="47"/>
  <c r="A60" i="47"/>
  <c r="A60" i="46"/>
  <c r="A57" i="47"/>
  <c r="A57" i="46"/>
  <c r="A56" i="47"/>
  <c r="A56" i="46"/>
  <c r="A55" i="47"/>
  <c r="A55" i="46"/>
  <c r="A54" i="47"/>
  <c r="A54" i="46"/>
  <c r="A53" i="47"/>
  <c r="A53" i="46"/>
  <c r="A52" i="47"/>
  <c r="A52" i="46"/>
  <c r="A51" i="47"/>
  <c r="A51" i="46"/>
  <c r="A50" i="47"/>
  <c r="A50" i="46"/>
  <c r="A49" i="47"/>
  <c r="A49" i="46"/>
  <c r="A48" i="47"/>
  <c r="A48" i="46"/>
  <c r="A47" i="47"/>
  <c r="A47" i="46"/>
  <c r="A46" i="47"/>
  <c r="A46" i="46"/>
  <c r="A45" i="47"/>
  <c r="A45" i="46"/>
  <c r="A44" i="47"/>
  <c r="A44" i="46"/>
  <c r="A43" i="47"/>
  <c r="A43" i="46"/>
  <c r="A42" i="47"/>
  <c r="A42" i="46"/>
  <c r="A41" i="47"/>
  <c r="A41" i="46"/>
  <c r="A40" i="47"/>
  <c r="A40" i="46"/>
  <c r="A39" i="47"/>
  <c r="A39" i="46"/>
  <c r="A38" i="47"/>
  <c r="A38" i="46"/>
  <c r="A37" i="47"/>
  <c r="A37" i="46"/>
  <c r="A36" i="47"/>
  <c r="A36" i="46"/>
  <c r="A35" i="47"/>
  <c r="A35" i="46"/>
  <c r="A34" i="47"/>
  <c r="A34" i="46"/>
  <c r="A33" i="47"/>
  <c r="A33" i="46"/>
  <c r="A32" i="47"/>
  <c r="A32" i="46"/>
  <c r="A31" i="47"/>
  <c r="A31" i="46"/>
  <c r="A30" i="47"/>
  <c r="A30" i="46"/>
  <c r="A29" i="47"/>
  <c r="A29" i="46"/>
  <c r="A28" i="47"/>
  <c r="A28" i="46"/>
  <c r="A27" i="47"/>
  <c r="A27" i="46"/>
  <c r="A26" i="47"/>
  <c r="A26" i="46"/>
  <c r="A25" i="47"/>
  <c r="A25" i="46"/>
  <c r="A24" i="47"/>
  <c r="A24" i="46"/>
  <c r="A23" i="47"/>
  <c r="A23" i="46"/>
  <c r="A22" i="47"/>
  <c r="A22" i="46"/>
  <c r="A21" i="47"/>
  <c r="A21" i="46"/>
  <c r="A20" i="47"/>
  <c r="A20" i="46"/>
  <c r="A19" i="47"/>
  <c r="A19" i="46"/>
  <c r="A18" i="47"/>
  <c r="A18" i="46"/>
  <c r="A17" i="47"/>
  <c r="A17" i="46"/>
  <c r="A16" i="47"/>
  <c r="A16" i="46"/>
  <c r="A15" i="47"/>
  <c r="A15" i="46"/>
  <c r="A14" i="47"/>
  <c r="A14" i="46"/>
  <c r="A13" i="47"/>
  <c r="A13" i="46"/>
  <c r="A12" i="47"/>
  <c r="A12" i="46"/>
  <c r="A11" i="47"/>
  <c r="A11" i="46"/>
  <c r="A10" i="47"/>
  <c r="A10" i="46"/>
  <c r="A63" i="52"/>
  <c r="A62" i="52"/>
  <c r="A59" i="52"/>
  <c r="A56" i="52"/>
  <c r="A55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E74" i="52"/>
  <c r="E73" i="52"/>
  <c r="E72" i="52"/>
  <c r="E71" i="52"/>
  <c r="E70" i="52"/>
  <c r="E58" i="52"/>
  <c r="E69" i="52" s="1"/>
  <c r="A5" i="52"/>
  <c r="C58" i="52"/>
  <c r="C69" i="52" s="1"/>
  <c r="C70" i="52"/>
  <c r="C71" i="52"/>
  <c r="C72" i="52"/>
  <c r="C73" i="52"/>
  <c r="C74" i="52"/>
  <c r="A23" i="42"/>
  <c r="A22" i="42"/>
  <c r="A3" i="50"/>
  <c r="A4" i="36"/>
  <c r="A3" i="49"/>
  <c r="F6" i="34"/>
  <c r="C6" i="34"/>
  <c r="A5" i="47"/>
  <c r="A5" i="46"/>
  <c r="B25" i="51"/>
  <c r="B27" i="51"/>
  <c r="C27" i="51"/>
  <c r="D27" i="51"/>
  <c r="E27" i="51"/>
  <c r="C3" i="45"/>
  <c r="A3" i="28"/>
  <c r="I64" i="46"/>
  <c r="I63" i="46"/>
  <c r="D63" i="46" s="1"/>
  <c r="I62" i="46"/>
  <c r="I61" i="46"/>
  <c r="D61" i="46"/>
  <c r="I60" i="46"/>
  <c r="D60" i="46"/>
  <c r="I57" i="46"/>
  <c r="D57" i="46"/>
  <c r="I56" i="46"/>
  <c r="D56" i="46"/>
  <c r="I55" i="46"/>
  <c r="D55" i="46"/>
  <c r="I54" i="46"/>
  <c r="I53" i="46"/>
  <c r="D53" i="46" s="1"/>
  <c r="I52" i="46"/>
  <c r="D52" i="46" s="1"/>
  <c r="I51" i="46"/>
  <c r="I50" i="46"/>
  <c r="D50" i="46"/>
  <c r="I49" i="46"/>
  <c r="D49" i="46"/>
  <c r="I48" i="46"/>
  <c r="I47" i="46"/>
  <c r="D47" i="46" s="1"/>
  <c r="I46" i="46"/>
  <c r="D46" i="46" s="1"/>
  <c r="D75" i="46" s="1"/>
  <c r="I45" i="46"/>
  <c r="D45" i="46" s="1"/>
  <c r="I44" i="46"/>
  <c r="D44" i="46"/>
  <c r="I43" i="46"/>
  <c r="D43" i="46"/>
  <c r="I42" i="46"/>
  <c r="I41" i="46"/>
  <c r="D41" i="46" s="1"/>
  <c r="I40" i="46"/>
  <c r="D40" i="46" s="1"/>
  <c r="I39" i="46"/>
  <c r="I38" i="46"/>
  <c r="D38" i="46"/>
  <c r="I37" i="46"/>
  <c r="I36" i="46"/>
  <c r="D36" i="46" s="1"/>
  <c r="I35" i="46"/>
  <c r="D35" i="46" s="1"/>
  <c r="I34" i="46"/>
  <c r="I33" i="46"/>
  <c r="I32" i="46"/>
  <c r="D32" i="46" s="1"/>
  <c r="I31" i="46"/>
  <c r="I30" i="46"/>
  <c r="I29" i="46"/>
  <c r="D29" i="46" s="1"/>
  <c r="I28" i="46"/>
  <c r="D28" i="46" s="1"/>
  <c r="I27" i="46"/>
  <c r="D27" i="46" s="1"/>
  <c r="I26" i="46"/>
  <c r="D26" i="46"/>
  <c r="I25" i="46"/>
  <c r="I24" i="46"/>
  <c r="I23" i="46"/>
  <c r="D23" i="46"/>
  <c r="I22" i="46"/>
  <c r="D22" i="46"/>
  <c r="I21" i="46"/>
  <c r="I20" i="46"/>
  <c r="I19" i="46"/>
  <c r="D19" i="46"/>
  <c r="I18" i="46"/>
  <c r="D18" i="46"/>
  <c r="I17" i="46"/>
  <c r="I16" i="46"/>
  <c r="I15" i="46"/>
  <c r="D15" i="46"/>
  <c r="I14" i="46"/>
  <c r="D14" i="46"/>
  <c r="I13" i="46"/>
  <c r="I12" i="46"/>
  <c r="D12" i="46" s="1"/>
  <c r="I11" i="46"/>
  <c r="D11" i="46" s="1"/>
  <c r="I10" i="46"/>
  <c r="D10" i="46"/>
  <c r="B23" i="42"/>
  <c r="B22" i="42"/>
  <c r="B21" i="42"/>
  <c r="B20" i="42"/>
  <c r="B19" i="42"/>
  <c r="K71" i="45"/>
  <c r="K72" i="45"/>
  <c r="K70" i="45"/>
  <c r="K69" i="45"/>
  <c r="K68" i="45"/>
  <c r="D64" i="46"/>
  <c r="D48" i="46"/>
  <c r="D51" i="46"/>
  <c r="D54" i="46"/>
  <c r="D34" i="46"/>
  <c r="D37" i="46"/>
  <c r="D39" i="46"/>
  <c r="D42" i="46"/>
  <c r="D62" i="46"/>
  <c r="D24" i="46"/>
  <c r="D25" i="46"/>
  <c r="D30" i="46"/>
  <c r="D31" i="46"/>
  <c r="D33" i="46"/>
  <c r="D13" i="46"/>
  <c r="D16" i="46"/>
  <c r="D17" i="46"/>
  <c r="D20" i="46"/>
  <c r="D21" i="46"/>
  <c r="D59" i="46"/>
  <c r="D70" i="46" s="1"/>
  <c r="I59" i="46"/>
  <c r="E52" i="49"/>
  <c r="J50" i="49"/>
  <c r="E50" i="49"/>
  <c r="G50" i="49"/>
  <c r="J52" i="49"/>
  <c r="G52" i="49"/>
  <c r="B18" i="32"/>
  <c r="O8" i="45"/>
  <c r="O9" i="45" s="1"/>
  <c r="O10" i="45" s="1"/>
  <c r="O11" i="45" s="1"/>
  <c r="O12" i="45" s="1"/>
  <c r="O13" i="45" s="1"/>
  <c r="O14" i="45" s="1"/>
  <c r="O15" i="45" s="1"/>
  <c r="O16" i="45" s="1"/>
  <c r="O17" i="45" s="1"/>
  <c r="O18" i="45" s="1"/>
  <c r="O19" i="45" s="1"/>
  <c r="O20" i="45" s="1"/>
  <c r="O21" i="45" s="1"/>
  <c r="O22" i="45" s="1"/>
  <c r="O23" i="45" s="1"/>
  <c r="O24" i="45" s="1"/>
  <c r="O25" i="45" s="1"/>
  <c r="O26" i="45" s="1"/>
  <c r="O27" i="45" s="1"/>
  <c r="O28" i="45" s="1"/>
  <c r="O29" i="45" s="1"/>
  <c r="O30" i="45" s="1"/>
  <c r="O31" i="45" s="1"/>
  <c r="O32" i="45" s="1"/>
  <c r="O33" i="45" s="1"/>
  <c r="O34" i="45" s="1"/>
  <c r="O35" i="45" s="1"/>
  <c r="O36" i="45" s="1"/>
  <c r="O37" i="45" s="1"/>
  <c r="O38" i="45" s="1"/>
  <c r="O39" i="45" s="1"/>
  <c r="O40" i="45" s="1"/>
  <c r="O41" i="45" s="1"/>
  <c r="O42" i="45" s="1"/>
  <c r="O43" i="45" s="1"/>
  <c r="O44" i="45" s="1"/>
  <c r="O45" i="45" s="1"/>
  <c r="O46" i="45" s="1"/>
  <c r="O47" i="45" s="1"/>
  <c r="O48" i="45" s="1"/>
  <c r="O49" i="45" s="1"/>
  <c r="O50" i="45" s="1"/>
  <c r="O51" i="45" s="1"/>
  <c r="O52" i="45" s="1"/>
  <c r="O53" i="45" s="1"/>
  <c r="O54" i="45" s="1"/>
  <c r="O55" i="45" s="1"/>
  <c r="K75" i="41"/>
  <c r="B75" i="41"/>
  <c r="C75" i="41"/>
  <c r="C69" i="47"/>
  <c r="D74" i="43"/>
  <c r="C74" i="43"/>
  <c r="D73" i="43"/>
  <c r="C73" i="43"/>
  <c r="D72" i="43"/>
  <c r="C72" i="43"/>
  <c r="D71" i="43"/>
  <c r="C71" i="43"/>
  <c r="D70" i="43"/>
  <c r="C70" i="43"/>
  <c r="B53" i="38"/>
  <c r="A50" i="40" s="1"/>
  <c r="A50" i="41" s="1"/>
  <c r="A49" i="43" s="1"/>
  <c r="B54" i="38"/>
  <c r="A51" i="40" s="1"/>
  <c r="A51" i="41" s="1"/>
  <c r="A50" i="43" s="1"/>
  <c r="B55" i="38"/>
  <c r="A52" i="40" s="1"/>
  <c r="A52" i="41" s="1"/>
  <c r="A51" i="43" s="1"/>
  <c r="B56" i="38"/>
  <c r="A53" i="40" s="1"/>
  <c r="A53" i="41" s="1"/>
  <c r="A52" i="43" s="1"/>
  <c r="B57" i="38"/>
  <c r="A54" i="40" s="1"/>
  <c r="A54" i="41" s="1"/>
  <c r="A53" i="43" s="1"/>
  <c r="B58" i="38"/>
  <c r="A55" i="40" s="1"/>
  <c r="A55" i="41" s="1"/>
  <c r="A54" i="43" s="1"/>
  <c r="B71" i="41"/>
  <c r="B72" i="41"/>
  <c r="B73" i="41"/>
  <c r="B74" i="41"/>
  <c r="C71" i="40"/>
  <c r="C71" i="41"/>
  <c r="F71" i="41"/>
  <c r="G71" i="41"/>
  <c r="H71" i="41"/>
  <c r="I71" i="41"/>
  <c r="J71" i="41"/>
  <c r="K71" i="41"/>
  <c r="C72" i="41"/>
  <c r="F72" i="41"/>
  <c r="G72" i="41"/>
  <c r="H72" i="41"/>
  <c r="I72" i="41"/>
  <c r="J72" i="41"/>
  <c r="K72" i="41"/>
  <c r="C73" i="41"/>
  <c r="F73" i="41"/>
  <c r="G73" i="41"/>
  <c r="H73" i="41"/>
  <c r="I73" i="41"/>
  <c r="J73" i="41"/>
  <c r="K73" i="41"/>
  <c r="C74" i="41"/>
  <c r="F74" i="41"/>
  <c r="G74" i="41"/>
  <c r="H74" i="41"/>
  <c r="I74" i="41"/>
  <c r="J74" i="41"/>
  <c r="K74" i="41"/>
  <c r="F75" i="41"/>
  <c r="G75" i="41"/>
  <c r="H75" i="41"/>
  <c r="I75" i="41"/>
  <c r="J75" i="41"/>
  <c r="D75" i="40"/>
  <c r="D74" i="40"/>
  <c r="C75" i="40"/>
  <c r="C74" i="40"/>
  <c r="D71" i="40"/>
  <c r="D72" i="40"/>
  <c r="D73" i="40"/>
  <c r="C73" i="40"/>
  <c r="C72" i="40"/>
  <c r="D72" i="38"/>
  <c r="D73" i="38"/>
  <c r="D74" i="38"/>
  <c r="D75" i="38"/>
  <c r="D76" i="38"/>
  <c r="C76" i="38"/>
  <c r="C75" i="38"/>
  <c r="C74" i="38"/>
  <c r="C73" i="38"/>
  <c r="C72" i="38"/>
  <c r="B18" i="42"/>
  <c r="B59" i="38"/>
  <c r="A56" i="40"/>
  <c r="A56" i="41"/>
  <c r="A55" i="43" s="1"/>
  <c r="C73" i="47"/>
  <c r="C72" i="47"/>
  <c r="J72" i="45"/>
  <c r="I72" i="45"/>
  <c r="H72" i="45"/>
  <c r="G72" i="45"/>
  <c r="F72" i="45"/>
  <c r="J71" i="45"/>
  <c r="I71" i="45"/>
  <c r="H71" i="45"/>
  <c r="G71" i="45"/>
  <c r="F71" i="45"/>
  <c r="E72" i="45"/>
  <c r="E71" i="45"/>
  <c r="B50" i="38"/>
  <c r="A47" i="40" s="1"/>
  <c r="A47" i="41" s="1"/>
  <c r="O71" i="36"/>
  <c r="O70" i="36"/>
  <c r="F71" i="36"/>
  <c r="F70" i="36"/>
  <c r="D71" i="36"/>
  <c r="D70" i="36"/>
  <c r="B70" i="36"/>
  <c r="B71" i="36"/>
  <c r="B19" i="32"/>
  <c r="B20" i="32"/>
  <c r="B21" i="32"/>
  <c r="B17" i="32"/>
  <c r="B52" i="38"/>
  <c r="A49" i="40"/>
  <c r="A49" i="41" s="1"/>
  <c r="A48" i="43" s="1"/>
  <c r="B51" i="38"/>
  <c r="A48" i="40"/>
  <c r="A48" i="41" s="1"/>
  <c r="A47" i="43" s="1"/>
  <c r="B49" i="38"/>
  <c r="A46" i="40"/>
  <c r="A46" i="41" s="1"/>
  <c r="A46" i="43" s="1"/>
  <c r="B48" i="38"/>
  <c r="A45" i="40"/>
  <c r="A45" i="41" s="1"/>
  <c r="A45" i="43" s="1"/>
  <c r="B47" i="38"/>
  <c r="A44" i="40"/>
  <c r="A44" i="41" s="1"/>
  <c r="A44" i="43" s="1"/>
  <c r="B46" i="38"/>
  <c r="A43" i="40"/>
  <c r="A43" i="41" s="1"/>
  <c r="A43" i="43" s="1"/>
  <c r="B45" i="38"/>
  <c r="A42" i="40"/>
  <c r="A42" i="41" s="1"/>
  <c r="A42" i="43" s="1"/>
  <c r="B44" i="38"/>
  <c r="A41" i="40"/>
  <c r="A41" i="41" s="1"/>
  <c r="A41" i="43" s="1"/>
  <c r="B43" i="38"/>
  <c r="A40" i="40"/>
  <c r="A40" i="41" s="1"/>
  <c r="A40" i="43" s="1"/>
  <c r="B42" i="38"/>
  <c r="A39" i="40"/>
  <c r="A39" i="41" s="1"/>
  <c r="A39" i="43" s="1"/>
  <c r="B41" i="38"/>
  <c r="A38" i="40"/>
  <c r="A38" i="41" s="1"/>
  <c r="A38" i="43" s="1"/>
  <c r="B40" i="38"/>
  <c r="A37" i="40"/>
  <c r="A37" i="41" s="1"/>
  <c r="A37" i="43" s="1"/>
  <c r="B39" i="38"/>
  <c r="A36" i="40"/>
  <c r="A36" i="41" s="1"/>
  <c r="A36" i="43" s="1"/>
  <c r="B38" i="38"/>
  <c r="A35" i="40"/>
  <c r="A35" i="41" s="1"/>
  <c r="A35" i="43" s="1"/>
  <c r="B37" i="38"/>
  <c r="A34" i="40"/>
  <c r="A34" i="41" s="1"/>
  <c r="A34" i="43" s="1"/>
  <c r="B36" i="38"/>
  <c r="A33" i="40"/>
  <c r="A33" i="41" s="1"/>
  <c r="A33" i="43" s="1"/>
  <c r="B35" i="38"/>
  <c r="A32" i="40"/>
  <c r="A32" i="41" s="1"/>
  <c r="A32" i="43" s="1"/>
  <c r="B34" i="38"/>
  <c r="A31" i="40"/>
  <c r="A31" i="41" s="1"/>
  <c r="A31" i="43" s="1"/>
  <c r="B33" i="38"/>
  <c r="A30" i="40"/>
  <c r="A30" i="41" s="1"/>
  <c r="A30" i="43" s="1"/>
  <c r="B32" i="38"/>
  <c r="A29" i="40"/>
  <c r="A29" i="41" s="1"/>
  <c r="A29" i="43" s="1"/>
  <c r="B31" i="38"/>
  <c r="A28" i="40"/>
  <c r="A28" i="41" s="1"/>
  <c r="A28" i="43" s="1"/>
  <c r="B30" i="38"/>
  <c r="A27" i="40"/>
  <c r="A27" i="41" s="1"/>
  <c r="A27" i="43" s="1"/>
  <c r="B29" i="38"/>
  <c r="A26" i="40"/>
  <c r="A26" i="41" s="1"/>
  <c r="A26" i="43" s="1"/>
  <c r="B28" i="38"/>
  <c r="A25" i="40"/>
  <c r="A25" i="41" s="1"/>
  <c r="A25" i="43" s="1"/>
  <c r="B27" i="38"/>
  <c r="A24" i="40"/>
  <c r="A24" i="41" s="1"/>
  <c r="A24" i="43" s="1"/>
  <c r="B26" i="38"/>
  <c r="A23" i="40"/>
  <c r="A23" i="41" s="1"/>
  <c r="A23" i="43" s="1"/>
  <c r="B25" i="38"/>
  <c r="A22" i="40"/>
  <c r="A22" i="41" s="1"/>
  <c r="A22" i="43" s="1"/>
  <c r="B24" i="38"/>
  <c r="A21" i="40"/>
  <c r="A21" i="41" s="1"/>
  <c r="A21" i="43" s="1"/>
  <c r="B23" i="38"/>
  <c r="A20" i="40"/>
  <c r="A20" i="41" s="1"/>
  <c r="A20" i="43" s="1"/>
  <c r="B22" i="38"/>
  <c r="A19" i="40"/>
  <c r="A19" i="41" s="1"/>
  <c r="A19" i="43" s="1"/>
  <c r="B21" i="38"/>
  <c r="A18" i="40"/>
  <c r="A18" i="41" s="1"/>
  <c r="A18" i="43" s="1"/>
  <c r="B20" i="38"/>
  <c r="A17" i="40"/>
  <c r="A17" i="41" s="1"/>
  <c r="A17" i="43" s="1"/>
  <c r="B19" i="38"/>
  <c r="A16" i="40"/>
  <c r="A16" i="41" s="1"/>
  <c r="A16" i="43" s="1"/>
  <c r="B18" i="38"/>
  <c r="A15" i="40"/>
  <c r="A15" i="41" s="1"/>
  <c r="A15" i="43" s="1"/>
  <c r="B17" i="38"/>
  <c r="A14" i="40"/>
  <c r="A14" i="41" s="1"/>
  <c r="A14" i="43" s="1"/>
  <c r="B16" i="38"/>
  <c r="A13" i="40"/>
  <c r="A13" i="41" s="1"/>
  <c r="A13" i="43" s="1"/>
  <c r="B15" i="38"/>
  <c r="A12" i="40"/>
  <c r="A12" i="41" s="1"/>
  <c r="A12" i="43" s="1"/>
  <c r="B14" i="38"/>
  <c r="A11" i="40"/>
  <c r="A11" i="41" s="1"/>
  <c r="A11" i="43" s="1"/>
  <c r="B13" i="38"/>
  <c r="A10" i="40"/>
  <c r="A10" i="41" s="1"/>
  <c r="A10" i="43" s="1"/>
  <c r="B12" i="38"/>
  <c r="A9" i="40"/>
  <c r="A9" i="41" s="1"/>
  <c r="A9" i="43" s="1"/>
  <c r="C71" i="47"/>
  <c r="C70" i="47"/>
  <c r="I57" i="45"/>
  <c r="I67" i="45" s="1"/>
  <c r="I68" i="45"/>
  <c r="I69" i="45"/>
  <c r="I70" i="45"/>
  <c r="E57" i="45"/>
  <c r="E67" i="45" s="1"/>
  <c r="F57" i="45"/>
  <c r="F67" i="45" s="1"/>
  <c r="G57" i="45"/>
  <c r="G67" i="45" s="1"/>
  <c r="H57" i="45"/>
  <c r="H67" i="45" s="1"/>
  <c r="J57" i="45"/>
  <c r="J67" i="45" s="1"/>
  <c r="E68" i="45"/>
  <c r="F68" i="45"/>
  <c r="G68" i="45"/>
  <c r="H68" i="45"/>
  <c r="J68" i="45"/>
  <c r="E69" i="45"/>
  <c r="F69" i="45"/>
  <c r="G69" i="45"/>
  <c r="H69" i="45"/>
  <c r="J69" i="45"/>
  <c r="E70" i="45"/>
  <c r="F70" i="45"/>
  <c r="G70" i="45"/>
  <c r="H70" i="45"/>
  <c r="J70" i="45"/>
  <c r="A3" i="32"/>
  <c r="F16" i="33"/>
  <c r="B22" i="33" s="1"/>
  <c r="E22" i="33"/>
  <c r="A4" i="40"/>
  <c r="A3" i="41"/>
  <c r="A3" i="43"/>
  <c r="A69" i="47"/>
  <c r="B62" i="38"/>
  <c r="A59" i="40" s="1"/>
  <c r="A7" i="32"/>
  <c r="A9" i="28"/>
  <c r="A60" i="52"/>
  <c r="A61" i="47"/>
  <c r="A70" i="47"/>
  <c r="B75" i="38"/>
  <c r="A10" i="28"/>
  <c r="A62" i="47"/>
  <c r="A71" i="47"/>
  <c r="B63" i="38"/>
  <c r="A60" i="40" s="1"/>
  <c r="A8" i="32"/>
  <c r="A61" i="52"/>
  <c r="A61" i="46"/>
  <c r="A62" i="46"/>
  <c r="B76" i="38"/>
  <c r="A75" i="40"/>
  <c r="A62" i="41"/>
  <c r="A74" i="41"/>
  <c r="A61" i="43"/>
  <c r="A73" i="43" s="1"/>
  <c r="A74" i="40"/>
  <c r="A72" i="47"/>
  <c r="A63" i="46"/>
  <c r="A59" i="41" l="1"/>
  <c r="A58" i="43"/>
  <c r="D72" i="46"/>
  <c r="D73" i="46"/>
  <c r="D74" i="46"/>
  <c r="A60" i="41"/>
  <c r="A59" i="43"/>
  <c r="D71" i="46"/>
  <c r="D22" i="33"/>
  <c r="A63" i="41"/>
  <c r="A75" i="41" s="1"/>
  <c r="A57" i="43"/>
  <c r="C22" i="33"/>
  <c r="A73" i="47"/>
</calcChain>
</file>

<file path=xl/sharedStrings.xml><?xml version="1.0" encoding="utf-8"?>
<sst xmlns="http://schemas.openxmlformats.org/spreadsheetml/2006/main" count="861" uniqueCount="294">
  <si>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</si>
  <si>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</si>
  <si>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</si>
  <si>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</si>
  <si>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</si>
  <si>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</si>
  <si>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</si>
  <si>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</si>
  <si>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</si>
  <si>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</si>
  <si>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</si>
  <si>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</si>
  <si>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</si>
  <si>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</si>
  <si>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</si>
  <si>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</si>
  <si>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</si>
  <si>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</si>
  <si>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</si>
  <si>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</si>
  <si>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</si>
  <si>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</si>
  <si>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</si>
  <si>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</si>
  <si>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</si>
  <si>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</si>
  <si>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</si>
  <si>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</si>
  <si>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</si>
  <si>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</si>
  <si>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</si>
  <si>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</si>
  <si>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</si>
  <si>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</si>
  <si>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</si>
  <si>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</si>
  <si>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</si>
  <si>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</si>
  <si>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</si>
  <si>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</si>
  <si>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</si>
  <si>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</si>
  <si>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</si>
  <si>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</si>
  <si>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</si>
  <si>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</si>
  <si>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</si>
  <si>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</si>
  <si>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</si>
  <si>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</si>
  <si>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</si>
  <si>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</si>
  <si>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</si>
  <si>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</si>
  <si>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</si>
  <si>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</si>
  <si>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</si>
  <si>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</si>
  <si>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</si>
  <si>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</si>
  <si>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</si>
  <si>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</si>
  <si>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</si>
  <si>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</si>
  <si>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</si>
  <si>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</si>
  <si>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</si>
  <si>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</si>
  <si>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</si>
  <si>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</si>
  <si>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</si>
  <si>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</si>
  <si>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</si>
  <si>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</si>
  <si>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</si>
  <si>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</si>
  <si>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</si>
  <si>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</si>
  <si>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</si>
  <si>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</si>
  <si>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</si>
  <si>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</si>
  <si>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</si>
  <si>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</si>
  <si>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</si>
  <si>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</si>
  <si>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</si>
  <si>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</si>
  <si>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</si>
  <si>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</si>
  <si>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</si>
  <si>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</si>
  <si>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</si>
  <si>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</si>
  <si>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</si>
  <si>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</si>
  <si>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</si>
  <si>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</si>
  <si>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</si>
  <si>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</si>
  <si>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</si>
  <si>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</si>
  <si>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</si>
  <si>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</si>
  <si>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poner canales y términos que coincidan con lo que se sabe de mercado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</si>
  <si>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</si>
  <si>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</si>
  <si>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</si>
  <si>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</si>
  <si>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</si>
  <si>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</si>
  <si>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</si>
  <si>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</si>
  <si>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</si>
  <si>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</si>
  <si>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</si>
  <si>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</si>
  <si>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</si>
  <si>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</si>
  <si>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</si>
  <si>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</si>
  <si>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</si>
  <si>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</si>
  <si>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</si>
  <si>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</si>
  <si>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</si>
  <si>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</si>
  <si>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</si>
  <si>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</si>
  <si>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</si>
  <si>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</si>
  <si>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</si>
  <si>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</si>
  <si>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</si>
  <si>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</si>
  <si>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</si>
  <si>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</si>
  <si>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</si>
  <si>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</si>
  <si>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</si>
  <si>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</si>
  <si>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</si>
  <si>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</si>
  <si>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</si>
  <si>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</si>
  <si>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</si>
  <si>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</si>
  <si>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</si>
  <si>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</si>
  <si>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</si>
  <si>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</si>
  <si>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</si>
  <si>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</si>
  <si>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</si>
  <si>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</si>
  <si>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</si>
  <si>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</si>
  <si>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</si>
  <si>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</si>
  <si>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</si>
  <si>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</si>
  <si>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</si>
  <si>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</si>
  <si>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</si>
  <si>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</si>
  <si>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</si>
  <si>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</si>
  <si>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</si>
  <si>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</si>
  <si>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</si>
  <si>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</si>
  <si>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</si>
  <si>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</si>
  <si>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</si>
  <si>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</si>
  <si>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</si>
  <si>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</si>
  <si>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</si>
  <si>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</si>
  <si>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</si>
  <si>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</si>
  <si>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</si>
  <si>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</si>
  <si>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</si>
  <si>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</si>
  <si>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</si>
  <si>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</si>
  <si>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</si>
  <si>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 xml:space="preserve">Costos Totales Conjuntos de </t>
  </si>
  <si>
    <t>producto y coproducto/s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</si>
  <si>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</si>
  <si>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</si>
  <si>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</si>
  <si>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</si>
  <si>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</si>
  <si>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</si>
  <si>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</si>
  <si>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</si>
  <si>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</si>
  <si>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</si>
  <si>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</si>
  <si>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</si>
  <si>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</si>
  <si>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</si>
  <si>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</si>
  <si>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ene-xxx 2006</t>
  </si>
  <si>
    <t>ene-xxx 06</t>
  </si>
  <si>
    <t>ene-xxx05</t>
  </si>
  <si>
    <t>Beneficio Fiscal</t>
  </si>
  <si>
    <t>en pesos por unidad de producto similar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</si>
  <si>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</si>
  <si>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</si>
  <si>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</si>
  <si>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</si>
  <si>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</si>
  <si>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</si>
  <si>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</si>
  <si>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</si>
  <si>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</si>
  <si>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VA ESTE CUADRO O EL ANTERIOR</t>
  </si>
  <si>
    <t>Facturado</t>
  </si>
  <si>
    <t>(Unidades)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</si>
  <si>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</si>
  <si>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</si>
  <si>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</si>
  <si>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</si>
  <si>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</si>
  <si>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</si>
  <si>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</si>
  <si>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</si>
  <si>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</si>
  <si>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</si>
  <si>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</si>
  <si>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</si>
  <si>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</si>
  <si>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r>
      <t xml:space="preserve">Modelos de </t>
    </r>
    <r>
      <rPr>
        <b/>
        <i/>
        <u/>
        <sz val="10"/>
        <rFont val="Arial"/>
        <family val="2"/>
      </rPr>
      <t/>
    </r>
  </si>
  <si>
    <t>Lavavajillas</t>
  </si>
  <si>
    <r>
      <t xml:space="preserve">en </t>
    </r>
    <r>
      <rPr>
        <b/>
        <i/>
        <u/>
        <sz val="8"/>
        <rFont val="Arial"/>
        <family val="2"/>
      </rPr>
      <t>unidades</t>
    </r>
  </si>
  <si>
    <t>por unidad</t>
  </si>
  <si>
    <t xml:space="preserve">en pesos por unidad </t>
  </si>
  <si>
    <t>China</t>
  </si>
  <si>
    <t>Turquía</t>
  </si>
  <si>
    <t>En unidades</t>
  </si>
  <si>
    <t>11</t>
  </si>
  <si>
    <t>ene-nov 2016</t>
  </si>
  <si>
    <r>
      <t xml:space="preserve">En </t>
    </r>
    <r>
      <rPr>
        <b/>
        <i/>
        <sz val="10"/>
        <rFont val="Arial"/>
        <family val="2"/>
      </rPr>
      <t>unidades</t>
    </r>
  </si>
  <si>
    <t>ene-nov 2015</t>
  </si>
  <si>
    <t>cantidad por unidad de lavavajilla</t>
  </si>
  <si>
    <r>
      <t xml:space="preserve">(en </t>
    </r>
    <r>
      <rPr>
        <b/>
        <u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</si>
  <si>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Lavavajillas importados de todos los orígenes</t>
  </si>
  <si>
    <t>SEMITERMINADOS</t>
  </si>
  <si>
    <t>Producción, Ventas, Exportaciones y Existencias de</t>
  </si>
  <si>
    <t>con capacidad para 12 cubiertos</t>
  </si>
  <si>
    <t>Cuadro N° 8.a</t>
  </si>
  <si>
    <t>Cuadro N° 8.b</t>
  </si>
  <si>
    <t>con capacidad para 15 cubiertos</t>
  </si>
  <si>
    <t xml:space="preserve">Cuadro N° 9.a </t>
  </si>
  <si>
    <t>1 unidad de lavavajilla</t>
  </si>
  <si>
    <t xml:space="preserve">* Indique si la capacidad de producción presentó alguna variación, y en caso afirmativo describa los motivos. </t>
  </si>
  <si>
    <t>jul - dic 2014</t>
  </si>
  <si>
    <t>ene - jun 2015</t>
  </si>
  <si>
    <t>jul - dic 2015</t>
  </si>
  <si>
    <t>ene - jun 2016</t>
  </si>
  <si>
    <t>ene - jun 2013</t>
  </si>
  <si>
    <t>jul - dic 2013</t>
  </si>
  <si>
    <t>ene - jun 2014</t>
  </si>
  <si>
    <t>promedio enero - junio 2013</t>
  </si>
  <si>
    <t>promedio julio - diciembre 2013</t>
  </si>
  <si>
    <t>promedio enero - junio 2014</t>
  </si>
  <si>
    <t>promedio julio - diciembre 2014</t>
  </si>
  <si>
    <t>promedio enero - junio 2015</t>
  </si>
  <si>
    <t>promedio julio - diciembre 2015</t>
  </si>
  <si>
    <t>promedio enero - junio 2016</t>
  </si>
  <si>
    <t>promedio ene-jun 2015</t>
  </si>
  <si>
    <t>promedio jul-dic 2014</t>
  </si>
  <si>
    <t>promedio ene-jun 2014</t>
  </si>
  <si>
    <t>promedio jul-dic 2013</t>
  </si>
  <si>
    <t>promedio ene-jun 2013</t>
  </si>
  <si>
    <t>promedio jul-dic 2015</t>
  </si>
  <si>
    <t>promedio ene-jun 2016</t>
  </si>
  <si>
    <t xml:space="preserve">Cuadro N° 9.b </t>
  </si>
  <si>
    <t>Cuadro Nº 10.a</t>
  </si>
  <si>
    <t>Cuadro Nº 10.b</t>
  </si>
  <si>
    <t>originarios de (1)</t>
  </si>
  <si>
    <t>Cuadro N° 8.a (cont.)</t>
  </si>
  <si>
    <t>Cuadro N° 8.b (cont.)</t>
  </si>
  <si>
    <t>Cuadro N° 9.a (cont.)</t>
  </si>
  <si>
    <t>Cuadro N° 9.b  (cont.)</t>
  </si>
  <si>
    <t>jul - nov 2016</t>
  </si>
  <si>
    <t>jul - nov 2015</t>
  </si>
  <si>
    <t>promedio julio - noviembre 2015</t>
  </si>
  <si>
    <t>promedio julio - noviembre 2016</t>
  </si>
  <si>
    <t>promedio jul-nov 2015</t>
  </si>
  <si>
    <t>promedio jul-nov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</si>
</sst>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5" formatCode="_ * #,##0.00_ ;_ * \-#,##0.00_ ;_ * &quot;-&quot;??_ ;_ @_ "/>
    <numFmt numFmtId="190" formatCode="#,##0_ \ \ ;______@_ \ \ \ "/>
    <numFmt numFmtId="191" formatCode="_-* #,##0.00\ [$€]_-;\-* #,##0.00\ [$€]_-;_-* &quot;-&quot;??\ [$€]_-;_-@_-"/>
  </numFmts>
  <fonts count="29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91" fontId="3" fillId="0" borderId="0" applyFont="0" applyFill="0" applyBorder="0" applyAlignment="0" applyProtection="0"/>
    <xf numFmtId="0" fontId="3" fillId="0" borderId="1"/>
    <xf numFmtId="185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73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90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20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1" fontId="21" fillId="0" borderId="9" xfId="0" applyNumberFormat="1" applyFont="1" applyFill="1" applyBorder="1" applyAlignment="1" applyProtection="1">
      <alignment horizontal="center"/>
      <protection locked="0"/>
    </xf>
    <xf numFmtId="3" fontId="11" fillId="0" borderId="34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4" fontId="20" fillId="4" borderId="21" xfId="0" applyNumberFormat="1" applyFont="1" applyFill="1" applyBorder="1" applyAlignment="1" applyProtection="1">
      <alignment horizontal="center"/>
    </xf>
    <xf numFmtId="4" fontId="20" fillId="4" borderId="22" xfId="0" applyNumberFormat="1" applyFont="1" applyFill="1" applyBorder="1" applyAlignment="1" applyProtection="1">
      <alignment horizontal="center"/>
    </xf>
    <xf numFmtId="4" fontId="20" fillId="4" borderId="35" xfId="0" applyNumberFormat="1" applyFont="1" applyFill="1" applyBorder="1" applyAlignment="1" applyProtection="1">
      <alignment horizontal="center"/>
    </xf>
    <xf numFmtId="4" fontId="20" fillId="4" borderId="2" xfId="0" applyNumberFormat="1" applyFont="1" applyFill="1" applyBorder="1" applyAlignment="1" applyProtection="1">
      <alignment horizontal="center"/>
    </xf>
    <xf numFmtId="4" fontId="20" fillId="4" borderId="23" xfId="0" applyNumberFormat="1" applyFont="1" applyFill="1" applyBorder="1" applyAlignment="1" applyProtection="1">
      <alignment horizontal="center"/>
    </xf>
    <xf numFmtId="4" fontId="20" fillId="4" borderId="3" xfId="0" applyNumberFormat="1" applyFont="1" applyFill="1" applyBorder="1" applyAlignment="1" applyProtection="1">
      <alignment horizontal="center"/>
    </xf>
    <xf numFmtId="4" fontId="20" fillId="4" borderId="36" xfId="0" applyNumberFormat="1" applyFont="1" applyFill="1" applyBorder="1" applyAlignment="1" applyProtection="1">
      <alignment horizontal="center"/>
    </xf>
    <xf numFmtId="4" fontId="20" fillId="4" borderId="11" xfId="0" applyNumberFormat="1" applyFont="1" applyFill="1" applyBorder="1" applyAlignment="1" applyProtection="1">
      <alignment horizontal="center"/>
    </xf>
    <xf numFmtId="4" fontId="20" fillId="4" borderId="26" xfId="0" applyNumberFormat="1" applyFont="1" applyFill="1" applyBorder="1" applyAlignment="1" applyProtection="1">
      <alignment horizontal="center"/>
    </xf>
    <xf numFmtId="4" fontId="20" fillId="4" borderId="27" xfId="0" applyNumberFormat="1" applyFont="1" applyFill="1" applyBorder="1" applyAlignment="1" applyProtection="1">
      <alignment horizontal="center"/>
    </xf>
    <xf numFmtId="4" fontId="20" fillId="4" borderId="37" xfId="0" applyNumberFormat="1" applyFont="1" applyFill="1" applyBorder="1" applyAlignment="1" applyProtection="1">
      <alignment horizontal="center"/>
    </xf>
    <xf numFmtId="4" fontId="20" fillId="4" borderId="12" xfId="0" applyNumberFormat="1" applyFont="1" applyFill="1" applyBorder="1" applyAlignment="1" applyProtection="1">
      <alignment horizontal="center"/>
    </xf>
    <xf numFmtId="4" fontId="20" fillId="4" borderId="28" xfId="0" applyNumberFormat="1" applyFont="1" applyFill="1" applyBorder="1" applyAlignment="1" applyProtection="1">
      <alignment horizontal="center"/>
    </xf>
    <xf numFmtId="4" fontId="20" fillId="4" borderId="4" xfId="0" applyNumberFormat="1" applyFont="1" applyFill="1" applyBorder="1" applyAlignment="1" applyProtection="1">
      <alignment horizontal="center"/>
    </xf>
    <xf numFmtId="4" fontId="20" fillId="4" borderId="31" xfId="0" applyNumberFormat="1" applyFont="1" applyFill="1" applyBorder="1" applyAlignment="1" applyProtection="1">
      <alignment horizontal="center"/>
    </xf>
    <xf numFmtId="4" fontId="20" fillId="4" borderId="18" xfId="0" applyNumberFormat="1" applyFont="1" applyFill="1" applyBorder="1" applyAlignment="1" applyProtection="1">
      <alignment horizontal="center"/>
    </xf>
    <xf numFmtId="4" fontId="20" fillId="4" borderId="29" xfId="0" applyNumberFormat="1" applyFont="1" applyFill="1" applyBorder="1" applyAlignment="1" applyProtection="1">
      <alignment horizontal="center"/>
    </xf>
    <xf numFmtId="4" fontId="20" fillId="4" borderId="14" xfId="0" applyNumberFormat="1" applyFont="1" applyFill="1" applyBorder="1" applyAlignment="1" applyProtection="1">
      <alignment horizontal="center"/>
    </xf>
    <xf numFmtId="4" fontId="20" fillId="4" borderId="24" xfId="0" applyNumberFormat="1" applyFont="1" applyFill="1" applyBorder="1" applyAlignment="1" applyProtection="1">
      <alignment horizontal="center"/>
    </xf>
    <xf numFmtId="4" fontId="20" fillId="4" borderId="7" xfId="0" quotePrefix="1" applyNumberFormat="1" applyFont="1" applyFill="1" applyBorder="1" applyAlignment="1" applyProtection="1">
      <alignment horizontal="center"/>
    </xf>
    <xf numFmtId="4" fontId="20" fillId="4" borderId="37" xfId="0" quotePrefix="1" applyNumberFormat="1" applyFont="1" applyFill="1" applyBorder="1" applyAlignment="1" applyProtection="1">
      <alignment horizontal="center"/>
    </xf>
    <xf numFmtId="4" fontId="20" fillId="4" borderId="12" xfId="0" quotePrefix="1" applyNumberFormat="1" applyFont="1" applyFill="1" applyBorder="1" applyAlignment="1" applyProtection="1">
      <alignment horizontal="center"/>
    </xf>
    <xf numFmtId="4" fontId="20" fillId="4" borderId="2" xfId="3" quotePrefix="1" applyNumberFormat="1" applyFont="1" applyFill="1" applyBorder="1" applyAlignment="1" applyProtection="1">
      <alignment horizontal="right"/>
    </xf>
    <xf numFmtId="4" fontId="20" fillId="4" borderId="11" xfId="3" quotePrefix="1" applyNumberFormat="1" applyFont="1" applyFill="1" applyBorder="1" applyAlignment="1" applyProtection="1">
      <alignment horizontal="right"/>
    </xf>
    <xf numFmtId="4" fontId="20" fillId="4" borderId="12" xfId="3" quotePrefix="1" applyNumberFormat="1" applyFont="1" applyFill="1" applyBorder="1" applyAlignment="1" applyProtection="1">
      <alignment horizontal="right"/>
    </xf>
    <xf numFmtId="4" fontId="20" fillId="4" borderId="15" xfId="3" quotePrefix="1" applyNumberFormat="1" applyFont="1" applyFill="1" applyBorder="1" applyAlignment="1" applyProtection="1">
      <alignment horizontal="right"/>
    </xf>
    <xf numFmtId="4" fontId="20" fillId="4" borderId="28" xfId="3" quotePrefix="1" applyNumberFormat="1" applyFont="1" applyFill="1" applyBorder="1" applyAlignment="1" applyProtection="1">
      <alignment horizontal="right"/>
    </xf>
    <xf numFmtId="1" fontId="21" fillId="4" borderId="2" xfId="0" applyNumberFormat="1" applyFont="1" applyFill="1" applyBorder="1" applyAlignment="1" applyProtection="1">
      <alignment horizontal="center"/>
    </xf>
    <xf numFmtId="1" fontId="21" fillId="4" borderId="11" xfId="0" applyNumberFormat="1" applyFont="1" applyFill="1" applyBorder="1" applyAlignment="1" applyProtection="1">
      <alignment horizontal="center"/>
    </xf>
    <xf numFmtId="1" fontId="21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1" fillId="4" borderId="9" xfId="0" applyNumberFormat="1" applyFont="1" applyFill="1" applyBorder="1" applyAlignment="1" applyProtection="1">
      <alignment horizontal="center"/>
    </xf>
    <xf numFmtId="0" fontId="0" fillId="0" borderId="36" xfId="0" applyBorder="1" applyProtection="1">
      <protection locked="0"/>
    </xf>
    <xf numFmtId="0" fontId="21" fillId="0" borderId="38" xfId="0" applyFont="1" applyBorder="1" applyProtection="1">
      <protection locked="0"/>
    </xf>
    <xf numFmtId="0" fontId="21" fillId="0" borderId="39" xfId="0" applyFont="1" applyBorder="1" applyProtection="1">
      <protection locked="0"/>
    </xf>
    <xf numFmtId="49" fontId="21" fillId="0" borderId="9" xfId="0" applyNumberFormat="1" applyFont="1" applyBorder="1" applyAlignment="1" applyProtection="1">
      <alignment horizontal="center"/>
      <protection locked="0"/>
    </xf>
    <xf numFmtId="0" fontId="21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21" fillId="0" borderId="32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0" fontId="11" fillId="0" borderId="51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52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Protection="1">
      <protection locked="0"/>
    </xf>
    <xf numFmtId="0" fontId="11" fillId="0" borderId="54" xfId="0" applyFont="1" applyBorder="1" applyProtection="1">
      <protection locked="0"/>
    </xf>
    <xf numFmtId="17" fontId="21" fillId="0" borderId="9" xfId="0" applyNumberFormat="1" applyFont="1" applyBorder="1" applyAlignment="1" applyProtection="1">
      <alignment horizontal="center"/>
      <protection locked="0"/>
    </xf>
    <xf numFmtId="3" fontId="21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centerContinuous"/>
      <protection locked="0"/>
    </xf>
    <xf numFmtId="0" fontId="16" fillId="0" borderId="43" xfId="0" applyFont="1" applyBorder="1" applyAlignment="1" applyProtection="1">
      <alignment horizontal="centerContinuous"/>
      <protection locked="0"/>
    </xf>
    <xf numFmtId="0" fontId="16" fillId="0" borderId="44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4" fillId="0" borderId="58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34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5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62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65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7" fillId="0" borderId="66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7" fillId="5" borderId="0" xfId="0" applyFont="1" applyFill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Continuous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9" fontId="1" fillId="0" borderId="41" xfId="5" applyFont="1" applyBorder="1" applyAlignment="1" applyProtection="1">
      <alignment horizontal="center"/>
      <protection locked="0"/>
    </xf>
    <xf numFmtId="9" fontId="1" fillId="0" borderId="42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6" borderId="2" xfId="3" quotePrefix="1" applyNumberFormat="1" applyFont="1" applyFill="1" applyBorder="1" applyAlignment="1" applyProtection="1">
      <alignment horizontal="center"/>
    </xf>
    <xf numFmtId="4" fontId="11" fillId="6" borderId="11" xfId="3" quotePrefix="1" applyNumberFormat="1" applyFont="1" applyFill="1" applyBorder="1" applyAlignment="1" applyProtection="1">
      <alignment horizontal="center"/>
    </xf>
    <xf numFmtId="4" fontId="11" fillId="6" borderId="12" xfId="3" quotePrefix="1" applyNumberFormat="1" applyFont="1" applyFill="1" applyBorder="1" applyAlignment="1" applyProtection="1">
      <alignment horizontal="center"/>
    </xf>
    <xf numFmtId="4" fontId="11" fillId="6" borderId="15" xfId="3" quotePrefix="1" applyNumberFormat="1" applyFont="1" applyFill="1" applyBorder="1" applyAlignment="1" applyProtection="1">
      <alignment horizontal="center"/>
    </xf>
    <xf numFmtId="4" fontId="11" fillId="6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4" borderId="2" xfId="0" applyNumberFormat="1" applyFont="1" applyFill="1" applyBorder="1" applyAlignment="1" applyProtection="1">
      <alignment horizontal="center"/>
    </xf>
    <xf numFmtId="4" fontId="11" fillId="4" borderId="11" xfId="0" applyNumberFormat="1" applyFont="1" applyFill="1" applyBorder="1" applyAlignment="1" applyProtection="1">
      <alignment horizontal="center"/>
    </xf>
    <xf numFmtId="4" fontId="11" fillId="4" borderId="12" xfId="0" applyNumberFormat="1" applyFont="1" applyFill="1" applyBorder="1" applyAlignment="1" applyProtection="1">
      <alignment horizontal="center"/>
    </xf>
    <xf numFmtId="4" fontId="11" fillId="4" borderId="29" xfId="0" applyNumberFormat="1" applyFont="1" applyFill="1" applyBorder="1" applyAlignment="1" applyProtection="1">
      <alignment horizontal="center"/>
    </xf>
    <xf numFmtId="4" fontId="11" fillId="4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4" fontId="20" fillId="4" borderId="0" xfId="0" applyNumberFormat="1" applyFont="1" applyFill="1" applyBorder="1" applyAlignment="1" applyProtection="1">
      <alignment horizontal="center"/>
    </xf>
    <xf numFmtId="4" fontId="20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0" borderId="37" xfId="0" applyFont="1" applyBorder="1" applyProtection="1">
      <protection locked="0"/>
    </xf>
    <xf numFmtId="2" fontId="21" fillId="4" borderId="9" xfId="0" applyNumberFormat="1" applyFont="1" applyFill="1" applyBorder="1" applyAlignment="1" applyProtection="1">
      <alignment horizontal="right"/>
    </xf>
    <xf numFmtId="2" fontId="21" fillId="4" borderId="8" xfId="0" applyNumberFormat="1" applyFont="1" applyFill="1" applyBorder="1" applyAlignment="1" applyProtection="1">
      <alignment horizontal="right"/>
    </xf>
    <xf numFmtId="2" fontId="21" fillId="4" borderId="42" xfId="0" applyNumberFormat="1" applyFont="1" applyFill="1" applyBorder="1" applyAlignment="1" applyProtection="1">
      <alignment horizontal="right"/>
    </xf>
    <xf numFmtId="0" fontId="21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8" xfId="4" applyFont="1" applyBorder="1" applyAlignment="1" applyProtection="1">
      <alignment horizontal="left" vertical="center"/>
      <protection locked="0"/>
    </xf>
    <xf numFmtId="0" fontId="1" fillId="0" borderId="40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" fontId="4" fillId="0" borderId="69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Protection="1">
      <protection locked="0"/>
    </xf>
    <xf numFmtId="0" fontId="25" fillId="0" borderId="0" xfId="4" applyFont="1" applyBorder="1" applyProtection="1">
      <protection locked="0"/>
    </xf>
    <xf numFmtId="0" fontId="25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1" fontId="4" fillId="0" borderId="69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4" fillId="0" borderId="47" xfId="0" applyFont="1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0" borderId="14" xfId="4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horizontal="center"/>
      <protection locked="0"/>
    </xf>
    <xf numFmtId="0" fontId="16" fillId="0" borderId="0" xfId="4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6" fillId="0" borderId="0" xfId="0" applyFont="1" applyFill="1" applyAlignment="1" applyProtection="1">
      <alignment horizontal="centerContinuous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3" fontId="11" fillId="0" borderId="70" xfId="3" quotePrefix="1" applyNumberFormat="1" applyFont="1" applyFill="1" applyBorder="1" applyAlignment="1" applyProtection="1">
      <alignment horizontal="right"/>
      <protection locked="0"/>
    </xf>
    <xf numFmtId="3" fontId="11" fillId="0" borderId="71" xfId="3" quotePrefix="1" applyNumberFormat="1" applyFont="1" applyFill="1" applyBorder="1" applyAlignment="1" applyProtection="1">
      <alignment horizontal="right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47" xfId="0" applyFont="1" applyFill="1" applyBorder="1" applyAlignment="1" applyProtection="1">
      <alignment horizontal="center"/>
      <protection locked="0"/>
    </xf>
    <xf numFmtId="0" fontId="4" fillId="7" borderId="54" xfId="0" applyFont="1" applyFill="1" applyBorder="1" applyAlignment="1" applyProtection="1">
      <alignment horizontal="center"/>
      <protection locked="0"/>
    </xf>
    <xf numFmtId="4" fontId="11" fillId="0" borderId="8" xfId="3" quotePrefix="1" applyNumberFormat="1" applyFont="1" applyFill="1" applyBorder="1" applyAlignment="1" applyProtection="1">
      <alignment horizontal="center"/>
      <protection locked="0"/>
    </xf>
    <xf numFmtId="0" fontId="4" fillId="7" borderId="52" xfId="0" applyFont="1" applyFill="1" applyBorder="1" applyAlignment="1" applyProtection="1">
      <alignment horizontal="center"/>
      <protection locked="0"/>
    </xf>
    <xf numFmtId="0" fontId="28" fillId="0" borderId="9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0" fontId="14" fillId="7" borderId="72" xfId="0" applyFont="1" applyFill="1" applyBorder="1" applyProtection="1">
      <protection locked="0"/>
    </xf>
    <xf numFmtId="0" fontId="14" fillId="7" borderId="73" xfId="0" applyFont="1" applyFill="1" applyBorder="1" applyProtection="1">
      <protection locked="0"/>
    </xf>
    <xf numFmtId="0" fontId="14" fillId="7" borderId="74" xfId="0" applyFont="1" applyFill="1" applyBorder="1" applyProtection="1">
      <protection locked="0"/>
    </xf>
    <xf numFmtId="0" fontId="4" fillId="7" borderId="14" xfId="0" applyFont="1" applyFill="1" applyBorder="1" applyAlignment="1">
      <alignment horizontal="center" vertical="center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0" fillId="0" borderId="40" xfId="0" applyBorder="1" applyProtection="1">
      <protection locked="0"/>
    </xf>
    <xf numFmtId="17" fontId="4" fillId="7" borderId="11" xfId="0" applyNumberFormat="1" applyFont="1" applyFill="1" applyBorder="1" applyAlignment="1" applyProtection="1">
      <alignment horizontal="center"/>
      <protection locked="0"/>
    </xf>
    <xf numFmtId="17" fontId="0" fillId="7" borderId="0" xfId="0" applyNumberFormat="1" applyFill="1" applyBorder="1" applyAlignment="1" applyProtection="1">
      <alignment horizontal="center"/>
      <protection locked="0"/>
    </xf>
    <xf numFmtId="17" fontId="4" fillId="7" borderId="8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Continuous"/>
      <protection locked="0"/>
    </xf>
    <xf numFmtId="0" fontId="4" fillId="7" borderId="19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11" fillId="7" borderId="8" xfId="0" applyFont="1" applyFill="1" applyBorder="1" applyAlignment="1">
      <alignment horizontal="center" vertical="center" wrapText="1"/>
    </xf>
    <xf numFmtId="0" fontId="25" fillId="0" borderId="0" xfId="4" applyFont="1" applyBorder="1" applyAlignment="1" applyProtection="1">
      <alignment horizontal="left" wrapText="1"/>
      <protection locked="0"/>
    </xf>
    <xf numFmtId="0" fontId="27" fillId="0" borderId="0" xfId="4" applyFont="1" applyBorder="1" applyAlignment="1" applyProtection="1">
      <alignment horizontal="left" vertical="center" wrapText="1"/>
      <protection locked="0"/>
    </xf>
    <xf numFmtId="0" fontId="27" fillId="0" borderId="0" xfId="4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21" fillId="0" borderId="76" xfId="0" applyFont="1" applyBorder="1" applyAlignment="1" applyProtection="1">
      <alignment horizontal="center"/>
      <protection locked="0"/>
    </xf>
    <xf numFmtId="0" fontId="21" fillId="0" borderId="7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4" fillId="0" borderId="32" xfId="4" applyFont="1" applyFill="1" applyBorder="1" applyAlignment="1" applyProtection="1">
      <alignment horizontal="center"/>
      <protection locked="0"/>
    </xf>
    <xf numFmtId="0" fontId="4" fillId="0" borderId="44" xfId="4" applyFont="1" applyFill="1" applyBorder="1" applyAlignment="1" applyProtection="1">
      <alignment horizontal="center"/>
      <protection locked="0"/>
    </xf>
    <xf numFmtId="0" fontId="4" fillId="7" borderId="32" xfId="4" applyFont="1" applyFill="1" applyBorder="1" applyAlignment="1" applyProtection="1">
      <alignment horizontal="center"/>
      <protection locked="0"/>
    </xf>
    <xf numFmtId="0" fontId="4" fillId="7" borderId="44" xfId="4" applyFont="1" applyFill="1" applyBorder="1" applyAlignment="1" applyProtection="1">
      <alignment horizontal="center"/>
      <protection locked="0"/>
    </xf>
    <xf numFmtId="0" fontId="27" fillId="0" borderId="78" xfId="4" applyFont="1" applyBorder="1" applyAlignment="1" applyProtection="1">
      <alignment horizontal="left" vertical="center" wrapText="1"/>
      <protection locked="0"/>
    </xf>
    <xf numFmtId="0" fontId="27" fillId="0" borderId="79" xfId="4" applyFont="1" applyBorder="1" applyAlignment="1" applyProtection="1">
      <alignment horizontal="left" vertical="center" wrapText="1"/>
      <protection locked="0"/>
    </xf>
    <xf numFmtId="0" fontId="27" fillId="0" borderId="80" xfId="4" applyFont="1" applyBorder="1" applyAlignment="1" applyProtection="1">
      <alignment horizontal="left" vertical="center" wrapText="1"/>
      <protection locked="0"/>
    </xf>
    <xf numFmtId="0" fontId="25" fillId="0" borderId="0" xfId="4" applyFont="1" applyBorder="1" applyAlignment="1" applyProtection="1">
      <alignment horizontal="left" wrapText="1"/>
      <protection locked="0"/>
    </xf>
    <xf numFmtId="0" fontId="3" fillId="0" borderId="0" xfId="4" applyFill="1" applyBorder="1" applyAlignment="1" applyProtection="1">
      <alignment horizontal="center"/>
      <protection locked="0"/>
    </xf>
    <xf numFmtId="0" fontId="25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7" fillId="0" borderId="32" xfId="4" applyFont="1" applyBorder="1" applyAlignment="1" applyProtection="1">
      <alignment horizontal="center" vertical="center" wrapText="1"/>
      <protection locked="0"/>
    </xf>
    <xf numFmtId="0" fontId="27" fillId="0" borderId="43" xfId="4" applyFont="1" applyBorder="1" applyAlignment="1" applyProtection="1">
      <alignment horizontal="center" vertical="center" wrapText="1"/>
      <protection locked="0"/>
    </xf>
    <xf numFmtId="0" fontId="27" fillId="0" borderId="44" xfId="4" applyFont="1" applyBorder="1" applyAlignment="1" applyProtection="1">
      <alignment horizontal="center" vertical="center" wrapText="1"/>
      <protection locked="0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4</xdr:row>
      <xdr:rowOff>85725</xdr:rowOff>
    </xdr:from>
    <xdr:to>
      <xdr:col>5</xdr:col>
      <xdr:colOff>666750</xdr:colOff>
      <xdr:row>7</xdr:row>
      <xdr:rowOff>47625</xdr:rowOff>
    </xdr:to>
    <xdr:sp macro="" textlink="">
      <xdr:nvSpPr>
        <xdr:cNvPr id="2068" name="AutoShape 1"/>
        <xdr:cNvSpPr>
          <a:spLocks noChangeArrowheads="1"/>
        </xdr:cNvSpPr>
      </xdr:nvSpPr>
      <xdr:spPr bwMode="auto">
        <a:xfrm rot="1316310">
          <a:off x="5286375" y="73342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7</xdr:row>
      <xdr:rowOff>123825</xdr:rowOff>
    </xdr:from>
    <xdr:to>
      <xdr:col>6</xdr:col>
      <xdr:colOff>276225</xdr:colOff>
      <xdr:row>8</xdr:row>
      <xdr:rowOff>371475</xdr:rowOff>
    </xdr:to>
    <xdr:sp macro="" textlink="">
      <xdr:nvSpPr>
        <xdr:cNvPr id="1047" name="AutoShape 4"/>
        <xdr:cNvSpPr>
          <a:spLocks noChangeArrowheads="1"/>
        </xdr:cNvSpPr>
      </xdr:nvSpPr>
      <xdr:spPr bwMode="auto">
        <a:xfrm rot="1545154">
          <a:off x="5924550" y="1276350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Revis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3" sqref="E3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57" t="s">
        <v>152</v>
      </c>
      <c r="B3" s="158"/>
      <c r="C3" s="158"/>
      <c r="D3" s="158"/>
      <c r="E3" s="159" t="s">
        <v>243</v>
      </c>
    </row>
    <row r="4" spans="1:8" ht="15" customHeight="1" thickBot="1" x14ac:dyDescent="0.25">
      <c r="A4" s="160" t="s">
        <v>153</v>
      </c>
      <c r="B4" s="161"/>
      <c r="C4" s="161"/>
      <c r="D4" s="161"/>
      <c r="E4" s="162"/>
    </row>
    <row r="5" spans="1:8" ht="15" customHeight="1" thickBot="1" x14ac:dyDescent="0.25"/>
    <row r="6" spans="1:8" ht="15" customHeight="1" thickBot="1" x14ac:dyDescent="0.25">
      <c r="A6" s="163" t="s">
        <v>154</v>
      </c>
      <c r="B6" s="164"/>
      <c r="C6" s="164"/>
      <c r="D6" s="164"/>
      <c r="E6" s="165"/>
    </row>
    <row r="7" spans="1:8" ht="15" customHeight="1" thickBot="1" x14ac:dyDescent="0.25"/>
    <row r="8" spans="1:8" ht="15" customHeight="1" thickBot="1" x14ac:dyDescent="0.25">
      <c r="A8" s="163" t="s">
        <v>155</v>
      </c>
      <c r="B8" s="164"/>
      <c r="C8" s="164"/>
      <c r="D8" s="164"/>
      <c r="E8" s="164"/>
      <c r="F8" s="164"/>
      <c r="G8" s="164"/>
      <c r="H8" s="165"/>
    </row>
    <row r="9" spans="1:8" ht="15" customHeight="1" thickBot="1" x14ac:dyDescent="0.25"/>
    <row r="10" spans="1:8" ht="41.25" customHeight="1" thickBot="1" x14ac:dyDescent="0.25">
      <c r="A10" s="492" t="s">
        <v>162</v>
      </c>
      <c r="B10" s="493"/>
      <c r="C10" s="493"/>
      <c r="D10" s="493"/>
      <c r="E10" s="493"/>
      <c r="F10" s="493"/>
      <c r="G10" s="493"/>
      <c r="H10" s="494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66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F51"/>
  <sheetViews>
    <sheetView showGridLines="0" zoomScale="75" workbookViewId="0">
      <selection sqref="A1:H42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334" t="s">
        <v>24</v>
      </c>
    </row>
    <row r="4" spans="1:6" x14ac:dyDescent="0.2">
      <c r="A4" s="335" t="s">
        <v>25</v>
      </c>
    </row>
    <row r="5" spans="1:6" x14ac:dyDescent="0.2">
      <c r="A5" s="52" t="s">
        <v>26</v>
      </c>
    </row>
    <row r="6" spans="1:6" x14ac:dyDescent="0.2">
      <c r="A6" s="52" t="s">
        <v>27</v>
      </c>
    </row>
    <row r="8" spans="1:6" x14ac:dyDescent="0.2">
      <c r="A8" s="52" t="s">
        <v>233</v>
      </c>
    </row>
    <row r="9" spans="1:6" x14ac:dyDescent="0.2">
      <c r="A9" s="52" t="s">
        <v>28</v>
      </c>
    </row>
    <row r="11" spans="1:6" x14ac:dyDescent="0.2">
      <c r="A11" s="52" t="s">
        <v>29</v>
      </c>
    </row>
    <row r="12" spans="1:6" x14ac:dyDescent="0.2">
      <c r="A12" s="52" t="s">
        <v>30</v>
      </c>
    </row>
    <row r="14" spans="1:6" ht="13.5" thickBot="1" x14ac:dyDescent="0.25">
      <c r="C14" s="336" t="s">
        <v>31</v>
      </c>
      <c r="D14" s="169"/>
    </row>
    <row r="15" spans="1:6" x14ac:dyDescent="0.2">
      <c r="A15" s="337" t="s">
        <v>32</v>
      </c>
      <c r="B15" s="338" t="s">
        <v>33</v>
      </c>
      <c r="C15" s="338" t="s">
        <v>34</v>
      </c>
      <c r="D15" s="338" t="s">
        <v>35</v>
      </c>
      <c r="E15" s="339" t="s">
        <v>36</v>
      </c>
      <c r="F15" s="340" t="s">
        <v>13</v>
      </c>
    </row>
    <row r="16" spans="1:6" ht="13.5" thickBot="1" x14ac:dyDescent="0.25">
      <c r="A16" s="245">
        <v>2010</v>
      </c>
      <c r="B16" s="246">
        <v>384</v>
      </c>
      <c r="C16" s="246">
        <v>430</v>
      </c>
      <c r="D16" s="246">
        <v>96</v>
      </c>
      <c r="E16" s="341">
        <v>50</v>
      </c>
      <c r="F16" s="213">
        <f>SUM(B16:E16)</f>
        <v>960</v>
      </c>
    </row>
    <row r="18" spans="1:5" x14ac:dyDescent="0.2">
      <c r="A18" s="52" t="s">
        <v>37</v>
      </c>
    </row>
    <row r="20" spans="1:5" ht="13.5" thickBot="1" x14ac:dyDescent="0.25">
      <c r="A20" s="52" t="s">
        <v>234</v>
      </c>
    </row>
    <row r="21" spans="1:5" x14ac:dyDescent="0.2">
      <c r="A21" s="342" t="s">
        <v>38</v>
      </c>
      <c r="B21" s="343" t="s">
        <v>33</v>
      </c>
      <c r="C21" s="343" t="s">
        <v>34</v>
      </c>
      <c r="D21" s="343" t="s">
        <v>35</v>
      </c>
      <c r="E21" s="344" t="s">
        <v>36</v>
      </c>
    </row>
    <row r="22" spans="1:5" ht="13.5" thickBot="1" x14ac:dyDescent="0.25">
      <c r="A22" s="345" t="s">
        <v>230</v>
      </c>
      <c r="B22" s="346">
        <f>+B16/$F$16</f>
        <v>0.4</v>
      </c>
      <c r="C22" s="346">
        <f>+C16/$F$16</f>
        <v>0.44791666666666669</v>
      </c>
      <c r="D22" s="346">
        <f>+D16/$F$16</f>
        <v>0.1</v>
      </c>
      <c r="E22" s="347">
        <f>+E16/$F$16</f>
        <v>5.2083333333333336E-2</v>
      </c>
    </row>
    <row r="24" spans="1:5" x14ac:dyDescent="0.2">
      <c r="A24" s="52" t="s">
        <v>39</v>
      </c>
    </row>
    <row r="26" spans="1:5" x14ac:dyDescent="0.2">
      <c r="A26" s="52" t="s">
        <v>40</v>
      </c>
    </row>
    <row r="27" spans="1:5" x14ac:dyDescent="0.2">
      <c r="A27" s="52" t="s">
        <v>41</v>
      </c>
    </row>
    <row r="28" spans="1:5" x14ac:dyDescent="0.2">
      <c r="A28" s="52" t="s">
        <v>42</v>
      </c>
    </row>
    <row r="29" spans="1:5" x14ac:dyDescent="0.2">
      <c r="A29" s="52" t="s">
        <v>43</v>
      </c>
    </row>
    <row r="31" spans="1:5" x14ac:dyDescent="0.2">
      <c r="A31" s="52" t="s">
        <v>44</v>
      </c>
    </row>
    <row r="32" spans="1:5" x14ac:dyDescent="0.2">
      <c r="A32" s="52" t="s">
        <v>45</v>
      </c>
    </row>
    <row r="34" spans="1:1" x14ac:dyDescent="0.2">
      <c r="A34" s="52" t="s">
        <v>231</v>
      </c>
    </row>
    <row r="35" spans="1:1" x14ac:dyDescent="0.2">
      <c r="A35" s="52" t="s">
        <v>232</v>
      </c>
    </row>
    <row r="36" spans="1:1" x14ac:dyDescent="0.2">
      <c r="A36" s="52" t="s">
        <v>46</v>
      </c>
    </row>
    <row r="38" spans="1:1" x14ac:dyDescent="0.2">
      <c r="A38" s="52" t="s">
        <v>47</v>
      </c>
    </row>
    <row r="39" spans="1:1" x14ac:dyDescent="0.2">
      <c r="A39" s="52" t="s">
        <v>48</v>
      </c>
    </row>
    <row r="40" spans="1:1" x14ac:dyDescent="0.2">
      <c r="A40" s="52" t="s">
        <v>49</v>
      </c>
    </row>
    <row r="41" spans="1:1" x14ac:dyDescent="0.2">
      <c r="A41" s="52" t="s">
        <v>50</v>
      </c>
    </row>
    <row r="50" spans="1:4" x14ac:dyDescent="0.2">
      <c r="A50" s="220"/>
      <c r="B50" s="348"/>
      <c r="C50" s="348"/>
      <c r="D50" s="348"/>
    </row>
    <row r="51" spans="1:4" x14ac:dyDescent="0.2">
      <c r="A51" s="220"/>
      <c r="B51" s="348"/>
      <c r="C51" s="348"/>
      <c r="D51" s="348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Header>&amp;R2016 - Año del Bicentenario de la Declaración de la Independencia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2"/>
  <sheetViews>
    <sheetView showGridLines="0" view="pageBreakPreview" zoomScale="106" zoomScaleNormal="75" zoomScaleSheetLayoutView="106" workbookViewId="0">
      <selection activeCell="B14" sqref="B14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512" t="s">
        <v>140</v>
      </c>
      <c r="C1" s="512"/>
      <c r="D1" s="512"/>
      <c r="E1" s="512"/>
      <c r="F1" s="512"/>
      <c r="G1" s="512"/>
      <c r="H1" s="512"/>
    </row>
    <row r="2" spans="2:8" x14ac:dyDescent="0.2">
      <c r="B2" s="512" t="s">
        <v>139</v>
      </c>
      <c r="C2" s="512"/>
      <c r="D2" s="512"/>
      <c r="E2" s="512"/>
      <c r="F2" s="512"/>
      <c r="G2" s="512"/>
      <c r="H2" s="512"/>
    </row>
    <row r="3" spans="2:8" ht="13.5" thickBot="1" x14ac:dyDescent="0.25">
      <c r="B3" s="168"/>
      <c r="C3" s="330"/>
      <c r="D3" s="330"/>
      <c r="E3" s="330"/>
      <c r="F3" s="330"/>
    </row>
    <row r="4" spans="2:8" ht="13.5" thickBot="1" x14ac:dyDescent="0.25">
      <c r="B4" s="515" t="s">
        <v>12</v>
      </c>
      <c r="C4" s="518" t="s">
        <v>138</v>
      </c>
      <c r="D4" s="513"/>
      <c r="E4" s="514"/>
      <c r="F4" s="518" t="s">
        <v>218</v>
      </c>
      <c r="G4" s="513"/>
      <c r="H4" s="514"/>
    </row>
    <row r="5" spans="2:8" ht="15.75" customHeight="1" thickBot="1" x14ac:dyDescent="0.25">
      <c r="B5" s="516"/>
      <c r="C5" s="513" t="s">
        <v>141</v>
      </c>
      <c r="D5" s="513"/>
      <c r="E5" s="514"/>
      <c r="F5" s="513" t="s">
        <v>141</v>
      </c>
      <c r="G5" s="513"/>
      <c r="H5" s="514"/>
    </row>
    <row r="6" spans="2:8" ht="20.25" customHeight="1" thickBot="1" x14ac:dyDescent="0.25">
      <c r="B6" s="517"/>
      <c r="C6" s="460" t="str">
        <f>+'1.modelos'!A3</f>
        <v>Lavavajillas</v>
      </c>
      <c r="D6" s="24" t="s">
        <v>53</v>
      </c>
      <c r="E6" s="24" t="s">
        <v>180</v>
      </c>
      <c r="F6" s="461" t="str">
        <f>+'1.modelos'!A3</f>
        <v>Lavavajillas</v>
      </c>
      <c r="G6" s="405" t="s">
        <v>53</v>
      </c>
      <c r="H6" s="405" t="s">
        <v>180</v>
      </c>
    </row>
    <row r="7" spans="2:8" x14ac:dyDescent="0.2">
      <c r="B7" s="430" t="s">
        <v>259</v>
      </c>
      <c r="C7" s="431"/>
      <c r="D7" s="432"/>
      <c r="E7" s="433"/>
      <c r="F7" s="431"/>
      <c r="G7" s="432"/>
      <c r="H7" s="433"/>
    </row>
    <row r="8" spans="2:8" x14ac:dyDescent="0.2">
      <c r="B8" s="434" t="s">
        <v>260</v>
      </c>
      <c r="C8" s="435"/>
      <c r="D8" s="436"/>
      <c r="E8" s="437"/>
      <c r="F8" s="435"/>
      <c r="G8" s="436"/>
      <c r="H8" s="437"/>
    </row>
    <row r="9" spans="2:8" x14ac:dyDescent="0.2">
      <c r="B9" s="484" t="s">
        <v>261</v>
      </c>
      <c r="C9" s="485"/>
      <c r="D9" s="486"/>
      <c r="E9" s="487"/>
      <c r="F9" s="485"/>
      <c r="G9" s="486"/>
      <c r="H9" s="487"/>
    </row>
    <row r="10" spans="2:8" ht="13.5" thickBot="1" x14ac:dyDescent="0.25">
      <c r="B10" s="198" t="s">
        <v>262</v>
      </c>
      <c r="C10" s="333"/>
      <c r="D10" s="388"/>
      <c r="E10" s="175"/>
      <c r="F10" s="333"/>
      <c r="G10" s="388"/>
      <c r="H10" s="175"/>
    </row>
    <row r="11" spans="2:8" x14ac:dyDescent="0.2">
      <c r="B11" s="458" t="s">
        <v>289</v>
      </c>
      <c r="C11" s="331"/>
      <c r="D11" s="387"/>
      <c r="E11" s="332"/>
      <c r="F11" s="331"/>
      <c r="G11" s="387"/>
      <c r="H11" s="332"/>
    </row>
    <row r="12" spans="2:8" ht="13.5" thickBot="1" x14ac:dyDescent="0.25">
      <c r="B12" s="456" t="s">
        <v>288</v>
      </c>
      <c r="C12" s="333"/>
      <c r="D12" s="388"/>
      <c r="E12" s="175"/>
      <c r="F12" s="333"/>
      <c r="G12" s="388"/>
      <c r="H12" s="175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74803149606299213" right="0.74803149606299213" top="0.6692913385826772" bottom="0.55118110236220474" header="0" footer="0"/>
  <pageSetup paperSize="9" scale="84" orientation="landscape" verticalDpi="300" r:id="rId1"/>
  <headerFooter alignWithMargins="0">
    <oddHeader>&amp;R2016 - Año del Bicentenario de la Declaración de la Independencia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56"/>
  <sheetViews>
    <sheetView view="pageBreakPreview" zoomScale="91" zoomScaleNormal="100" zoomScaleSheetLayoutView="91" workbookViewId="0">
      <selection activeCell="A20" sqref="A20"/>
    </sheetView>
  </sheetViews>
  <sheetFormatPr baseColWidth="10" defaultRowHeight="12.75" x14ac:dyDescent="0.2"/>
  <cols>
    <col min="1" max="1" width="38.28515625" style="52" customWidth="1"/>
    <col min="2" max="6" width="13.85546875" style="52" customWidth="1"/>
    <col min="7" max="10" width="13.85546875" style="55" customWidth="1"/>
    <col min="11" max="16384" width="11.42578125" style="52"/>
  </cols>
  <sheetData>
    <row r="1" spans="1:10" x14ac:dyDescent="0.2">
      <c r="A1" s="543" t="s">
        <v>171</v>
      </c>
      <c r="B1" s="543"/>
      <c r="C1" s="543"/>
      <c r="D1" s="543"/>
      <c r="E1" s="543"/>
      <c r="F1" s="543"/>
      <c r="G1" s="51"/>
      <c r="H1" s="51"/>
      <c r="I1" s="51"/>
    </row>
    <row r="2" spans="1:10" s="55" customFormat="1" x14ac:dyDescent="0.2">
      <c r="A2" s="544" t="s">
        <v>197</v>
      </c>
      <c r="B2" s="544"/>
      <c r="C2" s="544"/>
      <c r="D2" s="544"/>
      <c r="E2" s="544"/>
      <c r="F2" s="544"/>
      <c r="G2" s="51"/>
      <c r="H2" s="51"/>
      <c r="I2" s="51"/>
    </row>
    <row r="3" spans="1:10" s="55" customFormat="1" x14ac:dyDescent="0.2">
      <c r="A3" s="545" t="str">
        <f>+'1.modelos'!A3</f>
        <v>Lavavajillas</v>
      </c>
      <c r="B3" s="545"/>
      <c r="C3" s="545"/>
      <c r="D3" s="545"/>
      <c r="E3" s="545"/>
      <c r="F3" s="545"/>
      <c r="G3" s="51"/>
      <c r="H3" s="51"/>
      <c r="I3" s="51"/>
    </row>
    <row r="4" spans="1:10" s="55" customFormat="1" x14ac:dyDescent="0.2">
      <c r="A4" s="423" t="s">
        <v>229</v>
      </c>
      <c r="B4" s="423"/>
      <c r="C4" s="423"/>
      <c r="D4" s="423"/>
      <c r="E4" s="424"/>
      <c r="F4" s="424"/>
      <c r="G4" s="51"/>
      <c r="H4" s="51"/>
      <c r="I4" s="51"/>
    </row>
    <row r="5" spans="1:10" s="54" customFormat="1" x14ac:dyDescent="0.2">
      <c r="A5" s="386" t="s">
        <v>178</v>
      </c>
      <c r="B5" s="386"/>
      <c r="C5" s="386"/>
      <c r="D5" s="386"/>
      <c r="E5" s="386"/>
      <c r="F5" s="386"/>
      <c r="G5" s="51"/>
      <c r="H5" s="51"/>
      <c r="I5" s="51"/>
    </row>
    <row r="6" spans="1:10" ht="22.5" customHeight="1" thickBot="1" x14ac:dyDescent="0.25"/>
    <row r="7" spans="1:10" ht="24.75" customHeight="1" thickBot="1" x14ac:dyDescent="0.25">
      <c r="A7" s="529" t="s">
        <v>54</v>
      </c>
      <c r="B7" s="421" t="s">
        <v>263</v>
      </c>
      <c r="C7" s="421" t="s">
        <v>264</v>
      </c>
      <c r="D7" s="421" t="s">
        <v>265</v>
      </c>
      <c r="E7" s="421" t="s">
        <v>259</v>
      </c>
      <c r="F7" s="421" t="s">
        <v>260</v>
      </c>
      <c r="G7" s="421" t="s">
        <v>261</v>
      </c>
      <c r="H7" s="421" t="s">
        <v>262</v>
      </c>
      <c r="I7" s="421" t="s">
        <v>289</v>
      </c>
      <c r="J7" s="462" t="s">
        <v>288</v>
      </c>
    </row>
    <row r="8" spans="1:10" ht="25.5" customHeight="1" x14ac:dyDescent="0.2">
      <c r="A8" s="530"/>
      <c r="B8" s="529" t="s">
        <v>170</v>
      </c>
      <c r="C8" s="529" t="s">
        <v>170</v>
      </c>
      <c r="D8" s="529" t="s">
        <v>170</v>
      </c>
      <c r="E8" s="529" t="s">
        <v>170</v>
      </c>
      <c r="F8" s="529" t="s">
        <v>170</v>
      </c>
      <c r="G8" s="529" t="s">
        <v>170</v>
      </c>
      <c r="H8" s="529" t="s">
        <v>170</v>
      </c>
      <c r="I8" s="529" t="s">
        <v>170</v>
      </c>
      <c r="J8" s="529" t="s">
        <v>170</v>
      </c>
    </row>
    <row r="9" spans="1:10" ht="28.5" customHeight="1" thickBot="1" x14ac:dyDescent="0.25">
      <c r="A9" s="530"/>
      <c r="B9" s="530"/>
      <c r="C9" s="530"/>
      <c r="D9" s="530"/>
      <c r="E9" s="530"/>
      <c r="F9" s="530"/>
      <c r="G9" s="530"/>
      <c r="H9" s="530"/>
      <c r="I9" s="530"/>
      <c r="J9" s="530"/>
    </row>
    <row r="10" spans="1:10" x14ac:dyDescent="0.2">
      <c r="A10" s="379" t="s">
        <v>167</v>
      </c>
      <c r="B10" s="379"/>
      <c r="C10" s="379"/>
      <c r="D10" s="379"/>
      <c r="E10" s="206"/>
      <c r="F10" s="206"/>
      <c r="G10" s="206"/>
      <c r="H10" s="206"/>
      <c r="I10" s="206"/>
      <c r="J10" s="206"/>
    </row>
    <row r="11" spans="1:10" x14ac:dyDescent="0.2">
      <c r="A11" s="380" t="s">
        <v>166</v>
      </c>
      <c r="B11" s="380"/>
      <c r="C11" s="380"/>
      <c r="D11" s="380"/>
      <c r="E11" s="210"/>
      <c r="F11" s="210"/>
      <c r="G11" s="210"/>
      <c r="H11" s="210"/>
      <c r="I11" s="210"/>
      <c r="J11" s="210"/>
    </row>
    <row r="12" spans="1:10" x14ac:dyDescent="0.2">
      <c r="A12" s="380" t="s">
        <v>190</v>
      </c>
      <c r="B12" s="380"/>
      <c r="C12" s="380"/>
      <c r="D12" s="380"/>
      <c r="E12" s="210"/>
      <c r="F12" s="210"/>
      <c r="G12" s="210"/>
      <c r="H12" s="210"/>
      <c r="I12" s="210"/>
      <c r="J12" s="210"/>
    </row>
    <row r="13" spans="1:10" x14ac:dyDescent="0.2">
      <c r="A13" s="380" t="s">
        <v>191</v>
      </c>
      <c r="B13" s="380"/>
      <c r="C13" s="380"/>
      <c r="D13" s="380"/>
      <c r="E13" s="210"/>
      <c r="F13" s="210"/>
      <c r="G13" s="210"/>
      <c r="H13" s="210"/>
      <c r="I13" s="210"/>
      <c r="J13" s="210"/>
    </row>
    <row r="14" spans="1:10" x14ac:dyDescent="0.2">
      <c r="A14" s="380" t="s">
        <v>192</v>
      </c>
      <c r="B14" s="380"/>
      <c r="C14" s="380"/>
      <c r="D14" s="380"/>
      <c r="E14" s="210"/>
      <c r="F14" s="210"/>
      <c r="G14" s="210"/>
      <c r="H14" s="210"/>
      <c r="I14" s="210"/>
      <c r="J14" s="210"/>
    </row>
    <row r="15" spans="1:10" x14ac:dyDescent="0.2">
      <c r="A15" s="380" t="s">
        <v>193</v>
      </c>
      <c r="B15" s="380"/>
      <c r="C15" s="380"/>
      <c r="D15" s="380"/>
      <c r="E15" s="210"/>
      <c r="F15" s="210"/>
      <c r="G15" s="210"/>
      <c r="H15" s="210"/>
      <c r="I15" s="210"/>
      <c r="J15" s="210"/>
    </row>
    <row r="16" spans="1:10" ht="13.5" thickBot="1" x14ac:dyDescent="0.25">
      <c r="A16" s="381" t="s">
        <v>194</v>
      </c>
      <c r="B16" s="381"/>
      <c r="C16" s="381"/>
      <c r="D16" s="381"/>
      <c r="E16" s="218"/>
      <c r="F16" s="218"/>
      <c r="G16" s="218"/>
      <c r="H16" s="218"/>
      <c r="I16" s="218"/>
      <c r="J16" s="218"/>
    </row>
    <row r="17" spans="1:10" ht="13.5" thickBot="1" x14ac:dyDescent="0.25">
      <c r="A17" s="185" t="s">
        <v>116</v>
      </c>
      <c r="B17" s="185"/>
      <c r="C17" s="185"/>
      <c r="D17" s="185"/>
      <c r="E17" s="414"/>
      <c r="F17" s="414"/>
      <c r="G17" s="414"/>
      <c r="H17" s="414"/>
      <c r="I17" s="414"/>
      <c r="J17" s="414"/>
    </row>
    <row r="18" spans="1:10" ht="13.5" thickBot="1" x14ac:dyDescent="0.25">
      <c r="A18" s="74"/>
      <c r="B18" s="74"/>
      <c r="C18" s="74"/>
      <c r="D18" s="74"/>
      <c r="E18" s="221"/>
      <c r="F18" s="221"/>
      <c r="G18" s="221"/>
      <c r="H18" s="221"/>
      <c r="I18" s="221"/>
      <c r="J18" s="221"/>
    </row>
    <row r="19" spans="1:10" ht="13.5" thickBot="1" x14ac:dyDescent="0.25">
      <c r="A19" s="406" t="s">
        <v>208</v>
      </c>
      <c r="B19" s="406"/>
      <c r="C19" s="406"/>
      <c r="D19" s="406"/>
      <c r="E19" s="414"/>
      <c r="F19" s="414"/>
      <c r="G19" s="414"/>
      <c r="H19" s="414"/>
      <c r="I19" s="414"/>
      <c r="J19" s="414"/>
    </row>
    <row r="20" spans="1:10" x14ac:dyDescent="0.2">
      <c r="A20" s="74"/>
      <c r="B20" s="74"/>
      <c r="C20" s="74"/>
      <c r="D20" s="74"/>
      <c r="E20" s="220"/>
      <c r="G20" s="248"/>
      <c r="H20" s="248"/>
      <c r="I20" s="248"/>
      <c r="J20" s="220"/>
    </row>
    <row r="21" spans="1:10" ht="12.75" customHeight="1" x14ac:dyDescent="0.2">
      <c r="A21" s="528" t="s">
        <v>175</v>
      </c>
      <c r="B21" s="528"/>
      <c r="C21" s="528"/>
      <c r="D21" s="528"/>
      <c r="E21" s="528"/>
      <c r="F21" s="528"/>
      <c r="G21" s="528"/>
      <c r="H21" s="528"/>
      <c r="I21" s="528"/>
      <c r="J21" s="528"/>
    </row>
    <row r="22" spans="1:10" ht="12.75" customHeight="1" x14ac:dyDescent="0.2">
      <c r="A22" s="528" t="s">
        <v>195</v>
      </c>
      <c r="B22" s="528"/>
      <c r="C22" s="528"/>
      <c r="D22" s="528"/>
      <c r="E22" s="528"/>
      <c r="F22" s="528"/>
      <c r="G22" s="528"/>
      <c r="H22" s="528"/>
      <c r="I22" s="528"/>
      <c r="J22" s="528"/>
    </row>
    <row r="23" spans="1:10" ht="12.75" customHeight="1" x14ac:dyDescent="0.2">
      <c r="A23" s="528"/>
      <c r="B23" s="528"/>
      <c r="C23" s="528"/>
      <c r="D23" s="528"/>
      <c r="E23" s="528"/>
      <c r="F23" s="528"/>
      <c r="G23" s="528"/>
      <c r="H23" s="528"/>
      <c r="I23" s="528"/>
      <c r="J23" s="528"/>
    </row>
    <row r="24" spans="1:10" ht="12.75" customHeight="1" thickBot="1" x14ac:dyDescent="0.25">
      <c r="A24" s="59"/>
      <c r="B24" s="59"/>
      <c r="C24" s="59"/>
      <c r="D24" s="59"/>
    </row>
    <row r="25" spans="1:10" ht="12.75" customHeight="1" thickBot="1" x14ac:dyDescent="0.25">
      <c r="A25" s="531" t="s">
        <v>54</v>
      </c>
      <c r="B25" s="532"/>
      <c r="C25" s="532"/>
      <c r="D25" s="533"/>
      <c r="E25" s="531" t="s">
        <v>196</v>
      </c>
      <c r="F25" s="532"/>
      <c r="G25" s="532"/>
      <c r="H25" s="532"/>
      <c r="I25" s="532"/>
      <c r="J25" s="533"/>
    </row>
    <row r="26" spans="1:10" ht="12.75" customHeight="1" x14ac:dyDescent="0.2">
      <c r="A26" s="534"/>
      <c r="B26" s="535"/>
      <c r="C26" s="535"/>
      <c r="D26" s="536"/>
      <c r="E26" s="522"/>
      <c r="F26" s="523"/>
      <c r="G26" s="523"/>
      <c r="H26" s="523"/>
      <c r="I26" s="523"/>
      <c r="J26" s="524"/>
    </row>
    <row r="27" spans="1:10" ht="12.75" customHeight="1" x14ac:dyDescent="0.2">
      <c r="A27" s="537"/>
      <c r="B27" s="538"/>
      <c r="C27" s="538"/>
      <c r="D27" s="539"/>
      <c r="E27" s="519"/>
      <c r="F27" s="520"/>
      <c r="G27" s="520"/>
      <c r="H27" s="520"/>
      <c r="I27" s="520"/>
      <c r="J27" s="521"/>
    </row>
    <row r="28" spans="1:10" ht="12.75" customHeight="1" x14ac:dyDescent="0.2">
      <c r="A28" s="537"/>
      <c r="B28" s="538"/>
      <c r="C28" s="538"/>
      <c r="D28" s="539"/>
      <c r="E28" s="519"/>
      <c r="F28" s="520"/>
      <c r="G28" s="520"/>
      <c r="H28" s="520"/>
      <c r="I28" s="520"/>
      <c r="J28" s="521"/>
    </row>
    <row r="29" spans="1:10" ht="12.75" customHeight="1" thickBot="1" x14ac:dyDescent="0.25">
      <c r="A29" s="540"/>
      <c r="B29" s="541"/>
      <c r="C29" s="541"/>
      <c r="D29" s="542"/>
      <c r="E29" s="525"/>
      <c r="F29" s="526"/>
      <c r="G29" s="526"/>
      <c r="H29" s="526"/>
      <c r="I29" s="526"/>
      <c r="J29" s="527"/>
    </row>
    <row r="30" spans="1:10" ht="12.75" customHeight="1" x14ac:dyDescent="0.2">
      <c r="A30" s="534"/>
      <c r="B30" s="535"/>
      <c r="C30" s="535"/>
      <c r="D30" s="536"/>
      <c r="E30" s="522"/>
      <c r="F30" s="523"/>
      <c r="G30" s="523"/>
      <c r="H30" s="523"/>
      <c r="I30" s="523"/>
      <c r="J30" s="524"/>
    </row>
    <row r="31" spans="1:10" ht="12.75" customHeight="1" x14ac:dyDescent="0.2">
      <c r="A31" s="537"/>
      <c r="B31" s="538"/>
      <c r="C31" s="538"/>
      <c r="D31" s="539"/>
      <c r="E31" s="519"/>
      <c r="F31" s="520"/>
      <c r="G31" s="520"/>
      <c r="H31" s="520"/>
      <c r="I31" s="520"/>
      <c r="J31" s="521"/>
    </row>
    <row r="32" spans="1:10" ht="12.75" customHeight="1" x14ac:dyDescent="0.2">
      <c r="A32" s="537"/>
      <c r="B32" s="538"/>
      <c r="C32" s="538"/>
      <c r="D32" s="539"/>
      <c r="E32" s="519"/>
      <c r="F32" s="520"/>
      <c r="G32" s="520"/>
      <c r="H32" s="520"/>
      <c r="I32" s="520"/>
      <c r="J32" s="521"/>
    </row>
    <row r="33" spans="1:10" ht="12.75" customHeight="1" thickBot="1" x14ac:dyDescent="0.25">
      <c r="A33" s="540"/>
      <c r="B33" s="541"/>
      <c r="C33" s="541"/>
      <c r="D33" s="542"/>
      <c r="E33" s="525"/>
      <c r="F33" s="526"/>
      <c r="G33" s="526"/>
      <c r="H33" s="526"/>
      <c r="I33" s="526"/>
      <c r="J33" s="527"/>
    </row>
    <row r="34" spans="1:10" ht="12.75" customHeight="1" x14ac:dyDescent="0.2">
      <c r="A34" s="534"/>
      <c r="B34" s="535"/>
      <c r="C34" s="535"/>
      <c r="D34" s="536"/>
      <c r="E34" s="522"/>
      <c r="F34" s="523"/>
      <c r="G34" s="523"/>
      <c r="H34" s="523"/>
      <c r="I34" s="523"/>
      <c r="J34" s="524"/>
    </row>
    <row r="35" spans="1:10" ht="12.75" customHeight="1" x14ac:dyDescent="0.2">
      <c r="A35" s="537"/>
      <c r="B35" s="538"/>
      <c r="C35" s="538"/>
      <c r="D35" s="539"/>
      <c r="E35" s="519"/>
      <c r="F35" s="520"/>
      <c r="G35" s="520"/>
      <c r="H35" s="520"/>
      <c r="I35" s="520"/>
      <c r="J35" s="521"/>
    </row>
    <row r="36" spans="1:10" ht="12.75" customHeight="1" x14ac:dyDescent="0.2">
      <c r="A36" s="537"/>
      <c r="B36" s="538"/>
      <c r="C36" s="538"/>
      <c r="D36" s="539"/>
      <c r="E36" s="519"/>
      <c r="F36" s="520"/>
      <c r="G36" s="520"/>
      <c r="H36" s="520"/>
      <c r="I36" s="520"/>
      <c r="J36" s="521"/>
    </row>
    <row r="37" spans="1:10" ht="12.75" customHeight="1" thickBot="1" x14ac:dyDescent="0.25">
      <c r="A37" s="540"/>
      <c r="B37" s="541"/>
      <c r="C37" s="541"/>
      <c r="D37" s="542"/>
      <c r="E37" s="525"/>
      <c r="F37" s="526"/>
      <c r="G37" s="526"/>
      <c r="H37" s="526"/>
      <c r="I37" s="526"/>
      <c r="J37" s="527"/>
    </row>
    <row r="38" spans="1:10" ht="12.75" customHeight="1" x14ac:dyDescent="0.2">
      <c r="A38" s="534"/>
      <c r="B38" s="535"/>
      <c r="C38" s="535"/>
      <c r="D38" s="536"/>
      <c r="E38" s="522"/>
      <c r="F38" s="523"/>
      <c r="G38" s="523"/>
      <c r="H38" s="523"/>
      <c r="I38" s="523"/>
      <c r="J38" s="524"/>
    </row>
    <row r="39" spans="1:10" ht="12.75" customHeight="1" x14ac:dyDescent="0.2">
      <c r="A39" s="537"/>
      <c r="B39" s="538"/>
      <c r="C39" s="538"/>
      <c r="D39" s="539"/>
      <c r="E39" s="519"/>
      <c r="F39" s="520"/>
      <c r="G39" s="520"/>
      <c r="H39" s="520"/>
      <c r="I39" s="520"/>
      <c r="J39" s="521"/>
    </row>
    <row r="40" spans="1:10" ht="12.75" customHeight="1" x14ac:dyDescent="0.2">
      <c r="A40" s="537"/>
      <c r="B40" s="538"/>
      <c r="C40" s="538"/>
      <c r="D40" s="539"/>
      <c r="E40" s="519"/>
      <c r="F40" s="520"/>
      <c r="G40" s="520"/>
      <c r="H40" s="520"/>
      <c r="I40" s="520"/>
      <c r="J40" s="521"/>
    </row>
    <row r="41" spans="1:10" ht="12.75" customHeight="1" thickBot="1" x14ac:dyDescent="0.25">
      <c r="A41" s="540"/>
      <c r="B41" s="541"/>
      <c r="C41" s="541"/>
      <c r="D41" s="542"/>
      <c r="E41" s="525"/>
      <c r="F41" s="526"/>
      <c r="G41" s="526"/>
      <c r="H41" s="526"/>
      <c r="I41" s="526"/>
      <c r="J41" s="527"/>
    </row>
    <row r="42" spans="1:10" ht="12.75" customHeight="1" x14ac:dyDescent="0.2">
      <c r="A42" s="534"/>
      <c r="B42" s="535"/>
      <c r="C42" s="535"/>
      <c r="D42" s="536"/>
      <c r="E42" s="522"/>
      <c r="F42" s="523"/>
      <c r="G42" s="523"/>
      <c r="H42" s="523"/>
      <c r="I42" s="523"/>
      <c r="J42" s="524"/>
    </row>
    <row r="43" spans="1:10" ht="12.75" customHeight="1" x14ac:dyDescent="0.2">
      <c r="A43" s="537"/>
      <c r="B43" s="538"/>
      <c r="C43" s="538"/>
      <c r="D43" s="539"/>
      <c r="E43" s="519"/>
      <c r="F43" s="520"/>
      <c r="G43" s="520"/>
      <c r="H43" s="520"/>
      <c r="I43" s="520"/>
      <c r="J43" s="521"/>
    </row>
    <row r="44" spans="1:10" ht="12.75" customHeight="1" x14ac:dyDescent="0.2">
      <c r="A44" s="537"/>
      <c r="B44" s="538"/>
      <c r="C44" s="538"/>
      <c r="D44" s="539"/>
      <c r="E44" s="519"/>
      <c r="F44" s="520"/>
      <c r="G44" s="520"/>
      <c r="H44" s="520"/>
      <c r="I44" s="520"/>
      <c r="J44" s="521"/>
    </row>
    <row r="45" spans="1:10" ht="12.75" customHeight="1" thickBot="1" x14ac:dyDescent="0.25">
      <c r="A45" s="540"/>
      <c r="B45" s="541"/>
      <c r="C45" s="541"/>
      <c r="D45" s="542"/>
      <c r="E45" s="525"/>
      <c r="F45" s="526"/>
      <c r="G45" s="526"/>
      <c r="H45" s="526"/>
      <c r="I45" s="526"/>
      <c r="J45" s="527"/>
    </row>
    <row r="46" spans="1:10" ht="12.75" customHeight="1" x14ac:dyDescent="0.2">
      <c r="A46" s="59"/>
      <c r="B46" s="59"/>
      <c r="C46" s="59"/>
      <c r="D46" s="59"/>
    </row>
    <row r="47" spans="1:10" ht="12.75" customHeight="1" x14ac:dyDescent="0.2">
      <c r="A47" s="59"/>
      <c r="B47" s="59"/>
      <c r="C47" s="59"/>
      <c r="D47" s="59"/>
    </row>
    <row r="49" spans="1:10" ht="13.5" hidden="1" thickBot="1" x14ac:dyDescent="0.25">
      <c r="A49" s="103"/>
      <c r="B49" s="103"/>
      <c r="C49" s="103"/>
      <c r="D49" s="103"/>
    </row>
    <row r="50" spans="1:10" ht="13.5" hidden="1" thickBot="1" x14ac:dyDescent="0.25">
      <c r="E50" s="385" t="str">
        <f>+E7</f>
        <v>jul - dic 2014</v>
      </c>
      <c r="G50" s="385" t="str">
        <f>+E50</f>
        <v>jul - dic 2014</v>
      </c>
      <c r="H50" s="385"/>
      <c r="I50" s="385"/>
      <c r="J50" s="385" t="str">
        <f>+F7</f>
        <v>ene - jun 2015</v>
      </c>
    </row>
    <row r="51" spans="1:10" ht="13.5" hidden="1" thickBot="1" x14ac:dyDescent="0.25">
      <c r="E51" s="177" t="s">
        <v>176</v>
      </c>
      <c r="F51" s="377"/>
      <c r="G51" s="177" t="s">
        <v>177</v>
      </c>
      <c r="H51" s="177"/>
      <c r="I51" s="177"/>
      <c r="J51" s="177" t="s">
        <v>176</v>
      </c>
    </row>
    <row r="52" spans="1:10" ht="13.5" hidden="1" thickBot="1" x14ac:dyDescent="0.25">
      <c r="A52" s="103" t="s">
        <v>174</v>
      </c>
      <c r="B52" s="103"/>
      <c r="C52" s="103"/>
      <c r="D52" s="103"/>
      <c r="E52" s="383">
        <f>+E17-SUM(E10:E16)</f>
        <v>0</v>
      </c>
      <c r="G52" s="382" t="e">
        <f>+#REF!-SUM(#REF!)</f>
        <v>#REF!</v>
      </c>
      <c r="H52" s="382"/>
      <c r="I52" s="382"/>
      <c r="J52" s="382">
        <f>+F17-SUM(F10:F16)</f>
        <v>0</v>
      </c>
    </row>
    <row r="53" spans="1:10" hidden="1" x14ac:dyDescent="0.2">
      <c r="A53" s="103"/>
      <c r="B53" s="103"/>
      <c r="C53" s="103"/>
      <c r="D53" s="103"/>
    </row>
    <row r="54" spans="1:10" x14ac:dyDescent="0.2">
      <c r="A54" s="103"/>
      <c r="B54" s="103"/>
      <c r="C54" s="103"/>
      <c r="D54" s="103"/>
    </row>
    <row r="55" spans="1:10" x14ac:dyDescent="0.2">
      <c r="A55" s="103"/>
      <c r="B55" s="103"/>
      <c r="C55" s="103"/>
      <c r="D55" s="103"/>
    </row>
    <row r="56" spans="1:10" x14ac:dyDescent="0.2">
      <c r="A56" s="103"/>
      <c r="B56" s="103"/>
      <c r="C56" s="103"/>
      <c r="D56" s="103"/>
    </row>
  </sheetData>
  <mergeCells count="42">
    <mergeCell ref="A26:D29"/>
    <mergeCell ref="A30:D33"/>
    <mergeCell ref="A34:D37"/>
    <mergeCell ref="A38:D41"/>
    <mergeCell ref="E28:J28"/>
    <mergeCell ref="E30:J30"/>
    <mergeCell ref="E31:J31"/>
    <mergeCell ref="E32:J32"/>
    <mergeCell ref="E33:J33"/>
    <mergeCell ref="E29:J29"/>
    <mergeCell ref="A42:D45"/>
    <mergeCell ref="A1:F1"/>
    <mergeCell ref="A2:F2"/>
    <mergeCell ref="A3:F3"/>
    <mergeCell ref="A7:A9"/>
    <mergeCell ref="E8:E9"/>
    <mergeCell ref="F8:F9"/>
    <mergeCell ref="B8:B9"/>
    <mergeCell ref="C8:C9"/>
    <mergeCell ref="D8:D9"/>
    <mergeCell ref="A21:J21"/>
    <mergeCell ref="G8:G9"/>
    <mergeCell ref="J8:J9"/>
    <mergeCell ref="E25:J25"/>
    <mergeCell ref="E26:J26"/>
    <mergeCell ref="E27:J27"/>
    <mergeCell ref="H8:H9"/>
    <mergeCell ref="I8:I9"/>
    <mergeCell ref="A22:J23"/>
    <mergeCell ref="A25:D25"/>
    <mergeCell ref="E45:J45"/>
    <mergeCell ref="E41:J41"/>
    <mergeCell ref="E38:J38"/>
    <mergeCell ref="E39:J39"/>
    <mergeCell ref="E40:J40"/>
    <mergeCell ref="E42:J42"/>
    <mergeCell ref="E43:J43"/>
    <mergeCell ref="E44:J44"/>
    <mergeCell ref="E34:J34"/>
    <mergeCell ref="E35:J35"/>
    <mergeCell ref="E36:J36"/>
    <mergeCell ref="E37:J37"/>
  </mergeCells>
  <phoneticPr fontId="17" type="noConversion"/>
  <printOptions horizontalCentered="1" verticalCentered="1"/>
  <pageMargins left="0.27559055118110237" right="0.15748031496062992" top="0.35433070866141736" bottom="0.39370078740157483" header="0" footer="0"/>
  <pageSetup paperSize="9" scale="88" orientation="landscape" verticalDpi="300" r:id="rId1"/>
  <headerFooter alignWithMargins="0">
    <oddHeader>&amp;R2016 - Año del Bicentenario de la Declaración de la Independencia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31"/>
  <sheetViews>
    <sheetView workbookViewId="0">
      <selection activeCell="B7" sqref="B7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16384" width="11.42578125" style="52"/>
  </cols>
  <sheetData>
    <row r="1" spans="1:5" x14ac:dyDescent="0.2">
      <c r="A1" s="543" t="s">
        <v>171</v>
      </c>
      <c r="B1" s="543"/>
      <c r="C1" s="416" t="s">
        <v>219</v>
      </c>
    </row>
    <row r="2" spans="1:5" s="55" customFormat="1" x14ac:dyDescent="0.2">
      <c r="A2" s="544" t="s">
        <v>188</v>
      </c>
      <c r="B2" s="544"/>
    </row>
    <row r="3" spans="1:5" s="55" customFormat="1" x14ac:dyDescent="0.2">
      <c r="A3" s="546" t="s">
        <v>189</v>
      </c>
      <c r="B3" s="546"/>
    </row>
    <row r="4" spans="1:5" s="55" customFormat="1" x14ac:dyDescent="0.2">
      <c r="A4" s="423" t="s">
        <v>229</v>
      </c>
      <c r="B4" s="424"/>
    </row>
    <row r="5" spans="1:5" s="54" customFormat="1" x14ac:dyDescent="0.2">
      <c r="A5" s="386" t="s">
        <v>178</v>
      </c>
      <c r="B5" s="386"/>
    </row>
    <row r="6" spans="1:5" ht="22.5" customHeight="1" thickBot="1" x14ac:dyDescent="0.25"/>
    <row r="7" spans="1:5" ht="24.75" customHeight="1" thickBot="1" x14ac:dyDescent="0.25">
      <c r="A7" s="529" t="s">
        <v>54</v>
      </c>
      <c r="B7" s="421" t="str">
        <f>'7.costos totales '!E7</f>
        <v>jul - dic 2014</v>
      </c>
      <c r="C7" s="421" t="str">
        <f>'7.costos totales '!F7</f>
        <v>ene - jun 2015</v>
      </c>
      <c r="D7" s="421" t="str">
        <f>'7.costos totales '!G7</f>
        <v>jul - dic 2015</v>
      </c>
      <c r="E7" s="422" t="str">
        <f>'7.costos totales '!J7</f>
        <v>jul - nov 2016</v>
      </c>
    </row>
    <row r="8" spans="1:5" ht="25.5" customHeight="1" x14ac:dyDescent="0.2">
      <c r="A8" s="530"/>
      <c r="B8" s="529" t="s">
        <v>170</v>
      </c>
      <c r="C8" s="529" t="s">
        <v>170</v>
      </c>
      <c r="D8" s="529" t="s">
        <v>170</v>
      </c>
      <c r="E8" s="529" t="s">
        <v>170</v>
      </c>
    </row>
    <row r="9" spans="1:5" ht="28.5" customHeight="1" thickBot="1" x14ac:dyDescent="0.25">
      <c r="A9" s="530"/>
      <c r="B9" s="530"/>
      <c r="C9" s="530"/>
      <c r="D9" s="530"/>
      <c r="E9" s="530"/>
    </row>
    <row r="10" spans="1:5" x14ac:dyDescent="0.2">
      <c r="A10" s="379" t="s">
        <v>167</v>
      </c>
      <c r="B10" s="207"/>
      <c r="C10" s="207"/>
      <c r="D10" s="207"/>
      <c r="E10" s="207"/>
    </row>
    <row r="11" spans="1:5" x14ac:dyDescent="0.2">
      <c r="A11" s="380" t="s">
        <v>166</v>
      </c>
      <c r="B11" s="179"/>
      <c r="C11" s="179"/>
      <c r="D11" s="179"/>
      <c r="E11" s="179"/>
    </row>
    <row r="12" spans="1:5" x14ac:dyDescent="0.2">
      <c r="A12" s="380" t="s">
        <v>168</v>
      </c>
      <c r="B12" s="179"/>
      <c r="C12" s="179"/>
      <c r="D12" s="179"/>
      <c r="E12" s="179"/>
    </row>
    <row r="13" spans="1:5" x14ac:dyDescent="0.2">
      <c r="A13" s="380" t="s">
        <v>173</v>
      </c>
      <c r="B13" s="179"/>
      <c r="C13" s="179"/>
      <c r="D13" s="179"/>
      <c r="E13" s="179"/>
    </row>
    <row r="14" spans="1:5" x14ac:dyDescent="0.2">
      <c r="A14" s="380" t="s">
        <v>106</v>
      </c>
      <c r="B14" s="179"/>
      <c r="C14" s="179"/>
      <c r="D14" s="179"/>
      <c r="E14" s="179"/>
    </row>
    <row r="15" spans="1:5" x14ac:dyDescent="0.2">
      <c r="A15" s="380" t="s">
        <v>172</v>
      </c>
      <c r="B15" s="179"/>
      <c r="C15" s="179"/>
      <c r="D15" s="179"/>
      <c r="E15" s="179"/>
    </row>
    <row r="16" spans="1:5" ht="13.5" thickBot="1" x14ac:dyDescent="0.25">
      <c r="A16" s="381" t="s">
        <v>169</v>
      </c>
      <c r="B16" s="212"/>
      <c r="C16" s="212"/>
      <c r="D16" s="212"/>
      <c r="E16" s="212"/>
    </row>
    <row r="17" spans="1:5" ht="13.5" thickBot="1" x14ac:dyDescent="0.25">
      <c r="A17" s="185" t="s">
        <v>116</v>
      </c>
      <c r="B17" s="378"/>
      <c r="C17" s="378"/>
      <c r="D17" s="378"/>
      <c r="E17" s="378"/>
    </row>
    <row r="18" spans="1:5" ht="13.5" customHeight="1" thickBot="1" x14ac:dyDescent="0.25">
      <c r="A18" s="74"/>
      <c r="B18" s="220"/>
      <c r="C18" s="220"/>
      <c r="D18" s="220"/>
      <c r="E18" s="220"/>
    </row>
    <row r="19" spans="1:5" ht="13.5" customHeight="1" thickBot="1" x14ac:dyDescent="0.25">
      <c r="A19" s="406" t="s">
        <v>208</v>
      </c>
      <c r="B19" s="378"/>
      <c r="C19" s="378"/>
      <c r="D19" s="378"/>
      <c r="E19" s="378"/>
    </row>
    <row r="20" spans="1:5" ht="13.5" customHeight="1" x14ac:dyDescent="0.2">
      <c r="A20" s="74"/>
      <c r="B20" s="220"/>
      <c r="C20" s="220"/>
      <c r="D20" s="220"/>
      <c r="E20" s="220"/>
    </row>
    <row r="21" spans="1:5" ht="25.5" customHeight="1" x14ac:dyDescent="0.2">
      <c r="A21" s="528" t="s">
        <v>175</v>
      </c>
      <c r="B21" s="528"/>
      <c r="C21" s="528"/>
      <c r="D21" s="528"/>
      <c r="E21" s="528"/>
    </row>
    <row r="22" spans="1:5" ht="12.75" customHeight="1" x14ac:dyDescent="0.2"/>
    <row r="24" spans="1:5" ht="13.5" thickBot="1" x14ac:dyDescent="0.25">
      <c r="A24" s="103"/>
    </row>
    <row r="25" spans="1:5" ht="13.5" thickBot="1" x14ac:dyDescent="0.25">
      <c r="B25" s="385" t="str">
        <f>+B7</f>
        <v>jul - dic 2014</v>
      </c>
      <c r="C25" s="385" t="str">
        <f>+C7</f>
        <v>ene - jun 2015</v>
      </c>
      <c r="D25" s="385" t="str">
        <f>+D7</f>
        <v>jul - dic 2015</v>
      </c>
      <c r="E25" s="385" t="str">
        <f>+E7</f>
        <v>jul - nov 2016</v>
      </c>
    </row>
    <row r="26" spans="1:5" ht="13.5" thickBot="1" x14ac:dyDescent="0.25">
      <c r="B26" s="177" t="s">
        <v>176</v>
      </c>
      <c r="C26" s="177" t="s">
        <v>176</v>
      </c>
      <c r="D26" s="177" t="s">
        <v>176</v>
      </c>
      <c r="E26" s="177" t="s">
        <v>176</v>
      </c>
    </row>
    <row r="27" spans="1:5" ht="13.5" thickBot="1" x14ac:dyDescent="0.25">
      <c r="A27" s="103" t="s">
        <v>174</v>
      </c>
      <c r="B27" s="383">
        <f>+B17-SUM(B10:B16)</f>
        <v>0</v>
      </c>
      <c r="C27" s="382">
        <f>+C17-SUM(C10:C16)</f>
        <v>0</v>
      </c>
      <c r="D27" s="384">
        <f>+D17-SUM(D10:D16)</f>
        <v>0</v>
      </c>
      <c r="E27" s="383">
        <f>+E17-SUM(E10:E16)</f>
        <v>0</v>
      </c>
    </row>
    <row r="28" spans="1:5" x14ac:dyDescent="0.2">
      <c r="A28" s="103"/>
    </row>
    <row r="29" spans="1:5" x14ac:dyDescent="0.2">
      <c r="A29" s="103"/>
    </row>
    <row r="30" spans="1:5" x14ac:dyDescent="0.2">
      <c r="A30" s="103"/>
    </row>
    <row r="31" spans="1:5" x14ac:dyDescent="0.2">
      <c r="A31" s="103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7" type="noConversion"/>
  <printOptions horizontalCentered="1" verticalCentered="1"/>
  <pageMargins left="0.26" right="0.34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V72"/>
  <sheetViews>
    <sheetView showGridLines="0" tabSelected="1" view="pageBreakPreview" zoomScale="55" zoomScaleNormal="55" zoomScaleSheetLayoutView="55" workbookViewId="0">
      <pane xSplit="1" topLeftCell="B1" activePane="topRight" state="frozen"/>
      <selection pane="topRight" activeCell="J5" sqref="J5"/>
    </sheetView>
  </sheetViews>
  <sheetFormatPr baseColWidth="10" defaultRowHeight="12.75" x14ac:dyDescent="0.2"/>
  <cols>
    <col min="1" max="1" width="38.28515625" style="281" customWidth="1"/>
    <col min="2" max="2" width="23.140625" style="281" customWidth="1"/>
    <col min="3" max="3" width="11.42578125" style="281"/>
    <col min="4" max="4" width="23.140625" style="281" customWidth="1"/>
    <col min="5" max="5" width="11.42578125" style="281"/>
    <col min="6" max="6" width="23.140625" style="281" customWidth="1"/>
    <col min="7" max="7" width="11.42578125" style="281"/>
    <col min="8" max="8" width="23.140625" style="281" customWidth="1"/>
    <col min="9" max="9" width="11.42578125" style="281"/>
    <col min="10" max="10" width="38.28515625" style="281" customWidth="1"/>
    <col min="11" max="11" width="23.140625" style="281" customWidth="1"/>
    <col min="12" max="12" width="11.42578125" style="281"/>
    <col min="13" max="13" width="23.140625" style="281" customWidth="1"/>
    <col min="14" max="14" width="11.42578125" style="281"/>
    <col min="15" max="15" width="23.140625" style="281" customWidth="1"/>
    <col min="16" max="16" width="11.42578125" style="281"/>
    <col min="17" max="17" width="23.140625" style="281" customWidth="1"/>
    <col min="18" max="18" width="11.42578125" style="281"/>
    <col min="19" max="19" width="23.140625" style="281" customWidth="1"/>
    <col min="20" max="20" width="11.42578125" style="281"/>
    <col min="21" max="21" width="1.5703125" style="281" customWidth="1"/>
    <col min="22" max="22" width="11.42578125" style="52"/>
    <col min="23" max="16384" width="11.42578125" style="281"/>
  </cols>
  <sheetData>
    <row r="2" spans="1:20" x14ac:dyDescent="0.2">
      <c r="A2" s="280" t="s">
        <v>253</v>
      </c>
      <c r="J2" s="280" t="s">
        <v>284</v>
      </c>
    </row>
    <row r="3" spans="1:20" x14ac:dyDescent="0.2">
      <c r="A3" s="280" t="s">
        <v>143</v>
      </c>
      <c r="J3" s="280" t="s">
        <v>143</v>
      </c>
    </row>
    <row r="4" spans="1:20" x14ac:dyDescent="0.2">
      <c r="A4" s="463" t="str">
        <f>+'1.modelos'!A3</f>
        <v>Lavavajillas</v>
      </c>
      <c r="J4" s="463" t="s">
        <v>236</v>
      </c>
    </row>
    <row r="5" spans="1:20" x14ac:dyDescent="0.2">
      <c r="A5" s="284" t="s">
        <v>252</v>
      </c>
      <c r="J5" s="284" t="s">
        <v>252</v>
      </c>
    </row>
    <row r="6" spans="1:20" s="283" customFormat="1" x14ac:dyDescent="0.2">
      <c r="A6" s="440" t="s">
        <v>239</v>
      </c>
      <c r="B6" s="282"/>
      <c r="C6" s="282"/>
      <c r="J6" s="440" t="s">
        <v>239</v>
      </c>
    </row>
    <row r="7" spans="1:20" s="283" customFormat="1" ht="13.5" thickBot="1" x14ac:dyDescent="0.25">
      <c r="A7" s="284"/>
      <c r="B7" s="282"/>
      <c r="C7" s="282"/>
      <c r="J7" s="284"/>
    </row>
    <row r="8" spans="1:20" ht="13.5" thickBot="1" x14ac:dyDescent="0.25">
      <c r="B8" s="547" t="s">
        <v>266</v>
      </c>
      <c r="C8" s="548"/>
      <c r="D8" s="547" t="s">
        <v>267</v>
      </c>
      <c r="E8" s="548"/>
      <c r="F8" s="547" t="s">
        <v>268</v>
      </c>
      <c r="G8" s="548"/>
      <c r="H8" s="547" t="s">
        <v>269</v>
      </c>
      <c r="I8" s="548"/>
      <c r="K8" s="547" t="s">
        <v>270</v>
      </c>
      <c r="L8" s="548"/>
      <c r="M8" s="547" t="s">
        <v>271</v>
      </c>
      <c r="N8" s="548"/>
      <c r="O8" s="547" t="s">
        <v>272</v>
      </c>
      <c r="P8" s="548"/>
      <c r="Q8" s="547" t="s">
        <v>290</v>
      </c>
      <c r="R8" s="548"/>
      <c r="S8" s="549" t="s">
        <v>291</v>
      </c>
      <c r="T8" s="550"/>
    </row>
    <row r="9" spans="1:20" x14ac:dyDescent="0.2">
      <c r="A9" s="285" t="s">
        <v>54</v>
      </c>
      <c r="B9" s="438" t="s">
        <v>55</v>
      </c>
      <c r="C9" s="286" t="s">
        <v>56</v>
      </c>
      <c r="D9" s="438" t="s">
        <v>55</v>
      </c>
      <c r="E9" s="286" t="s">
        <v>56</v>
      </c>
      <c r="F9" s="438" t="s">
        <v>55</v>
      </c>
      <c r="G9" s="286" t="s">
        <v>56</v>
      </c>
      <c r="H9" s="438" t="s">
        <v>55</v>
      </c>
      <c r="I9" s="286" t="s">
        <v>56</v>
      </c>
      <c r="J9" s="285" t="s">
        <v>54</v>
      </c>
      <c r="K9" s="438" t="s">
        <v>55</v>
      </c>
      <c r="L9" s="286" t="s">
        <v>56</v>
      </c>
      <c r="M9" s="438" t="s">
        <v>55</v>
      </c>
      <c r="N9" s="286" t="s">
        <v>56</v>
      </c>
      <c r="O9" s="438" t="s">
        <v>55</v>
      </c>
      <c r="P9" s="286" t="s">
        <v>56</v>
      </c>
      <c r="Q9" s="438" t="s">
        <v>55</v>
      </c>
      <c r="R9" s="286" t="s">
        <v>56</v>
      </c>
      <c r="S9" s="438" t="s">
        <v>55</v>
      </c>
      <c r="T9" s="286" t="s">
        <v>56</v>
      </c>
    </row>
    <row r="10" spans="1:20" ht="13.5" thickBot="1" x14ac:dyDescent="0.25">
      <c r="A10" s="287"/>
      <c r="B10" s="439" t="s">
        <v>238</v>
      </c>
      <c r="C10" s="288" t="s">
        <v>57</v>
      </c>
      <c r="D10" s="439" t="s">
        <v>238</v>
      </c>
      <c r="E10" s="288" t="s">
        <v>57</v>
      </c>
      <c r="F10" s="439" t="s">
        <v>238</v>
      </c>
      <c r="G10" s="288" t="s">
        <v>57</v>
      </c>
      <c r="H10" s="439" t="s">
        <v>238</v>
      </c>
      <c r="I10" s="288" t="s">
        <v>57</v>
      </c>
      <c r="J10" s="287"/>
      <c r="K10" s="439" t="s">
        <v>238</v>
      </c>
      <c r="L10" s="288" t="s">
        <v>57</v>
      </c>
      <c r="M10" s="439" t="s">
        <v>238</v>
      </c>
      <c r="N10" s="288" t="s">
        <v>57</v>
      </c>
      <c r="O10" s="439" t="s">
        <v>238</v>
      </c>
      <c r="P10" s="288" t="s">
        <v>57</v>
      </c>
      <c r="Q10" s="439" t="s">
        <v>238</v>
      </c>
      <c r="R10" s="288" t="s">
        <v>57</v>
      </c>
      <c r="S10" s="439" t="s">
        <v>238</v>
      </c>
      <c r="T10" s="288" t="s">
        <v>57</v>
      </c>
    </row>
    <row r="11" spans="1:20" ht="13.5" thickBot="1" x14ac:dyDescent="0.25">
      <c r="A11" s="289"/>
      <c r="J11" s="289"/>
    </row>
    <row r="12" spans="1:20" x14ac:dyDescent="0.2">
      <c r="A12" s="290" t="s">
        <v>58</v>
      </c>
      <c r="B12" s="291"/>
      <c r="C12" s="292"/>
      <c r="D12" s="291"/>
      <c r="E12" s="292"/>
      <c r="F12" s="291"/>
      <c r="G12" s="292"/>
      <c r="H12" s="291"/>
      <c r="I12" s="292"/>
      <c r="J12" s="290" t="s">
        <v>58</v>
      </c>
      <c r="K12" s="291"/>
      <c r="L12" s="292"/>
      <c r="M12" s="291"/>
      <c r="N12" s="292"/>
      <c r="O12" s="291"/>
      <c r="P12" s="292"/>
      <c r="Q12" s="291"/>
      <c r="R12" s="292"/>
      <c r="S12" s="291"/>
      <c r="T12" s="292"/>
    </row>
    <row r="13" spans="1:20" x14ac:dyDescent="0.2">
      <c r="A13" s="294" t="s">
        <v>225</v>
      </c>
      <c r="B13" s="295"/>
      <c r="C13" s="296"/>
      <c r="D13" s="295"/>
      <c r="E13" s="296"/>
      <c r="F13" s="295"/>
      <c r="G13" s="296"/>
      <c r="H13" s="295"/>
      <c r="I13" s="296"/>
      <c r="J13" s="294" t="s">
        <v>225</v>
      </c>
      <c r="K13" s="295"/>
      <c r="L13" s="296"/>
      <c r="M13" s="295"/>
      <c r="N13" s="296"/>
      <c r="O13" s="295"/>
      <c r="P13" s="296"/>
      <c r="Q13" s="295"/>
      <c r="R13" s="296"/>
      <c r="S13" s="295"/>
      <c r="T13" s="296"/>
    </row>
    <row r="14" spans="1:20" x14ac:dyDescent="0.2">
      <c r="A14" s="294" t="s">
        <v>224</v>
      </c>
      <c r="B14" s="295"/>
      <c r="C14" s="296"/>
      <c r="D14" s="295"/>
      <c r="E14" s="296"/>
      <c r="F14" s="295"/>
      <c r="G14" s="296"/>
      <c r="H14" s="295"/>
      <c r="I14" s="296"/>
      <c r="J14" s="294" t="s">
        <v>224</v>
      </c>
      <c r="K14" s="295"/>
      <c r="L14" s="296"/>
      <c r="M14" s="295"/>
      <c r="N14" s="296"/>
      <c r="O14" s="295"/>
      <c r="P14" s="296"/>
      <c r="Q14" s="295"/>
      <c r="R14" s="296"/>
      <c r="S14" s="295"/>
      <c r="T14" s="296"/>
    </row>
    <row r="15" spans="1:20" x14ac:dyDescent="0.2">
      <c r="A15" s="294" t="s">
        <v>222</v>
      </c>
      <c r="B15" s="295"/>
      <c r="C15" s="296"/>
      <c r="D15" s="295"/>
      <c r="E15" s="296"/>
      <c r="F15" s="295"/>
      <c r="G15" s="296"/>
      <c r="H15" s="295"/>
      <c r="I15" s="296"/>
      <c r="J15" s="294" t="s">
        <v>222</v>
      </c>
      <c r="K15" s="295"/>
      <c r="L15" s="296"/>
      <c r="M15" s="295"/>
      <c r="N15" s="296"/>
      <c r="O15" s="295"/>
      <c r="P15" s="296"/>
      <c r="Q15" s="295"/>
      <c r="R15" s="296"/>
      <c r="S15" s="295"/>
      <c r="T15" s="296"/>
    </row>
    <row r="16" spans="1:20" x14ac:dyDescent="0.2">
      <c r="A16" s="294" t="s">
        <v>223</v>
      </c>
      <c r="B16" s="295"/>
      <c r="C16" s="296"/>
      <c r="D16" s="295"/>
      <c r="E16" s="296"/>
      <c r="F16" s="295"/>
      <c r="G16" s="296"/>
      <c r="H16" s="295"/>
      <c r="I16" s="296"/>
      <c r="J16" s="294" t="s">
        <v>223</v>
      </c>
      <c r="K16" s="295"/>
      <c r="L16" s="296"/>
      <c r="M16" s="295"/>
      <c r="N16" s="296"/>
      <c r="O16" s="295"/>
      <c r="P16" s="296"/>
      <c r="Q16" s="295"/>
      <c r="R16" s="296"/>
      <c r="S16" s="295"/>
      <c r="T16" s="296"/>
    </row>
    <row r="17" spans="1:20" ht="13.5" thickBot="1" x14ac:dyDescent="0.25">
      <c r="A17" s="298"/>
      <c r="B17" s="299"/>
      <c r="C17" s="181"/>
      <c r="D17" s="299"/>
      <c r="E17" s="181"/>
      <c r="F17" s="299"/>
      <c r="G17" s="181"/>
      <c r="H17" s="299"/>
      <c r="I17" s="181"/>
      <c r="J17" s="298"/>
      <c r="K17" s="299"/>
      <c r="L17" s="181"/>
      <c r="M17" s="299"/>
      <c r="N17" s="181"/>
      <c r="O17" s="299"/>
      <c r="P17" s="181"/>
      <c r="Q17" s="299"/>
      <c r="R17" s="181"/>
      <c r="S17" s="299"/>
      <c r="T17" s="181"/>
    </row>
    <row r="18" spans="1:20" ht="13.5" thickBot="1" x14ac:dyDescent="0.25">
      <c r="A18" s="289"/>
      <c r="B18" s="301"/>
      <c r="C18" s="302"/>
      <c r="D18" s="301"/>
      <c r="E18" s="302"/>
      <c r="F18" s="301"/>
      <c r="G18" s="302"/>
      <c r="H18" s="301"/>
      <c r="I18" s="302"/>
      <c r="J18" s="289"/>
      <c r="K18" s="301"/>
      <c r="L18" s="302"/>
      <c r="M18" s="301"/>
      <c r="N18" s="302"/>
      <c r="O18" s="301"/>
      <c r="P18" s="302"/>
      <c r="Q18" s="301"/>
      <c r="R18" s="302"/>
      <c r="S18" s="301"/>
      <c r="T18" s="302"/>
    </row>
    <row r="19" spans="1:20" x14ac:dyDescent="0.2">
      <c r="A19" s="290" t="s">
        <v>59</v>
      </c>
      <c r="B19" s="291"/>
      <c r="C19" s="292"/>
      <c r="D19" s="291"/>
      <c r="E19" s="292"/>
      <c r="F19" s="291"/>
      <c r="G19" s="292"/>
      <c r="H19" s="291"/>
      <c r="I19" s="292"/>
      <c r="J19" s="290" t="s">
        <v>59</v>
      </c>
      <c r="K19" s="291"/>
      <c r="L19" s="292"/>
      <c r="M19" s="291"/>
      <c r="N19" s="292"/>
      <c r="O19" s="291"/>
      <c r="P19" s="292"/>
      <c r="Q19" s="291"/>
      <c r="R19" s="292"/>
      <c r="S19" s="291"/>
      <c r="T19" s="292"/>
    </row>
    <row r="20" spans="1:20" x14ac:dyDescent="0.2">
      <c r="A20" s="294" t="s">
        <v>225</v>
      </c>
      <c r="B20" s="295"/>
      <c r="C20" s="296"/>
      <c r="D20" s="295"/>
      <c r="E20" s="296"/>
      <c r="F20" s="295"/>
      <c r="G20" s="296"/>
      <c r="H20" s="295"/>
      <c r="I20" s="296"/>
      <c r="J20" s="294" t="s">
        <v>225</v>
      </c>
      <c r="K20" s="295"/>
      <c r="L20" s="296"/>
      <c r="M20" s="295"/>
      <c r="N20" s="296"/>
      <c r="O20" s="295"/>
      <c r="P20" s="296"/>
      <c r="Q20" s="295"/>
      <c r="R20" s="296"/>
      <c r="S20" s="295"/>
      <c r="T20" s="296"/>
    </row>
    <row r="21" spans="1:20" x14ac:dyDescent="0.2">
      <c r="A21" s="294" t="s">
        <v>224</v>
      </c>
      <c r="B21" s="295"/>
      <c r="C21" s="296"/>
      <c r="D21" s="295"/>
      <c r="E21" s="296"/>
      <c r="F21" s="295"/>
      <c r="G21" s="296"/>
      <c r="H21" s="295"/>
      <c r="I21" s="296"/>
      <c r="J21" s="294" t="s">
        <v>224</v>
      </c>
      <c r="K21" s="295"/>
      <c r="L21" s="296"/>
      <c r="M21" s="295"/>
      <c r="N21" s="296"/>
      <c r="O21" s="295"/>
      <c r="P21" s="296"/>
      <c r="Q21" s="295"/>
      <c r="R21" s="296"/>
      <c r="S21" s="295"/>
      <c r="T21" s="296"/>
    </row>
    <row r="22" spans="1:20" x14ac:dyDescent="0.2">
      <c r="A22" s="294" t="s">
        <v>222</v>
      </c>
      <c r="B22" s="295"/>
      <c r="C22" s="296"/>
      <c r="D22" s="295"/>
      <c r="E22" s="296"/>
      <c r="F22" s="295"/>
      <c r="G22" s="296"/>
      <c r="H22" s="295"/>
      <c r="I22" s="296"/>
      <c r="J22" s="294" t="s">
        <v>222</v>
      </c>
      <c r="K22" s="295"/>
      <c r="L22" s="296"/>
      <c r="M22" s="295"/>
      <c r="N22" s="296"/>
      <c r="O22" s="295"/>
      <c r="P22" s="296"/>
      <c r="Q22" s="295"/>
      <c r="R22" s="296"/>
      <c r="S22" s="295"/>
      <c r="T22" s="296"/>
    </row>
    <row r="23" spans="1:20" x14ac:dyDescent="0.2">
      <c r="A23" s="294" t="s">
        <v>223</v>
      </c>
      <c r="B23" s="295"/>
      <c r="C23" s="296"/>
      <c r="D23" s="295"/>
      <c r="E23" s="296"/>
      <c r="F23" s="295"/>
      <c r="G23" s="296"/>
      <c r="H23" s="295"/>
      <c r="I23" s="296"/>
      <c r="J23" s="294" t="s">
        <v>223</v>
      </c>
      <c r="K23" s="295"/>
      <c r="L23" s="296"/>
      <c r="M23" s="295"/>
      <c r="N23" s="296"/>
      <c r="O23" s="295"/>
      <c r="P23" s="296"/>
      <c r="Q23" s="295"/>
      <c r="R23" s="296"/>
      <c r="S23" s="295"/>
      <c r="T23" s="296"/>
    </row>
    <row r="24" spans="1:20" ht="13.5" thickBot="1" x14ac:dyDescent="0.25">
      <c r="A24" s="298"/>
      <c r="B24" s="299"/>
      <c r="C24" s="181"/>
      <c r="D24" s="299"/>
      <c r="E24" s="181"/>
      <c r="F24" s="299"/>
      <c r="G24" s="181"/>
      <c r="H24" s="299"/>
      <c r="I24" s="181"/>
      <c r="J24" s="298"/>
      <c r="K24" s="299"/>
      <c r="L24" s="181"/>
      <c r="M24" s="299"/>
      <c r="N24" s="181"/>
      <c r="O24" s="299"/>
      <c r="P24" s="181"/>
      <c r="Q24" s="299"/>
      <c r="R24" s="181"/>
      <c r="S24" s="299"/>
      <c r="T24" s="181"/>
    </row>
    <row r="25" spans="1:20" ht="13.5" thickBot="1" x14ac:dyDescent="0.25">
      <c r="A25" s="289"/>
      <c r="B25" s="301"/>
      <c r="C25" s="302"/>
      <c r="D25" s="301"/>
      <c r="E25" s="302"/>
      <c r="F25" s="301"/>
      <c r="G25" s="302"/>
      <c r="H25" s="301"/>
      <c r="I25" s="302"/>
      <c r="J25" s="289"/>
      <c r="K25" s="301"/>
      <c r="L25" s="302"/>
      <c r="M25" s="301"/>
      <c r="N25" s="302"/>
      <c r="O25" s="301"/>
      <c r="P25" s="302"/>
      <c r="Q25" s="301"/>
      <c r="R25" s="302"/>
      <c r="S25" s="301"/>
      <c r="T25" s="302"/>
    </row>
    <row r="26" spans="1:20" ht="13.5" thickBot="1" x14ac:dyDescent="0.25">
      <c r="A26" s="303" t="s">
        <v>60</v>
      </c>
      <c r="B26" s="304"/>
      <c r="C26" s="305"/>
      <c r="D26" s="304"/>
      <c r="E26" s="305"/>
      <c r="F26" s="304"/>
      <c r="G26" s="305"/>
      <c r="H26" s="304"/>
      <c r="I26" s="305"/>
      <c r="J26" s="303" t="s">
        <v>60</v>
      </c>
      <c r="K26" s="304"/>
      <c r="L26" s="305"/>
      <c r="M26" s="304"/>
      <c r="N26" s="305"/>
      <c r="O26" s="304"/>
      <c r="P26" s="305"/>
      <c r="Q26" s="304"/>
      <c r="R26" s="305"/>
      <c r="S26" s="304"/>
      <c r="T26" s="305"/>
    </row>
    <row r="27" spans="1:20" ht="13.5" thickBot="1" x14ac:dyDescent="0.25">
      <c r="A27" s="289"/>
      <c r="B27" s="301"/>
      <c r="C27" s="302"/>
      <c r="D27" s="301"/>
      <c r="E27" s="302"/>
      <c r="F27" s="301"/>
      <c r="G27" s="302"/>
      <c r="H27" s="301"/>
      <c r="I27" s="302"/>
      <c r="J27" s="289"/>
      <c r="K27" s="301"/>
      <c r="L27" s="302"/>
      <c r="M27" s="301"/>
      <c r="N27" s="302"/>
      <c r="O27" s="301"/>
      <c r="P27" s="302"/>
      <c r="Q27" s="301"/>
      <c r="R27" s="302"/>
      <c r="S27" s="301"/>
      <c r="T27" s="302"/>
    </row>
    <row r="28" spans="1:20" x14ac:dyDescent="0.2">
      <c r="A28" s="290" t="s">
        <v>61</v>
      </c>
      <c r="B28" s="306"/>
      <c r="C28" s="292"/>
      <c r="D28" s="306"/>
      <c r="E28" s="292"/>
      <c r="F28" s="306"/>
      <c r="G28" s="292"/>
      <c r="H28" s="306"/>
      <c r="I28" s="292"/>
      <c r="J28" s="290" t="s">
        <v>61</v>
      </c>
      <c r="K28" s="306"/>
      <c r="L28" s="292"/>
      <c r="M28" s="306"/>
      <c r="N28" s="292"/>
      <c r="O28" s="306"/>
      <c r="P28" s="292"/>
      <c r="Q28" s="306"/>
      <c r="R28" s="292"/>
      <c r="S28" s="306"/>
      <c r="T28" s="292"/>
    </row>
    <row r="29" spans="1:20" x14ac:dyDescent="0.2">
      <c r="A29" s="307" t="s">
        <v>62</v>
      </c>
      <c r="B29" s="308"/>
      <c r="C29" s="296"/>
      <c r="D29" s="308"/>
      <c r="E29" s="296"/>
      <c r="F29" s="308"/>
      <c r="G29" s="296"/>
      <c r="H29" s="308"/>
      <c r="I29" s="296"/>
      <c r="J29" s="307" t="s">
        <v>62</v>
      </c>
      <c r="K29" s="308"/>
      <c r="L29" s="296"/>
      <c r="M29" s="308"/>
      <c r="N29" s="296"/>
      <c r="O29" s="308"/>
      <c r="P29" s="296"/>
      <c r="Q29" s="308"/>
      <c r="R29" s="296"/>
      <c r="S29" s="308"/>
      <c r="T29" s="296"/>
    </row>
    <row r="30" spans="1:20" x14ac:dyDescent="0.2">
      <c r="A30" s="307" t="s">
        <v>63</v>
      </c>
      <c r="B30" s="308"/>
      <c r="C30" s="296"/>
      <c r="D30" s="308"/>
      <c r="E30" s="296"/>
      <c r="F30" s="308"/>
      <c r="G30" s="296"/>
      <c r="H30" s="308"/>
      <c r="I30" s="296"/>
      <c r="J30" s="307" t="s">
        <v>63</v>
      </c>
      <c r="K30" s="308"/>
      <c r="L30" s="296"/>
      <c r="M30" s="308"/>
      <c r="N30" s="296"/>
      <c r="O30" s="308"/>
      <c r="P30" s="296"/>
      <c r="Q30" s="308"/>
      <c r="R30" s="296"/>
      <c r="S30" s="308"/>
      <c r="T30" s="296"/>
    </row>
    <row r="31" spans="1:20" x14ac:dyDescent="0.2">
      <c r="A31" s="307" t="s">
        <v>64</v>
      </c>
      <c r="B31" s="308"/>
      <c r="C31" s="296"/>
      <c r="D31" s="308"/>
      <c r="E31" s="296"/>
      <c r="F31" s="308"/>
      <c r="G31" s="296"/>
      <c r="H31" s="308"/>
      <c r="I31" s="296"/>
      <c r="J31" s="307" t="s">
        <v>64</v>
      </c>
      <c r="K31" s="308"/>
      <c r="L31" s="296"/>
      <c r="M31" s="308"/>
      <c r="N31" s="296"/>
      <c r="O31" s="308"/>
      <c r="P31" s="296"/>
      <c r="Q31" s="308"/>
      <c r="R31" s="296"/>
      <c r="S31" s="308"/>
      <c r="T31" s="296"/>
    </row>
    <row r="32" spans="1:20" ht="13.5" thickBot="1" x14ac:dyDescent="0.25">
      <c r="A32" s="298" t="s">
        <v>65</v>
      </c>
      <c r="B32" s="309"/>
      <c r="C32" s="181"/>
      <c r="D32" s="309"/>
      <c r="E32" s="181"/>
      <c r="F32" s="309"/>
      <c r="G32" s="181"/>
      <c r="H32" s="309"/>
      <c r="I32" s="181"/>
      <c r="J32" s="298" t="s">
        <v>65</v>
      </c>
      <c r="K32" s="309"/>
      <c r="L32" s="181"/>
      <c r="M32" s="309"/>
      <c r="N32" s="181"/>
      <c r="O32" s="309"/>
      <c r="P32" s="181"/>
      <c r="Q32" s="309"/>
      <c r="R32" s="181"/>
      <c r="S32" s="309"/>
      <c r="T32" s="181"/>
    </row>
    <row r="33" spans="1:20" ht="13.5" thickBot="1" x14ac:dyDescent="0.25">
      <c r="A33" s="280"/>
      <c r="B33" s="301"/>
      <c r="C33" s="310"/>
      <c r="D33" s="301"/>
      <c r="E33" s="310"/>
      <c r="F33" s="301"/>
      <c r="G33" s="310"/>
      <c r="H33" s="301"/>
      <c r="I33" s="310"/>
      <c r="J33" s="280"/>
      <c r="K33" s="301"/>
      <c r="L33" s="310"/>
      <c r="M33" s="301"/>
      <c r="N33" s="310"/>
      <c r="O33" s="301"/>
      <c r="P33" s="310"/>
      <c r="Q33" s="301"/>
      <c r="R33" s="310"/>
      <c r="S33" s="301"/>
      <c r="T33" s="310"/>
    </row>
    <row r="34" spans="1:20" x14ac:dyDescent="0.2">
      <c r="A34" s="290" t="s">
        <v>66</v>
      </c>
      <c r="B34" s="306"/>
      <c r="C34" s="292"/>
      <c r="D34" s="306"/>
      <c r="E34" s="292"/>
      <c r="F34" s="306"/>
      <c r="G34" s="292"/>
      <c r="H34" s="306"/>
      <c r="I34" s="292"/>
      <c r="J34" s="290" t="s">
        <v>66</v>
      </c>
      <c r="K34" s="306"/>
      <c r="L34" s="292"/>
      <c r="M34" s="306"/>
      <c r="N34" s="292"/>
      <c r="O34" s="306"/>
      <c r="P34" s="292"/>
      <c r="Q34" s="306"/>
      <c r="R34" s="292"/>
      <c r="S34" s="306"/>
      <c r="T34" s="292"/>
    </row>
    <row r="35" spans="1:20" x14ac:dyDescent="0.2">
      <c r="A35" s="294" t="s">
        <v>67</v>
      </c>
      <c r="B35" s="308"/>
      <c r="C35" s="296"/>
      <c r="D35" s="308"/>
      <c r="E35" s="296"/>
      <c r="F35" s="308"/>
      <c r="G35" s="296"/>
      <c r="H35" s="308"/>
      <c r="I35" s="296"/>
      <c r="J35" s="294" t="s">
        <v>67</v>
      </c>
      <c r="K35" s="308"/>
      <c r="L35" s="296"/>
      <c r="M35" s="308"/>
      <c r="N35" s="296"/>
      <c r="O35" s="308"/>
      <c r="P35" s="296"/>
      <c r="Q35" s="308"/>
      <c r="R35" s="296"/>
      <c r="S35" s="308"/>
      <c r="T35" s="296"/>
    </row>
    <row r="36" spans="1:20" x14ac:dyDescent="0.2">
      <c r="A36" s="311" t="s">
        <v>106</v>
      </c>
      <c r="B36" s="312"/>
      <c r="C36" s="313"/>
      <c r="D36" s="312"/>
      <c r="E36" s="313"/>
      <c r="F36" s="312"/>
      <c r="G36" s="313"/>
      <c r="H36" s="312"/>
      <c r="I36" s="313"/>
      <c r="J36" s="311" t="s">
        <v>106</v>
      </c>
      <c r="K36" s="312"/>
      <c r="L36" s="313"/>
      <c r="M36" s="312"/>
      <c r="N36" s="313"/>
      <c r="O36" s="312"/>
      <c r="P36" s="313"/>
      <c r="Q36" s="312"/>
      <c r="R36" s="313"/>
      <c r="S36" s="312"/>
      <c r="T36" s="313"/>
    </row>
    <row r="37" spans="1:20" ht="13.5" thickBot="1" x14ac:dyDescent="0.25">
      <c r="A37" s="298" t="s">
        <v>90</v>
      </c>
      <c r="B37" s="309"/>
      <c r="C37" s="181"/>
      <c r="D37" s="309"/>
      <c r="E37" s="181"/>
      <c r="F37" s="309"/>
      <c r="G37" s="181"/>
      <c r="H37" s="309"/>
      <c r="I37" s="181"/>
      <c r="J37" s="298" t="s">
        <v>90</v>
      </c>
      <c r="K37" s="309"/>
      <c r="L37" s="181"/>
      <c r="M37" s="309"/>
      <c r="N37" s="181"/>
      <c r="O37" s="309"/>
      <c r="P37" s="181"/>
      <c r="Q37" s="309"/>
      <c r="R37" s="181"/>
      <c r="S37" s="309"/>
      <c r="T37" s="181"/>
    </row>
    <row r="38" spans="1:20" ht="13.5" thickBot="1" x14ac:dyDescent="0.25">
      <c r="A38" s="289"/>
      <c r="B38" s="301"/>
      <c r="C38" s="302"/>
      <c r="D38" s="301"/>
      <c r="E38" s="302"/>
      <c r="F38" s="301"/>
      <c r="G38" s="302"/>
      <c r="H38" s="301"/>
      <c r="I38" s="302"/>
      <c r="J38" s="289"/>
      <c r="K38" s="301"/>
      <c r="L38" s="302"/>
      <c r="M38" s="301"/>
      <c r="N38" s="302"/>
      <c r="O38" s="301"/>
      <c r="P38" s="302"/>
      <c r="Q38" s="301"/>
      <c r="R38" s="302"/>
      <c r="S38" s="301"/>
      <c r="T38" s="302"/>
    </row>
    <row r="39" spans="1:20" x14ac:dyDescent="0.2">
      <c r="A39" s="290" t="s">
        <v>68</v>
      </c>
      <c r="B39" s="291"/>
      <c r="C39" s="292"/>
      <c r="D39" s="291"/>
      <c r="E39" s="292"/>
      <c r="F39" s="291"/>
      <c r="G39" s="292"/>
      <c r="H39" s="291"/>
      <c r="I39" s="292"/>
      <c r="J39" s="290" t="s">
        <v>68</v>
      </c>
      <c r="K39" s="291"/>
      <c r="L39" s="292"/>
      <c r="M39" s="291"/>
      <c r="N39" s="292"/>
      <c r="O39" s="291"/>
      <c r="P39" s="292"/>
      <c r="Q39" s="291"/>
      <c r="R39" s="292"/>
      <c r="S39" s="291"/>
      <c r="T39" s="292"/>
    </row>
    <row r="40" spans="1:20" x14ac:dyDescent="0.2">
      <c r="A40" s="307" t="s">
        <v>69</v>
      </c>
      <c r="B40" s="295"/>
      <c r="C40" s="296"/>
      <c r="D40" s="295"/>
      <c r="E40" s="296"/>
      <c r="F40" s="295"/>
      <c r="G40" s="296"/>
      <c r="H40" s="295"/>
      <c r="I40" s="296"/>
      <c r="J40" s="307" t="s">
        <v>69</v>
      </c>
      <c r="K40" s="295"/>
      <c r="L40" s="296"/>
      <c r="M40" s="295"/>
      <c r="N40" s="296"/>
      <c r="O40" s="295"/>
      <c r="P40" s="296"/>
      <c r="Q40" s="295"/>
      <c r="R40" s="296"/>
      <c r="S40" s="295"/>
      <c r="T40" s="296"/>
    </row>
    <row r="41" spans="1:20" x14ac:dyDescent="0.2">
      <c r="A41" s="307" t="s">
        <v>70</v>
      </c>
      <c r="B41" s="295"/>
      <c r="C41" s="296"/>
      <c r="D41" s="295"/>
      <c r="E41" s="296"/>
      <c r="F41" s="295"/>
      <c r="G41" s="296"/>
      <c r="H41" s="295"/>
      <c r="I41" s="296"/>
      <c r="J41" s="307" t="s">
        <v>70</v>
      </c>
      <c r="K41" s="295"/>
      <c r="L41" s="296"/>
      <c r="M41" s="295"/>
      <c r="N41" s="296"/>
      <c r="O41" s="295"/>
      <c r="P41" s="296"/>
      <c r="Q41" s="295"/>
      <c r="R41" s="296"/>
      <c r="S41" s="295"/>
      <c r="T41" s="296"/>
    </row>
    <row r="42" spans="1:20" x14ac:dyDescent="0.2">
      <c r="A42" s="307" t="s">
        <v>71</v>
      </c>
      <c r="B42" s="295"/>
      <c r="C42" s="296"/>
      <c r="D42" s="295"/>
      <c r="E42" s="296"/>
      <c r="F42" s="295"/>
      <c r="G42" s="296"/>
      <c r="H42" s="295"/>
      <c r="I42" s="296"/>
      <c r="J42" s="307" t="s">
        <v>71</v>
      </c>
      <c r="K42" s="295"/>
      <c r="L42" s="296"/>
      <c r="M42" s="295"/>
      <c r="N42" s="296"/>
      <c r="O42" s="295"/>
      <c r="P42" s="296"/>
      <c r="Q42" s="295"/>
      <c r="R42" s="296"/>
      <c r="S42" s="295"/>
      <c r="T42" s="296"/>
    </row>
    <row r="43" spans="1:20" x14ac:dyDescent="0.2">
      <c r="A43" s="294" t="s">
        <v>72</v>
      </c>
      <c r="B43" s="314"/>
      <c r="C43" s="313"/>
      <c r="D43" s="314"/>
      <c r="E43" s="313"/>
      <c r="F43" s="314"/>
      <c r="G43" s="313"/>
      <c r="H43" s="314"/>
      <c r="I43" s="313"/>
      <c r="J43" s="294" t="s">
        <v>72</v>
      </c>
      <c r="K43" s="314"/>
      <c r="L43" s="313"/>
      <c r="M43" s="314"/>
      <c r="N43" s="313"/>
      <c r="O43" s="314"/>
      <c r="P43" s="313"/>
      <c r="Q43" s="314"/>
      <c r="R43" s="313"/>
      <c r="S43" s="314"/>
      <c r="T43" s="313"/>
    </row>
    <row r="44" spans="1:20" x14ac:dyDescent="0.2">
      <c r="A44" s="315"/>
      <c r="B44" s="314"/>
      <c r="C44" s="313"/>
      <c r="D44" s="314"/>
      <c r="E44" s="313"/>
      <c r="F44" s="314"/>
      <c r="G44" s="313"/>
      <c r="H44" s="314"/>
      <c r="I44" s="313"/>
      <c r="J44" s="315"/>
      <c r="K44" s="314"/>
      <c r="L44" s="313"/>
      <c r="M44" s="314"/>
      <c r="N44" s="313"/>
      <c r="O44" s="314"/>
      <c r="P44" s="313"/>
      <c r="Q44" s="314"/>
      <c r="R44" s="313"/>
      <c r="S44" s="314"/>
      <c r="T44" s="313"/>
    </row>
    <row r="45" spans="1:20" ht="13.5" thickBot="1" x14ac:dyDescent="0.25">
      <c r="A45" s="316"/>
      <c r="B45" s="299"/>
      <c r="C45" s="181"/>
      <c r="D45" s="299"/>
      <c r="E45" s="181"/>
      <c r="F45" s="299"/>
      <c r="G45" s="181"/>
      <c r="H45" s="299"/>
      <c r="I45" s="181"/>
      <c r="J45" s="316"/>
      <c r="K45" s="299"/>
      <c r="L45" s="181"/>
      <c r="M45" s="299"/>
      <c r="N45" s="181"/>
      <c r="O45" s="299"/>
      <c r="P45" s="181"/>
      <c r="Q45" s="299"/>
      <c r="R45" s="181"/>
      <c r="S45" s="299"/>
      <c r="T45" s="181"/>
    </row>
    <row r="46" spans="1:20" ht="13.5" thickBot="1" x14ac:dyDescent="0.25">
      <c r="A46" s="289"/>
      <c r="B46" s="301"/>
      <c r="C46" s="310"/>
      <c r="D46" s="301"/>
      <c r="E46" s="310"/>
      <c r="F46" s="301"/>
      <c r="G46" s="310"/>
      <c r="H46" s="301"/>
      <c r="I46" s="310"/>
      <c r="J46" s="289"/>
      <c r="K46" s="301"/>
      <c r="L46" s="310"/>
      <c r="M46" s="301"/>
      <c r="N46" s="310"/>
      <c r="O46" s="301"/>
      <c r="P46" s="310"/>
      <c r="Q46" s="301"/>
      <c r="R46" s="310"/>
      <c r="S46" s="301"/>
      <c r="T46" s="310"/>
    </row>
    <row r="47" spans="1:20" x14ac:dyDescent="0.2">
      <c r="A47" s="290" t="s">
        <v>73</v>
      </c>
      <c r="B47" s="291"/>
      <c r="C47" s="292"/>
      <c r="D47" s="291"/>
      <c r="E47" s="292"/>
      <c r="F47" s="291"/>
      <c r="G47" s="292"/>
      <c r="H47" s="291"/>
      <c r="I47" s="292"/>
      <c r="J47" s="290" t="s">
        <v>73</v>
      </c>
      <c r="K47" s="291"/>
      <c r="L47" s="292"/>
      <c r="M47" s="291"/>
      <c r="N47" s="292"/>
      <c r="O47" s="291"/>
      <c r="P47" s="292"/>
      <c r="Q47" s="291"/>
      <c r="R47" s="292"/>
      <c r="S47" s="291"/>
      <c r="T47" s="292"/>
    </row>
    <row r="48" spans="1:20" x14ac:dyDescent="0.2">
      <c r="A48" s="307" t="s">
        <v>107</v>
      </c>
      <c r="B48" s="295"/>
      <c r="C48" s="296"/>
      <c r="D48" s="295"/>
      <c r="E48" s="296"/>
      <c r="F48" s="295"/>
      <c r="G48" s="296"/>
      <c r="H48" s="295"/>
      <c r="I48" s="296"/>
      <c r="J48" s="307" t="s">
        <v>107</v>
      </c>
      <c r="K48" s="295"/>
      <c r="L48" s="296"/>
      <c r="M48" s="295"/>
      <c r="N48" s="296"/>
      <c r="O48" s="295"/>
      <c r="P48" s="296"/>
      <c r="Q48" s="295"/>
      <c r="R48" s="296"/>
      <c r="S48" s="295"/>
      <c r="T48" s="296"/>
    </row>
    <row r="49" spans="1:20" x14ac:dyDescent="0.2">
      <c r="A49" s="307" t="s">
        <v>74</v>
      </c>
      <c r="B49" s="295"/>
      <c r="C49" s="296"/>
      <c r="D49" s="295"/>
      <c r="E49" s="296"/>
      <c r="F49" s="295"/>
      <c r="G49" s="296"/>
      <c r="H49" s="295"/>
      <c r="I49" s="296"/>
      <c r="J49" s="307" t="s">
        <v>74</v>
      </c>
      <c r="K49" s="295"/>
      <c r="L49" s="296"/>
      <c r="M49" s="295"/>
      <c r="N49" s="296"/>
      <c r="O49" s="295"/>
      <c r="P49" s="296"/>
      <c r="Q49" s="295"/>
      <c r="R49" s="296"/>
      <c r="S49" s="295"/>
      <c r="T49" s="296"/>
    </row>
    <row r="50" spans="1:20" x14ac:dyDescent="0.2">
      <c r="A50" s="307" t="s">
        <v>108</v>
      </c>
      <c r="B50" s="295"/>
      <c r="C50" s="296"/>
      <c r="D50" s="295"/>
      <c r="E50" s="296"/>
      <c r="F50" s="295"/>
      <c r="G50" s="296"/>
      <c r="H50" s="295"/>
      <c r="I50" s="296"/>
      <c r="J50" s="307" t="s">
        <v>108</v>
      </c>
      <c r="K50" s="295"/>
      <c r="L50" s="296"/>
      <c r="M50" s="295"/>
      <c r="N50" s="296"/>
      <c r="O50" s="295"/>
      <c r="P50" s="296"/>
      <c r="Q50" s="295"/>
      <c r="R50" s="296"/>
      <c r="S50" s="295"/>
      <c r="T50" s="296"/>
    </row>
    <row r="51" spans="1:20" ht="13.5" thickBot="1" x14ac:dyDescent="0.25">
      <c r="A51" s="298" t="s">
        <v>75</v>
      </c>
      <c r="B51" s="299"/>
      <c r="C51" s="181"/>
      <c r="D51" s="299"/>
      <c r="E51" s="181"/>
      <c r="F51" s="299"/>
      <c r="G51" s="181"/>
      <c r="H51" s="299"/>
      <c r="I51" s="181"/>
      <c r="J51" s="298" t="s">
        <v>75</v>
      </c>
      <c r="K51" s="299"/>
      <c r="L51" s="181"/>
      <c r="M51" s="299"/>
      <c r="N51" s="181"/>
      <c r="O51" s="299"/>
      <c r="P51" s="181"/>
      <c r="Q51" s="299"/>
      <c r="R51" s="181"/>
      <c r="S51" s="299"/>
      <c r="T51" s="181"/>
    </row>
    <row r="52" spans="1:20" ht="13.5" thickBot="1" x14ac:dyDescent="0.25">
      <c r="A52" s="289"/>
      <c r="B52" s="301"/>
      <c r="C52" s="302"/>
      <c r="D52" s="301"/>
      <c r="E52" s="302"/>
      <c r="F52" s="301"/>
      <c r="G52" s="302"/>
      <c r="H52" s="301"/>
      <c r="I52" s="302"/>
      <c r="J52" s="289"/>
      <c r="K52" s="301"/>
      <c r="L52" s="302"/>
      <c r="M52" s="301"/>
      <c r="N52" s="302"/>
      <c r="O52" s="301"/>
      <c r="P52" s="302"/>
      <c r="Q52" s="301"/>
      <c r="R52" s="302"/>
      <c r="S52" s="301"/>
      <c r="T52" s="302"/>
    </row>
    <row r="53" spans="1:20" ht="13.5" thickBot="1" x14ac:dyDescent="0.25">
      <c r="A53" s="303" t="s">
        <v>76</v>
      </c>
      <c r="B53" s="304"/>
      <c r="C53" s="305">
        <v>1</v>
      </c>
      <c r="D53" s="304"/>
      <c r="E53" s="305">
        <v>1</v>
      </c>
      <c r="F53" s="304"/>
      <c r="G53" s="305">
        <v>1</v>
      </c>
      <c r="H53" s="304"/>
      <c r="I53" s="305">
        <v>1</v>
      </c>
      <c r="J53" s="303" t="s">
        <v>76</v>
      </c>
      <c r="K53" s="304"/>
      <c r="L53" s="305">
        <v>1</v>
      </c>
      <c r="M53" s="304"/>
      <c r="N53" s="305">
        <v>1</v>
      </c>
      <c r="O53" s="304"/>
      <c r="P53" s="305">
        <v>1</v>
      </c>
      <c r="Q53" s="304"/>
      <c r="R53" s="305">
        <v>1</v>
      </c>
      <c r="S53" s="304"/>
      <c r="T53" s="305">
        <v>1</v>
      </c>
    </row>
    <row r="54" spans="1:20" ht="13.5" thickBot="1" x14ac:dyDescent="0.25">
      <c r="A54" s="289"/>
      <c r="J54" s="289"/>
    </row>
    <row r="55" spans="1:20" ht="13.5" thickBot="1" x14ac:dyDescent="0.25">
      <c r="A55" s="406" t="s">
        <v>208</v>
      </c>
      <c r="B55" s="378"/>
      <c r="C55" s="378"/>
      <c r="D55" s="378"/>
      <c r="E55" s="378"/>
      <c r="F55" s="378"/>
      <c r="G55" s="378"/>
      <c r="H55" s="378"/>
      <c r="I55" s="378"/>
      <c r="J55" s="406" t="s">
        <v>208</v>
      </c>
      <c r="K55" s="378"/>
      <c r="L55" s="378"/>
      <c r="M55" s="378"/>
      <c r="N55" s="378"/>
      <c r="O55" s="378"/>
      <c r="P55" s="378"/>
      <c r="Q55" s="378"/>
      <c r="R55" s="378"/>
      <c r="S55" s="378"/>
      <c r="T55" s="378"/>
    </row>
    <row r="56" spans="1:20" ht="13.5" thickBot="1" x14ac:dyDescent="0.25">
      <c r="A56" s="289"/>
      <c r="J56" s="289"/>
    </row>
    <row r="57" spans="1:20" ht="13.5" thickBot="1" x14ac:dyDescent="0.25">
      <c r="A57" s="303" t="s">
        <v>91</v>
      </c>
      <c r="B57" s="301"/>
      <c r="C57" s="310"/>
      <c r="D57" s="301"/>
      <c r="E57" s="310"/>
      <c r="F57" s="301"/>
      <c r="G57" s="310"/>
      <c r="H57" s="301"/>
      <c r="I57" s="310"/>
      <c r="J57" s="303" t="s">
        <v>91</v>
      </c>
      <c r="K57" s="301"/>
      <c r="L57" s="310"/>
      <c r="M57" s="301"/>
      <c r="N57" s="310"/>
      <c r="O57" s="301"/>
      <c r="P57" s="310"/>
      <c r="Q57" s="301"/>
      <c r="R57" s="310"/>
      <c r="S57" s="301"/>
      <c r="T57" s="310"/>
    </row>
    <row r="58" spans="1:20" x14ac:dyDescent="0.2">
      <c r="A58" s="464" t="s">
        <v>101</v>
      </c>
      <c r="B58" s="317"/>
      <c r="C58" s="318"/>
      <c r="D58" s="318"/>
      <c r="E58" s="318"/>
      <c r="F58" s="318"/>
      <c r="G58" s="318"/>
      <c r="H58" s="318"/>
      <c r="I58" s="319"/>
      <c r="J58" s="464" t="s">
        <v>101</v>
      </c>
      <c r="K58" s="318"/>
      <c r="L58" s="319"/>
      <c r="M58" s="318"/>
      <c r="N58" s="319"/>
      <c r="O58" s="318"/>
      <c r="P58" s="319"/>
      <c r="Q58" s="318"/>
      <c r="R58" s="319"/>
      <c r="S58" s="318"/>
      <c r="T58" s="319"/>
    </row>
    <row r="59" spans="1:20" x14ac:dyDescent="0.2">
      <c r="A59" s="465" t="s">
        <v>102</v>
      </c>
      <c r="B59" s="320"/>
      <c r="C59" s="321"/>
      <c r="D59" s="321"/>
      <c r="E59" s="321"/>
      <c r="F59" s="321"/>
      <c r="G59" s="321"/>
      <c r="H59" s="321"/>
      <c r="I59" s="322"/>
      <c r="J59" s="465" t="s">
        <v>102</v>
      </c>
      <c r="K59" s="321"/>
      <c r="L59" s="322"/>
      <c r="M59" s="321"/>
      <c r="N59" s="322"/>
      <c r="O59" s="321"/>
      <c r="P59" s="322"/>
      <c r="Q59" s="321"/>
      <c r="R59" s="322"/>
      <c r="S59" s="321"/>
      <c r="T59" s="322"/>
    </row>
    <row r="60" spans="1:20" ht="13.5" thickBot="1" x14ac:dyDescent="0.25">
      <c r="A60" s="466" t="s">
        <v>103</v>
      </c>
      <c r="B60" s="323"/>
      <c r="C60" s="324"/>
      <c r="D60" s="324"/>
      <c r="E60" s="324"/>
      <c r="F60" s="324"/>
      <c r="G60" s="324"/>
      <c r="H60" s="324"/>
      <c r="I60" s="325"/>
      <c r="J60" s="466" t="s">
        <v>103</v>
      </c>
      <c r="K60" s="324"/>
      <c r="L60" s="325"/>
      <c r="M60" s="324"/>
      <c r="N60" s="325"/>
      <c r="O60" s="324"/>
      <c r="P60" s="325"/>
      <c r="Q60" s="324"/>
      <c r="R60" s="325"/>
      <c r="S60" s="324"/>
      <c r="T60" s="325"/>
    </row>
    <row r="61" spans="1:20" x14ac:dyDescent="0.2">
      <c r="A61" s="326"/>
      <c r="B61" s="52"/>
      <c r="C61" s="327"/>
      <c r="D61" s="327"/>
      <c r="E61" s="327"/>
      <c r="F61" s="327"/>
      <c r="G61" s="327"/>
      <c r="H61" s="327"/>
      <c r="I61" s="327"/>
      <c r="J61" s="326"/>
      <c r="K61" s="327"/>
      <c r="L61" s="327"/>
      <c r="M61" s="327"/>
      <c r="N61" s="327"/>
      <c r="O61" s="327"/>
      <c r="P61" s="327"/>
      <c r="Q61" s="327"/>
      <c r="R61" s="327"/>
      <c r="S61" s="327"/>
      <c r="T61" s="327"/>
    </row>
    <row r="62" spans="1:20" hidden="1" x14ac:dyDescent="0.2">
      <c r="A62" s="328" t="s">
        <v>104</v>
      </c>
      <c r="B62" s="329"/>
      <c r="C62" s="327"/>
      <c r="D62" s="327"/>
      <c r="E62" s="327"/>
      <c r="F62" s="327"/>
      <c r="G62" s="327"/>
      <c r="H62" s="327"/>
      <c r="I62" s="327"/>
      <c r="J62" s="328" t="s">
        <v>104</v>
      </c>
      <c r="K62" s="327"/>
      <c r="L62" s="327"/>
      <c r="M62" s="327"/>
      <c r="N62" s="327"/>
      <c r="O62" s="327"/>
      <c r="P62" s="327"/>
      <c r="Q62" s="327"/>
      <c r="R62" s="327"/>
      <c r="S62" s="327"/>
      <c r="T62" s="327"/>
    </row>
    <row r="63" spans="1:20" x14ac:dyDescent="0.2">
      <c r="K63" s="555"/>
      <c r="L63" s="555"/>
      <c r="M63" s="555"/>
      <c r="N63" s="555"/>
      <c r="O63" s="555"/>
      <c r="P63" s="555"/>
      <c r="Q63" s="555"/>
      <c r="R63" s="555"/>
      <c r="S63" s="555"/>
      <c r="T63" s="555"/>
    </row>
    <row r="64" spans="1:20" ht="14.25" x14ac:dyDescent="0.2">
      <c r="A64" s="417" t="s">
        <v>100</v>
      </c>
      <c r="J64" s="417"/>
      <c r="K64" s="555"/>
      <c r="L64" s="555"/>
      <c r="M64" s="555"/>
      <c r="N64" s="555"/>
      <c r="O64" s="555"/>
      <c r="P64" s="555"/>
      <c r="Q64" s="555"/>
      <c r="R64" s="555"/>
      <c r="S64" s="555"/>
      <c r="T64" s="555"/>
    </row>
    <row r="65" spans="1:21" ht="29.25" customHeight="1" x14ac:dyDescent="0.25">
      <c r="A65" s="554" t="s">
        <v>226</v>
      </c>
      <c r="B65" s="554"/>
      <c r="C65" s="554"/>
      <c r="D65" s="554"/>
      <c r="E65" s="554"/>
      <c r="F65" s="554"/>
      <c r="G65" s="554"/>
      <c r="H65" s="554"/>
      <c r="I65" s="554"/>
      <c r="J65" s="489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420"/>
    </row>
    <row r="66" spans="1:21" ht="9.75" customHeight="1" x14ac:dyDescent="0.2">
      <c r="A66" s="418"/>
      <c r="B66" s="420"/>
      <c r="C66" s="420"/>
      <c r="D66" s="420"/>
      <c r="E66" s="420"/>
      <c r="F66" s="420"/>
      <c r="G66" s="420"/>
      <c r="H66" s="420"/>
      <c r="I66" s="420"/>
      <c r="J66" s="418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419"/>
    </row>
    <row r="67" spans="1:21" ht="29.25" customHeight="1" x14ac:dyDescent="0.2">
      <c r="A67" s="551" t="s">
        <v>227</v>
      </c>
      <c r="B67" s="552"/>
      <c r="C67" s="552"/>
      <c r="D67" s="552"/>
      <c r="E67" s="552"/>
      <c r="F67" s="552"/>
      <c r="G67" s="552"/>
      <c r="H67" s="552"/>
      <c r="I67" s="553"/>
      <c r="J67" s="490"/>
      <c r="K67" s="555"/>
      <c r="L67" s="555"/>
      <c r="M67" s="555"/>
      <c r="N67" s="555"/>
      <c r="O67" s="555"/>
      <c r="P67" s="555"/>
      <c r="Q67" s="555"/>
      <c r="R67" s="555"/>
      <c r="S67" s="555"/>
      <c r="T67" s="555"/>
      <c r="U67" s="419"/>
    </row>
    <row r="69" spans="1:21" hidden="1" x14ac:dyDescent="0.2">
      <c r="A69" s="97" t="s">
        <v>157</v>
      </c>
      <c r="J69" s="97" t="s">
        <v>157</v>
      </c>
    </row>
    <row r="70" spans="1:21" hidden="1" x14ac:dyDescent="0.2">
      <c r="A70" s="102" t="s">
        <v>10</v>
      </c>
      <c r="B70" s="102" t="str">
        <f>+B8</f>
        <v>promedio enero - junio 2013</v>
      </c>
      <c r="D70" s="102" t="str">
        <f>+D8</f>
        <v>promedio julio - diciembre 2013</v>
      </c>
      <c r="F70" s="102" t="str">
        <f>+F8</f>
        <v>promedio enero - junio 2014</v>
      </c>
      <c r="H70" s="123" t="str">
        <f>+H8</f>
        <v>promedio julio - diciembre 2014</v>
      </c>
      <c r="J70" s="102" t="s">
        <v>10</v>
      </c>
      <c r="K70" s="123" t="str">
        <f>+K8</f>
        <v>promedio enero - junio 2015</v>
      </c>
      <c r="M70" s="123" t="str">
        <f>+M8</f>
        <v>promedio julio - diciembre 2015</v>
      </c>
      <c r="O70" s="123" t="str">
        <f>+O8</f>
        <v>promedio enero - junio 2016</v>
      </c>
      <c r="Q70" s="123" t="str">
        <f>+Q8</f>
        <v>promedio julio - noviembre 2015</v>
      </c>
      <c r="S70" s="123" t="str">
        <f>+S8</f>
        <v>promedio julio - noviembre 2016</v>
      </c>
    </row>
    <row r="71" spans="1:21" ht="13.5" hidden="1" thickBot="1" x14ac:dyDescent="0.25">
      <c r="A71" s="119" t="s">
        <v>149</v>
      </c>
      <c r="B71" s="155">
        <f>+B53-SUM(B47:B51,B39:B45,B34:B37,B28:B32,B26,B19:B24,B12:B17)</f>
        <v>0</v>
      </c>
      <c r="C71" s="154"/>
      <c r="D71" s="155">
        <f>+D53-SUM(D47:D51,D39:D45,D34:D37,D28:D32,D26,D19:D24,D12:D17)</f>
        <v>0</v>
      </c>
      <c r="E71" s="154"/>
      <c r="F71" s="155">
        <f>+F53-SUM(F47:F51,F39:F45,F34:F37,F28:F32,F26,F19:F24,F12:F17)</f>
        <v>0</v>
      </c>
      <c r="G71" s="154"/>
      <c r="H71" s="155">
        <f>+H53-SUM(H47:H51,H39:H45,H34:H37,H28:H32,H26,H19:H24,H12:H17)</f>
        <v>0</v>
      </c>
      <c r="J71" s="119" t="s">
        <v>149</v>
      </c>
      <c r="K71" s="155">
        <f>+K53-SUM(K47:K51,K39:K45,K34:K37,K28:K32,K26,K19:K24,K12:K17)</f>
        <v>0</v>
      </c>
      <c r="M71" s="155">
        <f>+M53-SUM(M47:M51,M39:M45,M34:M37,M28:M32,M26,M19:M24,M12:M17)</f>
        <v>0</v>
      </c>
      <c r="O71" s="155">
        <f>+O53-SUM(O47:O51,O39:O45,O34:O37,O28:O32,O26,O19:O24,O12:O17)</f>
        <v>0</v>
      </c>
      <c r="Q71" s="155">
        <f>+Q53-SUM(Q47:Q51,Q39:Q45,Q34:Q37,Q28:Q32,Q26,Q19:Q24,Q12:Q17)</f>
        <v>0</v>
      </c>
      <c r="S71" s="155">
        <f>+S53-SUM(S47:S51,S39:S45,S34:S37,S28:S32,S26,S19:S24,S12:S17)</f>
        <v>0</v>
      </c>
    </row>
    <row r="72" spans="1:21" hidden="1" x14ac:dyDescent="0.2"/>
  </sheetData>
  <sheetProtection formatCells="0" formatColumns="0" formatRows="0"/>
  <mergeCells count="12">
    <mergeCell ref="A67:I67"/>
    <mergeCell ref="A65:I65"/>
    <mergeCell ref="K63:T67"/>
    <mergeCell ref="B8:C8"/>
    <mergeCell ref="D8:E8"/>
    <mergeCell ref="F8:G8"/>
    <mergeCell ref="O8:P8"/>
    <mergeCell ref="S8:T8"/>
    <mergeCell ref="Q8:R8"/>
    <mergeCell ref="H8:I8"/>
    <mergeCell ref="K8:L8"/>
    <mergeCell ref="M8:N8"/>
  </mergeCells>
  <phoneticPr fontId="0" type="noConversion"/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1" fitToWidth="2" orientation="landscape" r:id="rId1"/>
  <headerFooter alignWithMargins="0">
    <oddHeader>&amp;R2016 - Año del Bicentenario de la Declaración de la Independencia Nacional</oddHeader>
  </headerFooter>
  <colBreaks count="1" manualBreakCount="1">
    <brk id="9" max="6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T72"/>
  <sheetViews>
    <sheetView showGridLines="0" view="pageBreakPreview" topLeftCell="H1" zoomScale="87" zoomScaleNormal="70" zoomScaleSheetLayoutView="87" workbookViewId="0">
      <selection activeCell="J5" sqref="J5"/>
    </sheetView>
  </sheetViews>
  <sheetFormatPr baseColWidth="10" defaultRowHeight="12.75" x14ac:dyDescent="0.2"/>
  <cols>
    <col min="1" max="1" width="38.28515625" style="281" customWidth="1"/>
    <col min="2" max="2" width="23.140625" style="281" customWidth="1"/>
    <col min="3" max="3" width="11.42578125" style="281"/>
    <col min="4" max="4" width="23.140625" style="281" customWidth="1"/>
    <col min="5" max="5" width="11.42578125" style="281"/>
    <col min="6" max="6" width="23.140625" style="281" customWidth="1"/>
    <col min="7" max="7" width="11.42578125" style="281"/>
    <col min="8" max="8" width="23.140625" style="281" customWidth="1"/>
    <col min="9" max="9" width="11.42578125" style="281"/>
    <col min="10" max="10" width="38.28515625" style="281" customWidth="1"/>
    <col min="11" max="11" width="23.140625" style="281" customWidth="1"/>
    <col min="12" max="12" width="11.42578125" style="281"/>
    <col min="13" max="13" width="23.140625" style="281" customWidth="1"/>
    <col min="14" max="14" width="11.42578125" style="281"/>
    <col min="15" max="15" width="23.140625" style="281" customWidth="1"/>
    <col min="16" max="16" width="11.42578125" style="281"/>
    <col min="17" max="17" width="23.140625" style="281" customWidth="1"/>
    <col min="18" max="18" width="11.42578125" style="281"/>
    <col min="19" max="19" width="23.140625" style="281" customWidth="1"/>
    <col min="20" max="16384" width="11.42578125" style="281"/>
  </cols>
  <sheetData>
    <row r="2" spans="1:20" x14ac:dyDescent="0.2">
      <c r="A2" s="280" t="s">
        <v>254</v>
      </c>
      <c r="J2" s="280" t="s">
        <v>285</v>
      </c>
    </row>
    <row r="3" spans="1:20" x14ac:dyDescent="0.2">
      <c r="A3" s="280" t="s">
        <v>143</v>
      </c>
      <c r="J3" s="280" t="s">
        <v>143</v>
      </c>
    </row>
    <row r="4" spans="1:20" x14ac:dyDescent="0.2">
      <c r="A4" s="463" t="str">
        <f>+'1.modelos'!A3</f>
        <v>Lavavajillas</v>
      </c>
      <c r="J4" s="463" t="s">
        <v>236</v>
      </c>
    </row>
    <row r="5" spans="1:20" x14ac:dyDescent="0.2">
      <c r="A5" s="284" t="s">
        <v>255</v>
      </c>
      <c r="J5" s="284" t="s">
        <v>255</v>
      </c>
    </row>
    <row r="6" spans="1:20" s="283" customFormat="1" x14ac:dyDescent="0.2">
      <c r="A6" s="440" t="s">
        <v>239</v>
      </c>
      <c r="B6" s="282"/>
      <c r="C6" s="282"/>
      <c r="J6" s="440" t="s">
        <v>239</v>
      </c>
    </row>
    <row r="7" spans="1:20" s="283" customFormat="1" ht="13.5" thickBot="1" x14ac:dyDescent="0.25">
      <c r="A7" s="284"/>
      <c r="B7" s="282"/>
      <c r="C7" s="282"/>
      <c r="J7" s="284"/>
    </row>
    <row r="8" spans="1:20" ht="13.5" thickBot="1" x14ac:dyDescent="0.25">
      <c r="B8" s="547" t="s">
        <v>266</v>
      </c>
      <c r="C8" s="548"/>
      <c r="D8" s="547" t="s">
        <v>267</v>
      </c>
      <c r="E8" s="548"/>
      <c r="F8" s="547" t="s">
        <v>268</v>
      </c>
      <c r="G8" s="548"/>
      <c r="H8" s="547" t="s">
        <v>269</v>
      </c>
      <c r="I8" s="548"/>
      <c r="K8" s="547" t="s">
        <v>270</v>
      </c>
      <c r="L8" s="548"/>
      <c r="M8" s="547" t="s">
        <v>271</v>
      </c>
      <c r="N8" s="548"/>
      <c r="O8" s="547" t="s">
        <v>272</v>
      </c>
      <c r="P8" s="548"/>
      <c r="Q8" s="547" t="s">
        <v>290</v>
      </c>
      <c r="R8" s="548"/>
      <c r="S8" s="549" t="s">
        <v>291</v>
      </c>
      <c r="T8" s="550"/>
    </row>
    <row r="9" spans="1:20" x14ac:dyDescent="0.2">
      <c r="A9" s="285" t="s">
        <v>54</v>
      </c>
      <c r="B9" s="438" t="s">
        <v>55</v>
      </c>
      <c r="C9" s="286" t="s">
        <v>56</v>
      </c>
      <c r="D9" s="438" t="s">
        <v>55</v>
      </c>
      <c r="E9" s="286" t="s">
        <v>56</v>
      </c>
      <c r="F9" s="438" t="s">
        <v>55</v>
      </c>
      <c r="G9" s="286" t="s">
        <v>56</v>
      </c>
      <c r="H9" s="438" t="s">
        <v>55</v>
      </c>
      <c r="I9" s="286" t="s">
        <v>56</v>
      </c>
      <c r="J9" s="285" t="s">
        <v>54</v>
      </c>
      <c r="K9" s="438" t="s">
        <v>55</v>
      </c>
      <c r="L9" s="286" t="s">
        <v>56</v>
      </c>
      <c r="M9" s="438" t="s">
        <v>55</v>
      </c>
      <c r="N9" s="286" t="s">
        <v>56</v>
      </c>
      <c r="O9" s="438" t="s">
        <v>55</v>
      </c>
      <c r="P9" s="286" t="s">
        <v>56</v>
      </c>
      <c r="Q9" s="438" t="s">
        <v>55</v>
      </c>
      <c r="R9" s="286" t="s">
        <v>56</v>
      </c>
      <c r="S9" s="438" t="s">
        <v>55</v>
      </c>
      <c r="T9" s="286" t="s">
        <v>56</v>
      </c>
    </row>
    <row r="10" spans="1:20" ht="13.5" thickBot="1" x14ac:dyDescent="0.25">
      <c r="A10" s="287"/>
      <c r="B10" s="439" t="s">
        <v>238</v>
      </c>
      <c r="C10" s="288" t="s">
        <v>57</v>
      </c>
      <c r="D10" s="439" t="s">
        <v>238</v>
      </c>
      <c r="E10" s="288" t="s">
        <v>57</v>
      </c>
      <c r="F10" s="439" t="s">
        <v>238</v>
      </c>
      <c r="G10" s="288" t="s">
        <v>57</v>
      </c>
      <c r="H10" s="439" t="s">
        <v>238</v>
      </c>
      <c r="I10" s="288" t="s">
        <v>57</v>
      </c>
      <c r="J10" s="287"/>
      <c r="K10" s="439" t="s">
        <v>238</v>
      </c>
      <c r="L10" s="288" t="s">
        <v>57</v>
      </c>
      <c r="M10" s="439" t="s">
        <v>238</v>
      </c>
      <c r="N10" s="288" t="s">
        <v>57</v>
      </c>
      <c r="O10" s="439" t="s">
        <v>238</v>
      </c>
      <c r="P10" s="288" t="s">
        <v>57</v>
      </c>
      <c r="Q10" s="439" t="s">
        <v>238</v>
      </c>
      <c r="R10" s="288" t="s">
        <v>57</v>
      </c>
      <c r="S10" s="439" t="s">
        <v>238</v>
      </c>
      <c r="T10" s="288" t="s">
        <v>57</v>
      </c>
    </row>
    <row r="11" spans="1:20" ht="13.5" thickBot="1" x14ac:dyDescent="0.25">
      <c r="A11" s="289"/>
      <c r="J11" s="289"/>
    </row>
    <row r="12" spans="1:20" x14ac:dyDescent="0.2">
      <c r="A12" s="290" t="s">
        <v>58</v>
      </c>
      <c r="B12" s="291"/>
      <c r="C12" s="292"/>
      <c r="D12" s="291"/>
      <c r="E12" s="292"/>
      <c r="F12" s="291"/>
      <c r="G12" s="292"/>
      <c r="H12" s="291"/>
      <c r="I12" s="292"/>
      <c r="J12" s="290" t="s">
        <v>58</v>
      </c>
      <c r="K12" s="291"/>
      <c r="L12" s="292"/>
      <c r="M12" s="291"/>
      <c r="N12" s="292"/>
      <c r="O12" s="291"/>
      <c r="P12" s="292"/>
      <c r="Q12" s="291"/>
      <c r="R12" s="292"/>
      <c r="S12" s="291"/>
      <c r="T12" s="292"/>
    </row>
    <row r="13" spans="1:20" x14ac:dyDescent="0.2">
      <c r="A13" s="294" t="s">
        <v>225</v>
      </c>
      <c r="B13" s="295"/>
      <c r="C13" s="296"/>
      <c r="D13" s="295"/>
      <c r="E13" s="296"/>
      <c r="F13" s="295"/>
      <c r="G13" s="296"/>
      <c r="H13" s="295"/>
      <c r="I13" s="296"/>
      <c r="J13" s="294" t="s">
        <v>225</v>
      </c>
      <c r="K13" s="295"/>
      <c r="L13" s="296"/>
      <c r="M13" s="295"/>
      <c r="N13" s="296"/>
      <c r="O13" s="295"/>
      <c r="P13" s="296"/>
      <c r="Q13" s="295"/>
      <c r="R13" s="296"/>
      <c r="S13" s="295"/>
      <c r="T13" s="296"/>
    </row>
    <row r="14" spans="1:20" x14ac:dyDescent="0.2">
      <c r="A14" s="294" t="s">
        <v>224</v>
      </c>
      <c r="B14" s="295"/>
      <c r="C14" s="296"/>
      <c r="D14" s="295"/>
      <c r="E14" s="296"/>
      <c r="F14" s="295"/>
      <c r="G14" s="296"/>
      <c r="H14" s="295"/>
      <c r="I14" s="296"/>
      <c r="J14" s="294" t="s">
        <v>224</v>
      </c>
      <c r="K14" s="295"/>
      <c r="L14" s="296"/>
      <c r="M14" s="295"/>
      <c r="N14" s="296"/>
      <c r="O14" s="295"/>
      <c r="P14" s="296"/>
      <c r="Q14" s="295"/>
      <c r="R14" s="296"/>
      <c r="S14" s="295"/>
      <c r="T14" s="296"/>
    </row>
    <row r="15" spans="1:20" x14ac:dyDescent="0.2">
      <c r="A15" s="294" t="s">
        <v>222</v>
      </c>
      <c r="B15" s="295"/>
      <c r="C15" s="296"/>
      <c r="D15" s="295"/>
      <c r="E15" s="296"/>
      <c r="F15" s="295"/>
      <c r="G15" s="296"/>
      <c r="H15" s="295"/>
      <c r="I15" s="296"/>
      <c r="J15" s="294" t="s">
        <v>222</v>
      </c>
      <c r="K15" s="295"/>
      <c r="L15" s="296"/>
      <c r="M15" s="295"/>
      <c r="N15" s="296"/>
      <c r="O15" s="295"/>
      <c r="P15" s="296"/>
      <c r="Q15" s="295"/>
      <c r="R15" s="296"/>
      <c r="S15" s="295"/>
      <c r="T15" s="296"/>
    </row>
    <row r="16" spans="1:20" x14ac:dyDescent="0.2">
      <c r="A16" s="294" t="s">
        <v>223</v>
      </c>
      <c r="B16" s="295"/>
      <c r="C16" s="296"/>
      <c r="D16" s="295"/>
      <c r="E16" s="296"/>
      <c r="F16" s="295"/>
      <c r="G16" s="296"/>
      <c r="H16" s="295"/>
      <c r="I16" s="296"/>
      <c r="J16" s="294" t="s">
        <v>223</v>
      </c>
      <c r="K16" s="295"/>
      <c r="L16" s="296"/>
      <c r="M16" s="295"/>
      <c r="N16" s="296"/>
      <c r="O16" s="295"/>
      <c r="P16" s="296"/>
      <c r="Q16" s="295"/>
      <c r="R16" s="296"/>
      <c r="S16" s="295"/>
      <c r="T16" s="296"/>
    </row>
    <row r="17" spans="1:20" ht="13.5" thickBot="1" x14ac:dyDescent="0.25">
      <c r="A17" s="298"/>
      <c r="B17" s="299"/>
      <c r="C17" s="181"/>
      <c r="D17" s="299"/>
      <c r="E17" s="181"/>
      <c r="F17" s="299"/>
      <c r="G17" s="181"/>
      <c r="H17" s="299"/>
      <c r="I17" s="181"/>
      <c r="J17" s="298"/>
      <c r="K17" s="299"/>
      <c r="L17" s="181"/>
      <c r="M17" s="299"/>
      <c r="N17" s="181"/>
      <c r="O17" s="299"/>
      <c r="P17" s="181"/>
      <c r="Q17" s="299"/>
      <c r="R17" s="181"/>
      <c r="S17" s="299"/>
      <c r="T17" s="181"/>
    </row>
    <row r="18" spans="1:20" ht="13.5" thickBot="1" x14ac:dyDescent="0.25">
      <c r="A18" s="289"/>
      <c r="B18" s="301"/>
      <c r="C18" s="302"/>
      <c r="D18" s="301"/>
      <c r="E18" s="302"/>
      <c r="F18" s="301"/>
      <c r="G18" s="302"/>
      <c r="H18" s="301"/>
      <c r="I18" s="302"/>
      <c r="J18" s="289"/>
      <c r="K18" s="301"/>
      <c r="L18" s="302"/>
      <c r="M18" s="301"/>
      <c r="N18" s="302"/>
      <c r="O18" s="301"/>
      <c r="P18" s="302"/>
      <c r="Q18" s="301"/>
      <c r="R18" s="302"/>
      <c r="S18" s="301"/>
      <c r="T18" s="302"/>
    </row>
    <row r="19" spans="1:20" x14ac:dyDescent="0.2">
      <c r="A19" s="290" t="s">
        <v>59</v>
      </c>
      <c r="B19" s="291"/>
      <c r="C19" s="292"/>
      <c r="D19" s="291"/>
      <c r="E19" s="292"/>
      <c r="F19" s="291"/>
      <c r="G19" s="292"/>
      <c r="H19" s="291"/>
      <c r="I19" s="292"/>
      <c r="J19" s="290" t="s">
        <v>59</v>
      </c>
      <c r="K19" s="291"/>
      <c r="L19" s="292"/>
      <c r="M19" s="291"/>
      <c r="N19" s="292"/>
      <c r="O19" s="291"/>
      <c r="P19" s="292"/>
      <c r="Q19" s="291"/>
      <c r="R19" s="292"/>
      <c r="S19" s="291"/>
      <c r="T19" s="292"/>
    </row>
    <row r="20" spans="1:20" x14ac:dyDescent="0.2">
      <c r="A20" s="294" t="s">
        <v>225</v>
      </c>
      <c r="B20" s="295"/>
      <c r="C20" s="296"/>
      <c r="D20" s="295"/>
      <c r="E20" s="296"/>
      <c r="F20" s="295"/>
      <c r="G20" s="296"/>
      <c r="H20" s="295"/>
      <c r="I20" s="296"/>
      <c r="J20" s="294" t="s">
        <v>225</v>
      </c>
      <c r="K20" s="295"/>
      <c r="L20" s="296"/>
      <c r="M20" s="295"/>
      <c r="N20" s="296"/>
      <c r="O20" s="295"/>
      <c r="P20" s="296"/>
      <c r="Q20" s="295"/>
      <c r="R20" s="296"/>
      <c r="S20" s="295"/>
      <c r="T20" s="296"/>
    </row>
    <row r="21" spans="1:20" x14ac:dyDescent="0.2">
      <c r="A21" s="294" t="s">
        <v>224</v>
      </c>
      <c r="B21" s="295"/>
      <c r="C21" s="296"/>
      <c r="D21" s="295"/>
      <c r="E21" s="296"/>
      <c r="F21" s="295"/>
      <c r="G21" s="296"/>
      <c r="H21" s="295"/>
      <c r="I21" s="296"/>
      <c r="J21" s="294" t="s">
        <v>224</v>
      </c>
      <c r="K21" s="295"/>
      <c r="L21" s="296"/>
      <c r="M21" s="295"/>
      <c r="N21" s="296"/>
      <c r="O21" s="295"/>
      <c r="P21" s="296"/>
      <c r="Q21" s="295"/>
      <c r="R21" s="296"/>
      <c r="S21" s="295"/>
      <c r="T21" s="296"/>
    </row>
    <row r="22" spans="1:20" x14ac:dyDescent="0.2">
      <c r="A22" s="294" t="s">
        <v>222</v>
      </c>
      <c r="B22" s="295"/>
      <c r="C22" s="296"/>
      <c r="D22" s="295"/>
      <c r="E22" s="296"/>
      <c r="F22" s="295"/>
      <c r="G22" s="296"/>
      <c r="H22" s="295"/>
      <c r="I22" s="296"/>
      <c r="J22" s="294" t="s">
        <v>222</v>
      </c>
      <c r="K22" s="295"/>
      <c r="L22" s="296"/>
      <c r="M22" s="295"/>
      <c r="N22" s="296"/>
      <c r="O22" s="295"/>
      <c r="P22" s="296"/>
      <c r="Q22" s="295"/>
      <c r="R22" s="296"/>
      <c r="S22" s="295"/>
      <c r="T22" s="296"/>
    </row>
    <row r="23" spans="1:20" x14ac:dyDescent="0.2">
      <c r="A23" s="294" t="s">
        <v>223</v>
      </c>
      <c r="B23" s="295"/>
      <c r="C23" s="296"/>
      <c r="D23" s="295"/>
      <c r="E23" s="296"/>
      <c r="F23" s="295"/>
      <c r="G23" s="296"/>
      <c r="H23" s="295"/>
      <c r="I23" s="296"/>
      <c r="J23" s="294" t="s">
        <v>223</v>
      </c>
      <c r="K23" s="295"/>
      <c r="L23" s="296"/>
      <c r="M23" s="295"/>
      <c r="N23" s="296"/>
      <c r="O23" s="295"/>
      <c r="P23" s="296"/>
      <c r="Q23" s="295"/>
      <c r="R23" s="296"/>
      <c r="S23" s="295"/>
      <c r="T23" s="296"/>
    </row>
    <row r="24" spans="1:20" ht="13.5" thickBot="1" x14ac:dyDescent="0.25">
      <c r="A24" s="298"/>
      <c r="B24" s="299"/>
      <c r="C24" s="181"/>
      <c r="D24" s="299"/>
      <c r="E24" s="181"/>
      <c r="F24" s="299"/>
      <c r="G24" s="181"/>
      <c r="H24" s="299"/>
      <c r="I24" s="181"/>
      <c r="J24" s="298"/>
      <c r="K24" s="299"/>
      <c r="L24" s="181"/>
      <c r="M24" s="299"/>
      <c r="N24" s="181"/>
      <c r="O24" s="299"/>
      <c r="P24" s="181"/>
      <c r="Q24" s="299"/>
      <c r="R24" s="181"/>
      <c r="S24" s="299"/>
      <c r="T24" s="181"/>
    </row>
    <row r="25" spans="1:20" ht="13.5" thickBot="1" x14ac:dyDescent="0.25">
      <c r="A25" s="289"/>
      <c r="B25" s="301"/>
      <c r="C25" s="302"/>
      <c r="D25" s="301"/>
      <c r="E25" s="302"/>
      <c r="F25" s="301"/>
      <c r="G25" s="302"/>
      <c r="H25" s="301"/>
      <c r="I25" s="302"/>
      <c r="J25" s="289"/>
      <c r="K25" s="301"/>
      <c r="L25" s="302"/>
      <c r="M25" s="301"/>
      <c r="N25" s="302"/>
      <c r="O25" s="301"/>
      <c r="P25" s="302"/>
      <c r="Q25" s="301"/>
      <c r="R25" s="302"/>
      <c r="S25" s="301"/>
      <c r="T25" s="302"/>
    </row>
    <row r="26" spans="1:20" ht="13.5" thickBot="1" x14ac:dyDescent="0.25">
      <c r="A26" s="303" t="s">
        <v>60</v>
      </c>
      <c r="B26" s="304"/>
      <c r="C26" s="305"/>
      <c r="D26" s="304"/>
      <c r="E26" s="305"/>
      <c r="F26" s="304"/>
      <c r="G26" s="305"/>
      <c r="H26" s="304"/>
      <c r="I26" s="305"/>
      <c r="J26" s="303" t="s">
        <v>60</v>
      </c>
      <c r="K26" s="304"/>
      <c r="L26" s="305"/>
      <c r="M26" s="304"/>
      <c r="N26" s="305"/>
      <c r="O26" s="304"/>
      <c r="P26" s="305"/>
      <c r="Q26" s="304"/>
      <c r="R26" s="305"/>
      <c r="S26" s="304"/>
      <c r="T26" s="305"/>
    </row>
    <row r="27" spans="1:20" ht="13.5" thickBot="1" x14ac:dyDescent="0.25">
      <c r="A27" s="289"/>
      <c r="B27" s="301"/>
      <c r="C27" s="302"/>
      <c r="D27" s="301"/>
      <c r="E27" s="302"/>
      <c r="F27" s="301"/>
      <c r="G27" s="302"/>
      <c r="H27" s="301"/>
      <c r="I27" s="302"/>
      <c r="J27" s="289"/>
      <c r="K27" s="301"/>
      <c r="L27" s="302"/>
      <c r="M27" s="301"/>
      <c r="N27" s="302"/>
      <c r="O27" s="301"/>
      <c r="P27" s="302"/>
      <c r="Q27" s="301"/>
      <c r="R27" s="302"/>
      <c r="S27" s="301"/>
      <c r="T27" s="302"/>
    </row>
    <row r="28" spans="1:20" x14ac:dyDescent="0.2">
      <c r="A28" s="290" t="s">
        <v>61</v>
      </c>
      <c r="B28" s="306"/>
      <c r="C28" s="292"/>
      <c r="D28" s="306"/>
      <c r="E28" s="292"/>
      <c r="F28" s="306"/>
      <c r="G28" s="292"/>
      <c r="H28" s="306"/>
      <c r="I28" s="292"/>
      <c r="J28" s="290" t="s">
        <v>61</v>
      </c>
      <c r="K28" s="306"/>
      <c r="L28" s="292"/>
      <c r="M28" s="306"/>
      <c r="N28" s="292"/>
      <c r="O28" s="306"/>
      <c r="P28" s="292"/>
      <c r="Q28" s="306"/>
      <c r="R28" s="292"/>
      <c r="S28" s="306"/>
      <c r="T28" s="292"/>
    </row>
    <row r="29" spans="1:20" x14ac:dyDescent="0.2">
      <c r="A29" s="307" t="s">
        <v>62</v>
      </c>
      <c r="B29" s="308"/>
      <c r="C29" s="296"/>
      <c r="D29" s="308"/>
      <c r="E29" s="296"/>
      <c r="F29" s="308"/>
      <c r="G29" s="296"/>
      <c r="H29" s="308"/>
      <c r="I29" s="296"/>
      <c r="J29" s="307" t="s">
        <v>62</v>
      </c>
      <c r="K29" s="308"/>
      <c r="L29" s="296"/>
      <c r="M29" s="308"/>
      <c r="N29" s="296"/>
      <c r="O29" s="308"/>
      <c r="P29" s="296"/>
      <c r="Q29" s="308"/>
      <c r="R29" s="296"/>
      <c r="S29" s="308"/>
      <c r="T29" s="296"/>
    </row>
    <row r="30" spans="1:20" x14ac:dyDescent="0.2">
      <c r="A30" s="307" t="s">
        <v>63</v>
      </c>
      <c r="B30" s="308"/>
      <c r="C30" s="296"/>
      <c r="D30" s="308"/>
      <c r="E30" s="296"/>
      <c r="F30" s="308"/>
      <c r="G30" s="296"/>
      <c r="H30" s="308"/>
      <c r="I30" s="296"/>
      <c r="J30" s="307" t="s">
        <v>63</v>
      </c>
      <c r="K30" s="308"/>
      <c r="L30" s="296"/>
      <c r="M30" s="308"/>
      <c r="N30" s="296"/>
      <c r="O30" s="308"/>
      <c r="P30" s="296"/>
      <c r="Q30" s="308"/>
      <c r="R30" s="296"/>
      <c r="S30" s="308"/>
      <c r="T30" s="296"/>
    </row>
    <row r="31" spans="1:20" x14ac:dyDescent="0.2">
      <c r="A31" s="307" t="s">
        <v>64</v>
      </c>
      <c r="B31" s="308"/>
      <c r="C31" s="296"/>
      <c r="D31" s="308"/>
      <c r="E31" s="296"/>
      <c r="F31" s="308"/>
      <c r="G31" s="296"/>
      <c r="H31" s="308"/>
      <c r="I31" s="296"/>
      <c r="J31" s="307" t="s">
        <v>64</v>
      </c>
      <c r="K31" s="308"/>
      <c r="L31" s="296"/>
      <c r="M31" s="308"/>
      <c r="N31" s="296"/>
      <c r="O31" s="308"/>
      <c r="P31" s="296"/>
      <c r="Q31" s="308"/>
      <c r="R31" s="296"/>
      <c r="S31" s="308"/>
      <c r="T31" s="296"/>
    </row>
    <row r="32" spans="1:20" ht="13.5" thickBot="1" x14ac:dyDescent="0.25">
      <c r="A32" s="298" t="s">
        <v>65</v>
      </c>
      <c r="B32" s="309"/>
      <c r="C32" s="181"/>
      <c r="D32" s="309"/>
      <c r="E32" s="181"/>
      <c r="F32" s="309"/>
      <c r="G32" s="181"/>
      <c r="H32" s="309"/>
      <c r="I32" s="181"/>
      <c r="J32" s="298" t="s">
        <v>65</v>
      </c>
      <c r="K32" s="309"/>
      <c r="L32" s="181"/>
      <c r="M32" s="309"/>
      <c r="N32" s="181"/>
      <c r="O32" s="309"/>
      <c r="P32" s="181"/>
      <c r="Q32" s="309"/>
      <c r="R32" s="181"/>
      <c r="S32" s="309"/>
      <c r="T32" s="181"/>
    </row>
    <row r="33" spans="1:20" ht="13.5" thickBot="1" x14ac:dyDescent="0.25">
      <c r="A33" s="280"/>
      <c r="B33" s="301"/>
      <c r="C33" s="310"/>
      <c r="D33" s="301"/>
      <c r="E33" s="310"/>
      <c r="F33" s="301"/>
      <c r="G33" s="310"/>
      <c r="H33" s="301"/>
      <c r="I33" s="310"/>
      <c r="J33" s="280"/>
      <c r="K33" s="301"/>
      <c r="L33" s="310"/>
      <c r="M33" s="301"/>
      <c r="N33" s="310"/>
      <c r="O33" s="301"/>
      <c r="P33" s="310"/>
      <c r="Q33" s="301"/>
      <c r="R33" s="310"/>
      <c r="S33" s="301"/>
      <c r="T33" s="310"/>
    </row>
    <row r="34" spans="1:20" x14ac:dyDescent="0.2">
      <c r="A34" s="290" t="s">
        <v>66</v>
      </c>
      <c r="B34" s="306"/>
      <c r="C34" s="292"/>
      <c r="D34" s="306"/>
      <c r="E34" s="292"/>
      <c r="F34" s="306"/>
      <c r="G34" s="292"/>
      <c r="H34" s="306"/>
      <c r="I34" s="292"/>
      <c r="J34" s="290" t="s">
        <v>66</v>
      </c>
      <c r="K34" s="306"/>
      <c r="L34" s="292"/>
      <c r="M34" s="306"/>
      <c r="N34" s="292"/>
      <c r="O34" s="306"/>
      <c r="P34" s="292"/>
      <c r="Q34" s="306"/>
      <c r="R34" s="292"/>
      <c r="S34" s="306"/>
      <c r="T34" s="292"/>
    </row>
    <row r="35" spans="1:20" x14ac:dyDescent="0.2">
      <c r="A35" s="294" t="s">
        <v>67</v>
      </c>
      <c r="B35" s="308"/>
      <c r="C35" s="296"/>
      <c r="D35" s="308"/>
      <c r="E35" s="296"/>
      <c r="F35" s="308"/>
      <c r="G35" s="296"/>
      <c r="H35" s="308"/>
      <c r="I35" s="296"/>
      <c r="J35" s="294" t="s">
        <v>67</v>
      </c>
      <c r="K35" s="308"/>
      <c r="L35" s="296"/>
      <c r="M35" s="308"/>
      <c r="N35" s="296"/>
      <c r="O35" s="308"/>
      <c r="P35" s="296"/>
      <c r="Q35" s="308"/>
      <c r="R35" s="296"/>
      <c r="S35" s="308"/>
      <c r="T35" s="296"/>
    </row>
    <row r="36" spans="1:20" x14ac:dyDescent="0.2">
      <c r="A36" s="311" t="s">
        <v>106</v>
      </c>
      <c r="B36" s="312"/>
      <c r="C36" s="313"/>
      <c r="D36" s="312"/>
      <c r="E36" s="313"/>
      <c r="F36" s="312"/>
      <c r="G36" s="313"/>
      <c r="H36" s="312"/>
      <c r="I36" s="313"/>
      <c r="J36" s="311" t="s">
        <v>106</v>
      </c>
      <c r="K36" s="312"/>
      <c r="L36" s="313"/>
      <c r="M36" s="312"/>
      <c r="N36" s="313"/>
      <c r="O36" s="312"/>
      <c r="P36" s="313"/>
      <c r="Q36" s="312"/>
      <c r="R36" s="313"/>
      <c r="S36" s="312"/>
      <c r="T36" s="313"/>
    </row>
    <row r="37" spans="1:20" ht="13.5" thickBot="1" x14ac:dyDescent="0.25">
      <c r="A37" s="298" t="s">
        <v>90</v>
      </c>
      <c r="B37" s="309"/>
      <c r="C37" s="181"/>
      <c r="D37" s="309"/>
      <c r="E37" s="181"/>
      <c r="F37" s="309"/>
      <c r="G37" s="181"/>
      <c r="H37" s="309"/>
      <c r="I37" s="181"/>
      <c r="J37" s="298" t="s">
        <v>90</v>
      </c>
      <c r="K37" s="309"/>
      <c r="L37" s="181"/>
      <c r="M37" s="309"/>
      <c r="N37" s="181"/>
      <c r="O37" s="309"/>
      <c r="P37" s="181"/>
      <c r="Q37" s="309"/>
      <c r="R37" s="181"/>
      <c r="S37" s="309"/>
      <c r="T37" s="181"/>
    </row>
    <row r="38" spans="1:20" ht="13.5" thickBot="1" x14ac:dyDescent="0.25">
      <c r="A38" s="289"/>
      <c r="B38" s="301"/>
      <c r="C38" s="302"/>
      <c r="D38" s="301"/>
      <c r="E38" s="302"/>
      <c r="F38" s="301"/>
      <c r="G38" s="302"/>
      <c r="H38" s="301"/>
      <c r="I38" s="302"/>
      <c r="J38" s="289"/>
      <c r="K38" s="301"/>
      <c r="L38" s="302"/>
      <c r="M38" s="301"/>
      <c r="N38" s="302"/>
      <c r="O38" s="301"/>
      <c r="P38" s="302"/>
      <c r="Q38" s="301"/>
      <c r="R38" s="302"/>
      <c r="S38" s="301"/>
      <c r="T38" s="302"/>
    </row>
    <row r="39" spans="1:20" x14ac:dyDescent="0.2">
      <c r="A39" s="290" t="s">
        <v>68</v>
      </c>
      <c r="B39" s="291"/>
      <c r="C39" s="292"/>
      <c r="D39" s="291"/>
      <c r="E39" s="292"/>
      <c r="F39" s="291"/>
      <c r="G39" s="292"/>
      <c r="H39" s="291"/>
      <c r="I39" s="292"/>
      <c r="J39" s="290" t="s">
        <v>68</v>
      </c>
      <c r="K39" s="291"/>
      <c r="L39" s="292"/>
      <c r="M39" s="291"/>
      <c r="N39" s="292"/>
      <c r="O39" s="291"/>
      <c r="P39" s="292"/>
      <c r="Q39" s="291"/>
      <c r="R39" s="292"/>
      <c r="S39" s="291"/>
      <c r="T39" s="292"/>
    </row>
    <row r="40" spans="1:20" x14ac:dyDescent="0.2">
      <c r="A40" s="307" t="s">
        <v>69</v>
      </c>
      <c r="B40" s="295"/>
      <c r="C40" s="296"/>
      <c r="D40" s="295"/>
      <c r="E40" s="296"/>
      <c r="F40" s="295"/>
      <c r="G40" s="296"/>
      <c r="H40" s="295"/>
      <c r="I40" s="296"/>
      <c r="J40" s="307" t="s">
        <v>69</v>
      </c>
      <c r="K40" s="295"/>
      <c r="L40" s="296"/>
      <c r="M40" s="295"/>
      <c r="N40" s="296"/>
      <c r="O40" s="295"/>
      <c r="P40" s="296"/>
      <c r="Q40" s="295"/>
      <c r="R40" s="296"/>
      <c r="S40" s="295"/>
      <c r="T40" s="296"/>
    </row>
    <row r="41" spans="1:20" x14ac:dyDescent="0.2">
      <c r="A41" s="307" t="s">
        <v>70</v>
      </c>
      <c r="B41" s="295"/>
      <c r="C41" s="296"/>
      <c r="D41" s="295"/>
      <c r="E41" s="296"/>
      <c r="F41" s="295"/>
      <c r="G41" s="296"/>
      <c r="H41" s="295"/>
      <c r="I41" s="296"/>
      <c r="J41" s="307" t="s">
        <v>70</v>
      </c>
      <c r="K41" s="295"/>
      <c r="L41" s="296"/>
      <c r="M41" s="295"/>
      <c r="N41" s="296"/>
      <c r="O41" s="295"/>
      <c r="P41" s="296"/>
      <c r="Q41" s="295"/>
      <c r="R41" s="296"/>
      <c r="S41" s="295"/>
      <c r="T41" s="296"/>
    </row>
    <row r="42" spans="1:20" x14ac:dyDescent="0.2">
      <c r="A42" s="307" t="s">
        <v>71</v>
      </c>
      <c r="B42" s="295"/>
      <c r="C42" s="296"/>
      <c r="D42" s="295"/>
      <c r="E42" s="296"/>
      <c r="F42" s="295"/>
      <c r="G42" s="296"/>
      <c r="H42" s="295"/>
      <c r="I42" s="296"/>
      <c r="J42" s="307" t="s">
        <v>71</v>
      </c>
      <c r="K42" s="295"/>
      <c r="L42" s="296"/>
      <c r="M42" s="295"/>
      <c r="N42" s="296"/>
      <c r="O42" s="295"/>
      <c r="P42" s="296"/>
      <c r="Q42" s="295"/>
      <c r="R42" s="296"/>
      <c r="S42" s="295"/>
      <c r="T42" s="296"/>
    </row>
    <row r="43" spans="1:20" x14ac:dyDescent="0.2">
      <c r="A43" s="294" t="s">
        <v>72</v>
      </c>
      <c r="B43" s="314"/>
      <c r="C43" s="313"/>
      <c r="D43" s="314"/>
      <c r="E43" s="313"/>
      <c r="F43" s="314"/>
      <c r="G43" s="313"/>
      <c r="H43" s="314"/>
      <c r="I43" s="313"/>
      <c r="J43" s="294" t="s">
        <v>72</v>
      </c>
      <c r="K43" s="314"/>
      <c r="L43" s="313"/>
      <c r="M43" s="314"/>
      <c r="N43" s="313"/>
      <c r="O43" s="314"/>
      <c r="P43" s="313"/>
      <c r="Q43" s="314"/>
      <c r="R43" s="313"/>
      <c r="S43" s="314"/>
      <c r="T43" s="313"/>
    </row>
    <row r="44" spans="1:20" x14ac:dyDescent="0.2">
      <c r="A44" s="315"/>
      <c r="B44" s="314"/>
      <c r="C44" s="313"/>
      <c r="D44" s="314"/>
      <c r="E44" s="313"/>
      <c r="F44" s="314"/>
      <c r="G44" s="313"/>
      <c r="H44" s="314"/>
      <c r="I44" s="313"/>
      <c r="J44" s="315"/>
      <c r="K44" s="314"/>
      <c r="L44" s="313"/>
      <c r="M44" s="314"/>
      <c r="N44" s="313"/>
      <c r="O44" s="314"/>
      <c r="P44" s="313"/>
      <c r="Q44" s="314"/>
      <c r="R44" s="313"/>
      <c r="S44" s="314"/>
      <c r="T44" s="313"/>
    </row>
    <row r="45" spans="1:20" ht="13.5" thickBot="1" x14ac:dyDescent="0.25">
      <c r="A45" s="316"/>
      <c r="B45" s="299"/>
      <c r="C45" s="181"/>
      <c r="D45" s="299"/>
      <c r="E45" s="181"/>
      <c r="F45" s="299"/>
      <c r="G45" s="181"/>
      <c r="H45" s="299"/>
      <c r="I45" s="181"/>
      <c r="J45" s="316"/>
      <c r="K45" s="299"/>
      <c r="L45" s="181"/>
      <c r="M45" s="299"/>
      <c r="N45" s="181"/>
      <c r="O45" s="299"/>
      <c r="P45" s="181"/>
      <c r="Q45" s="299"/>
      <c r="R45" s="181"/>
      <c r="S45" s="299"/>
      <c r="T45" s="181"/>
    </row>
    <row r="46" spans="1:20" ht="13.5" thickBot="1" x14ac:dyDescent="0.25">
      <c r="A46" s="289"/>
      <c r="B46" s="301"/>
      <c r="C46" s="310"/>
      <c r="D46" s="301"/>
      <c r="E46" s="310"/>
      <c r="F46" s="301"/>
      <c r="G46" s="310"/>
      <c r="H46" s="301"/>
      <c r="I46" s="310"/>
      <c r="J46" s="289"/>
      <c r="K46" s="301"/>
      <c r="L46" s="310"/>
      <c r="M46" s="301"/>
      <c r="N46" s="310"/>
      <c r="O46" s="301"/>
      <c r="P46" s="310"/>
      <c r="Q46" s="301"/>
      <c r="R46" s="310"/>
      <c r="S46" s="301"/>
      <c r="T46" s="310"/>
    </row>
    <row r="47" spans="1:20" x14ac:dyDescent="0.2">
      <c r="A47" s="290" t="s">
        <v>73</v>
      </c>
      <c r="B47" s="291"/>
      <c r="C47" s="292"/>
      <c r="D47" s="291"/>
      <c r="E47" s="292"/>
      <c r="F47" s="291"/>
      <c r="G47" s="292"/>
      <c r="H47" s="291"/>
      <c r="I47" s="292"/>
      <c r="J47" s="290" t="s">
        <v>73</v>
      </c>
      <c r="K47" s="291"/>
      <c r="L47" s="292"/>
      <c r="M47" s="291"/>
      <c r="N47" s="292"/>
      <c r="O47" s="291"/>
      <c r="P47" s="292"/>
      <c r="Q47" s="291"/>
      <c r="R47" s="292"/>
      <c r="S47" s="291"/>
      <c r="T47" s="292"/>
    </row>
    <row r="48" spans="1:20" x14ac:dyDescent="0.2">
      <c r="A48" s="307" t="s">
        <v>107</v>
      </c>
      <c r="B48" s="295"/>
      <c r="C48" s="296"/>
      <c r="D48" s="295"/>
      <c r="E48" s="296"/>
      <c r="F48" s="295"/>
      <c r="G48" s="296"/>
      <c r="H48" s="295"/>
      <c r="I48" s="296"/>
      <c r="J48" s="307" t="s">
        <v>107</v>
      </c>
      <c r="K48" s="295"/>
      <c r="L48" s="296"/>
      <c r="M48" s="295"/>
      <c r="N48" s="296"/>
      <c r="O48" s="295"/>
      <c r="P48" s="296"/>
      <c r="Q48" s="295"/>
      <c r="R48" s="296"/>
      <c r="S48" s="295"/>
      <c r="T48" s="296"/>
    </row>
    <row r="49" spans="1:20" x14ac:dyDescent="0.2">
      <c r="A49" s="307" t="s">
        <v>74</v>
      </c>
      <c r="B49" s="295"/>
      <c r="C49" s="296"/>
      <c r="D49" s="295"/>
      <c r="E49" s="296"/>
      <c r="F49" s="295"/>
      <c r="G49" s="296"/>
      <c r="H49" s="295"/>
      <c r="I49" s="296"/>
      <c r="J49" s="307" t="s">
        <v>74</v>
      </c>
      <c r="K49" s="295"/>
      <c r="L49" s="296"/>
      <c r="M49" s="295"/>
      <c r="N49" s="296"/>
      <c r="O49" s="295"/>
      <c r="P49" s="296"/>
      <c r="Q49" s="295"/>
      <c r="R49" s="296"/>
      <c r="S49" s="295"/>
      <c r="T49" s="296"/>
    </row>
    <row r="50" spans="1:20" x14ac:dyDescent="0.2">
      <c r="A50" s="307" t="s">
        <v>108</v>
      </c>
      <c r="B50" s="295"/>
      <c r="C50" s="296"/>
      <c r="D50" s="295"/>
      <c r="E50" s="296"/>
      <c r="F50" s="295"/>
      <c r="G50" s="296"/>
      <c r="H50" s="295"/>
      <c r="I50" s="296"/>
      <c r="J50" s="307" t="s">
        <v>108</v>
      </c>
      <c r="K50" s="295"/>
      <c r="L50" s="296"/>
      <c r="M50" s="295"/>
      <c r="N50" s="296"/>
      <c r="O50" s="295"/>
      <c r="P50" s="296"/>
      <c r="Q50" s="295"/>
      <c r="R50" s="296"/>
      <c r="S50" s="295"/>
      <c r="T50" s="296"/>
    </row>
    <row r="51" spans="1:20" ht="13.5" thickBot="1" x14ac:dyDescent="0.25">
      <c r="A51" s="298" t="s">
        <v>75</v>
      </c>
      <c r="B51" s="299"/>
      <c r="C51" s="181"/>
      <c r="D51" s="299"/>
      <c r="E51" s="181"/>
      <c r="F51" s="299"/>
      <c r="G51" s="181"/>
      <c r="H51" s="299"/>
      <c r="I51" s="181"/>
      <c r="J51" s="298" t="s">
        <v>75</v>
      </c>
      <c r="K51" s="299"/>
      <c r="L51" s="181"/>
      <c r="M51" s="299"/>
      <c r="N51" s="181"/>
      <c r="O51" s="299"/>
      <c r="P51" s="181"/>
      <c r="Q51" s="299"/>
      <c r="R51" s="181"/>
      <c r="S51" s="299"/>
      <c r="T51" s="181"/>
    </row>
    <row r="52" spans="1:20" ht="13.5" thickBot="1" x14ac:dyDescent="0.25">
      <c r="A52" s="289"/>
      <c r="B52" s="301"/>
      <c r="C52" s="302"/>
      <c r="D52" s="301"/>
      <c r="E52" s="302"/>
      <c r="F52" s="301"/>
      <c r="G52" s="302"/>
      <c r="H52" s="301"/>
      <c r="I52" s="302"/>
      <c r="J52" s="289"/>
      <c r="K52" s="301"/>
      <c r="L52" s="302"/>
      <c r="M52" s="301"/>
      <c r="N52" s="302"/>
      <c r="O52" s="301"/>
      <c r="P52" s="302"/>
      <c r="Q52" s="301"/>
      <c r="R52" s="302"/>
      <c r="S52" s="301"/>
      <c r="T52" s="302"/>
    </row>
    <row r="53" spans="1:20" ht="13.5" thickBot="1" x14ac:dyDescent="0.25">
      <c r="A53" s="303" t="s">
        <v>76</v>
      </c>
      <c r="B53" s="304"/>
      <c r="C53" s="305">
        <v>1</v>
      </c>
      <c r="D53" s="304"/>
      <c r="E53" s="305">
        <v>1</v>
      </c>
      <c r="F53" s="304"/>
      <c r="G53" s="305">
        <v>1</v>
      </c>
      <c r="H53" s="304"/>
      <c r="I53" s="305">
        <v>1</v>
      </c>
      <c r="J53" s="303" t="s">
        <v>76</v>
      </c>
      <c r="K53" s="304"/>
      <c r="L53" s="305">
        <v>1</v>
      </c>
      <c r="M53" s="304"/>
      <c r="N53" s="305">
        <v>1</v>
      </c>
      <c r="O53" s="304"/>
      <c r="P53" s="305">
        <v>1</v>
      </c>
      <c r="Q53" s="304"/>
      <c r="R53" s="305">
        <v>1</v>
      </c>
      <c r="S53" s="304"/>
      <c r="T53" s="305">
        <v>1</v>
      </c>
    </row>
    <row r="54" spans="1:20" ht="13.5" thickBot="1" x14ac:dyDescent="0.25">
      <c r="A54" s="289"/>
      <c r="J54" s="289"/>
    </row>
    <row r="55" spans="1:20" ht="13.5" thickBot="1" x14ac:dyDescent="0.25">
      <c r="A55" s="406" t="s">
        <v>208</v>
      </c>
      <c r="B55" s="378"/>
      <c r="C55" s="378"/>
      <c r="D55" s="378"/>
      <c r="E55" s="378"/>
      <c r="F55" s="378"/>
      <c r="G55" s="378"/>
      <c r="H55" s="378"/>
      <c r="I55" s="378"/>
      <c r="J55" s="406" t="s">
        <v>208</v>
      </c>
      <c r="K55" s="378"/>
      <c r="L55" s="378"/>
      <c r="M55" s="378"/>
      <c r="N55" s="378"/>
      <c r="O55" s="378"/>
      <c r="P55" s="378"/>
      <c r="Q55" s="378"/>
      <c r="R55" s="378"/>
      <c r="S55" s="378"/>
      <c r="T55" s="378"/>
    </row>
    <row r="56" spans="1:20" ht="13.5" thickBot="1" x14ac:dyDescent="0.25">
      <c r="A56" s="289"/>
      <c r="J56" s="289"/>
    </row>
    <row r="57" spans="1:20" ht="13.5" thickBot="1" x14ac:dyDescent="0.25">
      <c r="A57" s="303" t="s">
        <v>91</v>
      </c>
      <c r="B57" s="301"/>
      <c r="C57" s="310"/>
      <c r="D57" s="301"/>
      <c r="E57" s="310"/>
      <c r="F57" s="301"/>
      <c r="G57" s="310"/>
      <c r="H57" s="301"/>
      <c r="I57" s="310"/>
      <c r="J57" s="303" t="s">
        <v>91</v>
      </c>
      <c r="K57" s="301"/>
      <c r="L57" s="310"/>
      <c r="M57" s="301"/>
      <c r="N57" s="310"/>
      <c r="O57" s="301"/>
      <c r="P57" s="310"/>
      <c r="Q57" s="301"/>
      <c r="R57" s="310"/>
      <c r="S57" s="301"/>
      <c r="T57" s="310"/>
    </row>
    <row r="58" spans="1:20" x14ac:dyDescent="0.2">
      <c r="A58" s="464" t="s">
        <v>101</v>
      </c>
      <c r="B58" s="317"/>
      <c r="C58" s="318"/>
      <c r="D58" s="318"/>
      <c r="E58" s="318"/>
      <c r="F58" s="318"/>
      <c r="G58" s="318"/>
      <c r="H58" s="318"/>
      <c r="I58" s="319"/>
      <c r="J58" s="464" t="s">
        <v>101</v>
      </c>
      <c r="K58" s="318"/>
      <c r="L58" s="319"/>
      <c r="M58" s="318"/>
      <c r="N58" s="319"/>
      <c r="O58" s="318"/>
      <c r="P58" s="319"/>
      <c r="Q58" s="318"/>
      <c r="R58" s="319"/>
      <c r="S58" s="318"/>
      <c r="T58" s="319"/>
    </row>
    <row r="59" spans="1:20" x14ac:dyDescent="0.2">
      <c r="A59" s="465" t="s">
        <v>102</v>
      </c>
      <c r="B59" s="320"/>
      <c r="C59" s="321"/>
      <c r="D59" s="321"/>
      <c r="E59" s="321"/>
      <c r="F59" s="321"/>
      <c r="G59" s="321"/>
      <c r="H59" s="321"/>
      <c r="I59" s="322"/>
      <c r="J59" s="465" t="s">
        <v>102</v>
      </c>
      <c r="K59" s="321"/>
      <c r="L59" s="322"/>
      <c r="M59" s="321"/>
      <c r="N59" s="322"/>
      <c r="O59" s="321"/>
      <c r="P59" s="322"/>
      <c r="Q59" s="321"/>
      <c r="R59" s="322"/>
      <c r="S59" s="321"/>
      <c r="T59" s="322"/>
    </row>
    <row r="60" spans="1:20" ht="13.5" thickBot="1" x14ac:dyDescent="0.25">
      <c r="A60" s="466" t="s">
        <v>103</v>
      </c>
      <c r="B60" s="323"/>
      <c r="C60" s="324"/>
      <c r="D60" s="324"/>
      <c r="E60" s="324"/>
      <c r="F60" s="324"/>
      <c r="G60" s="324"/>
      <c r="H60" s="324"/>
      <c r="I60" s="325"/>
      <c r="J60" s="466" t="s">
        <v>103</v>
      </c>
      <c r="K60" s="324"/>
      <c r="L60" s="325"/>
      <c r="M60" s="324"/>
      <c r="N60" s="325"/>
      <c r="O60" s="324"/>
      <c r="P60" s="325"/>
      <c r="Q60" s="324"/>
      <c r="R60" s="325"/>
      <c r="S60" s="324"/>
      <c r="T60" s="325"/>
    </row>
    <row r="61" spans="1:20" x14ac:dyDescent="0.2">
      <c r="A61" s="326"/>
      <c r="B61" s="52"/>
      <c r="C61" s="327"/>
      <c r="D61" s="327"/>
      <c r="E61" s="327"/>
      <c r="F61" s="327"/>
      <c r="G61" s="327"/>
      <c r="H61" s="327"/>
      <c r="I61" s="327"/>
      <c r="J61" s="326"/>
      <c r="K61" s="327"/>
      <c r="L61" s="327"/>
      <c r="M61" s="327"/>
      <c r="N61" s="327"/>
      <c r="O61" s="327"/>
      <c r="P61" s="327"/>
      <c r="Q61" s="327"/>
      <c r="R61" s="327"/>
      <c r="S61" s="327"/>
      <c r="T61" s="327"/>
    </row>
    <row r="62" spans="1:20" ht="12.75" hidden="1" customHeight="1" x14ac:dyDescent="0.2">
      <c r="A62" s="328" t="s">
        <v>104</v>
      </c>
      <c r="B62" s="329"/>
      <c r="C62" s="327"/>
      <c r="D62" s="327"/>
      <c r="E62" s="327"/>
      <c r="F62" s="327"/>
      <c r="G62" s="327"/>
      <c r="H62" s="327"/>
      <c r="I62" s="327"/>
      <c r="J62" s="328" t="s">
        <v>104</v>
      </c>
      <c r="K62" s="327"/>
      <c r="L62" s="327"/>
      <c r="M62" s="327"/>
      <c r="N62" s="327"/>
      <c r="O62" s="327"/>
      <c r="P62" s="327"/>
      <c r="Q62" s="327"/>
      <c r="R62" s="327"/>
      <c r="S62" s="327"/>
      <c r="T62" s="327"/>
    </row>
    <row r="63" spans="1:20" x14ac:dyDescent="0.2">
      <c r="L63" s="52"/>
    </row>
    <row r="64" spans="1:20" ht="14.25" x14ac:dyDescent="0.2">
      <c r="A64" s="417" t="s">
        <v>100</v>
      </c>
      <c r="J64" s="417"/>
      <c r="L64" s="52"/>
    </row>
    <row r="65" spans="1:19" ht="29.25" customHeight="1" x14ac:dyDescent="0.25">
      <c r="A65" s="556" t="s">
        <v>226</v>
      </c>
      <c r="B65" s="557"/>
      <c r="C65" s="557"/>
      <c r="D65" s="557"/>
      <c r="E65" s="557"/>
      <c r="F65" s="557"/>
      <c r="G65" s="557"/>
      <c r="H65" s="557"/>
      <c r="I65" s="557"/>
      <c r="J65" s="419"/>
      <c r="K65" s="420"/>
      <c r="L65" s="52"/>
    </row>
    <row r="66" spans="1:19" ht="9.75" customHeight="1" thickBot="1" x14ac:dyDescent="0.25">
      <c r="A66" s="418"/>
      <c r="B66" s="420"/>
      <c r="C66" s="420"/>
      <c r="D66" s="420"/>
      <c r="E66" s="420"/>
      <c r="F66" s="420"/>
      <c r="G66" s="420"/>
      <c r="H66" s="420"/>
      <c r="I66" s="420"/>
      <c r="J66" s="418"/>
      <c r="K66" s="419"/>
      <c r="L66" s="52"/>
    </row>
    <row r="67" spans="1:19" ht="29.25" customHeight="1" thickBot="1" x14ac:dyDescent="0.25">
      <c r="A67" s="558" t="s">
        <v>227</v>
      </c>
      <c r="B67" s="559"/>
      <c r="C67" s="559"/>
      <c r="D67" s="559"/>
      <c r="E67" s="559"/>
      <c r="F67" s="559"/>
      <c r="G67" s="559"/>
      <c r="H67" s="559"/>
      <c r="I67" s="560"/>
      <c r="J67" s="491"/>
      <c r="K67" s="419"/>
      <c r="L67" s="52"/>
    </row>
    <row r="69" spans="1:19" ht="12.75" hidden="1" customHeight="1" x14ac:dyDescent="0.2">
      <c r="A69" s="97" t="s">
        <v>157</v>
      </c>
      <c r="J69" s="97" t="s">
        <v>157</v>
      </c>
    </row>
    <row r="70" spans="1:19" ht="12.75" hidden="1" customHeight="1" x14ac:dyDescent="0.2">
      <c r="A70" s="102" t="s">
        <v>10</v>
      </c>
      <c r="B70" s="102" t="str">
        <f>+B8</f>
        <v>promedio enero - junio 2013</v>
      </c>
      <c r="D70" s="102" t="str">
        <f>+D8</f>
        <v>promedio julio - diciembre 2013</v>
      </c>
      <c r="F70" s="102" t="str">
        <f>+F8</f>
        <v>promedio enero - junio 2014</v>
      </c>
      <c r="H70" s="123" t="str">
        <f>+H8</f>
        <v>promedio julio - diciembre 2014</v>
      </c>
      <c r="J70" s="102" t="s">
        <v>10</v>
      </c>
      <c r="K70" s="123" t="str">
        <f>+K8</f>
        <v>promedio enero - junio 2015</v>
      </c>
      <c r="M70" s="123" t="str">
        <f>+M8</f>
        <v>promedio julio - diciembre 2015</v>
      </c>
      <c r="O70" s="123" t="str">
        <f>+O8</f>
        <v>promedio enero - junio 2016</v>
      </c>
      <c r="Q70" s="123" t="str">
        <f>+Q8</f>
        <v>promedio julio - noviembre 2015</v>
      </c>
      <c r="S70" s="123" t="str">
        <f>+S8</f>
        <v>promedio julio - noviembre 2016</v>
      </c>
    </row>
    <row r="71" spans="1:19" ht="13.5" hidden="1" customHeight="1" thickBot="1" x14ac:dyDescent="0.25">
      <c r="A71" s="119" t="s">
        <v>149</v>
      </c>
      <c r="B71" s="155">
        <f>+B53-SUM(B47:B51,B39:B45,B34:B37,B28:B32,B26,B19:B24,B12:B17)</f>
        <v>0</v>
      </c>
      <c r="C71" s="154"/>
      <c r="D71" s="155">
        <f>+D53-SUM(D47:D51,D39:D45,D34:D37,D28:D32,D26,D19:D24,D12:D17)</f>
        <v>0</v>
      </c>
      <c r="E71" s="154"/>
      <c r="F71" s="155">
        <f>+F53-SUM(F47:F51,F39:F45,F34:F37,F28:F32,F26,F19:F24,F12:F17)</f>
        <v>0</v>
      </c>
      <c r="G71" s="154"/>
      <c r="H71" s="155">
        <f>+H53-SUM(H47:H51,H39:H45,H34:H37,H28:H32,H26,H19:H24,H12:H17)</f>
        <v>0</v>
      </c>
      <c r="J71" s="119" t="s">
        <v>149</v>
      </c>
      <c r="K71" s="155">
        <f>+K53-SUM(K47:K51,K39:K45,K34:K37,K28:K32,K26,K19:K24,K12:K17)</f>
        <v>0</v>
      </c>
      <c r="M71" s="155">
        <f>+M53-SUM(M47:M51,M39:M45,M34:M37,M28:M32,M26,M19:M24,M12:M17)</f>
        <v>0</v>
      </c>
      <c r="O71" s="155">
        <f>+O53-SUM(O47:O51,O39:O45,O34:O37,O28:O32,O26,O19:O24,O12:O17)</f>
        <v>0</v>
      </c>
      <c r="Q71" s="155">
        <f>+Q53-SUM(Q47:Q51,Q39:Q45,Q34:Q37,Q28:Q32,Q26,Q19:Q24,Q12:Q17)</f>
        <v>0</v>
      </c>
      <c r="S71" s="155">
        <f>+S53-SUM(S47:S51,S39:S45,S34:S37,S28:S32,S26,S19:S24,S12:S17)</f>
        <v>0</v>
      </c>
    </row>
    <row r="72" spans="1:19" ht="12.75" hidden="1" customHeight="1" x14ac:dyDescent="0.2"/>
  </sheetData>
  <sheetProtection formatCells="0" formatColumns="0" formatRows="0"/>
  <mergeCells count="11">
    <mergeCell ref="A67:I67"/>
    <mergeCell ref="K8:L8"/>
    <mergeCell ref="M8:N8"/>
    <mergeCell ref="O8:P8"/>
    <mergeCell ref="Q8:R8"/>
    <mergeCell ref="S8:T8"/>
    <mergeCell ref="A65:I65"/>
    <mergeCell ref="B8:C8"/>
    <mergeCell ref="D8:E8"/>
    <mergeCell ref="F8:G8"/>
    <mergeCell ref="H8:I8"/>
  </mergeCells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1" fitToWidth="2" orientation="landscape" r:id="rId1"/>
  <headerFooter alignWithMargins="0">
    <oddHeader>&amp;R2016 - Año del Bicentenario de la Declaración de la Independencia Nacional</oddHeader>
  </headerFooter>
  <colBreaks count="1" manualBreakCount="1">
    <brk id="9" max="6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topLeftCell="C1" zoomScale="75" zoomScaleNormal="70" zoomScaleSheetLayoutView="75" workbookViewId="0">
      <selection activeCell="G4" sqref="G4"/>
    </sheetView>
  </sheetViews>
  <sheetFormatPr baseColWidth="10" defaultRowHeight="12.75" x14ac:dyDescent="0.2"/>
  <cols>
    <col min="1" max="1" width="35.85546875" customWidth="1"/>
    <col min="2" max="2" width="17" customWidth="1"/>
    <col min="3" max="3" width="22" bestFit="1" customWidth="1"/>
    <col min="4" max="4" width="20.5703125" bestFit="1" customWidth="1"/>
    <col min="5" max="5" width="22" bestFit="1" customWidth="1"/>
    <col min="6" max="6" width="20.5703125" bestFit="1" customWidth="1"/>
    <col min="7" max="7" width="35.85546875" customWidth="1"/>
    <col min="8" max="8" width="17" customWidth="1"/>
    <col min="9" max="9" width="22" bestFit="1" customWidth="1"/>
    <col min="10" max="10" width="20.5703125" bestFit="1" customWidth="1"/>
    <col min="11" max="11" width="22" bestFit="1" customWidth="1"/>
    <col min="12" max="13" width="22.42578125" bestFit="1" customWidth="1"/>
    <col min="14" max="14" width="19.5703125" customWidth="1"/>
    <col min="17" max="17" width="15.42578125" style="281" bestFit="1" customWidth="1"/>
  </cols>
  <sheetData>
    <row r="1" spans="1:17" x14ac:dyDescent="0.2">
      <c r="A1" s="280" t="s">
        <v>256</v>
      </c>
      <c r="B1" s="280"/>
      <c r="G1" s="280" t="s">
        <v>286</v>
      </c>
      <c r="H1" s="280"/>
    </row>
    <row r="2" spans="1:17" x14ac:dyDescent="0.2">
      <c r="A2" s="280" t="s">
        <v>184</v>
      </c>
      <c r="B2" s="280"/>
      <c r="G2" s="280" t="s">
        <v>184</v>
      </c>
      <c r="H2" s="280"/>
    </row>
    <row r="3" spans="1:17" x14ac:dyDescent="0.2">
      <c r="A3" s="463" t="str">
        <f>+'1.modelos'!A3</f>
        <v>Lavavajillas</v>
      </c>
      <c r="B3" s="440"/>
      <c r="G3" s="463" t="s">
        <v>236</v>
      </c>
      <c r="H3" s="440"/>
    </row>
    <row r="4" spans="1:17" x14ac:dyDescent="0.2">
      <c r="A4" s="284" t="s">
        <v>252</v>
      </c>
      <c r="B4" s="284"/>
      <c r="G4" s="284" t="s">
        <v>252</v>
      </c>
      <c r="H4" s="284"/>
    </row>
    <row r="5" spans="1:17" x14ac:dyDescent="0.2">
      <c r="A5" s="284"/>
      <c r="B5" s="284"/>
      <c r="G5" s="284"/>
      <c r="H5" s="284"/>
    </row>
    <row r="6" spans="1:17" ht="13.5" thickBot="1" x14ac:dyDescent="0.25">
      <c r="Q6" s="283"/>
    </row>
    <row r="7" spans="1:17" ht="13.5" customHeight="1" x14ac:dyDescent="0.2">
      <c r="A7" s="389" t="s">
        <v>54</v>
      </c>
      <c r="B7" s="565" t="s">
        <v>183</v>
      </c>
      <c r="C7" s="467" t="s">
        <v>277</v>
      </c>
      <c r="D7" s="467" t="s">
        <v>276</v>
      </c>
      <c r="E7" s="467" t="s">
        <v>275</v>
      </c>
      <c r="F7" s="467" t="s">
        <v>274</v>
      </c>
      <c r="G7" s="389" t="s">
        <v>54</v>
      </c>
      <c r="H7" s="565" t="s">
        <v>183</v>
      </c>
      <c r="I7" s="467" t="s">
        <v>273</v>
      </c>
      <c r="J7" s="467" t="s">
        <v>278</v>
      </c>
      <c r="K7" s="467" t="s">
        <v>279</v>
      </c>
      <c r="L7" s="467" t="s">
        <v>292</v>
      </c>
      <c r="M7" s="467" t="s">
        <v>293</v>
      </c>
      <c r="N7" s="561" t="s">
        <v>109</v>
      </c>
      <c r="Q7" s="283"/>
    </row>
    <row r="8" spans="1:17" ht="36.75" customHeight="1" thickBot="1" x14ac:dyDescent="0.25">
      <c r="A8" s="390"/>
      <c r="B8" s="566"/>
      <c r="C8" s="488" t="s">
        <v>247</v>
      </c>
      <c r="D8" s="488" t="s">
        <v>247</v>
      </c>
      <c r="E8" s="488" t="s">
        <v>247</v>
      </c>
      <c r="F8" s="488" t="s">
        <v>247</v>
      </c>
      <c r="G8" s="390"/>
      <c r="H8" s="566"/>
      <c r="I8" s="488" t="s">
        <v>247</v>
      </c>
      <c r="J8" s="488" t="s">
        <v>247</v>
      </c>
      <c r="K8" s="488" t="s">
        <v>247</v>
      </c>
      <c r="L8" s="488" t="s">
        <v>247</v>
      </c>
      <c r="M8" s="488" t="s">
        <v>247</v>
      </c>
      <c r="N8" s="562"/>
    </row>
    <row r="9" spans="1:17" ht="13.5" thickBot="1" x14ac:dyDescent="0.25">
      <c r="A9" s="289"/>
      <c r="B9" s="289"/>
      <c r="G9" s="289"/>
      <c r="H9" s="289"/>
      <c r="N9" s="281"/>
    </row>
    <row r="10" spans="1:17" x14ac:dyDescent="0.2">
      <c r="A10" s="290" t="s">
        <v>181</v>
      </c>
      <c r="B10" s="290"/>
      <c r="C10" s="293"/>
      <c r="D10" s="293"/>
      <c r="E10" s="293"/>
      <c r="F10" s="293"/>
      <c r="G10" s="290" t="s">
        <v>181</v>
      </c>
      <c r="H10" s="290"/>
      <c r="I10" s="293"/>
      <c r="J10" s="293"/>
      <c r="K10" s="293"/>
      <c r="L10" s="293"/>
      <c r="M10" s="293"/>
      <c r="N10" s="293"/>
    </row>
    <row r="11" spans="1:17" x14ac:dyDescent="0.2">
      <c r="A11" s="294" t="s">
        <v>225</v>
      </c>
      <c r="B11" s="294"/>
      <c r="C11" s="297"/>
      <c r="D11" s="297"/>
      <c r="E11" s="297"/>
      <c r="F11" s="297"/>
      <c r="G11" s="294" t="s">
        <v>225</v>
      </c>
      <c r="H11" s="294"/>
      <c r="I11" s="297"/>
      <c r="J11" s="297"/>
      <c r="K11" s="297"/>
      <c r="L11" s="297"/>
      <c r="M11" s="297"/>
      <c r="N11" s="297"/>
    </row>
    <row r="12" spans="1:17" x14ac:dyDescent="0.2">
      <c r="A12" s="294" t="s">
        <v>224</v>
      </c>
      <c r="B12" s="294"/>
      <c r="C12" s="297"/>
      <c r="D12" s="297"/>
      <c r="E12" s="297"/>
      <c r="F12" s="297"/>
      <c r="G12" s="294" t="s">
        <v>224</v>
      </c>
      <c r="H12" s="294"/>
      <c r="I12" s="297"/>
      <c r="J12" s="297"/>
      <c r="K12" s="297"/>
      <c r="L12" s="297"/>
      <c r="M12" s="297"/>
      <c r="N12" s="297"/>
    </row>
    <row r="13" spans="1:17" x14ac:dyDescent="0.2">
      <c r="A13" s="294" t="s">
        <v>222</v>
      </c>
      <c r="B13" s="294"/>
      <c r="C13" s="297"/>
      <c r="D13" s="297"/>
      <c r="E13" s="297"/>
      <c r="F13" s="297"/>
      <c r="G13" s="294" t="s">
        <v>222</v>
      </c>
      <c r="H13" s="294"/>
      <c r="I13" s="297"/>
      <c r="J13" s="297"/>
      <c r="K13" s="297"/>
      <c r="L13" s="297"/>
      <c r="M13" s="297"/>
      <c r="N13" s="297"/>
    </row>
    <row r="14" spans="1:17" x14ac:dyDescent="0.2">
      <c r="A14" s="294" t="s">
        <v>223</v>
      </c>
      <c r="B14" s="294"/>
      <c r="C14" s="297"/>
      <c r="D14" s="297"/>
      <c r="E14" s="297"/>
      <c r="F14" s="297"/>
      <c r="G14" s="294" t="s">
        <v>223</v>
      </c>
      <c r="H14" s="294"/>
      <c r="I14" s="297"/>
      <c r="J14" s="297"/>
      <c r="K14" s="297"/>
      <c r="L14" s="297"/>
      <c r="M14" s="297"/>
      <c r="N14" s="297"/>
    </row>
    <row r="15" spans="1:17" ht="13.5" thickBot="1" x14ac:dyDescent="0.25">
      <c r="A15" s="298"/>
      <c r="B15" s="298"/>
      <c r="C15" s="300"/>
      <c r="D15" s="300"/>
      <c r="E15" s="300"/>
      <c r="F15" s="300"/>
      <c r="G15" s="298"/>
      <c r="H15" s="298"/>
      <c r="I15" s="300"/>
      <c r="J15" s="300"/>
      <c r="K15" s="300"/>
      <c r="L15" s="300"/>
      <c r="M15" s="300"/>
      <c r="N15" s="300"/>
    </row>
    <row r="16" spans="1:17" ht="13.5" thickBot="1" x14ac:dyDescent="0.25">
      <c r="A16" s="289"/>
      <c r="B16" s="289"/>
      <c r="G16" s="289"/>
      <c r="H16" s="289"/>
      <c r="N16" s="281"/>
    </row>
    <row r="17" spans="1:14" x14ac:dyDescent="0.2">
      <c r="A17" s="290" t="s">
        <v>182</v>
      </c>
      <c r="B17" s="290"/>
      <c r="C17" s="293"/>
      <c r="D17" s="293"/>
      <c r="E17" s="293"/>
      <c r="F17" s="293"/>
      <c r="G17" s="290" t="s">
        <v>182</v>
      </c>
      <c r="H17" s="290"/>
      <c r="I17" s="293"/>
      <c r="J17" s="293"/>
      <c r="K17" s="293"/>
      <c r="L17" s="293"/>
      <c r="M17" s="293"/>
      <c r="N17" s="293"/>
    </row>
    <row r="18" spans="1:14" x14ac:dyDescent="0.2">
      <c r="A18" s="294" t="s">
        <v>225</v>
      </c>
      <c r="B18" s="294"/>
      <c r="C18" s="297"/>
      <c r="D18" s="297"/>
      <c r="E18" s="297"/>
      <c r="F18" s="297"/>
      <c r="G18" s="294" t="s">
        <v>225</v>
      </c>
      <c r="H18" s="294"/>
      <c r="I18" s="297"/>
      <c r="J18" s="297"/>
      <c r="K18" s="297"/>
      <c r="L18" s="297"/>
      <c r="M18" s="297"/>
      <c r="N18" s="297"/>
    </row>
    <row r="19" spans="1:14" x14ac:dyDescent="0.2">
      <c r="A19" s="294" t="s">
        <v>224</v>
      </c>
      <c r="B19" s="294"/>
      <c r="C19" s="297"/>
      <c r="D19" s="297"/>
      <c r="E19" s="297"/>
      <c r="F19" s="297"/>
      <c r="G19" s="294" t="s">
        <v>224</v>
      </c>
      <c r="H19" s="294"/>
      <c r="I19" s="297"/>
      <c r="J19" s="297"/>
      <c r="K19" s="297"/>
      <c r="L19" s="297"/>
      <c r="M19" s="297"/>
      <c r="N19" s="297"/>
    </row>
    <row r="20" spans="1:14" x14ac:dyDescent="0.2">
      <c r="A20" s="294" t="s">
        <v>222</v>
      </c>
      <c r="B20" s="294"/>
      <c r="C20" s="297"/>
      <c r="D20" s="297"/>
      <c r="E20" s="297"/>
      <c r="F20" s="297"/>
      <c r="G20" s="294" t="s">
        <v>222</v>
      </c>
      <c r="H20" s="294"/>
      <c r="I20" s="297"/>
      <c r="J20" s="297"/>
      <c r="K20" s="297"/>
      <c r="L20" s="297"/>
      <c r="M20" s="297"/>
      <c r="N20" s="297"/>
    </row>
    <row r="21" spans="1:14" x14ac:dyDescent="0.2">
      <c r="A21" s="294" t="s">
        <v>223</v>
      </c>
      <c r="B21" s="294"/>
      <c r="C21" s="297"/>
      <c r="D21" s="297"/>
      <c r="E21" s="297"/>
      <c r="F21" s="297"/>
      <c r="G21" s="294" t="s">
        <v>223</v>
      </c>
      <c r="H21" s="294"/>
      <c r="I21" s="297"/>
      <c r="J21" s="297"/>
      <c r="K21" s="297"/>
      <c r="L21" s="297"/>
      <c r="M21" s="297"/>
      <c r="N21" s="297"/>
    </row>
    <row r="22" spans="1:14" ht="13.5" thickBot="1" x14ac:dyDescent="0.25">
      <c r="A22" s="298"/>
      <c r="B22" s="298"/>
      <c r="C22" s="300"/>
      <c r="D22" s="300"/>
      <c r="E22" s="300"/>
      <c r="F22" s="300"/>
      <c r="G22" s="298"/>
      <c r="H22" s="298"/>
      <c r="I22" s="300"/>
      <c r="J22" s="300"/>
      <c r="K22" s="300"/>
      <c r="L22" s="300"/>
      <c r="M22" s="300"/>
      <c r="N22" s="300"/>
    </row>
    <row r="24" spans="1:14" ht="13.5" thickBot="1" x14ac:dyDescent="0.25">
      <c r="A24" s="284" t="s">
        <v>209</v>
      </c>
      <c r="G24" s="284" t="s">
        <v>209</v>
      </c>
    </row>
    <row r="25" spans="1:14" ht="13.5" thickBot="1" x14ac:dyDescent="0.25">
      <c r="A25" s="567" t="s">
        <v>54</v>
      </c>
      <c r="B25" s="568"/>
      <c r="C25" s="391" t="s">
        <v>277</v>
      </c>
      <c r="D25" s="391" t="s">
        <v>276</v>
      </c>
      <c r="E25" s="391" t="s">
        <v>275</v>
      </c>
      <c r="F25" s="391" t="s">
        <v>274</v>
      </c>
      <c r="G25" s="567" t="s">
        <v>54</v>
      </c>
      <c r="H25" s="568"/>
      <c r="I25" s="391" t="s">
        <v>273</v>
      </c>
      <c r="J25" s="391" t="s">
        <v>278</v>
      </c>
      <c r="K25" s="391" t="s">
        <v>279</v>
      </c>
      <c r="L25" s="391" t="s">
        <v>292</v>
      </c>
      <c r="M25" s="391" t="s">
        <v>293</v>
      </c>
    </row>
    <row r="26" spans="1:14" ht="13.5" thickBot="1" x14ac:dyDescent="0.25">
      <c r="A26" s="563" t="s">
        <v>106</v>
      </c>
      <c r="B26" s="564"/>
      <c r="G26" s="563" t="s">
        <v>106</v>
      </c>
      <c r="H26" s="564"/>
    </row>
    <row r="27" spans="1:14" x14ac:dyDescent="0.2">
      <c r="A27" s="392" t="s">
        <v>185</v>
      </c>
      <c r="B27" s="393"/>
      <c r="C27" s="398"/>
      <c r="D27" s="399"/>
      <c r="E27" s="398"/>
      <c r="F27" s="399"/>
      <c r="G27" s="392" t="s">
        <v>185</v>
      </c>
      <c r="H27" s="393"/>
      <c r="I27" s="399"/>
      <c r="J27" s="398"/>
      <c r="K27" s="399"/>
      <c r="L27" s="398"/>
      <c r="M27" s="399"/>
    </row>
    <row r="28" spans="1:14" x14ac:dyDescent="0.2">
      <c r="A28" s="394" t="s">
        <v>198</v>
      </c>
      <c r="B28" s="395"/>
      <c r="C28" s="400"/>
      <c r="D28" s="401"/>
      <c r="E28" s="400"/>
      <c r="F28" s="401"/>
      <c r="G28" s="394" t="s">
        <v>198</v>
      </c>
      <c r="H28" s="395"/>
      <c r="I28" s="401"/>
      <c r="J28" s="400"/>
      <c r="K28" s="401"/>
      <c r="L28" s="400"/>
      <c r="M28" s="401"/>
    </row>
    <row r="29" spans="1:14" x14ac:dyDescent="0.2">
      <c r="A29" s="394" t="s">
        <v>199</v>
      </c>
      <c r="B29" s="395"/>
      <c r="C29" s="400"/>
      <c r="D29" s="401"/>
      <c r="E29" s="400"/>
      <c r="F29" s="401"/>
      <c r="G29" s="394" t="s">
        <v>199</v>
      </c>
      <c r="H29" s="395"/>
      <c r="I29" s="401"/>
      <c r="J29" s="400"/>
      <c r="K29" s="401"/>
      <c r="L29" s="400"/>
      <c r="M29" s="401"/>
    </row>
    <row r="30" spans="1:14" ht="13.5" thickBot="1" x14ac:dyDescent="0.25">
      <c r="A30" s="396" t="s">
        <v>200</v>
      </c>
      <c r="B30" s="397"/>
      <c r="C30" s="402"/>
      <c r="D30" s="403"/>
      <c r="E30" s="402"/>
      <c r="F30" s="403"/>
      <c r="G30" s="396" t="s">
        <v>200</v>
      </c>
      <c r="H30" s="397"/>
      <c r="I30" s="403"/>
      <c r="J30" s="402"/>
      <c r="K30" s="403"/>
      <c r="L30" s="402"/>
      <c r="M30" s="403"/>
    </row>
    <row r="31" spans="1:14" ht="13.5" thickBot="1" x14ac:dyDescent="0.25">
      <c r="A31" s="563" t="s">
        <v>186</v>
      </c>
      <c r="B31" s="564"/>
      <c r="C31" s="404"/>
      <c r="D31" s="404"/>
      <c r="E31" s="404"/>
      <c r="F31" s="404"/>
      <c r="G31" s="563" t="s">
        <v>186</v>
      </c>
      <c r="H31" s="564"/>
      <c r="I31" s="404"/>
      <c r="J31" s="404"/>
      <c r="K31" s="404"/>
      <c r="L31" s="404"/>
      <c r="M31" s="404"/>
    </row>
    <row r="32" spans="1:14" x14ac:dyDescent="0.2">
      <c r="A32" s="392" t="s">
        <v>185</v>
      </c>
      <c r="B32" s="393"/>
      <c r="C32" s="398"/>
      <c r="D32" s="399"/>
      <c r="E32" s="398"/>
      <c r="F32" s="399"/>
      <c r="G32" s="392" t="s">
        <v>185</v>
      </c>
      <c r="H32" s="393"/>
      <c r="I32" s="399"/>
      <c r="J32" s="398"/>
      <c r="K32" s="399"/>
      <c r="L32" s="398"/>
      <c r="M32" s="399"/>
    </row>
    <row r="33" spans="1:13" x14ac:dyDescent="0.2">
      <c r="A33" s="394" t="s">
        <v>198</v>
      </c>
      <c r="B33" s="395"/>
      <c r="C33" s="400"/>
      <c r="D33" s="401"/>
      <c r="E33" s="400"/>
      <c r="F33" s="401"/>
      <c r="G33" s="394" t="s">
        <v>198</v>
      </c>
      <c r="H33" s="395"/>
      <c r="I33" s="401"/>
      <c r="J33" s="400"/>
      <c r="K33" s="401"/>
      <c r="L33" s="400"/>
      <c r="M33" s="401"/>
    </row>
    <row r="34" spans="1:13" x14ac:dyDescent="0.2">
      <c r="A34" s="394" t="s">
        <v>199</v>
      </c>
      <c r="B34" s="395"/>
      <c r="C34" s="400"/>
      <c r="D34" s="401"/>
      <c r="E34" s="400"/>
      <c r="F34" s="401"/>
      <c r="G34" s="394" t="s">
        <v>199</v>
      </c>
      <c r="H34" s="395"/>
      <c r="I34" s="401"/>
      <c r="J34" s="400"/>
      <c r="K34" s="401"/>
      <c r="L34" s="400"/>
      <c r="M34" s="401"/>
    </row>
    <row r="35" spans="1:13" ht="13.5" thickBot="1" x14ac:dyDescent="0.25">
      <c r="A35" s="396" t="s">
        <v>200</v>
      </c>
      <c r="B35" s="397"/>
      <c r="C35" s="402"/>
      <c r="D35" s="403"/>
      <c r="E35" s="402"/>
      <c r="F35" s="403"/>
      <c r="G35" s="396" t="s">
        <v>200</v>
      </c>
      <c r="H35" s="397"/>
      <c r="I35" s="403"/>
      <c r="J35" s="402"/>
      <c r="K35" s="403"/>
      <c r="L35" s="402"/>
      <c r="M35" s="403"/>
    </row>
    <row r="36" spans="1:13" ht="13.5" thickBot="1" x14ac:dyDescent="0.25">
      <c r="A36" s="563" t="s">
        <v>187</v>
      </c>
      <c r="B36" s="564"/>
      <c r="C36" s="404"/>
      <c r="D36" s="404"/>
      <c r="E36" s="404"/>
      <c r="F36" s="404"/>
      <c r="G36" s="563" t="s">
        <v>187</v>
      </c>
      <c r="H36" s="564"/>
      <c r="I36" s="404"/>
      <c r="J36" s="404"/>
      <c r="K36" s="404"/>
      <c r="L36" s="404"/>
      <c r="M36" s="404"/>
    </row>
    <row r="37" spans="1:13" x14ac:dyDescent="0.2">
      <c r="A37" s="392" t="s">
        <v>185</v>
      </c>
      <c r="B37" s="393"/>
      <c r="C37" s="398"/>
      <c r="D37" s="399"/>
      <c r="E37" s="398"/>
      <c r="F37" s="399"/>
      <c r="G37" s="392" t="s">
        <v>185</v>
      </c>
      <c r="H37" s="393"/>
      <c r="I37" s="399"/>
      <c r="J37" s="398"/>
      <c r="K37" s="399"/>
      <c r="L37" s="398"/>
      <c r="M37" s="399"/>
    </row>
    <row r="38" spans="1:13" x14ac:dyDescent="0.2">
      <c r="A38" s="394" t="s">
        <v>198</v>
      </c>
      <c r="B38" s="395"/>
      <c r="C38" s="400"/>
      <c r="D38" s="401"/>
      <c r="E38" s="400"/>
      <c r="F38" s="401"/>
      <c r="G38" s="394" t="s">
        <v>198</v>
      </c>
      <c r="H38" s="395"/>
      <c r="I38" s="401"/>
      <c r="J38" s="400"/>
      <c r="K38" s="401"/>
      <c r="L38" s="400"/>
      <c r="M38" s="401"/>
    </row>
    <row r="39" spans="1:13" x14ac:dyDescent="0.2">
      <c r="A39" s="394" t="s">
        <v>199</v>
      </c>
      <c r="B39" s="395"/>
      <c r="C39" s="400"/>
      <c r="D39" s="401"/>
      <c r="E39" s="400"/>
      <c r="F39" s="401"/>
      <c r="G39" s="394" t="s">
        <v>199</v>
      </c>
      <c r="H39" s="395"/>
      <c r="I39" s="401"/>
      <c r="J39" s="400"/>
      <c r="K39" s="401"/>
      <c r="L39" s="400"/>
      <c r="M39" s="401"/>
    </row>
    <row r="40" spans="1:13" ht="13.5" thickBot="1" x14ac:dyDescent="0.25">
      <c r="A40" s="396" t="s">
        <v>200</v>
      </c>
      <c r="B40" s="397"/>
      <c r="C40" s="402"/>
      <c r="D40" s="403"/>
      <c r="E40" s="402"/>
      <c r="F40" s="403"/>
      <c r="G40" s="396" t="s">
        <v>200</v>
      </c>
      <c r="H40" s="397"/>
      <c r="I40" s="403"/>
      <c r="J40" s="402"/>
      <c r="K40" s="403"/>
      <c r="L40" s="402"/>
      <c r="M40" s="403"/>
    </row>
    <row r="41" spans="1:13" ht="13.5" thickBot="1" x14ac:dyDescent="0.25">
      <c r="A41" s="563" t="s">
        <v>187</v>
      </c>
      <c r="B41" s="564"/>
      <c r="C41" s="404"/>
      <c r="D41" s="404"/>
      <c r="E41" s="404"/>
      <c r="F41" s="404"/>
      <c r="G41" s="563" t="s">
        <v>187</v>
      </c>
      <c r="H41" s="564"/>
      <c r="I41" s="404"/>
      <c r="J41" s="404"/>
      <c r="K41" s="404"/>
      <c r="L41" s="404"/>
      <c r="M41" s="404"/>
    </row>
    <row r="42" spans="1:13" x14ac:dyDescent="0.2">
      <c r="A42" s="392" t="s">
        <v>185</v>
      </c>
      <c r="B42" s="393"/>
      <c r="C42" s="398"/>
      <c r="D42" s="399"/>
      <c r="E42" s="398"/>
      <c r="F42" s="399"/>
      <c r="G42" s="392" t="s">
        <v>185</v>
      </c>
      <c r="H42" s="393"/>
      <c r="I42" s="399"/>
      <c r="J42" s="398"/>
      <c r="K42" s="399"/>
      <c r="L42" s="398"/>
      <c r="M42" s="399"/>
    </row>
    <row r="43" spans="1:13" x14ac:dyDescent="0.2">
      <c r="A43" s="394" t="s">
        <v>198</v>
      </c>
      <c r="B43" s="395"/>
      <c r="C43" s="400"/>
      <c r="D43" s="401"/>
      <c r="E43" s="400"/>
      <c r="F43" s="401"/>
      <c r="G43" s="394" t="s">
        <v>198</v>
      </c>
      <c r="H43" s="395"/>
      <c r="I43" s="401"/>
      <c r="J43" s="400"/>
      <c r="K43" s="401"/>
      <c r="L43" s="400"/>
      <c r="M43" s="401"/>
    </row>
    <row r="44" spans="1:13" x14ac:dyDescent="0.2">
      <c r="A44" s="394" t="s">
        <v>199</v>
      </c>
      <c r="B44" s="395"/>
      <c r="C44" s="400"/>
      <c r="D44" s="401"/>
      <c r="E44" s="400"/>
      <c r="F44" s="401"/>
      <c r="G44" s="394" t="s">
        <v>199</v>
      </c>
      <c r="H44" s="395"/>
      <c r="I44" s="401"/>
      <c r="J44" s="400"/>
      <c r="K44" s="401"/>
      <c r="L44" s="400"/>
      <c r="M44" s="401"/>
    </row>
    <row r="45" spans="1:13" ht="13.5" thickBot="1" x14ac:dyDescent="0.25">
      <c r="A45" s="396" t="s">
        <v>200</v>
      </c>
      <c r="B45" s="397"/>
      <c r="C45" s="402"/>
      <c r="D45" s="403"/>
      <c r="E45" s="402"/>
      <c r="F45" s="403"/>
      <c r="G45" s="396" t="s">
        <v>200</v>
      </c>
      <c r="H45" s="397"/>
      <c r="I45" s="403"/>
      <c r="J45" s="402"/>
      <c r="K45" s="403"/>
      <c r="L45" s="402"/>
      <c r="M45" s="403"/>
    </row>
  </sheetData>
  <mergeCells count="13">
    <mergeCell ref="G41:H41"/>
    <mergeCell ref="A41:B41"/>
    <mergeCell ref="A25:B25"/>
    <mergeCell ref="B7:B8"/>
    <mergeCell ref="N7:N8"/>
    <mergeCell ref="A26:B26"/>
    <mergeCell ref="A31:B31"/>
    <mergeCell ref="A36:B36"/>
    <mergeCell ref="H7:H8"/>
    <mergeCell ref="G25:H25"/>
    <mergeCell ref="G26:H26"/>
    <mergeCell ref="G31:H31"/>
    <mergeCell ref="G36:H36"/>
  </mergeCells>
  <phoneticPr fontId="17" type="noConversion"/>
  <printOptions horizontalCentered="1" verticalCentered="1"/>
  <pageMargins left="0.31496062992125984" right="0.27559055118110237" top="0.19685039370078741" bottom="0.19685039370078741" header="0" footer="0"/>
  <pageSetup scale="70" fitToWidth="2" orientation="landscape" r:id="rId1"/>
  <headerFooter alignWithMargins="0">
    <oddHeader>&amp;R2016 - Año del Bicentenario de la Declaración de la Independencia Nacional</oddHeader>
  </headerFooter>
  <colBreaks count="1" manualBreakCount="1">
    <brk id="6" max="4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="87" zoomScaleNormal="70" zoomScaleSheetLayoutView="87" workbookViewId="0">
      <selection activeCell="I4" sqref="I4"/>
    </sheetView>
  </sheetViews>
  <sheetFormatPr baseColWidth="10" defaultRowHeight="12.75" x14ac:dyDescent="0.2"/>
  <cols>
    <col min="1" max="1" width="35.85546875" customWidth="1"/>
    <col min="2" max="2" width="17" customWidth="1"/>
    <col min="3" max="3" width="23.42578125" customWidth="1"/>
    <col min="4" max="4" width="22.7109375" customWidth="1"/>
    <col min="5" max="5" width="24.7109375" customWidth="1"/>
    <col min="6" max="6" width="22.28515625" customWidth="1"/>
    <col min="7" max="7" width="23.140625" customWidth="1"/>
    <col min="8" max="8" width="22.28515625" customWidth="1"/>
    <col min="9" max="9" width="35.85546875" customWidth="1"/>
    <col min="10" max="10" width="17" customWidth="1"/>
    <col min="11" max="11" width="23.140625" customWidth="1"/>
    <col min="12" max="12" width="23" customWidth="1"/>
    <col min="13" max="13" width="24.42578125" customWidth="1"/>
    <col min="14" max="14" width="19.5703125" customWidth="1"/>
  </cols>
  <sheetData>
    <row r="1" spans="1:14" x14ac:dyDescent="0.2">
      <c r="A1" s="280" t="s">
        <v>280</v>
      </c>
      <c r="B1" s="280"/>
      <c r="I1" s="280" t="s">
        <v>287</v>
      </c>
      <c r="J1" s="280"/>
    </row>
    <row r="2" spans="1:14" x14ac:dyDescent="0.2">
      <c r="A2" s="280" t="s">
        <v>184</v>
      </c>
      <c r="B2" s="280"/>
      <c r="I2" s="280" t="s">
        <v>184</v>
      </c>
      <c r="J2" s="280"/>
    </row>
    <row r="3" spans="1:14" x14ac:dyDescent="0.2">
      <c r="A3" s="463" t="str">
        <f>+'1.modelos'!A3</f>
        <v>Lavavajillas</v>
      </c>
      <c r="B3" s="440"/>
      <c r="I3" s="463" t="s">
        <v>236</v>
      </c>
      <c r="J3" s="440"/>
    </row>
    <row r="4" spans="1:14" x14ac:dyDescent="0.2">
      <c r="A4" s="284" t="s">
        <v>255</v>
      </c>
      <c r="B4" s="284"/>
      <c r="I4" s="284" t="s">
        <v>255</v>
      </c>
      <c r="J4" s="284"/>
    </row>
    <row r="5" spans="1:14" x14ac:dyDescent="0.2">
      <c r="A5" s="284"/>
      <c r="B5" s="284"/>
      <c r="I5" s="284"/>
      <c r="J5" s="284"/>
    </row>
    <row r="6" spans="1:14" ht="13.5" thickBot="1" x14ac:dyDescent="0.25"/>
    <row r="7" spans="1:14" ht="13.5" customHeight="1" x14ac:dyDescent="0.2">
      <c r="A7" s="389" t="s">
        <v>54</v>
      </c>
      <c r="B7" s="565" t="s">
        <v>183</v>
      </c>
      <c r="C7" s="467" t="s">
        <v>277</v>
      </c>
      <c r="D7" s="467" t="s">
        <v>276</v>
      </c>
      <c r="E7" s="467" t="s">
        <v>275</v>
      </c>
      <c r="F7" s="467" t="s">
        <v>274</v>
      </c>
      <c r="G7" s="467" t="s">
        <v>273</v>
      </c>
      <c r="H7" s="467" t="s">
        <v>278</v>
      </c>
      <c r="I7" s="389" t="s">
        <v>54</v>
      </c>
      <c r="J7" s="565" t="s">
        <v>183</v>
      </c>
      <c r="K7" s="467" t="s">
        <v>279</v>
      </c>
      <c r="L7" s="467" t="s">
        <v>292</v>
      </c>
      <c r="M7" s="467" t="s">
        <v>293</v>
      </c>
      <c r="N7" s="561" t="s">
        <v>109</v>
      </c>
    </row>
    <row r="8" spans="1:14" ht="36.75" customHeight="1" thickBot="1" x14ac:dyDescent="0.25">
      <c r="A8" s="390"/>
      <c r="B8" s="566"/>
      <c r="C8" s="488" t="s">
        <v>247</v>
      </c>
      <c r="D8" s="488" t="s">
        <v>247</v>
      </c>
      <c r="E8" s="488" t="s">
        <v>247</v>
      </c>
      <c r="F8" s="488" t="s">
        <v>247</v>
      </c>
      <c r="G8" s="488" t="s">
        <v>247</v>
      </c>
      <c r="H8" s="488" t="s">
        <v>247</v>
      </c>
      <c r="I8" s="390"/>
      <c r="J8" s="566"/>
      <c r="K8" s="488" t="s">
        <v>247</v>
      </c>
      <c r="L8" s="488" t="s">
        <v>247</v>
      </c>
      <c r="M8" s="488" t="s">
        <v>247</v>
      </c>
      <c r="N8" s="562"/>
    </row>
    <row r="9" spans="1:14" ht="13.5" thickBot="1" x14ac:dyDescent="0.25">
      <c r="A9" s="289"/>
      <c r="B9" s="289"/>
      <c r="I9" s="289"/>
      <c r="J9" s="289"/>
      <c r="N9" s="281"/>
    </row>
    <row r="10" spans="1:14" x14ac:dyDescent="0.2">
      <c r="A10" s="290" t="s">
        <v>181</v>
      </c>
      <c r="B10" s="290"/>
      <c r="C10" s="293"/>
      <c r="D10" s="293"/>
      <c r="E10" s="293"/>
      <c r="F10" s="293"/>
      <c r="G10" s="293"/>
      <c r="H10" s="293"/>
      <c r="I10" s="290" t="s">
        <v>181</v>
      </c>
      <c r="J10" s="290"/>
      <c r="K10" s="293"/>
      <c r="L10" s="293"/>
      <c r="M10" s="293"/>
      <c r="N10" s="293"/>
    </row>
    <row r="11" spans="1:14" x14ac:dyDescent="0.2">
      <c r="A11" s="294" t="s">
        <v>225</v>
      </c>
      <c r="B11" s="294"/>
      <c r="C11" s="297"/>
      <c r="D11" s="297"/>
      <c r="E11" s="297"/>
      <c r="F11" s="297"/>
      <c r="G11" s="297"/>
      <c r="H11" s="297"/>
      <c r="I11" s="294" t="s">
        <v>225</v>
      </c>
      <c r="J11" s="294"/>
      <c r="K11" s="297"/>
      <c r="L11" s="297"/>
      <c r="M11" s="297"/>
      <c r="N11" s="297"/>
    </row>
    <row r="12" spans="1:14" x14ac:dyDescent="0.2">
      <c r="A12" s="294" t="s">
        <v>224</v>
      </c>
      <c r="B12" s="294"/>
      <c r="C12" s="297"/>
      <c r="D12" s="297"/>
      <c r="E12" s="297"/>
      <c r="F12" s="297"/>
      <c r="G12" s="297"/>
      <c r="H12" s="297"/>
      <c r="I12" s="294" t="s">
        <v>224</v>
      </c>
      <c r="J12" s="294"/>
      <c r="K12" s="297"/>
      <c r="L12" s="297"/>
      <c r="M12" s="297"/>
      <c r="N12" s="297"/>
    </row>
    <row r="13" spans="1:14" x14ac:dyDescent="0.2">
      <c r="A13" s="294" t="s">
        <v>222</v>
      </c>
      <c r="B13" s="294"/>
      <c r="C13" s="297"/>
      <c r="D13" s="297"/>
      <c r="E13" s="297"/>
      <c r="F13" s="297"/>
      <c r="G13" s="297"/>
      <c r="H13" s="297"/>
      <c r="I13" s="294" t="s">
        <v>222</v>
      </c>
      <c r="J13" s="294"/>
      <c r="K13" s="297"/>
      <c r="L13" s="297"/>
      <c r="M13" s="297"/>
      <c r="N13" s="297"/>
    </row>
    <row r="14" spans="1:14" x14ac:dyDescent="0.2">
      <c r="A14" s="294" t="s">
        <v>223</v>
      </c>
      <c r="B14" s="294"/>
      <c r="C14" s="297"/>
      <c r="D14" s="297"/>
      <c r="E14" s="297"/>
      <c r="F14" s="297"/>
      <c r="G14" s="297"/>
      <c r="H14" s="297"/>
      <c r="I14" s="294" t="s">
        <v>223</v>
      </c>
      <c r="J14" s="294"/>
      <c r="K14" s="297"/>
      <c r="L14" s="297"/>
      <c r="M14" s="297"/>
      <c r="N14" s="297"/>
    </row>
    <row r="15" spans="1:14" ht="13.5" thickBot="1" x14ac:dyDescent="0.25">
      <c r="A15" s="298"/>
      <c r="B15" s="298"/>
      <c r="C15" s="300"/>
      <c r="D15" s="300"/>
      <c r="E15" s="300"/>
      <c r="F15" s="300"/>
      <c r="G15" s="300"/>
      <c r="H15" s="300"/>
      <c r="I15" s="298"/>
      <c r="J15" s="298"/>
      <c r="K15" s="300"/>
      <c r="L15" s="300"/>
      <c r="M15" s="300"/>
      <c r="N15" s="300"/>
    </row>
    <row r="16" spans="1:14" ht="13.5" thickBot="1" x14ac:dyDescent="0.25">
      <c r="A16" s="289"/>
      <c r="B16" s="289"/>
      <c r="I16" s="289"/>
      <c r="J16" s="289"/>
      <c r="N16" s="281"/>
    </row>
    <row r="17" spans="1:14" x14ac:dyDescent="0.2">
      <c r="A17" s="290" t="s">
        <v>182</v>
      </c>
      <c r="B17" s="290"/>
      <c r="C17" s="293"/>
      <c r="D17" s="293"/>
      <c r="E17" s="293"/>
      <c r="F17" s="293"/>
      <c r="G17" s="293"/>
      <c r="H17" s="293"/>
      <c r="I17" s="290" t="s">
        <v>182</v>
      </c>
      <c r="J17" s="290"/>
      <c r="K17" s="293"/>
      <c r="L17" s="293"/>
      <c r="M17" s="293"/>
      <c r="N17" s="293"/>
    </row>
    <row r="18" spans="1:14" x14ac:dyDescent="0.2">
      <c r="A18" s="294" t="s">
        <v>225</v>
      </c>
      <c r="B18" s="294"/>
      <c r="C18" s="297"/>
      <c r="D18" s="297"/>
      <c r="E18" s="297"/>
      <c r="F18" s="297"/>
      <c r="G18" s="297"/>
      <c r="H18" s="297"/>
      <c r="I18" s="294" t="s">
        <v>225</v>
      </c>
      <c r="J18" s="294"/>
      <c r="K18" s="297"/>
      <c r="L18" s="297"/>
      <c r="M18" s="297"/>
      <c r="N18" s="297"/>
    </row>
    <row r="19" spans="1:14" x14ac:dyDescent="0.2">
      <c r="A19" s="294" t="s">
        <v>224</v>
      </c>
      <c r="B19" s="294"/>
      <c r="C19" s="297"/>
      <c r="D19" s="297"/>
      <c r="E19" s="297"/>
      <c r="F19" s="297"/>
      <c r="G19" s="297"/>
      <c r="H19" s="297"/>
      <c r="I19" s="294" t="s">
        <v>224</v>
      </c>
      <c r="J19" s="294"/>
      <c r="K19" s="297"/>
      <c r="L19" s="297"/>
      <c r="M19" s="297"/>
      <c r="N19" s="297"/>
    </row>
    <row r="20" spans="1:14" x14ac:dyDescent="0.2">
      <c r="A20" s="294" t="s">
        <v>222</v>
      </c>
      <c r="B20" s="294"/>
      <c r="C20" s="297"/>
      <c r="D20" s="297"/>
      <c r="E20" s="297"/>
      <c r="F20" s="297"/>
      <c r="G20" s="297"/>
      <c r="H20" s="297"/>
      <c r="I20" s="294" t="s">
        <v>222</v>
      </c>
      <c r="J20" s="294"/>
      <c r="K20" s="297"/>
      <c r="L20" s="297"/>
      <c r="M20" s="297"/>
      <c r="N20" s="297"/>
    </row>
    <row r="21" spans="1:14" x14ac:dyDescent="0.2">
      <c r="A21" s="294" t="s">
        <v>223</v>
      </c>
      <c r="B21" s="294"/>
      <c r="C21" s="297"/>
      <c r="D21" s="297"/>
      <c r="E21" s="297"/>
      <c r="F21" s="297"/>
      <c r="G21" s="297"/>
      <c r="H21" s="297"/>
      <c r="I21" s="294" t="s">
        <v>223</v>
      </c>
      <c r="J21" s="294"/>
      <c r="K21" s="297"/>
      <c r="L21" s="297"/>
      <c r="M21" s="297"/>
      <c r="N21" s="297"/>
    </row>
    <row r="22" spans="1:14" ht="13.5" thickBot="1" x14ac:dyDescent="0.25">
      <c r="A22" s="298"/>
      <c r="B22" s="298"/>
      <c r="C22" s="300"/>
      <c r="D22" s="300"/>
      <c r="E22" s="300"/>
      <c r="F22" s="300"/>
      <c r="G22" s="300"/>
      <c r="H22" s="300"/>
      <c r="I22" s="298"/>
      <c r="J22" s="298"/>
      <c r="K22" s="300"/>
      <c r="L22" s="300"/>
      <c r="M22" s="300"/>
      <c r="N22" s="300"/>
    </row>
    <row r="24" spans="1:14" ht="13.5" thickBot="1" x14ac:dyDescent="0.25">
      <c r="A24" s="284" t="s">
        <v>209</v>
      </c>
      <c r="I24" s="284" t="s">
        <v>209</v>
      </c>
    </row>
    <row r="25" spans="1:14" ht="13.5" thickBot="1" x14ac:dyDescent="0.25">
      <c r="A25" s="567" t="s">
        <v>54</v>
      </c>
      <c r="B25" s="568"/>
      <c r="C25" s="391" t="s">
        <v>277</v>
      </c>
      <c r="D25" s="391" t="s">
        <v>276</v>
      </c>
      <c r="E25" s="391" t="s">
        <v>275</v>
      </c>
      <c r="F25" s="391" t="s">
        <v>274</v>
      </c>
      <c r="G25" s="391" t="s">
        <v>273</v>
      </c>
      <c r="H25" s="391" t="s">
        <v>278</v>
      </c>
      <c r="I25" s="567" t="s">
        <v>54</v>
      </c>
      <c r="J25" s="568"/>
      <c r="K25" s="391" t="s">
        <v>279</v>
      </c>
      <c r="L25" s="391" t="s">
        <v>292</v>
      </c>
      <c r="M25" s="391" t="s">
        <v>293</v>
      </c>
    </row>
    <row r="26" spans="1:14" ht="13.5" thickBot="1" x14ac:dyDescent="0.25">
      <c r="A26" s="563" t="s">
        <v>106</v>
      </c>
      <c r="B26" s="564"/>
      <c r="I26" s="563" t="s">
        <v>106</v>
      </c>
      <c r="J26" s="564"/>
    </row>
    <row r="27" spans="1:14" x14ac:dyDescent="0.2">
      <c r="A27" s="392" t="s">
        <v>185</v>
      </c>
      <c r="B27" s="393"/>
      <c r="C27" s="398"/>
      <c r="D27" s="399"/>
      <c r="E27" s="398"/>
      <c r="F27" s="399"/>
      <c r="G27" s="399"/>
      <c r="H27" s="398"/>
      <c r="I27" s="392" t="s">
        <v>185</v>
      </c>
      <c r="J27" s="393"/>
      <c r="K27" s="399"/>
      <c r="L27" s="398"/>
      <c r="M27" s="399"/>
    </row>
    <row r="28" spans="1:14" x14ac:dyDescent="0.2">
      <c r="A28" s="394" t="s">
        <v>198</v>
      </c>
      <c r="B28" s="395"/>
      <c r="C28" s="400"/>
      <c r="D28" s="401"/>
      <c r="E28" s="400"/>
      <c r="F28" s="401"/>
      <c r="G28" s="401"/>
      <c r="H28" s="400"/>
      <c r="I28" s="394" t="s">
        <v>198</v>
      </c>
      <c r="J28" s="395"/>
      <c r="K28" s="401"/>
      <c r="L28" s="400"/>
      <c r="M28" s="401"/>
    </row>
    <row r="29" spans="1:14" x14ac:dyDescent="0.2">
      <c r="A29" s="394" t="s">
        <v>199</v>
      </c>
      <c r="B29" s="395"/>
      <c r="C29" s="400"/>
      <c r="D29" s="401"/>
      <c r="E29" s="400"/>
      <c r="F29" s="401"/>
      <c r="G29" s="401"/>
      <c r="H29" s="400"/>
      <c r="I29" s="394" t="s">
        <v>199</v>
      </c>
      <c r="J29" s="395"/>
      <c r="K29" s="401"/>
      <c r="L29" s="400"/>
      <c r="M29" s="401"/>
    </row>
    <row r="30" spans="1:14" ht="13.5" thickBot="1" x14ac:dyDescent="0.25">
      <c r="A30" s="396" t="s">
        <v>200</v>
      </c>
      <c r="B30" s="397"/>
      <c r="C30" s="402"/>
      <c r="D30" s="403"/>
      <c r="E30" s="402"/>
      <c r="F30" s="403"/>
      <c r="G30" s="403"/>
      <c r="H30" s="402"/>
      <c r="I30" s="396" t="s">
        <v>200</v>
      </c>
      <c r="J30" s="397"/>
      <c r="K30" s="403"/>
      <c r="L30" s="402"/>
      <c r="M30" s="403"/>
    </row>
    <row r="31" spans="1:14" ht="13.5" thickBot="1" x14ac:dyDescent="0.25">
      <c r="A31" s="563" t="s">
        <v>186</v>
      </c>
      <c r="B31" s="564"/>
      <c r="C31" s="404"/>
      <c r="D31" s="404"/>
      <c r="E31" s="404"/>
      <c r="F31" s="404"/>
      <c r="G31" s="404"/>
      <c r="H31" s="404"/>
      <c r="I31" s="563" t="s">
        <v>186</v>
      </c>
      <c r="J31" s="564"/>
      <c r="K31" s="404"/>
      <c r="L31" s="404"/>
      <c r="M31" s="404"/>
    </row>
    <row r="32" spans="1:14" x14ac:dyDescent="0.2">
      <c r="A32" s="392" t="s">
        <v>185</v>
      </c>
      <c r="B32" s="393"/>
      <c r="C32" s="398"/>
      <c r="D32" s="399"/>
      <c r="E32" s="398"/>
      <c r="F32" s="399"/>
      <c r="G32" s="399"/>
      <c r="H32" s="398"/>
      <c r="I32" s="392" t="s">
        <v>185</v>
      </c>
      <c r="J32" s="393"/>
      <c r="K32" s="399"/>
      <c r="L32" s="398"/>
      <c r="M32" s="399"/>
    </row>
    <row r="33" spans="1:13" x14ac:dyDescent="0.2">
      <c r="A33" s="394" t="s">
        <v>198</v>
      </c>
      <c r="B33" s="395"/>
      <c r="C33" s="400"/>
      <c r="D33" s="401"/>
      <c r="E33" s="400"/>
      <c r="F33" s="401"/>
      <c r="G33" s="401"/>
      <c r="H33" s="400"/>
      <c r="I33" s="394" t="s">
        <v>198</v>
      </c>
      <c r="J33" s="395"/>
      <c r="K33" s="401"/>
      <c r="L33" s="400"/>
      <c r="M33" s="401"/>
    </row>
    <row r="34" spans="1:13" x14ac:dyDescent="0.2">
      <c r="A34" s="394" t="s">
        <v>199</v>
      </c>
      <c r="B34" s="395"/>
      <c r="C34" s="400"/>
      <c r="D34" s="401"/>
      <c r="E34" s="400"/>
      <c r="F34" s="401"/>
      <c r="G34" s="401"/>
      <c r="H34" s="400"/>
      <c r="I34" s="394" t="s">
        <v>199</v>
      </c>
      <c r="J34" s="395"/>
      <c r="K34" s="401"/>
      <c r="L34" s="400"/>
      <c r="M34" s="401"/>
    </row>
    <row r="35" spans="1:13" ht="13.5" thickBot="1" x14ac:dyDescent="0.25">
      <c r="A35" s="396" t="s">
        <v>200</v>
      </c>
      <c r="B35" s="397"/>
      <c r="C35" s="402"/>
      <c r="D35" s="403"/>
      <c r="E35" s="402"/>
      <c r="F35" s="403"/>
      <c r="G35" s="403"/>
      <c r="H35" s="402"/>
      <c r="I35" s="396" t="s">
        <v>200</v>
      </c>
      <c r="J35" s="397"/>
      <c r="K35" s="403"/>
      <c r="L35" s="402"/>
      <c r="M35" s="403"/>
    </row>
    <row r="36" spans="1:13" ht="13.5" thickBot="1" x14ac:dyDescent="0.25">
      <c r="A36" s="563" t="s">
        <v>187</v>
      </c>
      <c r="B36" s="564"/>
      <c r="C36" s="404"/>
      <c r="D36" s="404"/>
      <c r="E36" s="404"/>
      <c r="F36" s="404"/>
      <c r="G36" s="404"/>
      <c r="H36" s="404"/>
      <c r="I36" s="563" t="s">
        <v>187</v>
      </c>
      <c r="J36" s="564"/>
      <c r="K36" s="404"/>
      <c r="L36" s="404"/>
      <c r="M36" s="404"/>
    </row>
    <row r="37" spans="1:13" x14ac:dyDescent="0.2">
      <c r="A37" s="392" t="s">
        <v>185</v>
      </c>
      <c r="B37" s="393"/>
      <c r="C37" s="398"/>
      <c r="D37" s="399"/>
      <c r="E37" s="398"/>
      <c r="F37" s="399"/>
      <c r="G37" s="399"/>
      <c r="H37" s="398"/>
      <c r="I37" s="392" t="s">
        <v>185</v>
      </c>
      <c r="J37" s="393"/>
      <c r="K37" s="399"/>
      <c r="L37" s="398"/>
      <c r="M37" s="399"/>
    </row>
    <row r="38" spans="1:13" x14ac:dyDescent="0.2">
      <c r="A38" s="394" t="s">
        <v>198</v>
      </c>
      <c r="B38" s="395"/>
      <c r="C38" s="400"/>
      <c r="D38" s="401"/>
      <c r="E38" s="400"/>
      <c r="F38" s="401"/>
      <c r="G38" s="401"/>
      <c r="H38" s="400"/>
      <c r="I38" s="394" t="s">
        <v>198</v>
      </c>
      <c r="J38" s="395"/>
      <c r="K38" s="401"/>
      <c r="L38" s="400"/>
      <c r="M38" s="401"/>
    </row>
    <row r="39" spans="1:13" x14ac:dyDescent="0.2">
      <c r="A39" s="394" t="s">
        <v>199</v>
      </c>
      <c r="B39" s="395"/>
      <c r="C39" s="400"/>
      <c r="D39" s="401"/>
      <c r="E39" s="400"/>
      <c r="F39" s="401"/>
      <c r="G39" s="401"/>
      <c r="H39" s="400"/>
      <c r="I39" s="394" t="s">
        <v>199</v>
      </c>
      <c r="J39" s="395"/>
      <c r="K39" s="401"/>
      <c r="L39" s="400"/>
      <c r="M39" s="401"/>
    </row>
    <row r="40" spans="1:13" ht="13.5" thickBot="1" x14ac:dyDescent="0.25">
      <c r="A40" s="396" t="s">
        <v>200</v>
      </c>
      <c r="B40" s="397"/>
      <c r="C40" s="402"/>
      <c r="D40" s="403"/>
      <c r="E40" s="402"/>
      <c r="F40" s="403"/>
      <c r="G40" s="403"/>
      <c r="H40" s="402"/>
      <c r="I40" s="396" t="s">
        <v>200</v>
      </c>
      <c r="J40" s="397"/>
      <c r="K40" s="403"/>
      <c r="L40" s="402"/>
      <c r="M40" s="403"/>
    </row>
    <row r="41" spans="1:13" ht="13.5" thickBot="1" x14ac:dyDescent="0.25">
      <c r="A41" s="563" t="s">
        <v>187</v>
      </c>
      <c r="B41" s="564"/>
      <c r="C41" s="404"/>
      <c r="D41" s="404"/>
      <c r="E41" s="404"/>
      <c r="F41" s="404"/>
      <c r="G41" s="404"/>
      <c r="H41" s="404"/>
      <c r="I41" s="563" t="s">
        <v>187</v>
      </c>
      <c r="J41" s="564"/>
      <c r="K41" s="404"/>
      <c r="L41" s="404"/>
      <c r="M41" s="404"/>
    </row>
    <row r="42" spans="1:13" x14ac:dyDescent="0.2">
      <c r="A42" s="392" t="s">
        <v>185</v>
      </c>
      <c r="B42" s="393"/>
      <c r="C42" s="398"/>
      <c r="D42" s="399"/>
      <c r="E42" s="398"/>
      <c r="F42" s="399"/>
      <c r="G42" s="399"/>
      <c r="H42" s="398"/>
      <c r="I42" s="392" t="s">
        <v>185</v>
      </c>
      <c r="J42" s="393"/>
      <c r="K42" s="399"/>
      <c r="L42" s="398"/>
      <c r="M42" s="399"/>
    </row>
    <row r="43" spans="1:13" x14ac:dyDescent="0.2">
      <c r="A43" s="394" t="s">
        <v>198</v>
      </c>
      <c r="B43" s="395"/>
      <c r="C43" s="400"/>
      <c r="D43" s="401"/>
      <c r="E43" s="400"/>
      <c r="F43" s="401"/>
      <c r="G43" s="401"/>
      <c r="H43" s="400"/>
      <c r="I43" s="394" t="s">
        <v>198</v>
      </c>
      <c r="J43" s="395"/>
      <c r="K43" s="401"/>
      <c r="L43" s="400"/>
      <c r="M43" s="401"/>
    </row>
    <row r="44" spans="1:13" x14ac:dyDescent="0.2">
      <c r="A44" s="394" t="s">
        <v>199</v>
      </c>
      <c r="B44" s="395"/>
      <c r="C44" s="400"/>
      <c r="D44" s="401"/>
      <c r="E44" s="400"/>
      <c r="F44" s="401"/>
      <c r="G44" s="401"/>
      <c r="H44" s="400"/>
      <c r="I44" s="394" t="s">
        <v>199</v>
      </c>
      <c r="J44" s="395"/>
      <c r="K44" s="401"/>
      <c r="L44" s="400"/>
      <c r="M44" s="401"/>
    </row>
    <row r="45" spans="1:13" ht="13.5" thickBot="1" x14ac:dyDescent="0.25">
      <c r="A45" s="396" t="s">
        <v>200</v>
      </c>
      <c r="B45" s="397"/>
      <c r="C45" s="402"/>
      <c r="D45" s="403"/>
      <c r="E45" s="402"/>
      <c r="F45" s="403"/>
      <c r="G45" s="403"/>
      <c r="H45" s="402"/>
      <c r="I45" s="396" t="s">
        <v>200</v>
      </c>
      <c r="J45" s="397"/>
      <c r="K45" s="403"/>
      <c r="L45" s="402"/>
      <c r="M45" s="403"/>
    </row>
  </sheetData>
  <mergeCells count="13">
    <mergeCell ref="N7:N8"/>
    <mergeCell ref="A41:B41"/>
    <mergeCell ref="B7:B8"/>
    <mergeCell ref="A25:B25"/>
    <mergeCell ref="A26:B26"/>
    <mergeCell ref="A31:B31"/>
    <mergeCell ref="A36:B36"/>
    <mergeCell ref="J7:J8"/>
    <mergeCell ref="I25:J25"/>
    <mergeCell ref="I26:J26"/>
    <mergeCell ref="I31:J31"/>
    <mergeCell ref="I36:J36"/>
    <mergeCell ref="I41:J41"/>
  </mergeCells>
  <printOptions horizontalCentered="1" verticalCentered="1"/>
  <pageMargins left="0.31496062992125984" right="0.27559055118110237" top="0.19685039370078741" bottom="0.19685039370078741" header="0" footer="0"/>
  <pageSetup scale="70" fitToWidth="2" orientation="landscape" r:id="rId1"/>
  <headerFooter alignWithMargins="0">
    <oddHeader>&amp;R2016 - Año del Bicentenario de la Declaración de la Independencia Nacional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2:AT76"/>
  <sheetViews>
    <sheetView showGridLines="0" topLeftCell="B1" zoomScale="75" workbookViewId="0">
      <selection activeCell="H12" sqref="H12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78" customWidth="1"/>
    <col min="6" max="6" width="7.5703125" style="52" customWidth="1"/>
    <col min="7" max="7" width="17.5703125" style="52" customWidth="1"/>
    <col min="8" max="16384" width="11.42578125" style="52"/>
  </cols>
  <sheetData>
    <row r="2" spans="2:7" s="195" customFormat="1" x14ac:dyDescent="0.2">
      <c r="B2" s="168" t="s">
        <v>281</v>
      </c>
      <c r="C2" s="168"/>
      <c r="D2" s="168"/>
      <c r="E2" s="168"/>
    </row>
    <row r="3" spans="2:7" s="195" customFormat="1" x14ac:dyDescent="0.2">
      <c r="B3" s="168" t="s">
        <v>77</v>
      </c>
      <c r="C3" s="168"/>
      <c r="D3" s="168"/>
      <c r="E3" s="168"/>
    </row>
    <row r="4" spans="2:7" s="195" customFormat="1" x14ac:dyDescent="0.2">
      <c r="B4" s="441" t="s">
        <v>257</v>
      </c>
      <c r="C4" s="441"/>
      <c r="D4" s="441"/>
      <c r="E4" s="441"/>
      <c r="F4" s="413"/>
    </row>
    <row r="5" spans="2:7" s="195" customFormat="1" x14ac:dyDescent="0.2">
      <c r="B5" s="505" t="s">
        <v>252</v>
      </c>
      <c r="C5" s="505"/>
      <c r="D5" s="505"/>
      <c r="E5" s="505"/>
      <c r="F5" s="413"/>
    </row>
    <row r="6" spans="2:7" s="195" customFormat="1" x14ac:dyDescent="0.2">
      <c r="B6" s="505" t="s">
        <v>239</v>
      </c>
      <c r="C6" s="505"/>
      <c r="D6" s="505"/>
      <c r="E6" s="505"/>
      <c r="F6" s="413"/>
      <c r="G6" s="413"/>
    </row>
    <row r="7" spans="2:7" s="195" customFormat="1" x14ac:dyDescent="0.2">
      <c r="B7" s="412"/>
      <c r="C7" s="412"/>
      <c r="D7" s="412"/>
      <c r="E7" s="412"/>
      <c r="F7" s="413"/>
      <c r="G7" s="413"/>
    </row>
    <row r="8" spans="2:7" s="195" customFormat="1" x14ac:dyDescent="0.2">
      <c r="B8" s="412"/>
      <c r="C8" s="412"/>
      <c r="D8" s="412"/>
      <c r="E8" s="412"/>
      <c r="F8" s="413"/>
      <c r="G8" s="413"/>
    </row>
    <row r="9" spans="2:7" ht="13.5" thickBot="1" x14ac:dyDescent="0.25">
      <c r="C9" s="250"/>
      <c r="D9" s="250"/>
      <c r="E9" s="250"/>
      <c r="F9" s="220"/>
      <c r="G9" s="220"/>
    </row>
    <row r="10" spans="2:7" ht="12.75" customHeight="1" x14ac:dyDescent="0.2">
      <c r="B10" s="271" t="s">
        <v>9</v>
      </c>
      <c r="C10" s="272" t="s">
        <v>78</v>
      </c>
      <c r="D10" s="183" t="s">
        <v>13</v>
      </c>
      <c r="E10" s="273" t="s">
        <v>79</v>
      </c>
      <c r="F10" s="59"/>
    </row>
    <row r="11" spans="2:7" ht="12" customHeight="1" thickBot="1" x14ac:dyDescent="0.25">
      <c r="B11" s="254" t="s">
        <v>10</v>
      </c>
      <c r="C11" s="274" t="s">
        <v>220</v>
      </c>
      <c r="D11" s="204" t="s">
        <v>221</v>
      </c>
      <c r="E11" s="255" t="s">
        <v>80</v>
      </c>
      <c r="F11" s="59"/>
    </row>
    <row r="12" spans="2:7" x14ac:dyDescent="0.2">
      <c r="B12" s="205">
        <f>+'3.vol.'!C8</f>
        <v>41275</v>
      </c>
      <c r="C12" s="206"/>
      <c r="D12" s="207"/>
      <c r="E12" s="208"/>
    </row>
    <row r="13" spans="2:7" x14ac:dyDescent="0.2">
      <c r="B13" s="209">
        <f>+'3.vol.'!C9</f>
        <v>41306</v>
      </c>
      <c r="C13" s="210"/>
      <c r="D13" s="179"/>
      <c r="E13" s="180"/>
    </row>
    <row r="14" spans="2:7" x14ac:dyDescent="0.2">
      <c r="B14" s="209">
        <f>+'3.vol.'!C10</f>
        <v>41334</v>
      </c>
      <c r="C14" s="210"/>
      <c r="D14" s="179"/>
      <c r="E14" s="180"/>
    </row>
    <row r="15" spans="2:7" x14ac:dyDescent="0.2">
      <c r="B15" s="209">
        <f>+'3.vol.'!C11</f>
        <v>41365</v>
      </c>
      <c r="C15" s="210"/>
      <c r="D15" s="179"/>
      <c r="E15" s="180"/>
    </row>
    <row r="16" spans="2:7" x14ac:dyDescent="0.2">
      <c r="B16" s="209">
        <f>+'3.vol.'!C12</f>
        <v>41395</v>
      </c>
      <c r="C16" s="179"/>
      <c r="D16" s="179"/>
      <c r="E16" s="180"/>
    </row>
    <row r="17" spans="2:5" x14ac:dyDescent="0.2">
      <c r="B17" s="209">
        <f>+'3.vol.'!C13</f>
        <v>41426</v>
      </c>
      <c r="C17" s="210"/>
      <c r="D17" s="179"/>
      <c r="E17" s="180"/>
    </row>
    <row r="18" spans="2:5" x14ac:dyDescent="0.2">
      <c r="B18" s="209">
        <f>+'3.vol.'!C14</f>
        <v>41456</v>
      </c>
      <c r="C18" s="179"/>
      <c r="D18" s="179"/>
      <c r="E18" s="180"/>
    </row>
    <row r="19" spans="2:5" x14ac:dyDescent="0.2">
      <c r="B19" s="209">
        <f>+'3.vol.'!C15</f>
        <v>41487</v>
      </c>
      <c r="C19" s="179"/>
      <c r="D19" s="179"/>
      <c r="E19" s="180"/>
    </row>
    <row r="20" spans="2:5" x14ac:dyDescent="0.2">
      <c r="B20" s="209">
        <f>+'3.vol.'!C16</f>
        <v>41518</v>
      </c>
      <c r="C20" s="179"/>
      <c r="D20" s="179"/>
      <c r="E20" s="180"/>
    </row>
    <row r="21" spans="2:5" x14ac:dyDescent="0.2">
      <c r="B21" s="209">
        <f>+'3.vol.'!C17</f>
        <v>41548</v>
      </c>
      <c r="C21" s="179"/>
      <c r="D21" s="179"/>
      <c r="E21" s="180"/>
    </row>
    <row r="22" spans="2:5" x14ac:dyDescent="0.2">
      <c r="B22" s="209">
        <f>+'3.vol.'!C18</f>
        <v>41579</v>
      </c>
      <c r="C22" s="179"/>
      <c r="D22" s="179"/>
      <c r="E22" s="180"/>
    </row>
    <row r="23" spans="2:5" ht="13.5" thickBot="1" x14ac:dyDescent="0.25">
      <c r="B23" s="211">
        <f>+'3.vol.'!C19</f>
        <v>41609</v>
      </c>
      <c r="C23" s="212"/>
      <c r="D23" s="212"/>
      <c r="E23" s="213"/>
    </row>
    <row r="24" spans="2:5" x14ac:dyDescent="0.2">
      <c r="B24" s="205">
        <f>+'3.vol.'!C20</f>
        <v>41640</v>
      </c>
      <c r="C24" s="207"/>
      <c r="D24" s="207"/>
      <c r="E24" s="180"/>
    </row>
    <row r="25" spans="2:5" x14ac:dyDescent="0.2">
      <c r="B25" s="209">
        <f>+'3.vol.'!C21</f>
        <v>41671</v>
      </c>
      <c r="C25" s="179"/>
      <c r="D25" s="179"/>
      <c r="E25" s="214"/>
    </row>
    <row r="26" spans="2:5" x14ac:dyDescent="0.2">
      <c r="B26" s="209">
        <f>+'3.vol.'!C22</f>
        <v>41699</v>
      </c>
      <c r="C26" s="179"/>
      <c r="D26" s="179"/>
      <c r="E26" s="180"/>
    </row>
    <row r="27" spans="2:5" x14ac:dyDescent="0.2">
      <c r="B27" s="209">
        <f>+'3.vol.'!C23</f>
        <v>41730</v>
      </c>
      <c r="C27" s="179"/>
      <c r="D27" s="179"/>
      <c r="E27" s="180"/>
    </row>
    <row r="28" spans="2:5" x14ac:dyDescent="0.2">
      <c r="B28" s="209">
        <f>+'3.vol.'!C24</f>
        <v>41760</v>
      </c>
      <c r="C28" s="179"/>
      <c r="D28" s="179"/>
      <c r="E28" s="180"/>
    </row>
    <row r="29" spans="2:5" x14ac:dyDescent="0.2">
      <c r="B29" s="209">
        <f>+'3.vol.'!C25</f>
        <v>41791</v>
      </c>
      <c r="C29" s="179"/>
      <c r="D29" s="179"/>
      <c r="E29" s="180"/>
    </row>
    <row r="30" spans="2:5" x14ac:dyDescent="0.2">
      <c r="B30" s="209">
        <f>+'3.vol.'!C26</f>
        <v>41821</v>
      </c>
      <c r="C30" s="179"/>
      <c r="D30" s="179"/>
      <c r="E30" s="180"/>
    </row>
    <row r="31" spans="2:5" x14ac:dyDescent="0.2">
      <c r="B31" s="209">
        <f>+'3.vol.'!C27</f>
        <v>41852</v>
      </c>
      <c r="C31" s="179"/>
      <c r="D31" s="179"/>
      <c r="E31" s="180"/>
    </row>
    <row r="32" spans="2:5" x14ac:dyDescent="0.2">
      <c r="B32" s="209">
        <f>+'3.vol.'!C28</f>
        <v>41883</v>
      </c>
      <c r="C32" s="179"/>
      <c r="D32" s="179"/>
      <c r="E32" s="180"/>
    </row>
    <row r="33" spans="2:5" x14ac:dyDescent="0.2">
      <c r="B33" s="209">
        <f>+'3.vol.'!C29</f>
        <v>41913</v>
      </c>
      <c r="C33" s="179"/>
      <c r="D33" s="179"/>
      <c r="E33" s="180"/>
    </row>
    <row r="34" spans="2:5" x14ac:dyDescent="0.2">
      <c r="B34" s="209">
        <f>+'3.vol.'!C30</f>
        <v>41944</v>
      </c>
      <c r="C34" s="179"/>
      <c r="D34" s="179"/>
      <c r="E34" s="180"/>
    </row>
    <row r="35" spans="2:5" ht="13.5" thickBot="1" x14ac:dyDescent="0.25">
      <c r="B35" s="211">
        <f>+'3.vol.'!C31</f>
        <v>41974</v>
      </c>
      <c r="C35" s="212"/>
      <c r="D35" s="212"/>
      <c r="E35" s="215"/>
    </row>
    <row r="36" spans="2:5" x14ac:dyDescent="0.2">
      <c r="B36" s="205">
        <f>+'3.vol.'!C32</f>
        <v>42005</v>
      </c>
      <c r="C36" s="207"/>
      <c r="D36" s="216"/>
      <c r="E36" s="206"/>
    </row>
    <row r="37" spans="2:5" x14ac:dyDescent="0.2">
      <c r="B37" s="209">
        <f>+'3.vol.'!C33</f>
        <v>42036</v>
      </c>
      <c r="C37" s="179"/>
      <c r="D37" s="156"/>
      <c r="E37" s="210"/>
    </row>
    <row r="38" spans="2:5" x14ac:dyDescent="0.2">
      <c r="B38" s="209">
        <f>+'3.vol.'!C34</f>
        <v>42064</v>
      </c>
      <c r="C38" s="179"/>
      <c r="D38" s="156"/>
      <c r="E38" s="210"/>
    </row>
    <row r="39" spans="2:5" x14ac:dyDescent="0.2">
      <c r="B39" s="209">
        <f>+'3.vol.'!C35</f>
        <v>42095</v>
      </c>
      <c r="C39" s="179"/>
      <c r="D39" s="156"/>
      <c r="E39" s="210"/>
    </row>
    <row r="40" spans="2:5" x14ac:dyDescent="0.2">
      <c r="B40" s="209">
        <f>+'3.vol.'!C36</f>
        <v>42125</v>
      </c>
      <c r="C40" s="179"/>
      <c r="D40" s="156"/>
      <c r="E40" s="210"/>
    </row>
    <row r="41" spans="2:5" x14ac:dyDescent="0.2">
      <c r="B41" s="209">
        <f>+'3.vol.'!C37</f>
        <v>42156</v>
      </c>
      <c r="C41" s="179"/>
      <c r="D41" s="156"/>
      <c r="E41" s="210"/>
    </row>
    <row r="42" spans="2:5" x14ac:dyDescent="0.2">
      <c r="B42" s="209">
        <f>+'3.vol.'!C38</f>
        <v>42186</v>
      </c>
      <c r="C42" s="179"/>
      <c r="D42" s="156"/>
      <c r="E42" s="210"/>
    </row>
    <row r="43" spans="2:5" x14ac:dyDescent="0.2">
      <c r="B43" s="209">
        <f>+'3.vol.'!C39</f>
        <v>42217</v>
      </c>
      <c r="C43" s="179"/>
      <c r="D43" s="156"/>
      <c r="E43" s="210"/>
    </row>
    <row r="44" spans="2:5" x14ac:dyDescent="0.2">
      <c r="B44" s="209">
        <f>+'3.vol.'!C40</f>
        <v>42248</v>
      </c>
      <c r="C44" s="179"/>
      <c r="D44" s="156"/>
      <c r="E44" s="210"/>
    </row>
    <row r="45" spans="2:5" x14ac:dyDescent="0.2">
      <c r="B45" s="209">
        <f>+'3.vol.'!C41</f>
        <v>42278</v>
      </c>
      <c r="C45" s="179"/>
      <c r="D45" s="156"/>
      <c r="E45" s="210"/>
    </row>
    <row r="46" spans="2:5" x14ac:dyDescent="0.2">
      <c r="B46" s="209">
        <f>+'3.vol.'!C42</f>
        <v>42309</v>
      </c>
      <c r="C46" s="179"/>
      <c r="D46" s="156"/>
      <c r="E46" s="210"/>
    </row>
    <row r="47" spans="2:5" ht="13.5" thickBot="1" x14ac:dyDescent="0.25">
      <c r="B47" s="275">
        <f>+'3.vol.'!C43</f>
        <v>42339</v>
      </c>
      <c r="C47" s="276"/>
      <c r="D47" s="277"/>
      <c r="E47" s="270"/>
    </row>
    <row r="48" spans="2:5" x14ac:dyDescent="0.2">
      <c r="B48" s="205">
        <f>+'3.vol.'!C44</f>
        <v>42370</v>
      </c>
      <c r="C48" s="207"/>
      <c r="D48" s="207"/>
      <c r="E48" s="206"/>
    </row>
    <row r="49" spans="2:46" x14ac:dyDescent="0.2">
      <c r="B49" s="209">
        <f>+'3.vol.'!C45</f>
        <v>42401</v>
      </c>
      <c r="C49" s="179"/>
      <c r="D49" s="179"/>
      <c r="E49" s="210"/>
    </row>
    <row r="50" spans="2:46" x14ac:dyDescent="0.2">
      <c r="B50" s="209">
        <f>+'3.vol.'!C46</f>
        <v>42430</v>
      </c>
      <c r="C50" s="179"/>
      <c r="D50" s="179"/>
      <c r="E50" s="210"/>
    </row>
    <row r="51" spans="2:46" x14ac:dyDescent="0.2">
      <c r="B51" s="209">
        <f>+'3.vol.'!C47</f>
        <v>42461</v>
      </c>
      <c r="C51" s="179"/>
      <c r="D51" s="179"/>
      <c r="E51" s="210"/>
    </row>
    <row r="52" spans="2:46" x14ac:dyDescent="0.2">
      <c r="B52" s="209">
        <f>+'3.vol.'!C48</f>
        <v>42491</v>
      </c>
      <c r="C52" s="179"/>
      <c r="D52" s="179"/>
      <c r="E52" s="210"/>
    </row>
    <row r="53" spans="2:46" x14ac:dyDescent="0.2">
      <c r="B53" s="209">
        <f>+'3.vol.'!C49</f>
        <v>42522</v>
      </c>
      <c r="C53" s="179"/>
      <c r="D53" s="179"/>
      <c r="E53" s="210"/>
    </row>
    <row r="54" spans="2:46" x14ac:dyDescent="0.2">
      <c r="B54" s="209">
        <f>+'3.vol.'!C50</f>
        <v>42552</v>
      </c>
      <c r="C54" s="179"/>
      <c r="D54" s="179"/>
      <c r="E54" s="210"/>
    </row>
    <row r="55" spans="2:46" x14ac:dyDescent="0.2">
      <c r="B55" s="209">
        <f>+'3.vol.'!C51</f>
        <v>42583</v>
      </c>
      <c r="C55" s="179"/>
      <c r="D55" s="179"/>
      <c r="E55" s="210"/>
    </row>
    <row r="56" spans="2:46" x14ac:dyDescent="0.2">
      <c r="B56" s="209">
        <f>+'3.vol.'!C52</f>
        <v>42614</v>
      </c>
      <c r="C56" s="179"/>
      <c r="D56" s="179"/>
      <c r="E56" s="210"/>
    </row>
    <row r="57" spans="2:46" x14ac:dyDescent="0.2">
      <c r="B57" s="209">
        <f>+'3.vol.'!C53</f>
        <v>42644</v>
      </c>
      <c r="C57" s="179"/>
      <c r="D57" s="179"/>
      <c r="E57" s="210"/>
    </row>
    <row r="58" spans="2:46" ht="13.5" thickBot="1" x14ac:dyDescent="0.25">
      <c r="B58" s="211">
        <f>+'3.vol.'!C54</f>
        <v>42675</v>
      </c>
      <c r="C58" s="212"/>
      <c r="D58" s="212"/>
      <c r="E58" s="218"/>
    </row>
    <row r="59" spans="2:46" ht="13.5" hidden="1" thickBot="1" x14ac:dyDescent="0.25">
      <c r="B59" s="468">
        <f>+'3.vol.'!C55</f>
        <v>42705</v>
      </c>
      <c r="C59" s="469"/>
      <c r="D59" s="469"/>
      <c r="E59" s="470"/>
    </row>
    <row r="60" spans="2:46" ht="13.5" thickBot="1" x14ac:dyDescent="0.25">
      <c r="B60" s="225"/>
      <c r="C60" s="220"/>
      <c r="D60" s="220"/>
      <c r="E60" s="221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</row>
    <row r="61" spans="2:46" x14ac:dyDescent="0.2">
      <c r="B61" s="222">
        <f>'3.vol.'!C59</f>
        <v>2013</v>
      </c>
      <c r="C61" s="207"/>
      <c r="D61" s="207"/>
      <c r="E61" s="207"/>
      <c r="F61" s="220"/>
    </row>
    <row r="62" spans="2:46" x14ac:dyDescent="0.2">
      <c r="B62" s="223">
        <f>'3.vol.'!C60</f>
        <v>2014</v>
      </c>
      <c r="C62" s="179"/>
      <c r="D62" s="179"/>
      <c r="E62" s="179"/>
      <c r="F62" s="220"/>
    </row>
    <row r="63" spans="2:46" ht="13.5" thickBot="1" x14ac:dyDescent="0.25">
      <c r="B63" s="224">
        <f>'3.vol.'!C61</f>
        <v>2015</v>
      </c>
      <c r="C63" s="212"/>
      <c r="D63" s="212"/>
      <c r="E63" s="212"/>
    </row>
    <row r="64" spans="2:46" ht="13.5" thickBot="1" x14ac:dyDescent="0.25">
      <c r="B64" s="225"/>
      <c r="C64" s="220"/>
      <c r="D64" s="220"/>
      <c r="E64" s="220"/>
    </row>
    <row r="65" spans="2:5" x14ac:dyDescent="0.2">
      <c r="B65" s="471" t="str">
        <f>'3.vol.'!C62</f>
        <v>ene-nov 2015</v>
      </c>
      <c r="C65" s="207"/>
      <c r="D65" s="207"/>
      <c r="E65" s="207"/>
    </row>
    <row r="66" spans="2:5" ht="13.5" thickBot="1" x14ac:dyDescent="0.25">
      <c r="B66" s="472" t="str">
        <f>'3.vol.'!C63</f>
        <v>ene-nov 2016</v>
      </c>
      <c r="C66" s="212"/>
      <c r="D66" s="212"/>
      <c r="E66" s="212"/>
    </row>
    <row r="67" spans="2:5" x14ac:dyDescent="0.2">
      <c r="C67" s="52"/>
      <c r="D67" s="52"/>
    </row>
    <row r="68" spans="2:5" x14ac:dyDescent="0.2">
      <c r="B68" s="279"/>
      <c r="C68" s="52"/>
      <c r="D68" s="52"/>
    </row>
    <row r="69" spans="2:5" hidden="1" x14ac:dyDescent="0.2">
      <c r="B69" s="97" t="s">
        <v>156</v>
      </c>
      <c r="C69" s="98"/>
      <c r="D69" s="57"/>
      <c r="E69" s="57"/>
    </row>
    <row r="70" spans="2:5" ht="13.5" hidden="1" thickBot="1" x14ac:dyDescent="0.25">
      <c r="B70" s="57"/>
      <c r="C70" s="57"/>
      <c r="D70" s="57"/>
      <c r="E70" s="57"/>
    </row>
    <row r="71" spans="2:5" ht="13.5" hidden="1" thickBot="1" x14ac:dyDescent="0.25">
      <c r="B71" s="102" t="s">
        <v>10</v>
      </c>
      <c r="C71" s="104" t="s">
        <v>147</v>
      </c>
      <c r="D71" s="118" t="s">
        <v>148</v>
      </c>
    </row>
    <row r="72" spans="2:5" hidden="1" x14ac:dyDescent="0.2">
      <c r="B72" s="110">
        <v>2003</v>
      </c>
      <c r="C72" s="124">
        <f>+C61-SUM(C12:C23)</f>
        <v>0</v>
      </c>
      <c r="D72" s="127">
        <f>+D61-SUM(D12:D23)</f>
        <v>0</v>
      </c>
    </row>
    <row r="73" spans="2:5" hidden="1" x14ac:dyDescent="0.2">
      <c r="B73" s="112">
        <v>2004</v>
      </c>
      <c r="C73" s="128">
        <f>+C62-SUM(C24:C35)</f>
        <v>0</v>
      </c>
      <c r="D73" s="131">
        <f>+D62-SUM(D24:D35)</f>
        <v>0</v>
      </c>
    </row>
    <row r="74" spans="2:5" ht="13.5" hidden="1" thickBot="1" x14ac:dyDescent="0.25">
      <c r="B74" s="113">
        <v>2005</v>
      </c>
      <c r="C74" s="132">
        <f>+C63-SUM(C36:C47)</f>
        <v>0</v>
      </c>
      <c r="D74" s="135">
        <f>+D63-SUM(D36:D47)</f>
        <v>0</v>
      </c>
    </row>
    <row r="75" spans="2:5" hidden="1" x14ac:dyDescent="0.2">
      <c r="B75" s="110" t="str">
        <f>+B65</f>
        <v>ene-nov 2015</v>
      </c>
      <c r="C75" s="141">
        <f>+C65-(SUM(C36:INDEX(C36:C47,'parámetros e instrucciones'!$E$3)))</f>
        <v>0</v>
      </c>
      <c r="D75" s="141">
        <f>+D65-(SUM(D36:INDEX(D36:D47,'parámetros e instrucciones'!$E$3)))</f>
        <v>0</v>
      </c>
    </row>
    <row r="76" spans="2:5" ht="13.5" hidden="1" thickBot="1" x14ac:dyDescent="0.25">
      <c r="B76" s="113" t="str">
        <f>+B66</f>
        <v>ene-nov 2016</v>
      </c>
      <c r="C76" s="145">
        <f>+C66-(SUM(C48:INDEX(C48:C59,'parámetros e instrucciones'!$E$3)))</f>
        <v>0</v>
      </c>
      <c r="D76" s="145">
        <f>+D66-(SUM(D48:INDEX(D48:D59,'parámetros e instrucciones'!$E$3)))</f>
        <v>0</v>
      </c>
    </row>
  </sheetData>
  <sheetProtection formatCells="0" formatColumns="0" formatRows="0"/>
  <mergeCells count="2">
    <mergeCell ref="B6:E6"/>
    <mergeCell ref="B5:E5"/>
  </mergeCells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scale="97" orientation="portrait" verticalDpi="300" r:id="rId1"/>
  <headerFooter alignWithMargins="0">
    <oddHeader>&amp;R2016 - Año del Bicentenario de la Declaración de la Independencia Nacional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AT76"/>
  <sheetViews>
    <sheetView showGridLines="0" zoomScale="75" workbookViewId="0">
      <selection activeCell="L16" sqref="L16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78" customWidth="1"/>
    <col min="6" max="6" width="7.5703125" style="52" customWidth="1"/>
    <col min="7" max="7" width="17.5703125" style="52" customWidth="1"/>
    <col min="8" max="16384" width="11.42578125" style="52"/>
  </cols>
  <sheetData>
    <row r="2" spans="2:7" s="195" customFormat="1" x14ac:dyDescent="0.2">
      <c r="B2" s="168" t="s">
        <v>282</v>
      </c>
      <c r="C2" s="168"/>
      <c r="D2" s="168"/>
      <c r="E2" s="168"/>
    </row>
    <row r="3" spans="2:7" s="195" customFormat="1" x14ac:dyDescent="0.2">
      <c r="B3" s="168" t="s">
        <v>77</v>
      </c>
      <c r="C3" s="168"/>
      <c r="D3" s="168"/>
      <c r="E3" s="168"/>
    </row>
    <row r="4" spans="2:7" s="195" customFormat="1" x14ac:dyDescent="0.2">
      <c r="B4" s="441" t="s">
        <v>257</v>
      </c>
      <c r="C4" s="441"/>
      <c r="D4" s="441"/>
      <c r="E4" s="441"/>
      <c r="F4" s="413"/>
    </row>
    <row r="5" spans="2:7" s="195" customFormat="1" x14ac:dyDescent="0.2">
      <c r="B5" s="505" t="s">
        <v>255</v>
      </c>
      <c r="C5" s="505"/>
      <c r="D5" s="505"/>
      <c r="E5" s="505"/>
      <c r="F5" s="413"/>
    </row>
    <row r="6" spans="2:7" s="195" customFormat="1" x14ac:dyDescent="0.2">
      <c r="B6" s="505" t="s">
        <v>239</v>
      </c>
      <c r="C6" s="505"/>
      <c r="D6" s="505"/>
      <c r="E6" s="505"/>
      <c r="F6" s="413"/>
      <c r="G6" s="413"/>
    </row>
    <row r="7" spans="2:7" s="195" customFormat="1" x14ac:dyDescent="0.2">
      <c r="B7" s="412"/>
      <c r="C7" s="412"/>
      <c r="D7" s="412"/>
      <c r="E7" s="412"/>
      <c r="F7" s="413"/>
      <c r="G7" s="413"/>
    </row>
    <row r="8" spans="2:7" s="195" customFormat="1" x14ac:dyDescent="0.2">
      <c r="B8" s="412"/>
      <c r="C8" s="412"/>
      <c r="D8" s="412"/>
      <c r="E8" s="412"/>
      <c r="F8" s="413"/>
      <c r="G8" s="413"/>
    </row>
    <row r="9" spans="2:7" ht="13.5" thickBot="1" x14ac:dyDescent="0.25">
      <c r="C9" s="250"/>
      <c r="D9" s="250"/>
      <c r="E9" s="250"/>
      <c r="F9" s="220"/>
      <c r="G9" s="220"/>
    </row>
    <row r="10" spans="2:7" ht="12.75" customHeight="1" x14ac:dyDescent="0.2">
      <c r="B10" s="271" t="s">
        <v>9</v>
      </c>
      <c r="C10" s="272" t="s">
        <v>78</v>
      </c>
      <c r="D10" s="183" t="s">
        <v>13</v>
      </c>
      <c r="E10" s="273" t="s">
        <v>79</v>
      </c>
      <c r="F10" s="59"/>
    </row>
    <row r="11" spans="2:7" ht="12" customHeight="1" thickBot="1" x14ac:dyDescent="0.25">
      <c r="B11" s="254" t="s">
        <v>10</v>
      </c>
      <c r="C11" s="274" t="s">
        <v>220</v>
      </c>
      <c r="D11" s="204" t="s">
        <v>221</v>
      </c>
      <c r="E11" s="255" t="s">
        <v>80</v>
      </c>
      <c r="F11" s="59"/>
    </row>
    <row r="12" spans="2:7" x14ac:dyDescent="0.2">
      <c r="B12" s="205">
        <f>+'3.vol.'!C8</f>
        <v>41275</v>
      </c>
      <c r="C12" s="206"/>
      <c r="D12" s="207"/>
      <c r="E12" s="208"/>
    </row>
    <row r="13" spans="2:7" x14ac:dyDescent="0.2">
      <c r="B13" s="209">
        <f>+'3.vol.'!C9</f>
        <v>41306</v>
      </c>
      <c r="C13" s="210"/>
      <c r="D13" s="179"/>
      <c r="E13" s="180"/>
    </row>
    <row r="14" spans="2:7" x14ac:dyDescent="0.2">
      <c r="B14" s="209">
        <f>+'3.vol.'!C10</f>
        <v>41334</v>
      </c>
      <c r="C14" s="210"/>
      <c r="D14" s="179"/>
      <c r="E14" s="180"/>
    </row>
    <row r="15" spans="2:7" x14ac:dyDescent="0.2">
      <c r="B15" s="209">
        <f>+'3.vol.'!C11</f>
        <v>41365</v>
      </c>
      <c r="C15" s="210"/>
      <c r="D15" s="179"/>
      <c r="E15" s="180"/>
    </row>
    <row r="16" spans="2:7" x14ac:dyDescent="0.2">
      <c r="B16" s="209">
        <f>+'3.vol.'!C12</f>
        <v>41395</v>
      </c>
      <c r="C16" s="179"/>
      <c r="D16" s="179"/>
      <c r="E16" s="180"/>
    </row>
    <row r="17" spans="2:5" x14ac:dyDescent="0.2">
      <c r="B17" s="209">
        <f>+'3.vol.'!C13</f>
        <v>41426</v>
      </c>
      <c r="C17" s="210"/>
      <c r="D17" s="179"/>
      <c r="E17" s="180"/>
    </row>
    <row r="18" spans="2:5" x14ac:dyDescent="0.2">
      <c r="B18" s="209">
        <f>+'3.vol.'!C14</f>
        <v>41456</v>
      </c>
      <c r="C18" s="179"/>
      <c r="D18" s="179"/>
      <c r="E18" s="180"/>
    </row>
    <row r="19" spans="2:5" x14ac:dyDescent="0.2">
      <c r="B19" s="209">
        <f>+'3.vol.'!C15</f>
        <v>41487</v>
      </c>
      <c r="C19" s="179"/>
      <c r="D19" s="179"/>
      <c r="E19" s="180"/>
    </row>
    <row r="20" spans="2:5" x14ac:dyDescent="0.2">
      <c r="B20" s="209">
        <f>+'3.vol.'!C16</f>
        <v>41518</v>
      </c>
      <c r="C20" s="179"/>
      <c r="D20" s="179"/>
      <c r="E20" s="180"/>
    </row>
    <row r="21" spans="2:5" x14ac:dyDescent="0.2">
      <c r="B21" s="209">
        <f>+'3.vol.'!C17</f>
        <v>41548</v>
      </c>
      <c r="C21" s="179"/>
      <c r="D21" s="179"/>
      <c r="E21" s="180"/>
    </row>
    <row r="22" spans="2:5" x14ac:dyDescent="0.2">
      <c r="B22" s="209">
        <f>+'3.vol.'!C18</f>
        <v>41579</v>
      </c>
      <c r="C22" s="179"/>
      <c r="D22" s="179"/>
      <c r="E22" s="180"/>
    </row>
    <row r="23" spans="2:5" ht="13.5" thickBot="1" x14ac:dyDescent="0.25">
      <c r="B23" s="211">
        <f>+'3.vol.'!C19</f>
        <v>41609</v>
      </c>
      <c r="C23" s="212"/>
      <c r="D23" s="212"/>
      <c r="E23" s="213"/>
    </row>
    <row r="24" spans="2:5" x14ac:dyDescent="0.2">
      <c r="B24" s="205">
        <f>+'3.vol.'!C20</f>
        <v>41640</v>
      </c>
      <c r="C24" s="207"/>
      <c r="D24" s="207"/>
      <c r="E24" s="180"/>
    </row>
    <row r="25" spans="2:5" x14ac:dyDescent="0.2">
      <c r="B25" s="209">
        <f>+'3.vol.'!C21</f>
        <v>41671</v>
      </c>
      <c r="C25" s="179"/>
      <c r="D25" s="179"/>
      <c r="E25" s="214"/>
    </row>
    <row r="26" spans="2:5" x14ac:dyDescent="0.2">
      <c r="B26" s="209">
        <f>+'3.vol.'!C22</f>
        <v>41699</v>
      </c>
      <c r="C26" s="179"/>
      <c r="D26" s="179"/>
      <c r="E26" s="180"/>
    </row>
    <row r="27" spans="2:5" x14ac:dyDescent="0.2">
      <c r="B27" s="209">
        <f>+'3.vol.'!C23</f>
        <v>41730</v>
      </c>
      <c r="C27" s="179"/>
      <c r="D27" s="179"/>
      <c r="E27" s="180"/>
    </row>
    <row r="28" spans="2:5" x14ac:dyDescent="0.2">
      <c r="B28" s="209">
        <f>+'3.vol.'!C24</f>
        <v>41760</v>
      </c>
      <c r="C28" s="179"/>
      <c r="D28" s="179"/>
      <c r="E28" s="180"/>
    </row>
    <row r="29" spans="2:5" x14ac:dyDescent="0.2">
      <c r="B29" s="209">
        <f>+'3.vol.'!C25</f>
        <v>41791</v>
      </c>
      <c r="C29" s="179"/>
      <c r="D29" s="179"/>
      <c r="E29" s="180"/>
    </row>
    <row r="30" spans="2:5" x14ac:dyDescent="0.2">
      <c r="B30" s="209">
        <f>+'3.vol.'!C26</f>
        <v>41821</v>
      </c>
      <c r="C30" s="179"/>
      <c r="D30" s="179"/>
      <c r="E30" s="180"/>
    </row>
    <row r="31" spans="2:5" x14ac:dyDescent="0.2">
      <c r="B31" s="209">
        <f>+'3.vol.'!C27</f>
        <v>41852</v>
      </c>
      <c r="C31" s="179"/>
      <c r="D31" s="179"/>
      <c r="E31" s="180"/>
    </row>
    <row r="32" spans="2:5" x14ac:dyDescent="0.2">
      <c r="B32" s="209">
        <f>+'3.vol.'!C28</f>
        <v>41883</v>
      </c>
      <c r="C32" s="179"/>
      <c r="D32" s="179"/>
      <c r="E32" s="180"/>
    </row>
    <row r="33" spans="2:5" x14ac:dyDescent="0.2">
      <c r="B33" s="209">
        <f>+'3.vol.'!C29</f>
        <v>41913</v>
      </c>
      <c r="C33" s="179"/>
      <c r="D33" s="179"/>
      <c r="E33" s="180"/>
    </row>
    <row r="34" spans="2:5" x14ac:dyDescent="0.2">
      <c r="B34" s="209">
        <f>+'3.vol.'!C30</f>
        <v>41944</v>
      </c>
      <c r="C34" s="179"/>
      <c r="D34" s="179"/>
      <c r="E34" s="180"/>
    </row>
    <row r="35" spans="2:5" ht="13.5" thickBot="1" x14ac:dyDescent="0.25">
      <c r="B35" s="211">
        <f>+'3.vol.'!C31</f>
        <v>41974</v>
      </c>
      <c r="C35" s="212"/>
      <c r="D35" s="212"/>
      <c r="E35" s="215"/>
    </row>
    <row r="36" spans="2:5" x14ac:dyDescent="0.2">
      <c r="B36" s="205">
        <f>+'3.vol.'!C32</f>
        <v>42005</v>
      </c>
      <c r="C36" s="207"/>
      <c r="D36" s="216"/>
      <c r="E36" s="206"/>
    </row>
    <row r="37" spans="2:5" x14ac:dyDescent="0.2">
      <c r="B37" s="209">
        <f>+'3.vol.'!C33</f>
        <v>42036</v>
      </c>
      <c r="C37" s="179"/>
      <c r="D37" s="156"/>
      <c r="E37" s="210"/>
    </row>
    <row r="38" spans="2:5" x14ac:dyDescent="0.2">
      <c r="B38" s="209">
        <f>+'3.vol.'!C34</f>
        <v>42064</v>
      </c>
      <c r="C38" s="179"/>
      <c r="D38" s="156"/>
      <c r="E38" s="210"/>
    </row>
    <row r="39" spans="2:5" x14ac:dyDescent="0.2">
      <c r="B39" s="209">
        <f>+'3.vol.'!C35</f>
        <v>42095</v>
      </c>
      <c r="C39" s="179"/>
      <c r="D39" s="156"/>
      <c r="E39" s="210"/>
    </row>
    <row r="40" spans="2:5" x14ac:dyDescent="0.2">
      <c r="B40" s="209">
        <f>+'3.vol.'!C36</f>
        <v>42125</v>
      </c>
      <c r="C40" s="179"/>
      <c r="D40" s="156"/>
      <c r="E40" s="210"/>
    </row>
    <row r="41" spans="2:5" x14ac:dyDescent="0.2">
      <c r="B41" s="209">
        <f>+'3.vol.'!C37</f>
        <v>42156</v>
      </c>
      <c r="C41" s="179"/>
      <c r="D41" s="156"/>
      <c r="E41" s="210"/>
    </row>
    <row r="42" spans="2:5" x14ac:dyDescent="0.2">
      <c r="B42" s="209">
        <f>+'3.vol.'!C38</f>
        <v>42186</v>
      </c>
      <c r="C42" s="179"/>
      <c r="D42" s="156"/>
      <c r="E42" s="210"/>
    </row>
    <row r="43" spans="2:5" x14ac:dyDescent="0.2">
      <c r="B43" s="209">
        <f>+'3.vol.'!C39</f>
        <v>42217</v>
      </c>
      <c r="C43" s="179"/>
      <c r="D43" s="156"/>
      <c r="E43" s="210"/>
    </row>
    <row r="44" spans="2:5" x14ac:dyDescent="0.2">
      <c r="B44" s="209">
        <f>+'3.vol.'!C40</f>
        <v>42248</v>
      </c>
      <c r="C44" s="179"/>
      <c r="D44" s="156"/>
      <c r="E44" s="210"/>
    </row>
    <row r="45" spans="2:5" x14ac:dyDescent="0.2">
      <c r="B45" s="209">
        <f>+'3.vol.'!C41</f>
        <v>42278</v>
      </c>
      <c r="C45" s="179"/>
      <c r="D45" s="156"/>
      <c r="E45" s="210"/>
    </row>
    <row r="46" spans="2:5" x14ac:dyDescent="0.2">
      <c r="B46" s="209">
        <f>+'3.vol.'!C42</f>
        <v>42309</v>
      </c>
      <c r="C46" s="179"/>
      <c r="D46" s="156"/>
      <c r="E46" s="210"/>
    </row>
    <row r="47" spans="2:5" ht="13.5" thickBot="1" x14ac:dyDescent="0.25">
      <c r="B47" s="275">
        <f>+'3.vol.'!C43</f>
        <v>42339</v>
      </c>
      <c r="C47" s="276"/>
      <c r="D47" s="277"/>
      <c r="E47" s="270"/>
    </row>
    <row r="48" spans="2:5" x14ac:dyDescent="0.2">
      <c r="B48" s="205">
        <f>+'3.vol.'!C44</f>
        <v>42370</v>
      </c>
      <c r="C48" s="207"/>
      <c r="D48" s="207"/>
      <c r="E48" s="206"/>
    </row>
    <row r="49" spans="2:46" x14ac:dyDescent="0.2">
      <c r="B49" s="209">
        <f>+'3.vol.'!C45</f>
        <v>42401</v>
      </c>
      <c r="C49" s="179"/>
      <c r="D49" s="179"/>
      <c r="E49" s="210"/>
    </row>
    <row r="50" spans="2:46" x14ac:dyDescent="0.2">
      <c r="B50" s="209">
        <f>+'3.vol.'!C46</f>
        <v>42430</v>
      </c>
      <c r="C50" s="179"/>
      <c r="D50" s="179"/>
      <c r="E50" s="210"/>
    </row>
    <row r="51" spans="2:46" x14ac:dyDescent="0.2">
      <c r="B51" s="209">
        <f>+'3.vol.'!C47</f>
        <v>42461</v>
      </c>
      <c r="C51" s="179"/>
      <c r="D51" s="179"/>
      <c r="E51" s="210"/>
    </row>
    <row r="52" spans="2:46" x14ac:dyDescent="0.2">
      <c r="B52" s="209">
        <f>+'3.vol.'!C48</f>
        <v>42491</v>
      </c>
      <c r="C52" s="179"/>
      <c r="D52" s="179"/>
      <c r="E52" s="210"/>
    </row>
    <row r="53" spans="2:46" x14ac:dyDescent="0.2">
      <c r="B53" s="209">
        <f>+'3.vol.'!C49</f>
        <v>42522</v>
      </c>
      <c r="C53" s="179"/>
      <c r="D53" s="179"/>
      <c r="E53" s="210"/>
    </row>
    <row r="54" spans="2:46" x14ac:dyDescent="0.2">
      <c r="B54" s="209">
        <f>+'3.vol.'!C50</f>
        <v>42552</v>
      </c>
      <c r="C54" s="179"/>
      <c r="D54" s="179"/>
      <c r="E54" s="210"/>
    </row>
    <row r="55" spans="2:46" x14ac:dyDescent="0.2">
      <c r="B55" s="209">
        <f>+'3.vol.'!C51</f>
        <v>42583</v>
      </c>
      <c r="C55" s="179"/>
      <c r="D55" s="179"/>
      <c r="E55" s="210"/>
    </row>
    <row r="56" spans="2:46" x14ac:dyDescent="0.2">
      <c r="B56" s="209">
        <f>+'3.vol.'!C52</f>
        <v>42614</v>
      </c>
      <c r="C56" s="179"/>
      <c r="D56" s="179"/>
      <c r="E56" s="210"/>
    </row>
    <row r="57" spans="2:46" x14ac:dyDescent="0.2">
      <c r="B57" s="209">
        <f>+'3.vol.'!C53</f>
        <v>42644</v>
      </c>
      <c r="C57" s="179"/>
      <c r="D57" s="179"/>
      <c r="E57" s="210"/>
    </row>
    <row r="58" spans="2:46" ht="13.5" thickBot="1" x14ac:dyDescent="0.25">
      <c r="B58" s="211">
        <f>+'3.vol.'!C54</f>
        <v>42675</v>
      </c>
      <c r="C58" s="212"/>
      <c r="D58" s="212"/>
      <c r="E58" s="218"/>
    </row>
    <row r="59" spans="2:46" ht="13.5" hidden="1" thickBot="1" x14ac:dyDescent="0.25">
      <c r="B59" s="468">
        <f>+'3.vol.'!C55</f>
        <v>42705</v>
      </c>
      <c r="C59" s="469"/>
      <c r="D59" s="469"/>
      <c r="E59" s="470"/>
    </row>
    <row r="60" spans="2:46" ht="13.5" thickBot="1" x14ac:dyDescent="0.25">
      <c r="B60" s="225"/>
      <c r="C60" s="220"/>
      <c r="D60" s="220"/>
      <c r="E60" s="221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</row>
    <row r="61" spans="2:46" x14ac:dyDescent="0.2">
      <c r="B61" s="222">
        <f>'3.vol.'!C59</f>
        <v>2013</v>
      </c>
      <c r="C61" s="207"/>
      <c r="D61" s="207"/>
      <c r="E61" s="207"/>
      <c r="F61" s="220"/>
    </row>
    <row r="62" spans="2:46" x14ac:dyDescent="0.2">
      <c r="B62" s="223">
        <f>'3.vol.'!C60</f>
        <v>2014</v>
      </c>
      <c r="C62" s="179"/>
      <c r="D62" s="179"/>
      <c r="E62" s="179"/>
      <c r="F62" s="220"/>
    </row>
    <row r="63" spans="2:46" ht="13.5" thickBot="1" x14ac:dyDescent="0.25">
      <c r="B63" s="224">
        <f>'3.vol.'!C61</f>
        <v>2015</v>
      </c>
      <c r="C63" s="212"/>
      <c r="D63" s="212"/>
      <c r="E63" s="212"/>
    </row>
    <row r="64" spans="2:46" ht="13.5" thickBot="1" x14ac:dyDescent="0.25">
      <c r="B64" s="225"/>
      <c r="C64" s="220"/>
      <c r="D64" s="220"/>
      <c r="E64" s="220"/>
    </row>
    <row r="65" spans="2:5" x14ac:dyDescent="0.2">
      <c r="B65" s="471" t="str">
        <f>'3.vol.'!C62</f>
        <v>ene-nov 2015</v>
      </c>
      <c r="C65" s="207"/>
      <c r="D65" s="207"/>
      <c r="E65" s="207"/>
    </row>
    <row r="66" spans="2:5" ht="13.5" thickBot="1" x14ac:dyDescent="0.25">
      <c r="B66" s="472" t="str">
        <f>'3.vol.'!C63</f>
        <v>ene-nov 2016</v>
      </c>
      <c r="C66" s="212"/>
      <c r="D66" s="212"/>
      <c r="E66" s="212"/>
    </row>
    <row r="67" spans="2:5" x14ac:dyDescent="0.2">
      <c r="C67" s="52"/>
      <c r="D67" s="52"/>
    </row>
    <row r="68" spans="2:5" x14ac:dyDescent="0.2">
      <c r="B68" s="279"/>
      <c r="C68" s="52"/>
      <c r="D68" s="52"/>
    </row>
    <row r="69" spans="2:5" hidden="1" x14ac:dyDescent="0.2">
      <c r="B69" s="97" t="s">
        <v>156</v>
      </c>
      <c r="C69" s="98"/>
      <c r="D69" s="57"/>
      <c r="E69" s="57"/>
    </row>
    <row r="70" spans="2:5" hidden="1" x14ac:dyDescent="0.2">
      <c r="B70" s="57"/>
      <c r="C70" s="57"/>
      <c r="D70" s="57"/>
      <c r="E70" s="57"/>
    </row>
    <row r="71" spans="2:5" ht="13.5" hidden="1" thickBot="1" x14ac:dyDescent="0.25">
      <c r="B71" s="102" t="s">
        <v>10</v>
      </c>
      <c r="C71" s="104" t="s">
        <v>147</v>
      </c>
      <c r="D71" s="118" t="s">
        <v>148</v>
      </c>
    </row>
    <row r="72" spans="2:5" hidden="1" x14ac:dyDescent="0.2">
      <c r="B72" s="110">
        <v>2003</v>
      </c>
      <c r="C72" s="124">
        <f>+C61-SUM(C12:C23)</f>
        <v>0</v>
      </c>
      <c r="D72" s="127">
        <f>+D61-SUM(D12:D23)</f>
        <v>0</v>
      </c>
    </row>
    <row r="73" spans="2:5" hidden="1" x14ac:dyDescent="0.2">
      <c r="B73" s="112">
        <v>2004</v>
      </c>
      <c r="C73" s="128">
        <f>+C62-SUM(C24:C35)</f>
        <v>0</v>
      </c>
      <c r="D73" s="131">
        <f>+D62-SUM(D24:D35)</f>
        <v>0</v>
      </c>
    </row>
    <row r="74" spans="2:5" ht="13.5" hidden="1" thickBot="1" x14ac:dyDescent="0.25">
      <c r="B74" s="113">
        <v>2005</v>
      </c>
      <c r="C74" s="132">
        <f>+C63-SUM(C36:C47)</f>
        <v>0</v>
      </c>
      <c r="D74" s="135">
        <f>+D63-SUM(D36:D47)</f>
        <v>0</v>
      </c>
    </row>
    <row r="75" spans="2:5" hidden="1" x14ac:dyDescent="0.2">
      <c r="B75" s="110" t="str">
        <f>+B65</f>
        <v>ene-nov 2015</v>
      </c>
      <c r="C75" s="141">
        <f>+C65-(SUM(C36:INDEX(C36:C47,'parámetros e instrucciones'!$E$3)))</f>
        <v>0</v>
      </c>
      <c r="D75" s="141">
        <f>+D65-(SUM(D36:INDEX(D36:D47,'parámetros e instrucciones'!$E$3)))</f>
        <v>0</v>
      </c>
    </row>
    <row r="76" spans="2:5" ht="13.5" hidden="1" thickBot="1" x14ac:dyDescent="0.25">
      <c r="B76" s="113" t="str">
        <f>+B66</f>
        <v>ene-nov 2016</v>
      </c>
      <c r="C76" s="145">
        <f>+C66-(SUM(C48:INDEX(C48:C59,'parámetros e instrucciones'!$E$3)))</f>
        <v>0</v>
      </c>
      <c r="D76" s="145">
        <f>+D66-(SUM(D48:INDEX(D48:D59,'parámetros e instrucciones'!$E$3)))</f>
        <v>0</v>
      </c>
    </row>
  </sheetData>
  <sheetProtection formatCells="0" formatColumns="0" formatRows="0"/>
  <mergeCells count="2">
    <mergeCell ref="B6:E6"/>
    <mergeCell ref="B5:E5"/>
  </mergeCells>
  <printOptions horizontalCentered="1" verticalCentered="1" gridLinesSet="0"/>
  <pageMargins left="0.31496062992125984" right="0.47244094488188981" top="0.39370078740157483" bottom="0.35433070866141736" header="0" footer="0"/>
  <pageSetup paperSize="9" scale="97" orientation="portrait" verticalDpi="300" r:id="rId1"/>
  <headerFooter alignWithMargins="0">
    <oddHeader>&amp;R2016 -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33" sqref="C33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67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verticalDpi="300" r:id="rId1"/>
  <headerFooter alignWithMargins="0">
    <oddHeader>&amp;R2016 - Año del Bicentenario de la Declaración de la Independencia Nacional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H78"/>
  <sheetViews>
    <sheetView showGridLines="0" zoomScale="75" workbookViewId="0">
      <selection activeCell="K19" sqref="K19"/>
    </sheetView>
  </sheetViews>
  <sheetFormatPr baseColWidth="10" defaultRowHeight="12.75" x14ac:dyDescent="0.2"/>
  <cols>
    <col min="1" max="1" width="14.5703125" style="52" customWidth="1"/>
    <col min="2" max="2" width="24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2" spans="1:8" x14ac:dyDescent="0.2">
      <c r="A2" s="512" t="s">
        <v>92</v>
      </c>
      <c r="B2" s="512"/>
      <c r="C2" s="512"/>
      <c r="D2" s="512"/>
      <c r="E2" s="512"/>
      <c r="F2" s="512"/>
      <c r="G2" s="266"/>
      <c r="H2" s="266"/>
    </row>
    <row r="3" spans="1:8" x14ac:dyDescent="0.2">
      <c r="A3" s="168" t="s">
        <v>81</v>
      </c>
      <c r="B3" s="169"/>
      <c r="C3" s="169"/>
      <c r="D3" s="169"/>
      <c r="E3" s="169"/>
      <c r="F3" s="169"/>
    </row>
    <row r="4" spans="1:8" x14ac:dyDescent="0.2">
      <c r="A4" s="447" t="str">
        <f>+'1.modelos'!A3</f>
        <v>Lavavajillas</v>
      </c>
      <c r="B4" s="426"/>
      <c r="C4" s="473"/>
      <c r="D4" s="426"/>
      <c r="E4" s="426"/>
      <c r="F4" s="426"/>
      <c r="G4" s="55"/>
    </row>
    <row r="5" spans="1:8" x14ac:dyDescent="0.2">
      <c r="A5" s="168" t="s">
        <v>82</v>
      </c>
      <c r="B5" s="169"/>
      <c r="C5" s="169"/>
      <c r="D5" s="169"/>
      <c r="E5" s="169"/>
      <c r="F5" s="169"/>
    </row>
    <row r="6" spans="1:8" ht="13.5" thickBot="1" x14ac:dyDescent="0.25">
      <c r="A6" s="168" t="s">
        <v>83</v>
      </c>
      <c r="B6" s="169"/>
      <c r="C6" s="169"/>
      <c r="D6" s="169"/>
      <c r="E6" s="169"/>
      <c r="F6" s="169"/>
    </row>
    <row r="7" spans="1:8" ht="12.75" customHeight="1" x14ac:dyDescent="0.2">
      <c r="A7" s="183" t="s">
        <v>9</v>
      </c>
      <c r="B7" s="183" t="s">
        <v>84</v>
      </c>
      <c r="C7" s="183" t="s">
        <v>85</v>
      </c>
      <c r="D7" s="183" t="s">
        <v>18</v>
      </c>
      <c r="E7" s="183" t="s">
        <v>99</v>
      </c>
      <c r="F7"/>
    </row>
    <row r="8" spans="1:8" ht="13.5" thickBot="1" x14ac:dyDescent="0.25">
      <c r="A8" s="204" t="s">
        <v>10</v>
      </c>
      <c r="B8" s="204" t="s">
        <v>86</v>
      </c>
      <c r="C8" s="204" t="s">
        <v>87</v>
      </c>
      <c r="D8" s="204" t="s">
        <v>88</v>
      </c>
      <c r="E8" s="204" t="s">
        <v>88</v>
      </c>
      <c r="F8"/>
    </row>
    <row r="9" spans="1:8" x14ac:dyDescent="0.2">
      <c r="A9" s="205">
        <f>+'10.a-precios'!B12</f>
        <v>41275</v>
      </c>
      <c r="B9" s="206"/>
      <c r="C9" s="207"/>
      <c r="D9" s="208"/>
      <c r="E9" s="207"/>
      <c r="F9"/>
    </row>
    <row r="10" spans="1:8" x14ac:dyDescent="0.2">
      <c r="A10" s="209">
        <f>+'10.a-precios'!B13</f>
        <v>41306</v>
      </c>
      <c r="B10" s="210"/>
      <c r="C10" s="179"/>
      <c r="D10" s="180"/>
      <c r="E10" s="179"/>
      <c r="F10"/>
    </row>
    <row r="11" spans="1:8" x14ac:dyDescent="0.2">
      <c r="A11" s="209">
        <f>+'10.a-precios'!B14</f>
        <v>41334</v>
      </c>
      <c r="B11" s="210"/>
      <c r="C11" s="179"/>
      <c r="D11" s="180"/>
      <c r="E11" s="179"/>
      <c r="F11"/>
    </row>
    <row r="12" spans="1:8" x14ac:dyDescent="0.2">
      <c r="A12" s="209">
        <f>+'10.a-precios'!B15</f>
        <v>41365</v>
      </c>
      <c r="B12" s="210"/>
      <c r="C12" s="179"/>
      <c r="D12" s="180"/>
      <c r="E12" s="179"/>
      <c r="F12"/>
    </row>
    <row r="13" spans="1:8" x14ac:dyDescent="0.2">
      <c r="A13" s="209">
        <f>+'10.a-precios'!B16</f>
        <v>41395</v>
      </c>
      <c r="B13" s="179"/>
      <c r="C13" s="179"/>
      <c r="D13" s="180"/>
      <c r="E13" s="179"/>
      <c r="F13"/>
    </row>
    <row r="14" spans="1:8" x14ac:dyDescent="0.2">
      <c r="A14" s="209">
        <f>+'10.a-precios'!B17</f>
        <v>41426</v>
      </c>
      <c r="B14" s="210"/>
      <c r="C14" s="179"/>
      <c r="D14" s="180"/>
      <c r="E14" s="179"/>
      <c r="F14"/>
    </row>
    <row r="15" spans="1:8" x14ac:dyDescent="0.2">
      <c r="A15" s="209">
        <f>+'10.a-precios'!B18</f>
        <v>41456</v>
      </c>
      <c r="B15" s="179"/>
      <c r="C15" s="179"/>
      <c r="D15" s="180"/>
      <c r="E15" s="179"/>
      <c r="F15"/>
    </row>
    <row r="16" spans="1:8" x14ac:dyDescent="0.2">
      <c r="A16" s="209">
        <f>+'10.a-precios'!B19</f>
        <v>41487</v>
      </c>
      <c r="B16" s="179"/>
      <c r="C16" s="179"/>
      <c r="D16" s="180"/>
      <c r="E16" s="179"/>
      <c r="F16"/>
    </row>
    <row r="17" spans="1:6" x14ac:dyDescent="0.2">
      <c r="A17" s="209">
        <f>+'10.a-precios'!B20</f>
        <v>41518</v>
      </c>
      <c r="B17" s="179"/>
      <c r="C17" s="179"/>
      <c r="D17" s="180"/>
      <c r="E17" s="179"/>
      <c r="F17"/>
    </row>
    <row r="18" spans="1:6" x14ac:dyDescent="0.2">
      <c r="A18" s="209">
        <f>+'10.a-precios'!B21</f>
        <v>41548</v>
      </c>
      <c r="B18" s="179"/>
      <c r="C18" s="179"/>
      <c r="D18" s="180"/>
      <c r="E18" s="179"/>
      <c r="F18"/>
    </row>
    <row r="19" spans="1:6" x14ac:dyDescent="0.2">
      <c r="A19" s="209">
        <f>+'10.a-precios'!B22</f>
        <v>41579</v>
      </c>
      <c r="B19" s="179"/>
      <c r="C19" s="179"/>
      <c r="D19" s="180"/>
      <c r="E19" s="179"/>
      <c r="F19"/>
    </row>
    <row r="20" spans="1:6" ht="13.5" thickBot="1" x14ac:dyDescent="0.25">
      <c r="A20" s="211">
        <f>+'10.a-precios'!B23</f>
        <v>41609</v>
      </c>
      <c r="B20" s="212"/>
      <c r="C20" s="212"/>
      <c r="D20" s="213"/>
      <c r="E20" s="212"/>
      <c r="F20"/>
    </row>
    <row r="21" spans="1:6" x14ac:dyDescent="0.2">
      <c r="A21" s="205">
        <f>+'10.a-precios'!B24</f>
        <v>41640</v>
      </c>
      <c r="B21" s="207"/>
      <c r="C21" s="207"/>
      <c r="D21" s="180"/>
      <c r="E21" s="207"/>
      <c r="F21"/>
    </row>
    <row r="22" spans="1:6" x14ac:dyDescent="0.2">
      <c r="A22" s="209">
        <f>+'10.a-precios'!B25</f>
        <v>41671</v>
      </c>
      <c r="B22" s="179"/>
      <c r="C22" s="179"/>
      <c r="D22" s="214"/>
      <c r="E22" s="179"/>
      <c r="F22"/>
    </row>
    <row r="23" spans="1:6" x14ac:dyDescent="0.2">
      <c r="A23" s="209">
        <f>+'10.a-precios'!B26</f>
        <v>41699</v>
      </c>
      <c r="B23" s="179"/>
      <c r="C23" s="179"/>
      <c r="D23" s="180"/>
      <c r="E23" s="179"/>
      <c r="F23"/>
    </row>
    <row r="24" spans="1:6" x14ac:dyDescent="0.2">
      <c r="A24" s="209">
        <f>+'10.a-precios'!B27</f>
        <v>41730</v>
      </c>
      <c r="B24" s="179"/>
      <c r="C24" s="179"/>
      <c r="D24" s="180"/>
      <c r="E24" s="179"/>
      <c r="F24"/>
    </row>
    <row r="25" spans="1:6" x14ac:dyDescent="0.2">
      <c r="A25" s="209">
        <f>+'10.a-precios'!B28</f>
        <v>41760</v>
      </c>
      <c r="B25" s="179"/>
      <c r="C25" s="179"/>
      <c r="D25" s="180"/>
      <c r="E25" s="179"/>
      <c r="F25"/>
    </row>
    <row r="26" spans="1:6" x14ac:dyDescent="0.2">
      <c r="A26" s="209">
        <f>+'10.a-precios'!B29</f>
        <v>41791</v>
      </c>
      <c r="B26" s="179"/>
      <c r="C26" s="179"/>
      <c r="D26" s="180"/>
      <c r="E26" s="179"/>
      <c r="F26"/>
    </row>
    <row r="27" spans="1:6" x14ac:dyDescent="0.2">
      <c r="A27" s="209">
        <f>+'10.a-precios'!B30</f>
        <v>41821</v>
      </c>
      <c r="B27" s="179"/>
      <c r="C27" s="179"/>
      <c r="D27" s="180"/>
      <c r="E27" s="179"/>
      <c r="F27"/>
    </row>
    <row r="28" spans="1:6" x14ac:dyDescent="0.2">
      <c r="A28" s="209">
        <f>+'10.a-precios'!B31</f>
        <v>41852</v>
      </c>
      <c r="B28" s="179"/>
      <c r="C28" s="179"/>
      <c r="D28" s="180"/>
      <c r="E28" s="179"/>
      <c r="F28"/>
    </row>
    <row r="29" spans="1:6" x14ac:dyDescent="0.2">
      <c r="A29" s="209">
        <f>+'10.a-precios'!B32</f>
        <v>41883</v>
      </c>
      <c r="B29" s="179"/>
      <c r="C29" s="179"/>
      <c r="D29" s="180"/>
      <c r="E29" s="179"/>
      <c r="F29"/>
    </row>
    <row r="30" spans="1:6" x14ac:dyDescent="0.2">
      <c r="A30" s="209">
        <f>+'10.a-precios'!B33</f>
        <v>41913</v>
      </c>
      <c r="B30" s="179"/>
      <c r="C30" s="179"/>
      <c r="D30" s="180"/>
      <c r="E30" s="179"/>
      <c r="F30"/>
    </row>
    <row r="31" spans="1:6" x14ac:dyDescent="0.2">
      <c r="A31" s="209">
        <f>+'10.a-precios'!B34</f>
        <v>41944</v>
      </c>
      <c r="B31" s="179"/>
      <c r="C31" s="179"/>
      <c r="D31" s="180"/>
      <c r="E31" s="179"/>
      <c r="F31"/>
    </row>
    <row r="32" spans="1:6" ht="13.5" thickBot="1" x14ac:dyDescent="0.25">
      <c r="A32" s="211">
        <f>+'10.a-precios'!B35</f>
        <v>41974</v>
      </c>
      <c r="B32" s="212"/>
      <c r="C32" s="212"/>
      <c r="D32" s="215"/>
      <c r="E32" s="212"/>
      <c r="F32"/>
    </row>
    <row r="33" spans="1:6" x14ac:dyDescent="0.2">
      <c r="A33" s="205">
        <f>+'10.a-precios'!B36</f>
        <v>42005</v>
      </c>
      <c r="B33" s="207"/>
      <c r="C33" s="216"/>
      <c r="D33" s="206"/>
      <c r="E33" s="207"/>
      <c r="F33"/>
    </row>
    <row r="34" spans="1:6" x14ac:dyDescent="0.2">
      <c r="A34" s="209">
        <f>+'10.a-precios'!B37</f>
        <v>42036</v>
      </c>
      <c r="B34" s="179"/>
      <c r="C34" s="156"/>
      <c r="D34" s="210"/>
      <c r="E34" s="179"/>
      <c r="F34"/>
    </row>
    <row r="35" spans="1:6" x14ac:dyDescent="0.2">
      <c r="A35" s="209">
        <f>+'10.a-precios'!B38</f>
        <v>42064</v>
      </c>
      <c r="B35" s="179"/>
      <c r="C35" s="156"/>
      <c r="D35" s="210"/>
      <c r="E35" s="179"/>
      <c r="F35"/>
    </row>
    <row r="36" spans="1:6" x14ac:dyDescent="0.2">
      <c r="A36" s="209">
        <f>+'10.a-precios'!B39</f>
        <v>42095</v>
      </c>
      <c r="B36" s="179"/>
      <c r="C36" s="156"/>
      <c r="D36" s="210"/>
      <c r="E36" s="179"/>
      <c r="F36"/>
    </row>
    <row r="37" spans="1:6" x14ac:dyDescent="0.2">
      <c r="A37" s="209">
        <f>+'10.a-precios'!B40</f>
        <v>42125</v>
      </c>
      <c r="B37" s="179"/>
      <c r="C37" s="156"/>
      <c r="D37" s="210"/>
      <c r="E37" s="179"/>
      <c r="F37"/>
    </row>
    <row r="38" spans="1:6" x14ac:dyDescent="0.2">
      <c r="A38" s="209">
        <f>+'10.a-precios'!B41</f>
        <v>42156</v>
      </c>
      <c r="B38" s="179"/>
      <c r="C38" s="156"/>
      <c r="D38" s="210"/>
      <c r="E38" s="179"/>
      <c r="F38"/>
    </row>
    <row r="39" spans="1:6" x14ac:dyDescent="0.2">
      <c r="A39" s="209">
        <f>+'10.a-precios'!B42</f>
        <v>42186</v>
      </c>
      <c r="B39" s="179"/>
      <c r="C39" s="156"/>
      <c r="D39" s="210"/>
      <c r="E39" s="179"/>
      <c r="F39"/>
    </row>
    <row r="40" spans="1:6" x14ac:dyDescent="0.2">
      <c r="A40" s="209">
        <f>+'10.a-precios'!B43</f>
        <v>42217</v>
      </c>
      <c r="B40" s="179"/>
      <c r="C40" s="156"/>
      <c r="D40" s="210"/>
      <c r="E40" s="179"/>
      <c r="F40"/>
    </row>
    <row r="41" spans="1:6" x14ac:dyDescent="0.2">
      <c r="A41" s="209">
        <f>+'10.a-precios'!B44</f>
        <v>42248</v>
      </c>
      <c r="B41" s="179"/>
      <c r="C41" s="156"/>
      <c r="D41" s="210"/>
      <c r="E41" s="179"/>
      <c r="F41"/>
    </row>
    <row r="42" spans="1:6" x14ac:dyDescent="0.2">
      <c r="A42" s="209">
        <f>+'10.a-precios'!B45</f>
        <v>42278</v>
      </c>
      <c r="B42" s="179"/>
      <c r="C42" s="156"/>
      <c r="D42" s="210"/>
      <c r="E42" s="179"/>
      <c r="F42"/>
    </row>
    <row r="43" spans="1:6" x14ac:dyDescent="0.2">
      <c r="A43" s="209">
        <f>+'10.a-precios'!B46</f>
        <v>42309</v>
      </c>
      <c r="B43" s="179"/>
      <c r="C43" s="156"/>
      <c r="D43" s="210"/>
      <c r="E43" s="179"/>
      <c r="F43"/>
    </row>
    <row r="44" spans="1:6" ht="13.5" thickBot="1" x14ac:dyDescent="0.25">
      <c r="A44" s="211">
        <f>+'10.a-precios'!B47</f>
        <v>42339</v>
      </c>
      <c r="B44" s="212"/>
      <c r="C44" s="217"/>
      <c r="D44" s="218"/>
      <c r="E44" s="212"/>
      <c r="F44"/>
    </row>
    <row r="45" spans="1:6" x14ac:dyDescent="0.2">
      <c r="A45" s="205">
        <f>+'10.a-precios'!B48</f>
        <v>42370</v>
      </c>
      <c r="B45" s="207"/>
      <c r="C45" s="216"/>
      <c r="D45" s="206"/>
      <c r="E45" s="207"/>
      <c r="F45"/>
    </row>
    <row r="46" spans="1:6" x14ac:dyDescent="0.2">
      <c r="A46" s="209">
        <f>+'10.a-precios'!B49</f>
        <v>42401</v>
      </c>
      <c r="B46" s="179"/>
      <c r="C46" s="156"/>
      <c r="D46" s="210"/>
      <c r="E46" s="179"/>
      <c r="F46"/>
    </row>
    <row r="47" spans="1:6" x14ac:dyDescent="0.2">
      <c r="A47" s="209">
        <f>+'10.a-precios'!B50</f>
        <v>42430</v>
      </c>
      <c r="B47" s="179"/>
      <c r="C47" s="156"/>
      <c r="D47" s="210"/>
      <c r="E47" s="179"/>
      <c r="F47"/>
    </row>
    <row r="48" spans="1:6" x14ac:dyDescent="0.2">
      <c r="A48" s="209">
        <f>+'10.a-precios'!B51</f>
        <v>42461</v>
      </c>
      <c r="B48" s="179"/>
      <c r="C48" s="156"/>
      <c r="D48" s="210"/>
      <c r="E48" s="179"/>
      <c r="F48"/>
    </row>
    <row r="49" spans="1:6" x14ac:dyDescent="0.2">
      <c r="A49" s="209">
        <f>+'10.a-precios'!B52</f>
        <v>42491</v>
      </c>
      <c r="B49" s="179"/>
      <c r="C49" s="156"/>
      <c r="D49" s="210"/>
      <c r="E49" s="179"/>
      <c r="F49"/>
    </row>
    <row r="50" spans="1:6" x14ac:dyDescent="0.2">
      <c r="A50" s="209">
        <f>+'10.a-precios'!B53</f>
        <v>42522</v>
      </c>
      <c r="B50" s="179"/>
      <c r="C50" s="156"/>
      <c r="D50" s="210"/>
      <c r="E50" s="179"/>
      <c r="F50"/>
    </row>
    <row r="51" spans="1:6" x14ac:dyDescent="0.2">
      <c r="A51" s="209">
        <f>+'10.a-precios'!B54</f>
        <v>42552</v>
      </c>
      <c r="B51" s="179"/>
      <c r="C51" s="156"/>
      <c r="D51" s="210"/>
      <c r="E51" s="179"/>
      <c r="F51"/>
    </row>
    <row r="52" spans="1:6" x14ac:dyDescent="0.2">
      <c r="A52" s="209">
        <f>+'10.a-precios'!B55</f>
        <v>42583</v>
      </c>
      <c r="B52" s="179"/>
      <c r="C52" s="156"/>
      <c r="D52" s="210"/>
      <c r="E52" s="179"/>
      <c r="F52"/>
    </row>
    <row r="53" spans="1:6" x14ac:dyDescent="0.2">
      <c r="A53" s="209">
        <f>+'10.a-precios'!B56</f>
        <v>42614</v>
      </c>
      <c r="B53" s="179"/>
      <c r="C53" s="156"/>
      <c r="D53" s="210"/>
      <c r="E53" s="179"/>
      <c r="F53"/>
    </row>
    <row r="54" spans="1:6" x14ac:dyDescent="0.2">
      <c r="A54" s="209">
        <f>+'10.a-precios'!B57</f>
        <v>42644</v>
      </c>
      <c r="B54" s="179"/>
      <c r="C54" s="156"/>
      <c r="D54" s="210"/>
      <c r="E54" s="179"/>
      <c r="F54"/>
    </row>
    <row r="55" spans="1:6" ht="13.5" thickBot="1" x14ac:dyDescent="0.25">
      <c r="A55" s="211">
        <f>+'10.a-precios'!B58</f>
        <v>42675</v>
      </c>
      <c r="B55" s="212"/>
      <c r="C55" s="217"/>
      <c r="D55" s="218"/>
      <c r="E55" s="212"/>
      <c r="F55"/>
    </row>
    <row r="56" spans="1:6" ht="13.5" hidden="1" thickBot="1" x14ac:dyDescent="0.25">
      <c r="A56" s="468">
        <f>+'10.a-precios'!B59</f>
        <v>42705</v>
      </c>
      <c r="B56" s="469"/>
      <c r="C56" s="474"/>
      <c r="D56" s="470"/>
      <c r="E56" s="469"/>
      <c r="F56"/>
    </row>
    <row r="57" spans="1:6" ht="13.5" thickBot="1" x14ac:dyDescent="0.25">
      <c r="A57" s="225"/>
      <c r="B57" s="220"/>
      <c r="C57" s="220"/>
      <c r="D57" s="221"/>
      <c r="E57" s="220"/>
      <c r="F57"/>
    </row>
    <row r="58" spans="1:6" x14ac:dyDescent="0.2">
      <c r="A58" s="267">
        <f>+'10.a-precios'!B61</f>
        <v>2013</v>
      </c>
      <c r="B58" s="207"/>
      <c r="C58" s="207"/>
      <c r="D58" s="207"/>
      <c r="E58" s="207"/>
      <c r="F58"/>
    </row>
    <row r="59" spans="1:6" x14ac:dyDescent="0.2">
      <c r="A59" s="268">
        <f>+'10.a-precios'!B62</f>
        <v>2014</v>
      </c>
      <c r="B59" s="179"/>
      <c r="C59" s="179"/>
      <c r="D59" s="179"/>
      <c r="E59" s="179"/>
      <c r="F59"/>
    </row>
    <row r="60" spans="1:6" ht="13.5" thickBot="1" x14ac:dyDescent="0.25">
      <c r="A60" s="269">
        <f>+'10.a-precios'!B63</f>
        <v>2015</v>
      </c>
      <c r="B60" s="212"/>
      <c r="C60" s="212"/>
      <c r="D60" s="212"/>
      <c r="E60" s="212"/>
      <c r="F60"/>
    </row>
    <row r="61" spans="1:6" ht="13.5" thickBot="1" x14ac:dyDescent="0.25">
      <c r="A61" s="225"/>
      <c r="B61" s="220"/>
      <c r="C61" s="220"/>
      <c r="D61" s="220"/>
      <c r="E61" s="220"/>
      <c r="F61"/>
    </row>
    <row r="62" spans="1:6" x14ac:dyDescent="0.2">
      <c r="A62" s="471" t="str">
        <f>+'10.a-precios'!B65</f>
        <v>ene-nov 2015</v>
      </c>
      <c r="B62" s="207"/>
      <c r="C62" s="207"/>
      <c r="D62" s="207"/>
      <c r="E62" s="207"/>
      <c r="F62"/>
    </row>
    <row r="63" spans="1:6" ht="13.5" thickBot="1" x14ac:dyDescent="0.25">
      <c r="A63" s="472" t="str">
        <f>+'10.a-precios'!B66</f>
        <v>ene-nov 2016</v>
      </c>
      <c r="B63" s="212"/>
      <c r="C63" s="212"/>
      <c r="D63" s="212"/>
      <c r="E63" s="212"/>
      <c r="F63"/>
    </row>
    <row r="64" spans="1:6" x14ac:dyDescent="0.2">
      <c r="A64" s="226" t="s">
        <v>89</v>
      </c>
      <c r="B64" s="220"/>
      <c r="C64" s="220"/>
      <c r="D64" s="220"/>
      <c r="E64" s="220"/>
      <c r="F64" s="220"/>
    </row>
    <row r="65" spans="1:6" x14ac:dyDescent="0.2">
      <c r="A65" s="194"/>
      <c r="B65" s="220"/>
      <c r="C65" s="220"/>
      <c r="D65" s="220"/>
      <c r="E65" s="220"/>
      <c r="F65" s="220"/>
    </row>
    <row r="66" spans="1:6" x14ac:dyDescent="0.2">
      <c r="A66" s="194"/>
      <c r="B66" s="220"/>
      <c r="C66" s="220"/>
      <c r="D66" s="220"/>
      <c r="E66" s="220"/>
      <c r="F66" s="220"/>
    </row>
    <row r="67" spans="1:6" x14ac:dyDescent="0.2">
      <c r="B67" s="220"/>
      <c r="C67" s="220"/>
      <c r="D67" s="220"/>
      <c r="E67" s="220"/>
      <c r="F67" s="220"/>
    </row>
    <row r="68" spans="1:6" hidden="1" x14ac:dyDescent="0.2">
      <c r="A68" s="97" t="s">
        <v>156</v>
      </c>
      <c r="B68" s="98"/>
      <c r="C68" s="57"/>
    </row>
    <row r="69" spans="1:6" ht="13.5" hidden="1" thickBot="1" x14ac:dyDescent="0.25">
      <c r="A69" s="57"/>
      <c r="B69" s="57"/>
      <c r="C69" s="57"/>
    </row>
    <row r="70" spans="1:6" ht="13.5" hidden="1" thickBot="1" x14ac:dyDescent="0.25">
      <c r="A70" s="102" t="s">
        <v>10</v>
      </c>
      <c r="C70" s="107" t="s">
        <v>147</v>
      </c>
      <c r="D70" s="109" t="s">
        <v>125</v>
      </c>
    </row>
    <row r="71" spans="1:6" hidden="1" x14ac:dyDescent="0.2">
      <c r="A71" s="110">
        <v>2003</v>
      </c>
      <c r="C71" s="124">
        <f>+C58-SUM(C9:C20)</f>
        <v>0</v>
      </c>
      <c r="D71" s="127">
        <f>+D58-SUM(D9:D20)</f>
        <v>0</v>
      </c>
    </row>
    <row r="72" spans="1:6" hidden="1" x14ac:dyDescent="0.2">
      <c r="A72" s="112">
        <v>2004</v>
      </c>
      <c r="C72" s="128">
        <f>+C59-SUM(C21:C32)</f>
        <v>0</v>
      </c>
      <c r="D72" s="131">
        <f>+D59-SUM(D21:D32)</f>
        <v>0</v>
      </c>
    </row>
    <row r="73" spans="1:6" ht="13.5" hidden="1" thickBot="1" x14ac:dyDescent="0.25">
      <c r="A73" s="113">
        <v>2005</v>
      </c>
      <c r="C73" s="132">
        <f>+C60-SUM(C33:C44)</f>
        <v>0</v>
      </c>
      <c r="D73" s="135">
        <f>+D60-SUM(D33:D44)</f>
        <v>0</v>
      </c>
    </row>
    <row r="74" spans="1:6" hidden="1" x14ac:dyDescent="0.2">
      <c r="A74" s="110" t="str">
        <f>+A62</f>
        <v>ene-nov 2015</v>
      </c>
      <c r="C74" s="141">
        <f>+C62-(SUM(C33:INDEX(C33:C44,'parámetros e instrucciones'!$E$3)))</f>
        <v>0</v>
      </c>
      <c r="D74" s="141">
        <f>+D62-(SUM(D33:INDEX(D33:D44,'parámetros e instrucciones'!$E$3)))</f>
        <v>0</v>
      </c>
    </row>
    <row r="75" spans="1:6" ht="13.5" hidden="1" thickBot="1" x14ac:dyDescent="0.25">
      <c r="A75" s="113" t="str">
        <f>+A63</f>
        <v>ene-nov 2016</v>
      </c>
      <c r="C75" s="145">
        <f>+C63-(SUM(C45:INDEX(C45:C56,'parámetros e instrucciones'!$E$3)))</f>
        <v>0</v>
      </c>
      <c r="D75" s="145">
        <f>+D63-(SUM(D45:INDEX(D45:D56,'parámetros e instrucciones'!$E$3)))</f>
        <v>0</v>
      </c>
    </row>
    <row r="76" spans="1:6" hidden="1" x14ac:dyDescent="0.2"/>
    <row r="77" spans="1:6" hidden="1" x14ac:dyDescent="0.2"/>
    <row r="78" spans="1:6" hidden="1" x14ac:dyDescent="0.2"/>
  </sheetData>
  <sheetProtection formatCells="0" formatColumns="0" formatRows="0"/>
  <mergeCells count="1">
    <mergeCell ref="A2:F2"/>
  </mergeCells>
  <phoneticPr fontId="0" type="noConversion"/>
  <printOptions horizontalCentered="1" verticalCentered="1"/>
  <pageMargins left="0.35433070866141736" right="0.23622047244094491" top="0.39370078740157483" bottom="0.43307086614173229" header="0.51181102362204722" footer="0.51181102362204722"/>
  <pageSetup paperSize="9" scale="90" orientation="portrait" verticalDpi="300" r:id="rId1"/>
  <headerFooter alignWithMargins="0">
    <oddHeader>&amp;R2016 - Año del Bicentenario de la Declaración de la Independencia Nacional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K75"/>
  <sheetViews>
    <sheetView showGridLines="0" zoomScale="75" workbookViewId="0">
      <selection activeCell="O28" sqref="O28"/>
    </sheetView>
  </sheetViews>
  <sheetFormatPr baseColWidth="10" defaultRowHeight="12.75" x14ac:dyDescent="0.2"/>
  <cols>
    <col min="1" max="5" width="14.5703125" style="52" customWidth="1"/>
    <col min="6" max="11" width="13.85546875" style="52" customWidth="1"/>
    <col min="12" max="16384" width="11.42578125" style="52"/>
  </cols>
  <sheetData>
    <row r="1" spans="1:11" x14ac:dyDescent="0.2">
      <c r="A1" s="168" t="s">
        <v>144</v>
      </c>
      <c r="B1" s="168"/>
      <c r="C1" s="168"/>
      <c r="D1" s="168"/>
      <c r="E1" s="168"/>
      <c r="F1" s="249"/>
      <c r="G1" s="249"/>
      <c r="H1" s="250"/>
      <c r="I1" s="250"/>
      <c r="J1" s="250"/>
      <c r="K1" s="250"/>
    </row>
    <row r="2" spans="1:11" x14ac:dyDescent="0.2">
      <c r="A2" s="168" t="s">
        <v>14</v>
      </c>
      <c r="B2" s="168"/>
      <c r="C2" s="168"/>
      <c r="D2" s="168"/>
      <c r="E2" s="168"/>
      <c r="F2" s="250"/>
      <c r="G2" s="250"/>
      <c r="H2" s="250"/>
      <c r="I2" s="250"/>
      <c r="J2" s="250"/>
      <c r="K2" s="250"/>
    </row>
    <row r="3" spans="1:11" s="55" customFormat="1" x14ac:dyDescent="0.2">
      <c r="A3" s="447" t="str">
        <f>+'1.modelos'!A3</f>
        <v>Lavavajillas</v>
      </c>
      <c r="B3" s="442"/>
      <c r="C3" s="442"/>
      <c r="D3" s="442"/>
      <c r="E3" s="442"/>
      <c r="F3" s="443"/>
      <c r="G3" s="443"/>
      <c r="H3" s="443"/>
      <c r="I3" s="443"/>
      <c r="J3" s="443"/>
      <c r="K3" s="443"/>
    </row>
    <row r="4" spans="1:11" s="55" customFormat="1" x14ac:dyDescent="0.2">
      <c r="A4" s="425" t="s">
        <v>15</v>
      </c>
      <c r="B4" s="425"/>
      <c r="C4" s="425"/>
      <c r="D4" s="425"/>
      <c r="E4" s="425"/>
      <c r="F4" s="443"/>
      <c r="G4" s="443"/>
      <c r="H4" s="443"/>
      <c r="I4" s="443"/>
      <c r="J4" s="443"/>
      <c r="K4" s="443"/>
    </row>
    <row r="5" spans="1:11" s="55" customFormat="1" x14ac:dyDescent="0.2">
      <c r="A5" s="441" t="s">
        <v>248</v>
      </c>
      <c r="B5" s="441"/>
      <c r="C5" s="441"/>
      <c r="D5" s="441"/>
      <c r="E5" s="441"/>
      <c r="F5" s="443"/>
      <c r="G5" s="443"/>
      <c r="H5" s="443"/>
      <c r="I5" s="443"/>
      <c r="J5" s="443"/>
      <c r="K5" s="443"/>
    </row>
    <row r="6" spans="1:11" ht="13.5" thickBot="1" x14ac:dyDescent="0.25">
      <c r="F6" s="221"/>
      <c r="G6" s="250"/>
      <c r="H6" s="250"/>
      <c r="I6" s="250"/>
      <c r="J6" s="250"/>
      <c r="K6" s="250"/>
    </row>
    <row r="7" spans="1:11" x14ac:dyDescent="0.2">
      <c r="A7" s="183" t="s">
        <v>9</v>
      </c>
      <c r="B7" s="569" t="s">
        <v>240</v>
      </c>
      <c r="C7" s="570"/>
      <c r="D7" s="569" t="s">
        <v>241</v>
      </c>
      <c r="E7" s="570"/>
      <c r="F7" s="251" t="s">
        <v>16</v>
      </c>
      <c r="G7" s="252"/>
      <c r="H7" s="251" t="s">
        <v>16</v>
      </c>
      <c r="I7" s="252"/>
      <c r="J7" s="251" t="s">
        <v>16</v>
      </c>
      <c r="K7" s="252"/>
    </row>
    <row r="8" spans="1:11" ht="13.5" thickBot="1" x14ac:dyDescent="0.25">
      <c r="A8" s="253" t="s">
        <v>10</v>
      </c>
      <c r="B8" s="254" t="s">
        <v>87</v>
      </c>
      <c r="C8" s="255" t="s">
        <v>17</v>
      </c>
      <c r="D8" s="254" t="s">
        <v>87</v>
      </c>
      <c r="E8" s="255" t="s">
        <v>17</v>
      </c>
      <c r="F8" s="254" t="s">
        <v>87</v>
      </c>
      <c r="G8" s="256" t="s">
        <v>17</v>
      </c>
      <c r="H8" s="254" t="s">
        <v>87</v>
      </c>
      <c r="I8" s="256" t="s">
        <v>17</v>
      </c>
      <c r="J8" s="254" t="s">
        <v>87</v>
      </c>
      <c r="K8" s="256" t="s">
        <v>17</v>
      </c>
    </row>
    <row r="9" spans="1:11" x14ac:dyDescent="0.2">
      <c r="A9" s="205">
        <f>+'11- impo '!A9</f>
        <v>41275</v>
      </c>
      <c r="B9" s="205"/>
      <c r="C9" s="205"/>
      <c r="D9" s="205"/>
      <c r="E9" s="205"/>
      <c r="F9" s="206"/>
      <c r="G9" s="207"/>
      <c r="H9" s="206"/>
      <c r="I9" s="207"/>
      <c r="J9" s="206"/>
      <c r="K9" s="207"/>
    </row>
    <row r="10" spans="1:11" x14ac:dyDescent="0.2">
      <c r="A10" s="209">
        <f>+'11- impo '!A10</f>
        <v>41306</v>
      </c>
      <c r="B10" s="209"/>
      <c r="C10" s="209"/>
      <c r="D10" s="209"/>
      <c r="E10" s="209"/>
      <c r="F10" s="210"/>
      <c r="G10" s="179"/>
      <c r="H10" s="210"/>
      <c r="I10" s="179"/>
      <c r="J10" s="210"/>
      <c r="K10" s="179"/>
    </row>
    <row r="11" spans="1:11" x14ac:dyDescent="0.2">
      <c r="A11" s="209">
        <f>+'11- impo '!A11</f>
        <v>41334</v>
      </c>
      <c r="B11" s="209"/>
      <c r="C11" s="209"/>
      <c r="D11" s="209"/>
      <c r="E11" s="209"/>
      <c r="F11" s="210"/>
      <c r="G11" s="179"/>
      <c r="H11" s="210"/>
      <c r="I11" s="179"/>
      <c r="J11" s="210"/>
      <c r="K11" s="179"/>
    </row>
    <row r="12" spans="1:11" x14ac:dyDescent="0.2">
      <c r="A12" s="209">
        <f>+'11- impo '!A12</f>
        <v>41365</v>
      </c>
      <c r="B12" s="209"/>
      <c r="C12" s="209"/>
      <c r="D12" s="209"/>
      <c r="E12" s="209"/>
      <c r="F12" s="210"/>
      <c r="G12" s="179"/>
      <c r="H12" s="210"/>
      <c r="I12" s="179"/>
      <c r="J12" s="210"/>
      <c r="K12" s="179"/>
    </row>
    <row r="13" spans="1:11" x14ac:dyDescent="0.2">
      <c r="A13" s="209">
        <f>+'11- impo '!A13</f>
        <v>41395</v>
      </c>
      <c r="B13" s="209"/>
      <c r="C13" s="209"/>
      <c r="D13" s="209"/>
      <c r="E13" s="209"/>
      <c r="F13" s="179"/>
      <c r="G13" s="179"/>
      <c r="H13" s="179"/>
      <c r="I13" s="179"/>
      <c r="J13" s="179"/>
      <c r="K13" s="179"/>
    </row>
    <row r="14" spans="1:11" x14ac:dyDescent="0.2">
      <c r="A14" s="209">
        <f>+'11- impo '!A14</f>
        <v>41426</v>
      </c>
      <c r="B14" s="209"/>
      <c r="C14" s="209"/>
      <c r="D14" s="209"/>
      <c r="E14" s="209"/>
      <c r="F14" s="210"/>
      <c r="G14" s="179"/>
      <c r="H14" s="210"/>
      <c r="I14" s="179"/>
      <c r="J14" s="210"/>
      <c r="K14" s="179"/>
    </row>
    <row r="15" spans="1:11" x14ac:dyDescent="0.2">
      <c r="A15" s="209">
        <f>+'11- impo '!A15</f>
        <v>41456</v>
      </c>
      <c r="B15" s="209"/>
      <c r="C15" s="209"/>
      <c r="D15" s="209"/>
      <c r="E15" s="209"/>
      <c r="F15" s="179"/>
      <c r="G15" s="179"/>
      <c r="H15" s="179"/>
      <c r="I15" s="179"/>
      <c r="J15" s="179"/>
      <c r="K15" s="179"/>
    </row>
    <row r="16" spans="1:11" x14ac:dyDescent="0.2">
      <c r="A16" s="209">
        <f>+'11- impo '!A16</f>
        <v>41487</v>
      </c>
      <c r="B16" s="209"/>
      <c r="C16" s="209"/>
      <c r="D16" s="209"/>
      <c r="E16" s="209"/>
      <c r="F16" s="179"/>
      <c r="G16" s="179"/>
      <c r="H16" s="179"/>
      <c r="I16" s="179"/>
      <c r="J16" s="179"/>
      <c r="K16" s="179"/>
    </row>
    <row r="17" spans="1:11" x14ac:dyDescent="0.2">
      <c r="A17" s="209">
        <f>+'11- impo '!A17</f>
        <v>41518</v>
      </c>
      <c r="B17" s="209"/>
      <c r="C17" s="209"/>
      <c r="D17" s="209"/>
      <c r="E17" s="209"/>
      <c r="F17" s="179"/>
      <c r="G17" s="179"/>
      <c r="H17" s="179"/>
      <c r="I17" s="179"/>
      <c r="J17" s="179"/>
      <c r="K17" s="179"/>
    </row>
    <row r="18" spans="1:11" x14ac:dyDescent="0.2">
      <c r="A18" s="209">
        <f>+'11- impo '!A18</f>
        <v>41548</v>
      </c>
      <c r="B18" s="209"/>
      <c r="C18" s="209"/>
      <c r="D18" s="209"/>
      <c r="E18" s="209"/>
      <c r="F18" s="179"/>
      <c r="G18" s="179"/>
      <c r="H18" s="179"/>
      <c r="I18" s="179"/>
      <c r="J18" s="179"/>
      <c r="K18" s="179"/>
    </row>
    <row r="19" spans="1:11" x14ac:dyDescent="0.2">
      <c r="A19" s="209">
        <f>+'11- impo '!A19</f>
        <v>41579</v>
      </c>
      <c r="B19" s="209"/>
      <c r="C19" s="209"/>
      <c r="D19" s="209"/>
      <c r="E19" s="209"/>
      <c r="F19" s="179"/>
      <c r="G19" s="179"/>
      <c r="H19" s="179"/>
      <c r="I19" s="179"/>
      <c r="J19" s="179"/>
      <c r="K19" s="179"/>
    </row>
    <row r="20" spans="1:11" ht="13.5" thickBot="1" x14ac:dyDescent="0.25">
      <c r="A20" s="211">
        <f>+'11- impo '!A20</f>
        <v>41609</v>
      </c>
      <c r="B20" s="211"/>
      <c r="C20" s="211"/>
      <c r="D20" s="211"/>
      <c r="E20" s="211"/>
      <c r="F20" s="212"/>
      <c r="G20" s="212"/>
      <c r="H20" s="212"/>
      <c r="I20" s="212"/>
      <c r="J20" s="212"/>
      <c r="K20" s="212"/>
    </row>
    <row r="21" spans="1:11" x14ac:dyDescent="0.2">
      <c r="A21" s="205">
        <f>+'11- impo '!A21</f>
        <v>41640</v>
      </c>
      <c r="B21" s="205"/>
      <c r="C21" s="205"/>
      <c r="D21" s="205"/>
      <c r="E21" s="205"/>
      <c r="F21" s="207"/>
      <c r="G21" s="207"/>
      <c r="H21" s="207"/>
      <c r="I21" s="207"/>
      <c r="J21" s="207"/>
      <c r="K21" s="207"/>
    </row>
    <row r="22" spans="1:11" x14ac:dyDescent="0.2">
      <c r="A22" s="209">
        <f>+'11- impo '!A22</f>
        <v>41671</v>
      </c>
      <c r="B22" s="209"/>
      <c r="C22" s="209"/>
      <c r="D22" s="209"/>
      <c r="E22" s="209"/>
      <c r="F22" s="179"/>
      <c r="G22" s="179"/>
      <c r="H22" s="179"/>
      <c r="I22" s="179"/>
      <c r="J22" s="179"/>
      <c r="K22" s="179"/>
    </row>
    <row r="23" spans="1:11" x14ac:dyDescent="0.2">
      <c r="A23" s="209">
        <f>+'11- impo '!A23</f>
        <v>41699</v>
      </c>
      <c r="B23" s="209"/>
      <c r="C23" s="209"/>
      <c r="D23" s="209"/>
      <c r="E23" s="209"/>
      <c r="F23" s="179"/>
      <c r="G23" s="179"/>
      <c r="H23" s="179"/>
      <c r="I23" s="179"/>
      <c r="J23" s="179"/>
      <c r="K23" s="179"/>
    </row>
    <row r="24" spans="1:11" x14ac:dyDescent="0.2">
      <c r="A24" s="209">
        <f>+'11- impo '!A24</f>
        <v>41730</v>
      </c>
      <c r="B24" s="209"/>
      <c r="C24" s="209"/>
      <c r="D24" s="209"/>
      <c r="E24" s="209"/>
      <c r="F24" s="179"/>
      <c r="G24" s="179"/>
      <c r="H24" s="179"/>
      <c r="I24" s="179"/>
      <c r="J24" s="179"/>
      <c r="K24" s="179"/>
    </row>
    <row r="25" spans="1:11" x14ac:dyDescent="0.2">
      <c r="A25" s="209">
        <f>+'11- impo '!A25</f>
        <v>41760</v>
      </c>
      <c r="B25" s="209"/>
      <c r="C25" s="209"/>
      <c r="D25" s="209"/>
      <c r="E25" s="209"/>
      <c r="F25" s="179"/>
      <c r="G25" s="179"/>
      <c r="H25" s="179"/>
      <c r="I25" s="179"/>
      <c r="J25" s="179"/>
      <c r="K25" s="179"/>
    </row>
    <row r="26" spans="1:11" x14ac:dyDescent="0.2">
      <c r="A26" s="209">
        <f>+'11- impo '!A26</f>
        <v>41791</v>
      </c>
      <c r="B26" s="209"/>
      <c r="C26" s="209"/>
      <c r="D26" s="209"/>
      <c r="E26" s="209"/>
      <c r="F26" s="179"/>
      <c r="G26" s="179"/>
      <c r="H26" s="179"/>
      <c r="I26" s="179"/>
      <c r="J26" s="179"/>
      <c r="K26" s="179"/>
    </row>
    <row r="27" spans="1:11" x14ac:dyDescent="0.2">
      <c r="A27" s="209">
        <f>+'11- impo '!A27</f>
        <v>41821</v>
      </c>
      <c r="B27" s="209"/>
      <c r="C27" s="209"/>
      <c r="D27" s="209"/>
      <c r="E27" s="209"/>
      <c r="F27" s="179"/>
      <c r="G27" s="179"/>
      <c r="H27" s="179"/>
      <c r="I27" s="179"/>
      <c r="J27" s="179"/>
      <c r="K27" s="179"/>
    </row>
    <row r="28" spans="1:11" x14ac:dyDescent="0.2">
      <c r="A28" s="209">
        <f>+'11- impo '!A28</f>
        <v>41852</v>
      </c>
      <c r="B28" s="209"/>
      <c r="C28" s="209"/>
      <c r="D28" s="209"/>
      <c r="E28" s="209"/>
      <c r="F28" s="179"/>
      <c r="G28" s="179"/>
      <c r="H28" s="179"/>
      <c r="I28" s="179"/>
      <c r="J28" s="179"/>
      <c r="K28" s="179"/>
    </row>
    <row r="29" spans="1:11" x14ac:dyDescent="0.2">
      <c r="A29" s="209">
        <f>+'11- impo '!A29</f>
        <v>41883</v>
      </c>
      <c r="B29" s="209"/>
      <c r="C29" s="209"/>
      <c r="D29" s="209"/>
      <c r="E29" s="209"/>
      <c r="F29" s="179"/>
      <c r="G29" s="179"/>
      <c r="H29" s="179"/>
      <c r="I29" s="179"/>
      <c r="J29" s="179"/>
      <c r="K29" s="179"/>
    </row>
    <row r="30" spans="1:11" x14ac:dyDescent="0.2">
      <c r="A30" s="209">
        <f>+'11- impo '!A30</f>
        <v>41913</v>
      </c>
      <c r="B30" s="209"/>
      <c r="C30" s="209"/>
      <c r="D30" s="209"/>
      <c r="E30" s="209"/>
      <c r="F30" s="179"/>
      <c r="G30" s="179"/>
      <c r="H30" s="179"/>
      <c r="I30" s="179"/>
      <c r="J30" s="179"/>
      <c r="K30" s="179"/>
    </row>
    <row r="31" spans="1:11" x14ac:dyDescent="0.2">
      <c r="A31" s="209">
        <f>+'11- impo '!A31</f>
        <v>41944</v>
      </c>
      <c r="B31" s="209"/>
      <c r="C31" s="209"/>
      <c r="D31" s="209"/>
      <c r="E31" s="209"/>
      <c r="F31" s="179"/>
      <c r="G31" s="179"/>
      <c r="H31" s="179"/>
      <c r="I31" s="179"/>
      <c r="J31" s="179"/>
      <c r="K31" s="179"/>
    </row>
    <row r="32" spans="1:11" ht="13.5" thickBot="1" x14ac:dyDescent="0.25">
      <c r="A32" s="211">
        <f>+'11- impo '!A32</f>
        <v>41974</v>
      </c>
      <c r="B32" s="211"/>
      <c r="C32" s="211"/>
      <c r="D32" s="211"/>
      <c r="E32" s="211"/>
      <c r="F32" s="212"/>
      <c r="G32" s="212"/>
      <c r="H32" s="212"/>
      <c r="I32" s="212"/>
      <c r="J32" s="212"/>
      <c r="K32" s="212"/>
    </row>
    <row r="33" spans="1:11" x14ac:dyDescent="0.2">
      <c r="A33" s="205">
        <f>+'11- impo '!A33</f>
        <v>42005</v>
      </c>
      <c r="B33" s="205"/>
      <c r="C33" s="205"/>
      <c r="D33" s="205"/>
      <c r="E33" s="205"/>
      <c r="F33" s="207"/>
      <c r="G33" s="207"/>
      <c r="H33" s="207"/>
      <c r="I33" s="207"/>
      <c r="J33" s="207"/>
      <c r="K33" s="207"/>
    </row>
    <row r="34" spans="1:11" x14ac:dyDescent="0.2">
      <c r="A34" s="209">
        <f>+'11- impo '!A34</f>
        <v>42036</v>
      </c>
      <c r="B34" s="209"/>
      <c r="C34" s="209"/>
      <c r="D34" s="209"/>
      <c r="E34" s="209"/>
      <c r="F34" s="179"/>
      <c r="G34" s="179"/>
      <c r="H34" s="179"/>
      <c r="I34" s="179"/>
      <c r="J34" s="179"/>
      <c r="K34" s="179"/>
    </row>
    <row r="35" spans="1:11" x14ac:dyDescent="0.2">
      <c r="A35" s="209">
        <f>+'11- impo '!A35</f>
        <v>42064</v>
      </c>
      <c r="B35" s="209"/>
      <c r="C35" s="209"/>
      <c r="D35" s="209"/>
      <c r="E35" s="209"/>
      <c r="F35" s="179"/>
      <c r="G35" s="179"/>
      <c r="H35" s="179"/>
      <c r="I35" s="179"/>
      <c r="J35" s="179"/>
      <c r="K35" s="179"/>
    </row>
    <row r="36" spans="1:11" x14ac:dyDescent="0.2">
      <c r="A36" s="209">
        <f>+'11- impo '!A36</f>
        <v>42095</v>
      </c>
      <c r="B36" s="209"/>
      <c r="C36" s="209"/>
      <c r="D36" s="209"/>
      <c r="E36" s="209"/>
      <c r="F36" s="179"/>
      <c r="G36" s="179"/>
      <c r="H36" s="179"/>
      <c r="I36" s="179"/>
      <c r="J36" s="179"/>
      <c r="K36" s="179"/>
    </row>
    <row r="37" spans="1:11" x14ac:dyDescent="0.2">
      <c r="A37" s="209">
        <f>+'11- impo '!A37</f>
        <v>42125</v>
      </c>
      <c r="B37" s="209"/>
      <c r="C37" s="209"/>
      <c r="D37" s="209"/>
      <c r="E37" s="209"/>
      <c r="F37" s="179"/>
      <c r="G37" s="179"/>
      <c r="H37" s="179"/>
      <c r="I37" s="179"/>
      <c r="J37" s="179"/>
      <c r="K37" s="179"/>
    </row>
    <row r="38" spans="1:11" x14ac:dyDescent="0.2">
      <c r="A38" s="209">
        <f>+'11- impo '!A38</f>
        <v>42156</v>
      </c>
      <c r="B38" s="209"/>
      <c r="C38" s="209"/>
      <c r="D38" s="209"/>
      <c r="E38" s="209"/>
      <c r="F38" s="179"/>
      <c r="G38" s="179"/>
      <c r="H38" s="179"/>
      <c r="I38" s="179"/>
      <c r="J38" s="179"/>
      <c r="K38" s="179"/>
    </row>
    <row r="39" spans="1:11" x14ac:dyDescent="0.2">
      <c r="A39" s="209">
        <f>+'11- impo '!A39</f>
        <v>42186</v>
      </c>
      <c r="B39" s="209"/>
      <c r="C39" s="209"/>
      <c r="D39" s="209"/>
      <c r="E39" s="209"/>
      <c r="F39" s="179"/>
      <c r="G39" s="179"/>
      <c r="H39" s="179"/>
      <c r="I39" s="179"/>
      <c r="J39" s="179"/>
      <c r="K39" s="179"/>
    </row>
    <row r="40" spans="1:11" x14ac:dyDescent="0.2">
      <c r="A40" s="209">
        <f>+'11- impo '!A40</f>
        <v>42217</v>
      </c>
      <c r="B40" s="209"/>
      <c r="C40" s="209"/>
      <c r="D40" s="209"/>
      <c r="E40" s="209"/>
      <c r="F40" s="179"/>
      <c r="G40" s="179"/>
      <c r="H40" s="179"/>
      <c r="I40" s="179"/>
      <c r="J40" s="179"/>
      <c r="K40" s="179"/>
    </row>
    <row r="41" spans="1:11" x14ac:dyDescent="0.2">
      <c r="A41" s="209">
        <f>+'11- impo '!A41</f>
        <v>42248</v>
      </c>
      <c r="B41" s="209"/>
      <c r="C41" s="209"/>
      <c r="D41" s="209"/>
      <c r="E41" s="209"/>
      <c r="F41" s="179"/>
      <c r="G41" s="179"/>
      <c r="H41" s="179"/>
      <c r="I41" s="179"/>
      <c r="J41" s="179"/>
      <c r="K41" s="179"/>
    </row>
    <row r="42" spans="1:11" x14ac:dyDescent="0.2">
      <c r="A42" s="209">
        <f>+'11- impo '!A42</f>
        <v>42278</v>
      </c>
      <c r="B42" s="209"/>
      <c r="C42" s="209"/>
      <c r="D42" s="209"/>
      <c r="E42" s="209"/>
      <c r="F42" s="179"/>
      <c r="G42" s="179"/>
      <c r="H42" s="179"/>
      <c r="I42" s="179"/>
      <c r="J42" s="179"/>
      <c r="K42" s="179"/>
    </row>
    <row r="43" spans="1:11" x14ac:dyDescent="0.2">
      <c r="A43" s="209">
        <f>+'11- impo '!A43</f>
        <v>42309</v>
      </c>
      <c r="B43" s="209"/>
      <c r="C43" s="209"/>
      <c r="D43" s="209"/>
      <c r="E43" s="209"/>
      <c r="F43" s="179"/>
      <c r="G43" s="179"/>
      <c r="H43" s="179"/>
      <c r="I43" s="179"/>
      <c r="J43" s="179"/>
      <c r="K43" s="179"/>
    </row>
    <row r="44" spans="1:11" ht="13.5" thickBot="1" x14ac:dyDescent="0.25">
      <c r="A44" s="211">
        <f>+'11- impo '!A44</f>
        <v>42339</v>
      </c>
      <c r="B44" s="211"/>
      <c r="C44" s="211"/>
      <c r="D44" s="211"/>
      <c r="E44" s="211"/>
      <c r="F44" s="212"/>
      <c r="G44" s="212"/>
      <c r="H44" s="212"/>
      <c r="I44" s="212"/>
      <c r="J44" s="212"/>
      <c r="K44" s="212"/>
    </row>
    <row r="45" spans="1:11" x14ac:dyDescent="0.2">
      <c r="A45" s="205">
        <f>+'11- impo '!A45</f>
        <v>42370</v>
      </c>
      <c r="B45" s="205"/>
      <c r="C45" s="205"/>
      <c r="D45" s="205"/>
      <c r="E45" s="205"/>
      <c r="F45" s="207"/>
      <c r="G45" s="207"/>
      <c r="H45" s="207"/>
      <c r="I45" s="207"/>
      <c r="J45" s="207"/>
      <c r="K45" s="207"/>
    </row>
    <row r="46" spans="1:11" x14ac:dyDescent="0.2">
      <c r="A46" s="209">
        <f>+'11- impo '!A46</f>
        <v>42401</v>
      </c>
      <c r="B46" s="209"/>
      <c r="C46" s="209"/>
      <c r="D46" s="209"/>
      <c r="E46" s="209"/>
      <c r="F46" s="179"/>
      <c r="G46" s="179"/>
      <c r="H46" s="179"/>
      <c r="I46" s="179"/>
      <c r="J46" s="179"/>
      <c r="K46" s="179"/>
    </row>
    <row r="47" spans="1:11" x14ac:dyDescent="0.2">
      <c r="A47" s="209">
        <f>+'11- impo '!A47</f>
        <v>42430</v>
      </c>
      <c r="B47" s="209"/>
      <c r="C47" s="209"/>
      <c r="D47" s="209"/>
      <c r="E47" s="209"/>
      <c r="F47" s="179"/>
      <c r="G47" s="179"/>
      <c r="H47" s="179"/>
      <c r="I47" s="179"/>
      <c r="J47" s="179"/>
      <c r="K47" s="179"/>
    </row>
    <row r="48" spans="1:11" x14ac:dyDescent="0.2">
      <c r="A48" s="209">
        <f>+'11- impo '!A48</f>
        <v>42461</v>
      </c>
      <c r="B48" s="209"/>
      <c r="C48" s="209"/>
      <c r="D48" s="209"/>
      <c r="E48" s="209"/>
      <c r="F48" s="179"/>
      <c r="G48" s="179"/>
      <c r="H48" s="179"/>
      <c r="I48" s="179"/>
      <c r="J48" s="179"/>
      <c r="K48" s="179"/>
    </row>
    <row r="49" spans="1:11" x14ac:dyDescent="0.2">
      <c r="A49" s="209">
        <f>+'11- impo '!A49</f>
        <v>42491</v>
      </c>
      <c r="B49" s="209"/>
      <c r="C49" s="209"/>
      <c r="D49" s="209"/>
      <c r="E49" s="209"/>
      <c r="F49" s="179"/>
      <c r="G49" s="179"/>
      <c r="H49" s="179"/>
      <c r="I49" s="179"/>
      <c r="J49" s="179"/>
      <c r="K49" s="179"/>
    </row>
    <row r="50" spans="1:11" x14ac:dyDescent="0.2">
      <c r="A50" s="209">
        <f>+'11- impo '!A50</f>
        <v>42522</v>
      </c>
      <c r="B50" s="209"/>
      <c r="C50" s="209"/>
      <c r="D50" s="209"/>
      <c r="E50" s="209"/>
      <c r="F50" s="179"/>
      <c r="G50" s="179"/>
      <c r="H50" s="179"/>
      <c r="I50" s="179"/>
      <c r="J50" s="179"/>
      <c r="K50" s="179"/>
    </row>
    <row r="51" spans="1:11" x14ac:dyDescent="0.2">
      <c r="A51" s="475">
        <f>+'11- impo '!A51</f>
        <v>42552</v>
      </c>
      <c r="B51" s="209"/>
      <c r="C51" s="209"/>
      <c r="D51" s="209"/>
      <c r="E51" s="209"/>
      <c r="F51" s="179"/>
      <c r="G51" s="179"/>
      <c r="H51" s="179"/>
      <c r="I51" s="179"/>
      <c r="J51" s="179"/>
      <c r="K51" s="179"/>
    </row>
    <row r="52" spans="1:11" x14ac:dyDescent="0.2">
      <c r="A52" s="475">
        <f>+'11- impo '!A52</f>
        <v>42583</v>
      </c>
      <c r="B52" s="209"/>
      <c r="C52" s="209"/>
      <c r="D52" s="209"/>
      <c r="E52" s="209"/>
      <c r="F52" s="179"/>
      <c r="G52" s="179"/>
      <c r="H52" s="179"/>
      <c r="I52" s="179"/>
      <c r="J52" s="179"/>
      <c r="K52" s="179"/>
    </row>
    <row r="53" spans="1:11" x14ac:dyDescent="0.2">
      <c r="A53" s="475">
        <f>+'11- impo '!A53</f>
        <v>42614</v>
      </c>
      <c r="B53" s="209"/>
      <c r="C53" s="209"/>
      <c r="D53" s="209"/>
      <c r="E53" s="209"/>
      <c r="F53" s="179"/>
      <c r="G53" s="179"/>
      <c r="H53" s="179"/>
      <c r="I53" s="179"/>
      <c r="J53" s="179"/>
      <c r="K53" s="179"/>
    </row>
    <row r="54" spans="1:11" x14ac:dyDescent="0.2">
      <c r="A54" s="475">
        <f>+'11- impo '!A54</f>
        <v>42644</v>
      </c>
      <c r="B54" s="209"/>
      <c r="C54" s="209"/>
      <c r="D54" s="209"/>
      <c r="E54" s="209"/>
      <c r="F54" s="179"/>
      <c r="G54" s="179"/>
      <c r="H54" s="179"/>
      <c r="I54" s="179"/>
      <c r="J54" s="179"/>
      <c r="K54" s="179"/>
    </row>
    <row r="55" spans="1:11" ht="13.5" thickBot="1" x14ac:dyDescent="0.25">
      <c r="A55" s="472">
        <f>+'11- impo '!A55</f>
        <v>42675</v>
      </c>
      <c r="B55" s="211"/>
      <c r="C55" s="211"/>
      <c r="D55" s="211"/>
      <c r="E55" s="211"/>
      <c r="F55" s="212"/>
      <c r="G55" s="212"/>
      <c r="H55" s="212"/>
      <c r="I55" s="212"/>
      <c r="J55" s="212"/>
      <c r="K55" s="212"/>
    </row>
    <row r="56" spans="1:11" ht="13.5" hidden="1" thickBot="1" x14ac:dyDescent="0.25">
      <c r="A56" s="477">
        <f>+'11- impo '!A56</f>
        <v>42705</v>
      </c>
      <c r="B56" s="468"/>
      <c r="C56" s="468"/>
      <c r="D56" s="468"/>
      <c r="E56" s="468"/>
      <c r="F56" s="469"/>
      <c r="G56" s="469"/>
      <c r="H56" s="469"/>
      <c r="I56" s="469"/>
      <c r="J56" s="469"/>
      <c r="K56" s="469"/>
    </row>
    <row r="57" spans="1:11" ht="13.5" thickBot="1" x14ac:dyDescent="0.25">
      <c r="A57" s="225"/>
      <c r="B57" s="225"/>
      <c r="C57" s="225"/>
      <c r="D57" s="225"/>
      <c r="E57" s="225"/>
      <c r="F57" s="220"/>
      <c r="G57" s="220"/>
      <c r="H57" s="220"/>
      <c r="I57" s="220"/>
      <c r="J57" s="220"/>
      <c r="K57" s="220"/>
    </row>
    <row r="58" spans="1:11" x14ac:dyDescent="0.2">
      <c r="A58" s="222">
        <f>+'11- impo '!A58</f>
        <v>2013</v>
      </c>
      <c r="B58" s="257"/>
      <c r="C58" s="257"/>
      <c r="D58" s="257"/>
      <c r="E58" s="257"/>
      <c r="F58" s="258"/>
      <c r="G58" s="258"/>
      <c r="H58" s="258"/>
      <c r="I58" s="258"/>
      <c r="J58" s="258"/>
      <c r="K58" s="258"/>
    </row>
    <row r="59" spans="1:11" x14ac:dyDescent="0.2">
      <c r="A59" s="223">
        <f>+'11- impo '!A59</f>
        <v>2014</v>
      </c>
      <c r="B59" s="259"/>
      <c r="C59" s="259"/>
      <c r="D59" s="259"/>
      <c r="E59" s="259"/>
      <c r="F59" s="260"/>
      <c r="G59" s="260"/>
      <c r="H59" s="260"/>
      <c r="I59" s="260"/>
      <c r="J59" s="260"/>
      <c r="K59" s="260"/>
    </row>
    <row r="60" spans="1:11" ht="13.5" thickBot="1" x14ac:dyDescent="0.25">
      <c r="A60" s="224">
        <f>+'11- impo '!A60</f>
        <v>2015</v>
      </c>
      <c r="B60" s="261"/>
      <c r="C60" s="261"/>
      <c r="D60" s="261"/>
      <c r="E60" s="261"/>
      <c r="F60" s="262"/>
      <c r="G60" s="262"/>
      <c r="H60" s="262"/>
      <c r="I60" s="262"/>
      <c r="J60" s="262"/>
      <c r="K60" s="262"/>
    </row>
    <row r="61" spans="1:11" ht="13.5" thickBot="1" x14ac:dyDescent="0.25">
      <c r="A61" s="225"/>
      <c r="B61" s="263"/>
      <c r="C61" s="263"/>
      <c r="D61" s="263"/>
      <c r="E61" s="263"/>
      <c r="F61" s="70"/>
      <c r="G61" s="70"/>
      <c r="H61" s="70"/>
      <c r="I61" s="70"/>
      <c r="J61" s="70"/>
      <c r="K61" s="70"/>
    </row>
    <row r="62" spans="1:11" x14ac:dyDescent="0.2">
      <c r="A62" s="471" t="str">
        <f>+'11- impo '!A62</f>
        <v>ene-nov 2015</v>
      </c>
      <c r="B62" s="264"/>
      <c r="C62" s="264"/>
      <c r="D62" s="264"/>
      <c r="E62" s="264"/>
      <c r="F62" s="258"/>
      <c r="G62" s="258"/>
      <c r="H62" s="258"/>
      <c r="I62" s="258"/>
      <c r="J62" s="258"/>
      <c r="K62" s="258"/>
    </row>
    <row r="63" spans="1:11" ht="13.5" thickBot="1" x14ac:dyDescent="0.25">
      <c r="A63" s="472" t="str">
        <f>+'11- impo '!A63</f>
        <v>ene-nov 2016</v>
      </c>
      <c r="B63" s="265"/>
      <c r="C63" s="265"/>
      <c r="D63" s="265"/>
      <c r="E63" s="265"/>
      <c r="F63" s="262"/>
      <c r="G63" s="262"/>
      <c r="H63" s="262"/>
      <c r="I63" s="262"/>
      <c r="J63" s="262"/>
      <c r="K63" s="262"/>
    </row>
    <row r="64" spans="1:11" x14ac:dyDescent="0.2">
      <c r="A64" s="476"/>
      <c r="B64" s="219"/>
      <c r="C64" s="219"/>
      <c r="D64" s="219"/>
      <c r="E64" s="219"/>
    </row>
    <row r="65" spans="1:11" x14ac:dyDescent="0.2">
      <c r="A65" s="219"/>
      <c r="B65" s="219"/>
      <c r="C65" s="219"/>
      <c r="D65" s="219"/>
      <c r="E65" s="219"/>
    </row>
    <row r="68" spans="1:11" hidden="1" x14ac:dyDescent="0.2">
      <c r="A68" s="97" t="s">
        <v>156</v>
      </c>
      <c r="B68" s="97"/>
      <c r="C68" s="97"/>
      <c r="D68" s="97"/>
      <c r="E68" s="97"/>
      <c r="F68" s="98"/>
      <c r="G68" s="57"/>
    </row>
    <row r="69" spans="1:11" ht="13.5" hidden="1" thickBot="1" x14ac:dyDescent="0.25">
      <c r="A69" s="57"/>
      <c r="B69" s="57"/>
      <c r="C69" s="57"/>
      <c r="D69" s="57"/>
      <c r="E69" s="57"/>
      <c r="F69" s="57"/>
      <c r="G69" s="57"/>
    </row>
    <row r="70" spans="1:11" ht="13.5" hidden="1" thickBot="1" x14ac:dyDescent="0.25">
      <c r="A70" s="102" t="s">
        <v>10</v>
      </c>
      <c r="B70" s="104" t="s">
        <v>147</v>
      </c>
      <c r="C70" s="118" t="s">
        <v>151</v>
      </c>
      <c r="D70" s="104" t="s">
        <v>147</v>
      </c>
      <c r="E70" s="118" t="s">
        <v>151</v>
      </c>
      <c r="F70" s="104" t="s">
        <v>147</v>
      </c>
      <c r="G70" s="118" t="s">
        <v>151</v>
      </c>
      <c r="H70" s="104" t="s">
        <v>147</v>
      </c>
      <c r="I70" s="118" t="s">
        <v>151</v>
      </c>
      <c r="J70" s="104" t="s">
        <v>147</v>
      </c>
      <c r="K70" s="118" t="s">
        <v>151</v>
      </c>
    </row>
    <row r="71" spans="1:11" hidden="1" x14ac:dyDescent="0.2">
      <c r="A71" s="110">
        <v>2003</v>
      </c>
      <c r="B71" s="124">
        <f>+B58-SUM(B9:B20)</f>
        <v>0</v>
      </c>
      <c r="C71" s="124">
        <f t="shared" ref="C71:K71" si="0">+C58-SUM(C9:C20)</f>
        <v>0</v>
      </c>
      <c r="D71" s="124">
        <f>+D58-SUM(D9:D20)</f>
        <v>0</v>
      </c>
      <c r="E71" s="124">
        <f>+E58-SUM(E9:E20)</f>
        <v>0</v>
      </c>
      <c r="F71" s="124">
        <f t="shared" si="0"/>
        <v>0</v>
      </c>
      <c r="G71" s="124">
        <f t="shared" si="0"/>
        <v>0</v>
      </c>
      <c r="H71" s="124">
        <f t="shared" si="0"/>
        <v>0</v>
      </c>
      <c r="I71" s="124">
        <f t="shared" si="0"/>
        <v>0</v>
      </c>
      <c r="J71" s="124">
        <f t="shared" si="0"/>
        <v>0</v>
      </c>
      <c r="K71" s="127">
        <f t="shared" si="0"/>
        <v>0</v>
      </c>
    </row>
    <row r="72" spans="1:11" hidden="1" x14ac:dyDescent="0.2">
      <c r="A72" s="112">
        <v>2004</v>
      </c>
      <c r="B72" s="128">
        <f>+B59-SUM(B21:B32)</f>
        <v>0</v>
      </c>
      <c r="C72" s="128">
        <f t="shared" ref="C72:K72" si="1">+C59-SUM(C21:C32)</f>
        <v>0</v>
      </c>
      <c r="D72" s="128">
        <f>+D59-SUM(D21:D32)</f>
        <v>0</v>
      </c>
      <c r="E72" s="128">
        <f>+E59-SUM(E21:E32)</f>
        <v>0</v>
      </c>
      <c r="F72" s="128">
        <f t="shared" si="1"/>
        <v>0</v>
      </c>
      <c r="G72" s="128">
        <f t="shared" si="1"/>
        <v>0</v>
      </c>
      <c r="H72" s="128">
        <f t="shared" si="1"/>
        <v>0</v>
      </c>
      <c r="I72" s="128">
        <f t="shared" si="1"/>
        <v>0</v>
      </c>
      <c r="J72" s="128">
        <f t="shared" si="1"/>
        <v>0</v>
      </c>
      <c r="K72" s="131">
        <f t="shared" si="1"/>
        <v>0</v>
      </c>
    </row>
    <row r="73" spans="1:11" ht="13.5" hidden="1" thickBot="1" x14ac:dyDescent="0.25">
      <c r="A73" s="113">
        <v>2005</v>
      </c>
      <c r="B73" s="132">
        <f>+B60-SUM(B33:B44)</f>
        <v>0</v>
      </c>
      <c r="C73" s="132">
        <f t="shared" ref="C73:K73" si="2">+C60-SUM(C33:C44)</f>
        <v>0</v>
      </c>
      <c r="D73" s="132">
        <f>+D60-SUM(D33:D44)</f>
        <v>0</v>
      </c>
      <c r="E73" s="132">
        <f>+E60-SUM(E33:E44)</f>
        <v>0</v>
      </c>
      <c r="F73" s="132">
        <f t="shared" si="2"/>
        <v>0</v>
      </c>
      <c r="G73" s="132">
        <f t="shared" si="2"/>
        <v>0</v>
      </c>
      <c r="H73" s="132">
        <f t="shared" si="2"/>
        <v>0</v>
      </c>
      <c r="I73" s="132">
        <f t="shared" si="2"/>
        <v>0</v>
      </c>
      <c r="J73" s="132">
        <f t="shared" si="2"/>
        <v>0</v>
      </c>
      <c r="K73" s="135">
        <f t="shared" si="2"/>
        <v>0</v>
      </c>
    </row>
    <row r="74" spans="1:11" hidden="1" x14ac:dyDescent="0.2">
      <c r="A74" s="110" t="str">
        <f>+A62</f>
        <v>ene-nov 2015</v>
      </c>
      <c r="B74" s="141">
        <f>+B62-(SUM(B33:INDEX(B33:B44,'parámetros e instrucciones'!$E$3)))</f>
        <v>0</v>
      </c>
      <c r="C74" s="141">
        <f>+C62-(SUM(C33:INDEX(C33:C44,'parámetros e instrucciones'!$E$3)))</f>
        <v>0</v>
      </c>
      <c r="D74" s="141">
        <f>+D62-(SUM(D33:INDEX(D33:D44,'parámetros e instrucciones'!$E$3)))</f>
        <v>0</v>
      </c>
      <c r="E74" s="141">
        <f>+E62-(SUM(E33:INDEX(E33:E44,'parámetros e instrucciones'!$E$3)))</f>
        <v>0</v>
      </c>
      <c r="F74" s="141">
        <f>+F62-(SUM(F33:INDEX(F33:F44,'parámetros e instrucciones'!$E$3)))</f>
        <v>0</v>
      </c>
      <c r="G74" s="141">
        <f>+G62-(SUM(G33:INDEX(G33:G44,'parámetros e instrucciones'!$E$3)))</f>
        <v>0</v>
      </c>
      <c r="H74" s="141">
        <f>+H62-(SUM(H33:INDEX(H33:H44,'parámetros e instrucciones'!$E$3)))</f>
        <v>0</v>
      </c>
      <c r="I74" s="141">
        <f>+I62-(SUM(I33:INDEX(I33:I44,'parámetros e instrucciones'!$E$3)))</f>
        <v>0</v>
      </c>
      <c r="J74" s="141">
        <f>+J62-(SUM(J33:INDEX(J33:J44,'parámetros e instrucciones'!$E$3)))</f>
        <v>0</v>
      </c>
      <c r="K74" s="141">
        <f>+K62-(SUM(K33:INDEX(K33:K44,'parámetros e instrucciones'!$E$3)))</f>
        <v>0</v>
      </c>
    </row>
    <row r="75" spans="1:11" ht="13.5" hidden="1" thickBot="1" x14ac:dyDescent="0.25">
      <c r="A75" s="113" t="str">
        <f>+A63</f>
        <v>ene-nov 2016</v>
      </c>
      <c r="B75" s="145">
        <f>+B63-(SUM(B45:INDEX(B45:B56,'parámetros e instrucciones'!$E$3)))</f>
        <v>0</v>
      </c>
      <c r="C75" s="145">
        <f>+C63-(SUM(C45:INDEX(C45:C56,'parámetros e instrucciones'!$E$3)))</f>
        <v>0</v>
      </c>
      <c r="D75" s="145">
        <f>+D63-(SUM(D45:INDEX(D45:D56,'parámetros e instrucciones'!$E$3)))</f>
        <v>0</v>
      </c>
      <c r="E75" s="145">
        <f>+E63-(SUM(E45:INDEX(E45:E56,'parámetros e instrucciones'!$E$3)))</f>
        <v>0</v>
      </c>
      <c r="F75" s="145">
        <f>+F63-(SUM(F45:INDEX(F45:F56,'parámetros e instrucciones'!$E$3)))</f>
        <v>0</v>
      </c>
      <c r="G75" s="145">
        <f>+G63-(SUM(G45:INDEX(G45:G56,'parámetros e instrucciones'!$E$3)))</f>
        <v>0</v>
      </c>
      <c r="H75" s="145">
        <f>+H63-(SUM(H45:INDEX(H45:H56,'parámetros e instrucciones'!$E$3)))</f>
        <v>0</v>
      </c>
      <c r="I75" s="145">
        <f>+I63-(SUM(I45:INDEX(I45:I56,'parámetros e instrucciones'!$E$3)))</f>
        <v>0</v>
      </c>
      <c r="J75" s="145">
        <f>+J63-(SUM(J45:INDEX(J45:J56,'parámetros e instrucciones'!$E$3)))</f>
        <v>0</v>
      </c>
      <c r="K75" s="145">
        <f>+K63-(SUM(K45:INDEX(K45:K56,'parámetros e instrucciones'!$E$3)))</f>
        <v>0</v>
      </c>
    </row>
  </sheetData>
  <sheetProtection formatCells="0" formatColumns="0" formatRows="0"/>
  <mergeCells count="2">
    <mergeCell ref="B7:C7"/>
    <mergeCell ref="D7:E7"/>
  </mergeCells>
  <phoneticPr fontId="0" type="noConversion"/>
  <printOptions horizontalCentered="1" verticalCentered="1" gridLinesSet="0"/>
  <pageMargins left="0.23622047244094491" right="0.23622047244094491" top="0.19685039370078741" bottom="0.23622047244094491" header="0" footer="0"/>
  <pageSetup paperSize="9" scale="70" orientation="landscape" verticalDpi="300" r:id="rId1"/>
  <headerFooter alignWithMargins="0">
    <oddHeader>&amp;R2016 - Año del Bicentenario de la Declaración de la Independencia Nacional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26"/>
  <sheetViews>
    <sheetView showGridLines="0" zoomScale="75" workbookViewId="0">
      <selection sqref="A1:F13"/>
    </sheetView>
  </sheetViews>
  <sheetFormatPr baseColWidth="10" defaultRowHeight="12.75" x14ac:dyDescent="0.2"/>
  <cols>
    <col min="1" max="1" width="13.42578125" style="52" customWidth="1"/>
    <col min="2" max="5" width="22.7109375" style="52" customWidth="1"/>
    <col min="6" max="6" width="23.42578125" style="52" customWidth="1"/>
    <col min="7" max="16384" width="11.42578125" style="52"/>
  </cols>
  <sheetData>
    <row r="1" spans="1:6" x14ac:dyDescent="0.2">
      <c r="A1" s="168" t="s">
        <v>145</v>
      </c>
      <c r="B1" s="169"/>
      <c r="C1" s="169"/>
      <c r="D1" s="169"/>
      <c r="E1" s="169"/>
      <c r="F1" s="169"/>
    </row>
    <row r="2" spans="1:6" x14ac:dyDescent="0.2">
      <c r="A2" s="168" t="s">
        <v>19</v>
      </c>
      <c r="B2" s="169"/>
      <c r="C2" s="169"/>
      <c r="D2" s="169"/>
      <c r="E2" s="169"/>
      <c r="F2" s="169"/>
    </row>
    <row r="3" spans="1:6" s="54" customFormat="1" x14ac:dyDescent="0.2">
      <c r="A3" s="441" t="s">
        <v>249</v>
      </c>
      <c r="B3" s="427"/>
      <c r="C3" s="427"/>
      <c r="D3" s="427"/>
      <c r="E3" s="427"/>
      <c r="F3" s="427"/>
    </row>
    <row r="4" spans="1:6" s="54" customFormat="1" x14ac:dyDescent="0.2">
      <c r="A4" s="441" t="s">
        <v>242</v>
      </c>
      <c r="B4" s="427"/>
      <c r="C4" s="427"/>
      <c r="D4" s="427"/>
      <c r="E4" s="427"/>
      <c r="F4" s="427"/>
    </row>
    <row r="5" spans="1:6" ht="13.5" thickBot="1" x14ac:dyDescent="0.25">
      <c r="A5" s="59"/>
      <c r="B5" s="59"/>
      <c r="C5" s="59"/>
      <c r="D5" s="59"/>
      <c r="E5" s="59"/>
      <c r="F5" s="59"/>
    </row>
    <row r="6" spans="1:6" ht="13.5" thickBot="1" x14ac:dyDescent="0.25">
      <c r="A6" s="182"/>
      <c r="B6" s="182"/>
      <c r="C6" s="182"/>
      <c r="D6" s="227" t="s">
        <v>21</v>
      </c>
      <c r="E6" s="228"/>
      <c r="F6" s="229"/>
    </row>
    <row r="7" spans="1:6" ht="13.5" thickBot="1" x14ac:dyDescent="0.25">
      <c r="A7" s="183" t="s">
        <v>10</v>
      </c>
      <c r="B7" s="478" t="s">
        <v>240</v>
      </c>
      <c r="C7" s="478" t="s">
        <v>241</v>
      </c>
      <c r="D7" s="479" t="s">
        <v>22</v>
      </c>
      <c r="E7" s="480" t="s">
        <v>22</v>
      </c>
      <c r="F7" s="481" t="s">
        <v>22</v>
      </c>
    </row>
    <row r="8" spans="1:6" x14ac:dyDescent="0.2">
      <c r="A8" s="230">
        <v>41274</v>
      </c>
      <c r="B8" s="231"/>
      <c r="C8" s="231"/>
      <c r="D8" s="232"/>
      <c r="E8" s="233"/>
      <c r="F8" s="234"/>
    </row>
    <row r="9" spans="1:6" x14ac:dyDescent="0.2">
      <c r="A9" s="235">
        <v>41639</v>
      </c>
      <c r="B9" s="236"/>
      <c r="C9" s="236"/>
      <c r="D9" s="237"/>
      <c r="E9" s="238"/>
      <c r="F9" s="180"/>
    </row>
    <row r="10" spans="1:6" x14ac:dyDescent="0.2">
      <c r="A10" s="235">
        <v>42004</v>
      </c>
      <c r="B10" s="237"/>
      <c r="C10" s="237"/>
      <c r="D10" s="237"/>
      <c r="E10" s="238"/>
      <c r="F10" s="180"/>
    </row>
    <row r="11" spans="1:6" ht="13.5" thickBot="1" x14ac:dyDescent="0.25">
      <c r="A11" s="239">
        <v>42369</v>
      </c>
      <c r="B11" s="240"/>
      <c r="C11" s="240"/>
      <c r="D11" s="241"/>
      <c r="E11" s="242"/>
      <c r="F11" s="215"/>
    </row>
    <row r="12" spans="1:6" x14ac:dyDescent="0.2">
      <c r="A12" s="482">
        <v>42338</v>
      </c>
      <c r="B12" s="243"/>
      <c r="C12" s="243"/>
      <c r="D12" s="243"/>
      <c r="E12" s="244"/>
      <c r="F12" s="208"/>
    </row>
    <row r="13" spans="1:6" ht="13.5" thickBot="1" x14ac:dyDescent="0.25">
      <c r="A13" s="483">
        <v>42704</v>
      </c>
      <c r="B13" s="245"/>
      <c r="C13" s="245"/>
      <c r="D13" s="245"/>
      <c r="E13" s="246"/>
      <c r="F13" s="213"/>
    </row>
    <row r="16" spans="1:6" hidden="1" x14ac:dyDescent="0.2">
      <c r="A16" s="103" t="s">
        <v>161</v>
      </c>
    </row>
    <row r="17" spans="1:7" ht="13.5" hidden="1" thickBot="1" x14ac:dyDescent="0.25"/>
    <row r="18" spans="1:7" ht="13.5" hidden="1" thickBot="1" x14ac:dyDescent="0.25">
      <c r="A18" s="102" t="s">
        <v>10</v>
      </c>
      <c r="B18" s="247" t="str">
        <f>+B7</f>
        <v>China</v>
      </c>
      <c r="C18" s="247" t="str">
        <f>+C7</f>
        <v>Turquía</v>
      </c>
      <c r="D18" s="99"/>
      <c r="E18" s="99"/>
      <c r="F18" s="99"/>
      <c r="G18" s="55"/>
    </row>
    <row r="19" spans="1:7" hidden="1" x14ac:dyDescent="0.2">
      <c r="A19" s="110">
        <v>2003</v>
      </c>
      <c r="B19" s="127">
        <f>+B9-(B8+'11- impo '!C58-'12Reventa'!B58)</f>
        <v>0</v>
      </c>
      <c r="C19" s="127">
        <f>+C9-(C8+'11- impo '!D58-'12Reventa'!C58)</f>
        <v>0</v>
      </c>
      <c r="D19" s="248"/>
      <c r="E19" s="248"/>
      <c r="F19" s="248"/>
      <c r="G19" s="55"/>
    </row>
    <row r="20" spans="1:7" hidden="1" x14ac:dyDescent="0.2">
      <c r="A20" s="112">
        <v>2004</v>
      </c>
      <c r="B20" s="131">
        <f>+B10-(B9+'11- impo '!C59-'12Reventa'!B59)</f>
        <v>0</v>
      </c>
      <c r="C20" s="131">
        <f>+C10-(C9+'11- impo '!D59-'12Reventa'!C59)</f>
        <v>0</v>
      </c>
    </row>
    <row r="21" spans="1:7" ht="13.5" hidden="1" thickBot="1" x14ac:dyDescent="0.25">
      <c r="A21" s="113">
        <v>2005</v>
      </c>
      <c r="B21" s="135">
        <f>+B11-(B10+'11- impo '!C60-'12Reventa'!B60)</f>
        <v>0</v>
      </c>
      <c r="C21" s="135">
        <f>+C11-(C10+'11- impo '!D60-'12Reventa'!C60)</f>
        <v>0</v>
      </c>
    </row>
    <row r="22" spans="1:7" hidden="1" x14ac:dyDescent="0.2">
      <c r="A22" s="110">
        <f>+A10</f>
        <v>42004</v>
      </c>
      <c r="B22" s="141">
        <f>+B12-(B11+'11- impo '!C62-'12Reventa'!B62)</f>
        <v>0</v>
      </c>
      <c r="C22" s="141">
        <f>+C12-(C11+'11- impo '!D62-'12Reventa'!C62)</f>
        <v>0</v>
      </c>
    </row>
    <row r="23" spans="1:7" ht="13.5" hidden="1" thickBot="1" x14ac:dyDescent="0.25">
      <c r="A23" s="113">
        <f>+A11</f>
        <v>42369</v>
      </c>
      <c r="B23" s="145">
        <f>+B13-(B12+'11- impo '!C63-'12Reventa'!B63)</f>
        <v>0</v>
      </c>
      <c r="C23" s="145">
        <f>+C13-(C12+'11- impo '!D63-'12Reventa'!C63)</f>
        <v>0</v>
      </c>
    </row>
    <row r="24" spans="1:7" x14ac:dyDescent="0.2">
      <c r="A24" s="220"/>
      <c r="B24" s="220"/>
      <c r="C24" s="220"/>
    </row>
    <row r="25" spans="1:7" x14ac:dyDescent="0.2">
      <c r="A25" s="220"/>
      <c r="B25" s="220"/>
      <c r="C25" s="220"/>
    </row>
    <row r="26" spans="1:7" x14ac:dyDescent="0.2">
      <c r="A26" s="220"/>
      <c r="B26" s="220"/>
      <c r="C26" s="220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&amp;R2016 - Año del Bicentenario de la Declaración de la Independencia Nacional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G74"/>
  <sheetViews>
    <sheetView showGridLines="0" zoomScale="75" workbookViewId="0">
      <selection activeCell="I8" sqref="I8"/>
    </sheetView>
  </sheetViews>
  <sheetFormatPr baseColWidth="10" defaultRowHeight="12.75" x14ac:dyDescent="0.2"/>
  <cols>
    <col min="1" max="1" width="14.570312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82" t="s">
        <v>93</v>
      </c>
      <c r="B1" s="182"/>
      <c r="C1" s="182"/>
      <c r="D1" s="182"/>
      <c r="E1" s="182"/>
      <c r="F1" s="182"/>
      <c r="G1" s="182"/>
    </row>
    <row r="2" spans="1:7" x14ac:dyDescent="0.2">
      <c r="A2" s="168" t="s">
        <v>81</v>
      </c>
      <c r="B2" s="169"/>
      <c r="C2" s="169"/>
      <c r="D2" s="169"/>
      <c r="E2" s="169"/>
      <c r="F2" s="169"/>
    </row>
    <row r="3" spans="1:7" x14ac:dyDescent="0.2">
      <c r="A3" s="447" t="str">
        <f>+'1.modelos'!A3</f>
        <v>Lavavajillas</v>
      </c>
      <c r="B3" s="426"/>
      <c r="C3" s="426"/>
      <c r="D3" s="426"/>
      <c r="E3" s="426"/>
      <c r="F3" s="426"/>
      <c r="G3" s="203"/>
    </row>
    <row r="4" spans="1:7" x14ac:dyDescent="0.2">
      <c r="A4" s="182" t="s">
        <v>250</v>
      </c>
      <c r="B4" s="169"/>
      <c r="C4" s="169"/>
      <c r="D4" s="169"/>
      <c r="E4" s="169"/>
      <c r="F4" s="169"/>
    </row>
    <row r="5" spans="1:7" x14ac:dyDescent="0.2">
      <c r="A5" s="168" t="s">
        <v>283</v>
      </c>
      <c r="B5" s="169"/>
      <c r="C5" s="169"/>
      <c r="D5" s="169"/>
      <c r="E5" s="169"/>
      <c r="F5" s="169"/>
    </row>
    <row r="6" spans="1:7" ht="13.5" thickBot="1" x14ac:dyDescent="0.25">
      <c r="A6" s="168" t="s">
        <v>83</v>
      </c>
      <c r="B6" s="169"/>
      <c r="C6" s="169"/>
      <c r="D6" s="169"/>
      <c r="E6" s="169"/>
      <c r="F6" s="169"/>
    </row>
    <row r="7" spans="1:7" ht="12.75" customHeight="1" x14ac:dyDescent="0.2">
      <c r="A7" s="183" t="s">
        <v>9</v>
      </c>
      <c r="B7" s="183" t="s">
        <v>84</v>
      </c>
      <c r="C7" s="183" t="s">
        <v>85</v>
      </c>
      <c r="D7" s="183" t="s">
        <v>18</v>
      </c>
      <c r="E7" s="183" t="s">
        <v>99</v>
      </c>
      <c r="F7"/>
    </row>
    <row r="8" spans="1:7" ht="13.5" thickBot="1" x14ac:dyDescent="0.25">
      <c r="A8" s="204" t="s">
        <v>10</v>
      </c>
      <c r="B8" s="204" t="s">
        <v>86</v>
      </c>
      <c r="C8" s="204" t="s">
        <v>87</v>
      </c>
      <c r="D8" s="204" t="s">
        <v>88</v>
      </c>
      <c r="E8" s="204" t="s">
        <v>88</v>
      </c>
      <c r="F8"/>
    </row>
    <row r="9" spans="1:7" x14ac:dyDescent="0.2">
      <c r="A9" s="205">
        <f>+'12Reventa'!A9</f>
        <v>41275</v>
      </c>
      <c r="B9" s="206"/>
      <c r="C9" s="207"/>
      <c r="D9" s="208"/>
      <c r="E9" s="207"/>
      <c r="F9"/>
    </row>
    <row r="10" spans="1:7" x14ac:dyDescent="0.2">
      <c r="A10" s="209">
        <f>+'12Reventa'!A10</f>
        <v>41306</v>
      </c>
      <c r="B10" s="210"/>
      <c r="C10" s="179"/>
      <c r="D10" s="180"/>
      <c r="E10" s="179"/>
      <c r="F10"/>
    </row>
    <row r="11" spans="1:7" x14ac:dyDescent="0.2">
      <c r="A11" s="209">
        <f>+'12Reventa'!A11</f>
        <v>41334</v>
      </c>
      <c r="B11" s="210"/>
      <c r="C11" s="179"/>
      <c r="D11" s="180"/>
      <c r="E11" s="179"/>
      <c r="F11"/>
    </row>
    <row r="12" spans="1:7" x14ac:dyDescent="0.2">
      <c r="A12" s="209">
        <f>+'12Reventa'!A12</f>
        <v>41365</v>
      </c>
      <c r="B12" s="210"/>
      <c r="C12" s="179"/>
      <c r="D12" s="180"/>
      <c r="E12" s="179"/>
      <c r="F12"/>
    </row>
    <row r="13" spans="1:7" x14ac:dyDescent="0.2">
      <c r="A13" s="209">
        <f>+'12Reventa'!A13</f>
        <v>41395</v>
      </c>
      <c r="B13" s="179"/>
      <c r="C13" s="179"/>
      <c r="D13" s="180"/>
      <c r="E13" s="179"/>
      <c r="F13"/>
    </row>
    <row r="14" spans="1:7" x14ac:dyDescent="0.2">
      <c r="A14" s="209">
        <f>+'12Reventa'!A14</f>
        <v>41426</v>
      </c>
      <c r="B14" s="210"/>
      <c r="C14" s="179"/>
      <c r="D14" s="180"/>
      <c r="E14" s="179"/>
      <c r="F14"/>
    </row>
    <row r="15" spans="1:7" x14ac:dyDescent="0.2">
      <c r="A15" s="209">
        <f>+'12Reventa'!A15</f>
        <v>41456</v>
      </c>
      <c r="B15" s="179"/>
      <c r="C15" s="179"/>
      <c r="D15" s="180"/>
      <c r="E15" s="179"/>
      <c r="F15"/>
    </row>
    <row r="16" spans="1:7" x14ac:dyDescent="0.2">
      <c r="A16" s="209">
        <f>+'12Reventa'!A16</f>
        <v>41487</v>
      </c>
      <c r="B16" s="179"/>
      <c r="C16" s="179"/>
      <c r="D16" s="180"/>
      <c r="E16" s="179"/>
      <c r="F16"/>
    </row>
    <row r="17" spans="1:6" x14ac:dyDescent="0.2">
      <c r="A17" s="209">
        <f>+'12Reventa'!A17</f>
        <v>41518</v>
      </c>
      <c r="B17" s="179"/>
      <c r="C17" s="179"/>
      <c r="D17" s="180"/>
      <c r="E17" s="179"/>
      <c r="F17"/>
    </row>
    <row r="18" spans="1:6" x14ac:dyDescent="0.2">
      <c r="A18" s="209">
        <f>+'12Reventa'!A18</f>
        <v>41548</v>
      </c>
      <c r="B18" s="179"/>
      <c r="C18" s="179"/>
      <c r="D18" s="180"/>
      <c r="E18" s="179"/>
      <c r="F18"/>
    </row>
    <row r="19" spans="1:6" x14ac:dyDescent="0.2">
      <c r="A19" s="209">
        <f>+'12Reventa'!A19</f>
        <v>41579</v>
      </c>
      <c r="B19" s="179"/>
      <c r="C19" s="179"/>
      <c r="D19" s="180"/>
      <c r="E19" s="179"/>
      <c r="F19"/>
    </row>
    <row r="20" spans="1:6" ht="13.5" thickBot="1" x14ac:dyDescent="0.25">
      <c r="A20" s="211">
        <f>+'12Reventa'!A20</f>
        <v>41609</v>
      </c>
      <c r="B20" s="212"/>
      <c r="C20" s="212"/>
      <c r="D20" s="213"/>
      <c r="E20" s="212"/>
      <c r="F20"/>
    </row>
    <row r="21" spans="1:6" x14ac:dyDescent="0.2">
      <c r="A21" s="205">
        <f>+'12Reventa'!A21</f>
        <v>41640</v>
      </c>
      <c r="B21" s="207"/>
      <c r="C21" s="207"/>
      <c r="D21" s="180"/>
      <c r="E21" s="207"/>
      <c r="F21"/>
    </row>
    <row r="22" spans="1:6" x14ac:dyDescent="0.2">
      <c r="A22" s="209">
        <f>+'12Reventa'!A22</f>
        <v>41671</v>
      </c>
      <c r="B22" s="179"/>
      <c r="C22" s="179"/>
      <c r="D22" s="214"/>
      <c r="E22" s="179"/>
      <c r="F22"/>
    </row>
    <row r="23" spans="1:6" x14ac:dyDescent="0.2">
      <c r="A23" s="209">
        <f>+'12Reventa'!A23</f>
        <v>41699</v>
      </c>
      <c r="B23" s="179"/>
      <c r="C23" s="179"/>
      <c r="D23" s="180"/>
      <c r="E23" s="179"/>
      <c r="F23"/>
    </row>
    <row r="24" spans="1:6" x14ac:dyDescent="0.2">
      <c r="A24" s="209">
        <f>+'12Reventa'!A24</f>
        <v>41730</v>
      </c>
      <c r="B24" s="179"/>
      <c r="C24" s="179"/>
      <c r="D24" s="180"/>
      <c r="E24" s="179"/>
      <c r="F24"/>
    </row>
    <row r="25" spans="1:6" x14ac:dyDescent="0.2">
      <c r="A25" s="209">
        <f>+'12Reventa'!A25</f>
        <v>41760</v>
      </c>
      <c r="B25" s="179"/>
      <c r="C25" s="179"/>
      <c r="D25" s="180"/>
      <c r="E25" s="179"/>
      <c r="F25"/>
    </row>
    <row r="26" spans="1:6" x14ac:dyDescent="0.2">
      <c r="A26" s="209">
        <f>+'12Reventa'!A26</f>
        <v>41791</v>
      </c>
      <c r="B26" s="179"/>
      <c r="C26" s="179"/>
      <c r="D26" s="180"/>
      <c r="E26" s="179"/>
      <c r="F26"/>
    </row>
    <row r="27" spans="1:6" x14ac:dyDescent="0.2">
      <c r="A27" s="209">
        <f>+'12Reventa'!A27</f>
        <v>41821</v>
      </c>
      <c r="B27" s="179"/>
      <c r="C27" s="179"/>
      <c r="D27" s="180"/>
      <c r="E27" s="179"/>
      <c r="F27"/>
    </row>
    <row r="28" spans="1:6" x14ac:dyDescent="0.2">
      <c r="A28" s="209">
        <f>+'12Reventa'!A28</f>
        <v>41852</v>
      </c>
      <c r="B28" s="179"/>
      <c r="C28" s="179"/>
      <c r="D28" s="180"/>
      <c r="E28" s="179"/>
      <c r="F28"/>
    </row>
    <row r="29" spans="1:6" x14ac:dyDescent="0.2">
      <c r="A29" s="209">
        <f>+'12Reventa'!A29</f>
        <v>41883</v>
      </c>
      <c r="B29" s="179"/>
      <c r="C29" s="179"/>
      <c r="D29" s="180"/>
      <c r="E29" s="179"/>
      <c r="F29"/>
    </row>
    <row r="30" spans="1:6" x14ac:dyDescent="0.2">
      <c r="A30" s="209">
        <f>+'12Reventa'!A30</f>
        <v>41913</v>
      </c>
      <c r="B30" s="179"/>
      <c r="C30" s="179"/>
      <c r="D30" s="180"/>
      <c r="E30" s="179"/>
      <c r="F30"/>
    </row>
    <row r="31" spans="1:6" x14ac:dyDescent="0.2">
      <c r="A31" s="209">
        <f>+'12Reventa'!A31</f>
        <v>41944</v>
      </c>
      <c r="B31" s="179"/>
      <c r="C31" s="179"/>
      <c r="D31" s="180"/>
      <c r="E31" s="179"/>
      <c r="F31"/>
    </row>
    <row r="32" spans="1:6" ht="13.5" thickBot="1" x14ac:dyDescent="0.25">
      <c r="A32" s="211">
        <f>+'12Reventa'!A32</f>
        <v>41974</v>
      </c>
      <c r="B32" s="212"/>
      <c r="C32" s="212"/>
      <c r="D32" s="215"/>
      <c r="E32" s="212"/>
      <c r="F32"/>
    </row>
    <row r="33" spans="1:6" x14ac:dyDescent="0.2">
      <c r="A33" s="205">
        <f>+'12Reventa'!A33</f>
        <v>42005</v>
      </c>
      <c r="B33" s="207"/>
      <c r="C33" s="216"/>
      <c r="D33" s="206"/>
      <c r="E33" s="207"/>
      <c r="F33"/>
    </row>
    <row r="34" spans="1:6" x14ac:dyDescent="0.2">
      <c r="A34" s="209">
        <f>+'12Reventa'!A34</f>
        <v>42036</v>
      </c>
      <c r="B34" s="179"/>
      <c r="C34" s="156"/>
      <c r="D34" s="210"/>
      <c r="E34" s="179"/>
      <c r="F34"/>
    </row>
    <row r="35" spans="1:6" x14ac:dyDescent="0.2">
      <c r="A35" s="209">
        <f>+'12Reventa'!A35</f>
        <v>42064</v>
      </c>
      <c r="B35" s="179"/>
      <c r="C35" s="156"/>
      <c r="D35" s="210"/>
      <c r="E35" s="179"/>
      <c r="F35"/>
    </row>
    <row r="36" spans="1:6" x14ac:dyDescent="0.2">
      <c r="A36" s="209">
        <f>+'12Reventa'!A36</f>
        <v>42095</v>
      </c>
      <c r="B36" s="179"/>
      <c r="C36" s="156"/>
      <c r="D36" s="210"/>
      <c r="E36" s="179"/>
      <c r="F36"/>
    </row>
    <row r="37" spans="1:6" x14ac:dyDescent="0.2">
      <c r="A37" s="209">
        <f>+'12Reventa'!A37</f>
        <v>42125</v>
      </c>
      <c r="B37" s="179"/>
      <c r="C37" s="156"/>
      <c r="D37" s="210"/>
      <c r="E37" s="179"/>
      <c r="F37"/>
    </row>
    <row r="38" spans="1:6" x14ac:dyDescent="0.2">
      <c r="A38" s="209">
        <f>+'12Reventa'!A38</f>
        <v>42156</v>
      </c>
      <c r="B38" s="179"/>
      <c r="C38" s="156"/>
      <c r="D38" s="210"/>
      <c r="E38" s="179"/>
      <c r="F38"/>
    </row>
    <row r="39" spans="1:6" x14ac:dyDescent="0.2">
      <c r="A39" s="209">
        <f>+'12Reventa'!A39</f>
        <v>42186</v>
      </c>
      <c r="B39" s="179"/>
      <c r="C39" s="156"/>
      <c r="D39" s="210"/>
      <c r="E39" s="179"/>
      <c r="F39"/>
    </row>
    <row r="40" spans="1:6" x14ac:dyDescent="0.2">
      <c r="A40" s="209">
        <f>+'12Reventa'!A40</f>
        <v>42217</v>
      </c>
      <c r="B40" s="179"/>
      <c r="C40" s="156"/>
      <c r="D40" s="210"/>
      <c r="E40" s="179"/>
      <c r="F40"/>
    </row>
    <row r="41" spans="1:6" x14ac:dyDescent="0.2">
      <c r="A41" s="209">
        <f>+'12Reventa'!A41</f>
        <v>42248</v>
      </c>
      <c r="B41" s="179"/>
      <c r="C41" s="156"/>
      <c r="D41" s="210"/>
      <c r="E41" s="179"/>
      <c r="F41"/>
    </row>
    <row r="42" spans="1:6" x14ac:dyDescent="0.2">
      <c r="A42" s="209">
        <f>+'12Reventa'!A42</f>
        <v>42278</v>
      </c>
      <c r="B42" s="179"/>
      <c r="C42" s="156"/>
      <c r="D42" s="210"/>
      <c r="E42" s="179"/>
      <c r="F42"/>
    </row>
    <row r="43" spans="1:6" x14ac:dyDescent="0.2">
      <c r="A43" s="209">
        <f>+'12Reventa'!A43</f>
        <v>42309</v>
      </c>
      <c r="B43" s="179"/>
      <c r="C43" s="156"/>
      <c r="D43" s="210"/>
      <c r="E43" s="179"/>
      <c r="F43"/>
    </row>
    <row r="44" spans="1:6" ht="13.5" thickBot="1" x14ac:dyDescent="0.25">
      <c r="A44" s="211">
        <f>+'12Reventa'!A44</f>
        <v>42339</v>
      </c>
      <c r="B44" s="212"/>
      <c r="C44" s="217"/>
      <c r="D44" s="218"/>
      <c r="E44" s="212"/>
      <c r="F44"/>
    </row>
    <row r="45" spans="1:6" x14ac:dyDescent="0.2">
      <c r="A45" s="205">
        <f>+'12Reventa'!A45</f>
        <v>42370</v>
      </c>
      <c r="B45" s="207"/>
      <c r="C45" s="216"/>
      <c r="D45" s="206"/>
      <c r="E45" s="207"/>
      <c r="F45"/>
    </row>
    <row r="46" spans="1:6" x14ac:dyDescent="0.2">
      <c r="A46" s="209">
        <f>+'12Reventa'!A46</f>
        <v>42401</v>
      </c>
      <c r="B46" s="179"/>
      <c r="C46" s="156"/>
      <c r="D46" s="210"/>
      <c r="E46" s="179"/>
      <c r="F46"/>
    </row>
    <row r="47" spans="1:6" x14ac:dyDescent="0.2">
      <c r="A47" s="209">
        <f>+'12Reventa'!A48</f>
        <v>42461</v>
      </c>
      <c r="B47" s="179"/>
      <c r="C47" s="156"/>
      <c r="D47" s="210"/>
      <c r="E47" s="179"/>
      <c r="F47"/>
    </row>
    <row r="48" spans="1:6" x14ac:dyDescent="0.2">
      <c r="A48" s="209">
        <f>+'12Reventa'!A49</f>
        <v>42491</v>
      </c>
      <c r="B48" s="179"/>
      <c r="C48" s="156"/>
      <c r="D48" s="210"/>
      <c r="E48" s="179"/>
      <c r="F48"/>
    </row>
    <row r="49" spans="1:6" x14ac:dyDescent="0.2">
      <c r="A49" s="209">
        <f>+'12Reventa'!A50</f>
        <v>42522</v>
      </c>
      <c r="B49" s="179"/>
      <c r="C49" s="156"/>
      <c r="D49" s="210"/>
      <c r="E49" s="179"/>
      <c r="F49"/>
    </row>
    <row r="50" spans="1:6" x14ac:dyDescent="0.2">
      <c r="A50" s="209">
        <f>+'12Reventa'!A51</f>
        <v>42552</v>
      </c>
      <c r="B50" s="179"/>
      <c r="C50" s="156"/>
      <c r="D50" s="210"/>
      <c r="E50" s="179"/>
      <c r="F50"/>
    </row>
    <row r="51" spans="1:6" x14ac:dyDescent="0.2">
      <c r="A51" s="209">
        <f>+'12Reventa'!A52</f>
        <v>42583</v>
      </c>
      <c r="B51" s="179"/>
      <c r="C51" s="156"/>
      <c r="D51" s="210"/>
      <c r="E51" s="179"/>
      <c r="F51"/>
    </row>
    <row r="52" spans="1:6" x14ac:dyDescent="0.2">
      <c r="A52" s="209">
        <f>+'12Reventa'!A53</f>
        <v>42614</v>
      </c>
      <c r="B52" s="179"/>
      <c r="C52" s="156"/>
      <c r="D52" s="210"/>
      <c r="E52" s="179"/>
      <c r="F52"/>
    </row>
    <row r="53" spans="1:6" x14ac:dyDescent="0.2">
      <c r="A53" s="209">
        <f>+'12Reventa'!A54</f>
        <v>42644</v>
      </c>
      <c r="B53" s="179"/>
      <c r="C53" s="156"/>
      <c r="D53" s="210"/>
      <c r="E53" s="179"/>
      <c r="F53"/>
    </row>
    <row r="54" spans="1:6" ht="13.5" thickBot="1" x14ac:dyDescent="0.25">
      <c r="A54" s="211">
        <f>+'12Reventa'!A55</f>
        <v>42675</v>
      </c>
      <c r="B54" s="212"/>
      <c r="C54" s="217"/>
      <c r="D54" s="218"/>
      <c r="E54" s="212"/>
      <c r="F54"/>
    </row>
    <row r="55" spans="1:6" ht="13.5" hidden="1" thickBot="1" x14ac:dyDescent="0.25">
      <c r="A55" s="468">
        <f>+'12Reventa'!A56</f>
        <v>42705</v>
      </c>
      <c r="B55" s="469"/>
      <c r="C55" s="474"/>
      <c r="D55" s="470"/>
      <c r="E55" s="469"/>
      <c r="F55"/>
    </row>
    <row r="56" spans="1:6" ht="13.5" thickBot="1" x14ac:dyDescent="0.25">
      <c r="A56" s="219"/>
      <c r="B56" s="220"/>
      <c r="C56" s="220"/>
      <c r="D56" s="221"/>
      <c r="E56" s="220"/>
      <c r="F56"/>
    </row>
    <row r="57" spans="1:6" x14ac:dyDescent="0.2">
      <c r="A57" s="222">
        <f>+'11- impo '!A58</f>
        <v>2013</v>
      </c>
      <c r="B57" s="207"/>
      <c r="C57" s="207"/>
      <c r="D57" s="207"/>
      <c r="E57" s="207"/>
      <c r="F57"/>
    </row>
    <row r="58" spans="1:6" x14ac:dyDescent="0.2">
      <c r="A58" s="223">
        <f>+'11- impo '!A59</f>
        <v>2014</v>
      </c>
      <c r="B58" s="179"/>
      <c r="C58" s="179"/>
      <c r="D58" s="179"/>
      <c r="E58" s="179"/>
      <c r="F58"/>
    </row>
    <row r="59" spans="1:6" ht="13.5" thickBot="1" x14ac:dyDescent="0.25">
      <c r="A59" s="224">
        <f>+'11- impo '!A60</f>
        <v>2015</v>
      </c>
      <c r="B59" s="212"/>
      <c r="C59" s="212"/>
      <c r="D59" s="212"/>
      <c r="E59" s="212"/>
      <c r="F59"/>
    </row>
    <row r="60" spans="1:6" ht="13.5" thickBot="1" x14ac:dyDescent="0.25">
      <c r="A60" s="225"/>
      <c r="B60" s="220"/>
      <c r="C60" s="220"/>
      <c r="D60" s="220"/>
      <c r="E60" s="220"/>
      <c r="F60"/>
    </row>
    <row r="61" spans="1:6" x14ac:dyDescent="0.2">
      <c r="A61" s="471" t="str">
        <f>+'11- impo '!A62</f>
        <v>ene-nov 2015</v>
      </c>
      <c r="B61" s="207"/>
      <c r="C61" s="207"/>
      <c r="D61" s="207"/>
      <c r="E61" s="207"/>
      <c r="F61"/>
    </row>
    <row r="62" spans="1:6" ht="13.5" thickBot="1" x14ac:dyDescent="0.25">
      <c r="A62" s="472" t="str">
        <f>+'11- impo '!A63</f>
        <v>ene-nov 2016</v>
      </c>
      <c r="B62" s="212"/>
      <c r="C62" s="212"/>
      <c r="D62" s="212"/>
      <c r="E62" s="212"/>
      <c r="F62"/>
    </row>
    <row r="63" spans="1:6" x14ac:dyDescent="0.2">
      <c r="A63" s="219"/>
    </row>
    <row r="64" spans="1:6" x14ac:dyDescent="0.2">
      <c r="A64" s="226" t="s">
        <v>89</v>
      </c>
    </row>
    <row r="65" spans="1:6" x14ac:dyDescent="0.2">
      <c r="A65" s="194"/>
    </row>
    <row r="66" spans="1:6" x14ac:dyDescent="0.2">
      <c r="A66" s="194"/>
      <c r="E66" s="220"/>
      <c r="F66" s="220"/>
    </row>
    <row r="67" spans="1:6" hidden="1" x14ac:dyDescent="0.2">
      <c r="A67" s="97" t="s">
        <v>156</v>
      </c>
      <c r="B67" s="98"/>
      <c r="C67" s="57"/>
    </row>
    <row r="68" spans="1:6" ht="13.5" hidden="1" thickBot="1" x14ac:dyDescent="0.25">
      <c r="A68" s="57"/>
      <c r="B68" s="57"/>
      <c r="C68" s="57"/>
    </row>
    <row r="69" spans="1:6" ht="13.5" hidden="1" thickBot="1" x14ac:dyDescent="0.25">
      <c r="A69" s="102" t="s">
        <v>10</v>
      </c>
      <c r="C69" s="107" t="s">
        <v>147</v>
      </c>
      <c r="D69" s="109" t="s">
        <v>125</v>
      </c>
    </row>
    <row r="70" spans="1:6" hidden="1" x14ac:dyDescent="0.2">
      <c r="A70" s="110">
        <v>2003</v>
      </c>
      <c r="C70" s="124">
        <f>+C57-SUM(C8:C19)</f>
        <v>0</v>
      </c>
      <c r="D70" s="127">
        <f>+D57-SUM(D8:D19)</f>
        <v>0</v>
      </c>
    </row>
    <row r="71" spans="1:6" hidden="1" x14ac:dyDescent="0.2">
      <c r="A71" s="112">
        <v>2004</v>
      </c>
      <c r="C71" s="128">
        <f>+C58-SUM(C20:C31)</f>
        <v>0</v>
      </c>
      <c r="D71" s="131">
        <f>+D58-SUM(D20:D31)</f>
        <v>0</v>
      </c>
    </row>
    <row r="72" spans="1:6" ht="13.5" hidden="1" thickBot="1" x14ac:dyDescent="0.25">
      <c r="A72" s="113">
        <v>2005</v>
      </c>
      <c r="C72" s="132">
        <f>+C59-SUM(C32:C43)</f>
        <v>0</v>
      </c>
      <c r="D72" s="135">
        <f>+D59-SUM(D32:D43)</f>
        <v>0</v>
      </c>
    </row>
    <row r="73" spans="1:6" hidden="1" x14ac:dyDescent="0.2">
      <c r="A73" s="110" t="str">
        <f>+A61</f>
        <v>ene-nov 2015</v>
      </c>
      <c r="C73" s="141">
        <f>+C61-(SUM(C32:INDEX(C32:C43,'parámetros e instrucciones'!$E$3)))</f>
        <v>0</v>
      </c>
      <c r="D73" s="141">
        <f>+D61-(SUM(D32:INDEX(D32:D43,'parámetros e instrucciones'!$E$3)))</f>
        <v>0</v>
      </c>
    </row>
    <row r="74" spans="1:6" ht="13.5" hidden="1" thickBot="1" x14ac:dyDescent="0.25">
      <c r="A74" s="113" t="str">
        <f>+A62</f>
        <v>ene-nov 2016</v>
      </c>
      <c r="C74" s="145">
        <f>+C62-(SUM(C44:INDEX(C44:C55,'parámetros e instrucciones'!$E$3)))</f>
        <v>0</v>
      </c>
      <c r="D74" s="145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5433070866141736" right="0.43307086614173229" top="0.39370078740157483" bottom="0.39370078740157483" header="0.51181102362204722" footer="0.51181102362204722"/>
  <pageSetup paperSize="9" scale="92" orientation="portrait" verticalDpi="300" r:id="rId1"/>
  <headerFooter alignWithMargins="0">
    <oddHeader>&amp;R2016 - Año del Bicentenario de la Declaración de la Independencia Nacional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92</v>
      </c>
      <c r="B1" s="3"/>
    </row>
    <row r="2" spans="1:2" ht="13.5" thickBot="1" x14ac:dyDescent="0.25">
      <c r="A2" s="2" t="s">
        <v>51</v>
      </c>
      <c r="B2" s="3"/>
    </row>
    <row r="3" spans="1:2" x14ac:dyDescent="0.2">
      <c r="A3" s="4" t="s">
        <v>10</v>
      </c>
      <c r="B3" s="14" t="s">
        <v>52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71" t="s">
        <v>93</v>
      </c>
      <c r="B2" s="571"/>
      <c r="C2" s="571"/>
      <c r="D2" s="571"/>
    </row>
    <row r="3" spans="1:4" x14ac:dyDescent="0.2">
      <c r="A3" s="571" t="s">
        <v>94</v>
      </c>
      <c r="B3" s="571"/>
      <c r="C3" s="571"/>
      <c r="D3" s="571"/>
    </row>
    <row r="4" spans="1:4" x14ac:dyDescent="0.2">
      <c r="A4" s="572" t="s">
        <v>2</v>
      </c>
      <c r="B4" s="572"/>
      <c r="C4" s="572"/>
      <c r="D4" s="572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32</v>
      </c>
      <c r="B6" s="21" t="s">
        <v>95</v>
      </c>
      <c r="C6" s="22" t="s">
        <v>96</v>
      </c>
      <c r="D6" s="23" t="s">
        <v>97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23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5" workbookViewId="0">
      <selection sqref="A1:F43"/>
    </sheetView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425" t="s">
        <v>1</v>
      </c>
      <c r="B1" s="426"/>
      <c r="C1" s="169"/>
      <c r="D1" s="169"/>
      <c r="E1" s="169"/>
      <c r="F1" s="169"/>
    </row>
    <row r="2" spans="1:6" x14ac:dyDescent="0.2">
      <c r="A2" s="425" t="s">
        <v>235</v>
      </c>
      <c r="B2" s="426"/>
      <c r="C2" s="426"/>
      <c r="D2" s="426"/>
      <c r="E2" s="426"/>
      <c r="F2" s="426"/>
    </row>
    <row r="3" spans="1:6" x14ac:dyDescent="0.2">
      <c r="A3" s="441" t="s">
        <v>236</v>
      </c>
      <c r="B3" s="446"/>
      <c r="C3" s="426"/>
      <c r="D3" s="426"/>
      <c r="E3" s="426"/>
      <c r="F3" s="426"/>
    </row>
    <row r="4" spans="1:6" hidden="1" x14ac:dyDescent="0.2">
      <c r="A4" s="425"/>
      <c r="B4" s="426"/>
      <c r="C4" s="426"/>
      <c r="D4" s="426"/>
      <c r="E4" s="426"/>
      <c r="F4" s="426"/>
    </row>
    <row r="5" spans="1:6" hidden="1" x14ac:dyDescent="0.2">
      <c r="A5" s="425"/>
      <c r="B5" s="426"/>
      <c r="C5" s="426"/>
      <c r="D5" s="426"/>
      <c r="E5" s="426"/>
      <c r="F5" s="426"/>
    </row>
    <row r="6" spans="1:6" x14ac:dyDescent="0.2">
      <c r="A6" s="425"/>
      <c r="B6" s="426"/>
      <c r="C6" s="426"/>
      <c r="D6" s="426"/>
      <c r="E6" s="426"/>
      <c r="F6" s="426"/>
    </row>
    <row r="7" spans="1:6" x14ac:dyDescent="0.2">
      <c r="A7" s="168"/>
      <c r="B7" s="169"/>
      <c r="C7" s="426"/>
      <c r="D7" s="426"/>
      <c r="E7" s="426"/>
      <c r="F7" s="426"/>
    </row>
    <row r="8" spans="1:6" x14ac:dyDescent="0.2">
      <c r="A8" s="168"/>
      <c r="B8" s="169"/>
      <c r="C8" s="169"/>
      <c r="D8" s="169"/>
      <c r="E8" s="169"/>
      <c r="F8" s="169"/>
    </row>
    <row r="9" spans="1:6" ht="13.5" thickBot="1" x14ac:dyDescent="0.25">
      <c r="A9" s="169"/>
      <c r="B9" s="168"/>
      <c r="C9" s="169"/>
      <c r="D9" s="169"/>
      <c r="E9" s="169"/>
      <c r="F9" s="169"/>
    </row>
    <row r="10" spans="1:6" ht="28.5" customHeight="1" thickBot="1" x14ac:dyDescent="0.25">
      <c r="A10" s="170" t="s">
        <v>3</v>
      </c>
      <c r="B10" s="171" t="s">
        <v>4</v>
      </c>
      <c r="C10" s="428">
        <v>2013</v>
      </c>
      <c r="D10" s="428">
        <v>2014</v>
      </c>
      <c r="E10" s="428">
        <v>2015</v>
      </c>
      <c r="F10" s="445" t="s">
        <v>244</v>
      </c>
    </row>
    <row r="11" spans="1:6" x14ac:dyDescent="0.2">
      <c r="A11" s="172" t="s">
        <v>5</v>
      </c>
      <c r="B11" s="501"/>
      <c r="C11" s="495" t="s">
        <v>228</v>
      </c>
      <c r="D11" s="495" t="s">
        <v>228</v>
      </c>
      <c r="E11" s="495" t="s">
        <v>228</v>
      </c>
      <c r="F11" s="495" t="s">
        <v>228</v>
      </c>
    </row>
    <row r="12" spans="1:6" x14ac:dyDescent="0.2">
      <c r="A12" s="173"/>
      <c r="B12" s="500"/>
      <c r="C12" s="496"/>
      <c r="D12" s="496"/>
      <c r="E12" s="496"/>
      <c r="F12" s="496"/>
    </row>
    <row r="13" spans="1:6" x14ac:dyDescent="0.2">
      <c r="A13" s="173"/>
      <c r="B13" s="498"/>
      <c r="C13" s="496"/>
      <c r="D13" s="496"/>
      <c r="E13" s="496"/>
      <c r="F13" s="496"/>
    </row>
    <row r="14" spans="1:6" x14ac:dyDescent="0.2">
      <c r="A14" s="173"/>
      <c r="B14" s="500"/>
      <c r="C14" s="496"/>
      <c r="D14" s="496"/>
      <c r="E14" s="496"/>
      <c r="F14" s="496"/>
    </row>
    <row r="15" spans="1:6" x14ac:dyDescent="0.2">
      <c r="A15" s="173"/>
      <c r="B15" s="498"/>
      <c r="C15" s="496"/>
      <c r="D15" s="496"/>
      <c r="E15" s="496"/>
      <c r="F15" s="496"/>
    </row>
    <row r="16" spans="1:6" ht="13.5" thickBot="1" x14ac:dyDescent="0.25">
      <c r="A16" s="174"/>
      <c r="B16" s="499"/>
      <c r="C16" s="497"/>
      <c r="D16" s="497"/>
      <c r="E16" s="497"/>
      <c r="F16" s="497"/>
    </row>
    <row r="17" spans="1:6" x14ac:dyDescent="0.2">
      <c r="A17" s="172" t="s">
        <v>6</v>
      </c>
      <c r="B17" s="501"/>
      <c r="C17" s="495" t="s">
        <v>228</v>
      </c>
      <c r="D17" s="495" t="s">
        <v>228</v>
      </c>
      <c r="E17" s="495" t="s">
        <v>228</v>
      </c>
      <c r="F17" s="495" t="s">
        <v>228</v>
      </c>
    </row>
    <row r="18" spans="1:6" x14ac:dyDescent="0.2">
      <c r="A18" s="173"/>
      <c r="B18" s="500"/>
      <c r="C18" s="496"/>
      <c r="D18" s="496"/>
      <c r="E18" s="496"/>
      <c r="F18" s="496"/>
    </row>
    <row r="19" spans="1:6" x14ac:dyDescent="0.2">
      <c r="A19" s="173"/>
      <c r="B19" s="498"/>
      <c r="C19" s="496"/>
      <c r="D19" s="496"/>
      <c r="E19" s="496"/>
      <c r="F19" s="496"/>
    </row>
    <row r="20" spans="1:6" x14ac:dyDescent="0.2">
      <c r="A20" s="173"/>
      <c r="B20" s="500"/>
      <c r="C20" s="496"/>
      <c r="D20" s="496"/>
      <c r="E20" s="496"/>
      <c r="F20" s="496"/>
    </row>
    <row r="21" spans="1:6" x14ac:dyDescent="0.2">
      <c r="A21" s="173"/>
      <c r="B21" s="498"/>
      <c r="C21" s="496"/>
      <c r="D21" s="496"/>
      <c r="E21" s="496"/>
      <c r="F21" s="496"/>
    </row>
    <row r="22" spans="1:6" ht="13.5" thickBot="1" x14ac:dyDescent="0.25">
      <c r="A22" s="174"/>
      <c r="B22" s="499"/>
      <c r="C22" s="497"/>
      <c r="D22" s="497"/>
      <c r="E22" s="497"/>
      <c r="F22" s="497"/>
    </row>
    <row r="23" spans="1:6" x14ac:dyDescent="0.2">
      <c r="A23" s="172" t="s">
        <v>7</v>
      </c>
      <c r="B23" s="501"/>
      <c r="C23" s="495" t="s">
        <v>228</v>
      </c>
      <c r="D23" s="495" t="s">
        <v>228</v>
      </c>
      <c r="E23" s="495" t="s">
        <v>228</v>
      </c>
      <c r="F23" s="495" t="s">
        <v>228</v>
      </c>
    </row>
    <row r="24" spans="1:6" x14ac:dyDescent="0.2">
      <c r="A24" s="173"/>
      <c r="B24" s="500"/>
      <c r="C24" s="496"/>
      <c r="D24" s="496"/>
      <c r="E24" s="496"/>
      <c r="F24" s="496"/>
    </row>
    <row r="25" spans="1:6" x14ac:dyDescent="0.2">
      <c r="A25" s="173"/>
      <c r="B25" s="498"/>
      <c r="C25" s="496"/>
      <c r="D25" s="496"/>
      <c r="E25" s="496"/>
      <c r="F25" s="496"/>
    </row>
    <row r="26" spans="1:6" x14ac:dyDescent="0.2">
      <c r="A26" s="173"/>
      <c r="B26" s="500"/>
      <c r="C26" s="496"/>
      <c r="D26" s="496"/>
      <c r="E26" s="496"/>
      <c r="F26" s="496"/>
    </row>
    <row r="27" spans="1:6" x14ac:dyDescent="0.2">
      <c r="A27" s="173"/>
      <c r="B27" s="498"/>
      <c r="C27" s="496"/>
      <c r="D27" s="496"/>
      <c r="E27" s="496"/>
      <c r="F27" s="496"/>
    </row>
    <row r="28" spans="1:6" ht="13.5" thickBot="1" x14ac:dyDescent="0.25">
      <c r="A28" s="174"/>
      <c r="B28" s="499"/>
      <c r="C28" s="497"/>
      <c r="D28" s="497"/>
      <c r="E28" s="497"/>
      <c r="F28" s="497"/>
    </row>
    <row r="29" spans="1:6" x14ac:dyDescent="0.2">
      <c r="A29" s="172" t="s">
        <v>203</v>
      </c>
      <c r="B29" s="501"/>
      <c r="C29" s="495" t="s">
        <v>228</v>
      </c>
      <c r="D29" s="495" t="s">
        <v>228</v>
      </c>
      <c r="E29" s="495" t="s">
        <v>228</v>
      </c>
      <c r="F29" s="495" t="s">
        <v>228</v>
      </c>
    </row>
    <row r="30" spans="1:6" x14ac:dyDescent="0.2">
      <c r="A30" s="173"/>
      <c r="B30" s="500"/>
      <c r="C30" s="496"/>
      <c r="D30" s="496"/>
      <c r="E30" s="496"/>
      <c r="F30" s="496"/>
    </row>
    <row r="31" spans="1:6" x14ac:dyDescent="0.2">
      <c r="A31" s="173"/>
      <c r="B31" s="498"/>
      <c r="C31" s="496"/>
      <c r="D31" s="496"/>
      <c r="E31" s="496"/>
      <c r="F31" s="496"/>
    </row>
    <row r="32" spans="1:6" x14ac:dyDescent="0.2">
      <c r="A32" s="173"/>
      <c r="B32" s="500"/>
      <c r="C32" s="496"/>
      <c r="D32" s="496"/>
      <c r="E32" s="496"/>
      <c r="F32" s="496"/>
    </row>
    <row r="33" spans="1:6" x14ac:dyDescent="0.2">
      <c r="A33" s="173"/>
      <c r="B33" s="498"/>
      <c r="C33" s="496"/>
      <c r="D33" s="496"/>
      <c r="E33" s="496"/>
      <c r="F33" s="496"/>
    </row>
    <row r="34" spans="1:6" ht="13.5" thickBot="1" x14ac:dyDescent="0.25">
      <c r="A34" s="174"/>
      <c r="B34" s="499"/>
      <c r="C34" s="497"/>
      <c r="D34" s="497"/>
      <c r="E34" s="497"/>
      <c r="F34" s="497"/>
    </row>
    <row r="35" spans="1:6" x14ac:dyDescent="0.2">
      <c r="A35" s="172" t="s">
        <v>204</v>
      </c>
      <c r="B35" s="501"/>
      <c r="C35" s="495" t="s">
        <v>228</v>
      </c>
      <c r="D35" s="495" t="s">
        <v>228</v>
      </c>
      <c r="E35" s="495" t="s">
        <v>228</v>
      </c>
      <c r="F35" s="495" t="s">
        <v>228</v>
      </c>
    </row>
    <row r="36" spans="1:6" x14ac:dyDescent="0.2">
      <c r="A36" s="173"/>
      <c r="B36" s="500"/>
      <c r="C36" s="496"/>
      <c r="D36" s="496"/>
      <c r="E36" s="496"/>
      <c r="F36" s="496"/>
    </row>
    <row r="37" spans="1:6" x14ac:dyDescent="0.2">
      <c r="A37" s="173"/>
      <c r="B37" s="498"/>
      <c r="C37" s="496"/>
      <c r="D37" s="496"/>
      <c r="E37" s="496"/>
      <c r="F37" s="496"/>
    </row>
    <row r="38" spans="1:6" x14ac:dyDescent="0.2">
      <c r="A38" s="173"/>
      <c r="B38" s="500"/>
      <c r="C38" s="496"/>
      <c r="D38" s="496"/>
      <c r="E38" s="496"/>
      <c r="F38" s="496"/>
    </row>
    <row r="39" spans="1:6" x14ac:dyDescent="0.2">
      <c r="A39" s="173"/>
      <c r="B39" s="498"/>
      <c r="C39" s="496"/>
      <c r="D39" s="496"/>
      <c r="E39" s="496"/>
      <c r="F39" s="496"/>
    </row>
    <row r="40" spans="1:6" ht="13.5" thickBot="1" x14ac:dyDescent="0.25">
      <c r="A40" s="176"/>
      <c r="B40" s="499"/>
      <c r="C40" s="497"/>
      <c r="D40" s="497"/>
      <c r="E40" s="497"/>
      <c r="F40" s="497"/>
    </row>
    <row r="41" spans="1:6" ht="13.5" thickBot="1" x14ac:dyDescent="0.25">
      <c r="B41" s="177" t="s">
        <v>116</v>
      </c>
      <c r="C41" s="178">
        <v>1</v>
      </c>
      <c r="D41" s="178">
        <v>1</v>
      </c>
      <c r="E41" s="178">
        <v>1</v>
      </c>
      <c r="F41" s="178">
        <v>1</v>
      </c>
    </row>
    <row r="43" spans="1:6" x14ac:dyDescent="0.2">
      <c r="A43" s="52" t="s">
        <v>202</v>
      </c>
    </row>
  </sheetData>
  <mergeCells count="35">
    <mergeCell ref="B37:B38"/>
    <mergeCell ref="B35:B36"/>
    <mergeCell ref="F35:F40"/>
    <mergeCell ref="B39:B40"/>
    <mergeCell ref="C35:C40"/>
    <mergeCell ref="D35:D40"/>
    <mergeCell ref="E35:E40"/>
    <mergeCell ref="B29:B30"/>
    <mergeCell ref="B27:B28"/>
    <mergeCell ref="B13:B14"/>
    <mergeCell ref="B15:B16"/>
    <mergeCell ref="B17:B18"/>
    <mergeCell ref="B33:B34"/>
    <mergeCell ref="B31:B32"/>
    <mergeCell ref="C17:C22"/>
    <mergeCell ref="B21:B22"/>
    <mergeCell ref="B19:B20"/>
    <mergeCell ref="C11:C16"/>
    <mergeCell ref="B11:B12"/>
    <mergeCell ref="B25:B26"/>
    <mergeCell ref="B23:B24"/>
    <mergeCell ref="D11:D16"/>
    <mergeCell ref="E11:E16"/>
    <mergeCell ref="F17:F22"/>
    <mergeCell ref="F11:F16"/>
    <mergeCell ref="D17:D22"/>
    <mergeCell ref="E17:E22"/>
    <mergeCell ref="C29:C34"/>
    <mergeCell ref="D29:D34"/>
    <mergeCell ref="E29:E34"/>
    <mergeCell ref="F29:F34"/>
    <mergeCell ref="C23:C28"/>
    <mergeCell ref="D23:D28"/>
    <mergeCell ref="E23:E28"/>
    <mergeCell ref="F23:F28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Header>&amp;R2016 - Año del Bicentenario de la Declaración de la Independencia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workbookViewId="0">
      <selection sqref="A1:C14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82" t="s">
        <v>98</v>
      </c>
      <c r="B1" s="182"/>
      <c r="C1" s="182"/>
    </row>
    <row r="2" spans="1:3" x14ac:dyDescent="0.2">
      <c r="A2" s="182" t="s">
        <v>111</v>
      </c>
      <c r="B2" s="182"/>
      <c r="C2" s="182"/>
    </row>
    <row r="3" spans="1:3" x14ac:dyDescent="0.2">
      <c r="A3" s="502" t="str">
        <f>+'1.modelos'!A3</f>
        <v>Lavavajillas</v>
      </c>
      <c r="B3" s="502"/>
      <c r="C3" s="502"/>
    </row>
    <row r="4" spans="1:3" x14ac:dyDescent="0.2">
      <c r="A4" s="503" t="s">
        <v>237</v>
      </c>
      <c r="B4" s="504"/>
      <c r="C4" s="504"/>
    </row>
    <row r="5" spans="1:3" ht="13.5" thickBot="1" x14ac:dyDescent="0.25"/>
    <row r="6" spans="1:3" x14ac:dyDescent="0.2">
      <c r="A6" s="183" t="s">
        <v>12</v>
      </c>
      <c r="B6" s="184" t="s">
        <v>112</v>
      </c>
      <c r="C6" s="184" t="s">
        <v>113</v>
      </c>
    </row>
    <row r="7" spans="1:3" ht="13.5" thickBot="1" x14ac:dyDescent="0.25">
      <c r="A7" s="185"/>
      <c r="B7" s="186"/>
      <c r="C7" s="186" t="s">
        <v>114</v>
      </c>
    </row>
    <row r="8" spans="1:3" x14ac:dyDescent="0.2">
      <c r="A8" s="415">
        <f>'3.vol.'!C59</f>
        <v>2013</v>
      </c>
      <c r="B8" s="187"/>
      <c r="C8" s="188"/>
    </row>
    <row r="9" spans="1:3" x14ac:dyDescent="0.2">
      <c r="A9" s="189">
        <f>'3.vol.'!C60</f>
        <v>2014</v>
      </c>
      <c r="B9" s="190"/>
      <c r="C9" s="191"/>
    </row>
    <row r="10" spans="1:3" x14ac:dyDescent="0.2">
      <c r="A10" s="189">
        <f>'3.vol.'!C61</f>
        <v>2015</v>
      </c>
      <c r="B10" s="190"/>
      <c r="C10" s="191"/>
    </row>
    <row r="11" spans="1:3" x14ac:dyDescent="0.2">
      <c r="A11" s="455" t="str">
        <f>'3.vol.'!C62</f>
        <v>ene-nov 2015</v>
      </c>
      <c r="B11" s="190"/>
      <c r="C11" s="191"/>
    </row>
    <row r="12" spans="1:3" ht="13.5" thickBot="1" x14ac:dyDescent="0.25">
      <c r="A12" s="456" t="str">
        <f>'3.vol.'!C63</f>
        <v>ene-nov 2016</v>
      </c>
      <c r="B12" s="192"/>
      <c r="C12" s="193"/>
    </row>
    <row r="13" spans="1:3" ht="5.25" customHeight="1" x14ac:dyDescent="0.2"/>
    <row r="14" spans="1:3" x14ac:dyDescent="0.2">
      <c r="A14" s="194" t="s">
        <v>115</v>
      </c>
    </row>
    <row r="15" spans="1:3" ht="30.75" customHeight="1" x14ac:dyDescent="0.2">
      <c r="A15" s="70"/>
      <c r="B15" s="70"/>
      <c r="C15" s="70"/>
    </row>
  </sheetData>
  <mergeCells count="2">
    <mergeCell ref="A3:C3"/>
    <mergeCell ref="A4:C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140" orientation="landscape" r:id="rId1"/>
  <headerFooter alignWithMargins="0">
    <oddHeader>&amp;R2016 - Año del Bicentenario de la Declaración de la Independencia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25"/>
  <sheetViews>
    <sheetView topLeftCell="A37" workbookViewId="0">
      <selection activeCell="C62" sqref="C62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3" style="57" customWidth="1"/>
    <col min="4" max="4" width="1.7109375" style="57" customWidth="1"/>
    <col min="5" max="10" width="13.7109375" style="57" customWidth="1"/>
    <col min="11" max="11" width="13.5703125" style="57" customWidth="1"/>
    <col min="12" max="12" width="13.7109375" style="57" customWidth="1"/>
    <col min="13" max="13" width="1.7109375" style="70" customWidth="1"/>
    <col min="14" max="14" width="11.42578125" style="52" customWidth="1"/>
    <col min="15" max="15" width="11.42578125" style="52" hidden="1" customWidth="1"/>
    <col min="16" max="16" width="11.42578125" style="52" customWidth="1"/>
    <col min="17" max="16384" width="13.7109375" style="57"/>
  </cols>
  <sheetData>
    <row r="1" spans="3:16" x14ac:dyDescent="0.2">
      <c r="C1" s="506" t="s">
        <v>8</v>
      </c>
      <c r="D1" s="506"/>
      <c r="E1" s="506"/>
      <c r="F1" s="506"/>
      <c r="G1" s="506"/>
      <c r="H1" s="506"/>
      <c r="I1" s="506"/>
      <c r="J1" s="506"/>
    </row>
    <row r="2" spans="3:16" x14ac:dyDescent="0.2">
      <c r="C2" s="506" t="s">
        <v>251</v>
      </c>
      <c r="D2" s="506"/>
      <c r="E2" s="506"/>
      <c r="F2" s="506"/>
      <c r="G2" s="506"/>
      <c r="H2" s="506"/>
      <c r="I2" s="506"/>
      <c r="J2" s="506"/>
    </row>
    <row r="3" spans="3:16" x14ac:dyDescent="0.2">
      <c r="C3" s="507" t="str">
        <f>+'1.modelos'!A3</f>
        <v>Lavavajillas</v>
      </c>
      <c r="D3" s="507"/>
      <c r="E3" s="507"/>
      <c r="F3" s="507"/>
      <c r="G3" s="507"/>
      <c r="H3" s="507"/>
      <c r="I3" s="507"/>
      <c r="J3" s="507"/>
      <c r="K3" s="410"/>
      <c r="L3" s="410"/>
      <c r="M3" s="410"/>
      <c r="N3" s="54"/>
      <c r="O3" s="57"/>
      <c r="P3" s="57"/>
    </row>
    <row r="4" spans="3:16" x14ac:dyDescent="0.2">
      <c r="C4" s="505" t="s">
        <v>245</v>
      </c>
      <c r="D4" s="505"/>
      <c r="E4" s="505"/>
      <c r="F4" s="505"/>
      <c r="G4" s="505"/>
      <c r="H4" s="505"/>
      <c r="I4" s="505"/>
      <c r="J4" s="505"/>
      <c r="K4" s="410"/>
      <c r="L4" s="410"/>
      <c r="M4" s="51"/>
      <c r="N4" s="54"/>
      <c r="O4" s="71" t="s">
        <v>126</v>
      </c>
      <c r="P4" s="57"/>
    </row>
    <row r="5" spans="3:16" x14ac:dyDescent="0.2">
      <c r="C5" s="53"/>
      <c r="D5" s="53"/>
      <c r="E5" s="53"/>
      <c r="F5" s="53"/>
      <c r="G5" s="53"/>
      <c r="H5" s="53"/>
      <c r="I5" s="53"/>
      <c r="J5" s="53"/>
      <c r="K5" s="410"/>
      <c r="L5" s="410"/>
      <c r="N5" s="57"/>
      <c r="O5" s="71"/>
      <c r="P5" s="57"/>
    </row>
    <row r="6" spans="3:16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M6" s="51"/>
    </row>
    <row r="7" spans="3:16" ht="64.5" thickBot="1" x14ac:dyDescent="0.25">
      <c r="C7" s="405" t="s">
        <v>119</v>
      </c>
      <c r="D7" s="25"/>
      <c r="E7" s="26" t="s">
        <v>20</v>
      </c>
      <c r="F7" s="27" t="s">
        <v>128</v>
      </c>
      <c r="G7" s="27" t="s">
        <v>120</v>
      </c>
      <c r="H7" s="24" t="s">
        <v>121</v>
      </c>
      <c r="I7" s="27" t="s">
        <v>129</v>
      </c>
      <c r="J7" s="24" t="s">
        <v>122</v>
      </c>
      <c r="K7" s="54"/>
      <c r="L7" s="54"/>
      <c r="M7" s="28"/>
      <c r="N7" s="55"/>
      <c r="O7" s="109" t="s">
        <v>158</v>
      </c>
    </row>
    <row r="8" spans="3:16" x14ac:dyDescent="0.2">
      <c r="C8" s="114">
        <v>41275</v>
      </c>
      <c r="D8" s="47"/>
      <c r="E8" s="30"/>
      <c r="F8" s="31"/>
      <c r="G8" s="31"/>
      <c r="H8" s="32"/>
      <c r="I8" s="32"/>
      <c r="J8" s="32"/>
      <c r="K8" s="54"/>
      <c r="L8" s="54"/>
      <c r="M8" s="33"/>
      <c r="N8" s="55"/>
      <c r="O8" s="146" t="e">
        <f>+K58+E8-#REF!-F8-G8+H8-I8</f>
        <v>#REF!</v>
      </c>
    </row>
    <row r="9" spans="3:16" x14ac:dyDescent="0.2">
      <c r="C9" s="115">
        <v>41306</v>
      </c>
      <c r="D9" s="47"/>
      <c r="E9" s="34"/>
      <c r="F9" s="35"/>
      <c r="G9" s="35"/>
      <c r="H9" s="36"/>
      <c r="I9" s="36"/>
      <c r="J9" s="36"/>
      <c r="K9" s="54"/>
      <c r="L9" s="54"/>
      <c r="M9" s="33"/>
      <c r="N9" s="55"/>
      <c r="O9" s="147" t="e">
        <f>+O8+E9+H9-#REF!-F9-G9-I9</f>
        <v>#REF!</v>
      </c>
    </row>
    <row r="10" spans="3:16" x14ac:dyDescent="0.2">
      <c r="C10" s="115">
        <v>41334</v>
      </c>
      <c r="D10" s="47"/>
      <c r="E10" s="34"/>
      <c r="F10" s="35"/>
      <c r="G10" s="35"/>
      <c r="H10" s="36"/>
      <c r="I10" s="36"/>
      <c r="J10" s="36"/>
      <c r="K10" s="54"/>
      <c r="L10" s="54"/>
      <c r="M10" s="33"/>
      <c r="N10" s="55"/>
      <c r="O10" s="147" t="e">
        <f>+O9+E10+H10-#REF!-F10-G10-I10</f>
        <v>#REF!</v>
      </c>
    </row>
    <row r="11" spans="3:16" x14ac:dyDescent="0.2">
      <c r="C11" s="115">
        <v>41365</v>
      </c>
      <c r="D11" s="47"/>
      <c r="E11" s="34"/>
      <c r="F11" s="35"/>
      <c r="G11" s="35"/>
      <c r="H11" s="36"/>
      <c r="I11" s="36"/>
      <c r="J11" s="36"/>
      <c r="K11" s="54"/>
      <c r="L11" s="54"/>
      <c r="M11" s="33"/>
      <c r="N11" s="55"/>
      <c r="O11" s="147" t="e">
        <f>+O10+E11+H11-#REF!-F11-G11-I11</f>
        <v>#REF!</v>
      </c>
    </row>
    <row r="12" spans="3:16" x14ac:dyDescent="0.2">
      <c r="C12" s="115">
        <v>41395</v>
      </c>
      <c r="D12" s="47"/>
      <c r="E12" s="34"/>
      <c r="F12" s="35"/>
      <c r="G12" s="35"/>
      <c r="H12" s="36"/>
      <c r="I12" s="36"/>
      <c r="J12" s="36"/>
      <c r="M12" s="33"/>
      <c r="O12" s="147" t="e">
        <f>+O11+E12+H12-#REF!-F12-G12-I12</f>
        <v>#REF!</v>
      </c>
    </row>
    <row r="13" spans="3:16" x14ac:dyDescent="0.2">
      <c r="C13" s="115">
        <v>41426</v>
      </c>
      <c r="D13" s="47"/>
      <c r="E13" s="34"/>
      <c r="F13" s="35"/>
      <c r="G13" s="35"/>
      <c r="H13" s="36"/>
      <c r="I13" s="36"/>
      <c r="J13" s="36"/>
      <c r="M13" s="33"/>
      <c r="O13" s="147" t="e">
        <f>+O12+E13+H13-#REF!-F13-G13-I13</f>
        <v>#REF!</v>
      </c>
    </row>
    <row r="14" spans="3:16" x14ac:dyDescent="0.2">
      <c r="C14" s="115">
        <v>41456</v>
      </c>
      <c r="D14" s="47"/>
      <c r="E14" s="34"/>
      <c r="F14" s="35"/>
      <c r="G14" s="35"/>
      <c r="H14" s="36"/>
      <c r="I14" s="36"/>
      <c r="J14" s="36"/>
      <c r="M14" s="33"/>
      <c r="O14" s="147" t="e">
        <f>+O13+E14+H14-#REF!-F14-G14-I14</f>
        <v>#REF!</v>
      </c>
    </row>
    <row r="15" spans="3:16" x14ac:dyDescent="0.2">
      <c r="C15" s="115">
        <v>41487</v>
      </c>
      <c r="D15" s="47"/>
      <c r="E15" s="34"/>
      <c r="F15" s="35"/>
      <c r="G15" s="35"/>
      <c r="H15" s="36"/>
      <c r="I15" s="36"/>
      <c r="J15" s="36"/>
      <c r="M15" s="33"/>
      <c r="O15" s="147" t="e">
        <f>+O14+E15+H15-#REF!-F15-G15-I15</f>
        <v>#REF!</v>
      </c>
    </row>
    <row r="16" spans="3:16" x14ac:dyDescent="0.2">
      <c r="C16" s="115">
        <v>41518</v>
      </c>
      <c r="D16" s="47"/>
      <c r="E16" s="34"/>
      <c r="F16" s="35"/>
      <c r="G16" s="35"/>
      <c r="H16" s="36"/>
      <c r="I16" s="36"/>
      <c r="J16" s="36"/>
      <c r="M16" s="33"/>
      <c r="O16" s="147" t="e">
        <f>+O15+E16+H16-#REF!-F16-G16-I16</f>
        <v>#REF!</v>
      </c>
    </row>
    <row r="17" spans="3:15" x14ac:dyDescent="0.2">
      <c r="C17" s="115">
        <v>41548</v>
      </c>
      <c r="D17" s="47"/>
      <c r="E17" s="34"/>
      <c r="F17" s="35"/>
      <c r="G17" s="35"/>
      <c r="H17" s="36"/>
      <c r="I17" s="36"/>
      <c r="J17" s="36"/>
      <c r="M17" s="33"/>
      <c r="O17" s="147" t="e">
        <f>+O16+E17+H17-#REF!-F17-G17-I17</f>
        <v>#REF!</v>
      </c>
    </row>
    <row r="18" spans="3:15" x14ac:dyDescent="0.2">
      <c r="C18" s="115">
        <v>41579</v>
      </c>
      <c r="D18" s="47"/>
      <c r="E18" s="34"/>
      <c r="F18" s="35"/>
      <c r="G18" s="35"/>
      <c r="H18" s="36"/>
      <c r="I18" s="36"/>
      <c r="J18" s="36"/>
      <c r="M18" s="33"/>
      <c r="O18" s="147" t="e">
        <f>+O17+E18+H18-#REF!-F18-G18-I18</f>
        <v>#REF!</v>
      </c>
    </row>
    <row r="19" spans="3:15" ht="13.5" thickBot="1" x14ac:dyDescent="0.25">
      <c r="C19" s="116">
        <v>41609</v>
      </c>
      <c r="D19" s="47"/>
      <c r="E19" s="37"/>
      <c r="F19" s="38"/>
      <c r="G19" s="38"/>
      <c r="H19" s="39"/>
      <c r="I19" s="39"/>
      <c r="J19" s="39"/>
      <c r="M19" s="33"/>
      <c r="O19" s="148" t="e">
        <f>+O18+E19+H19-#REF!-F19-G19-I19</f>
        <v>#REF!</v>
      </c>
    </row>
    <row r="20" spans="3:15" x14ac:dyDescent="0.2">
      <c r="C20" s="114">
        <v>41640</v>
      </c>
      <c r="D20" s="47"/>
      <c r="E20" s="40"/>
      <c r="F20" s="41"/>
      <c r="G20" s="41"/>
      <c r="H20" s="42"/>
      <c r="I20" s="42"/>
      <c r="J20" s="42"/>
      <c r="M20" s="33"/>
      <c r="O20" s="149" t="e">
        <f>+O19+E20+H20-#REF!-F20-G20-I20</f>
        <v>#REF!</v>
      </c>
    </row>
    <row r="21" spans="3:15" x14ac:dyDescent="0.2">
      <c r="C21" s="115">
        <v>41671</v>
      </c>
      <c r="D21" s="47"/>
      <c r="E21" s="34"/>
      <c r="F21" s="35"/>
      <c r="G21" s="35"/>
      <c r="H21" s="36"/>
      <c r="I21" s="36"/>
      <c r="J21" s="36"/>
      <c r="M21" s="33"/>
      <c r="O21" s="147" t="e">
        <f>+O20+E21+H21-#REF!-F21-G21-I21</f>
        <v>#REF!</v>
      </c>
    </row>
    <row r="22" spans="3:15" x14ac:dyDescent="0.2">
      <c r="C22" s="115">
        <v>41699</v>
      </c>
      <c r="D22" s="47"/>
      <c r="E22" s="34"/>
      <c r="F22" s="35"/>
      <c r="G22" s="35"/>
      <c r="H22" s="36"/>
      <c r="I22" s="36"/>
      <c r="J22" s="36"/>
      <c r="M22" s="33"/>
      <c r="O22" s="147" t="e">
        <f>+O21+E22+H22-#REF!-F22-G22-I22</f>
        <v>#REF!</v>
      </c>
    </row>
    <row r="23" spans="3:15" x14ac:dyDescent="0.2">
      <c r="C23" s="115">
        <v>41730</v>
      </c>
      <c r="D23" s="47"/>
      <c r="E23" s="34"/>
      <c r="F23" s="35"/>
      <c r="G23" s="35"/>
      <c r="H23" s="36"/>
      <c r="I23" s="36"/>
      <c r="J23" s="36"/>
      <c r="M23" s="33"/>
      <c r="O23" s="147" t="e">
        <f>+O22+E23+H23-#REF!-F23-G23-I23</f>
        <v>#REF!</v>
      </c>
    </row>
    <row r="24" spans="3:15" x14ac:dyDescent="0.2">
      <c r="C24" s="115">
        <v>41760</v>
      </c>
      <c r="D24" s="47"/>
      <c r="E24" s="34"/>
      <c r="F24" s="35"/>
      <c r="G24" s="35"/>
      <c r="H24" s="36"/>
      <c r="I24" s="36"/>
      <c r="J24" s="36"/>
      <c r="M24" s="33"/>
      <c r="O24" s="147" t="e">
        <f>+O23+E24+H24-#REF!-F24-G24-I24</f>
        <v>#REF!</v>
      </c>
    </row>
    <row r="25" spans="3:15" x14ac:dyDescent="0.2">
      <c r="C25" s="115">
        <v>41791</v>
      </c>
      <c r="D25" s="47"/>
      <c r="E25" s="34"/>
      <c r="F25" s="35"/>
      <c r="G25" s="35"/>
      <c r="H25" s="36"/>
      <c r="I25" s="36"/>
      <c r="J25" s="36"/>
      <c r="M25" s="33"/>
      <c r="O25" s="147" t="e">
        <f>+O24+E25+H25-#REF!-F25-G25-I25</f>
        <v>#REF!</v>
      </c>
    </row>
    <row r="26" spans="3:15" x14ac:dyDescent="0.2">
      <c r="C26" s="115">
        <v>41821</v>
      </c>
      <c r="D26" s="47"/>
      <c r="E26" s="34"/>
      <c r="F26" s="35"/>
      <c r="G26" s="35"/>
      <c r="H26" s="36"/>
      <c r="I26" s="36"/>
      <c r="J26" s="36"/>
      <c r="M26" s="33"/>
      <c r="O26" s="147" t="e">
        <f>+O25+E26+H26-#REF!-F26-G26-I26</f>
        <v>#REF!</v>
      </c>
    </row>
    <row r="27" spans="3:15" x14ac:dyDescent="0.2">
      <c r="C27" s="115">
        <v>41852</v>
      </c>
      <c r="D27" s="47"/>
      <c r="E27" s="34"/>
      <c r="F27" s="35"/>
      <c r="G27" s="35"/>
      <c r="H27" s="36"/>
      <c r="I27" s="36"/>
      <c r="J27" s="36"/>
      <c r="M27" s="33"/>
      <c r="O27" s="147" t="e">
        <f>+O26+E27+H27-#REF!-F27-G27-I27</f>
        <v>#REF!</v>
      </c>
    </row>
    <row r="28" spans="3:15" x14ac:dyDescent="0.2">
      <c r="C28" s="115">
        <v>41883</v>
      </c>
      <c r="D28" s="47"/>
      <c r="E28" s="34"/>
      <c r="F28" s="35"/>
      <c r="G28" s="35"/>
      <c r="H28" s="36"/>
      <c r="I28" s="36"/>
      <c r="J28" s="36"/>
      <c r="M28" s="33"/>
      <c r="O28" s="147" t="e">
        <f>+O27+E28+H28-#REF!-F28-G28-I28</f>
        <v>#REF!</v>
      </c>
    </row>
    <row r="29" spans="3:15" x14ac:dyDescent="0.2">
      <c r="C29" s="115">
        <v>41913</v>
      </c>
      <c r="D29" s="47"/>
      <c r="E29" s="34"/>
      <c r="F29" s="35"/>
      <c r="G29" s="35"/>
      <c r="H29" s="36"/>
      <c r="I29" s="36"/>
      <c r="J29" s="36"/>
      <c r="M29" s="33"/>
      <c r="O29" s="147" t="e">
        <f>+O28+E29+H29-#REF!-F29-G29-I29</f>
        <v>#REF!</v>
      </c>
    </row>
    <row r="30" spans="3:15" x14ac:dyDescent="0.2">
      <c r="C30" s="115">
        <v>41944</v>
      </c>
      <c r="D30" s="47"/>
      <c r="E30" s="34"/>
      <c r="F30" s="35"/>
      <c r="G30" s="35"/>
      <c r="H30" s="36"/>
      <c r="I30" s="36"/>
      <c r="J30" s="36"/>
      <c r="M30" s="33"/>
      <c r="O30" s="147" t="e">
        <f>+O29+E30+H30-#REF!-F30-G30-I30</f>
        <v>#REF!</v>
      </c>
    </row>
    <row r="31" spans="3:15" ht="13.5" thickBot="1" x14ac:dyDescent="0.25">
      <c r="C31" s="116">
        <v>41974</v>
      </c>
      <c r="D31" s="47"/>
      <c r="E31" s="43"/>
      <c r="F31" s="44"/>
      <c r="G31" s="44"/>
      <c r="H31" s="45"/>
      <c r="I31" s="45"/>
      <c r="J31" s="45"/>
      <c r="M31" s="33"/>
      <c r="O31" s="150" t="e">
        <f>+O30+E31+H31-#REF!-F31-G31-I31</f>
        <v>#REF!</v>
      </c>
    </row>
    <row r="32" spans="3:15" x14ac:dyDescent="0.2">
      <c r="C32" s="114">
        <v>42005</v>
      </c>
      <c r="D32" s="47"/>
      <c r="E32" s="30"/>
      <c r="F32" s="31"/>
      <c r="G32" s="31"/>
      <c r="H32" s="32"/>
      <c r="I32" s="32"/>
      <c r="J32" s="32"/>
      <c r="M32" s="33"/>
      <c r="O32" s="146" t="e">
        <f>+O31+E32+H32-#REF!-F32-G32-I32</f>
        <v>#REF!</v>
      </c>
    </row>
    <row r="33" spans="3:15" x14ac:dyDescent="0.2">
      <c r="C33" s="115">
        <v>42036</v>
      </c>
      <c r="D33" s="47"/>
      <c r="E33" s="34"/>
      <c r="F33" s="35"/>
      <c r="G33" s="35"/>
      <c r="H33" s="36"/>
      <c r="I33" s="36"/>
      <c r="J33" s="36"/>
      <c r="M33" s="33"/>
      <c r="O33" s="147" t="e">
        <f>+O32+E33+H33-#REF!-F33-G33-I33</f>
        <v>#REF!</v>
      </c>
    </row>
    <row r="34" spans="3:15" x14ac:dyDescent="0.2">
      <c r="C34" s="115">
        <v>42064</v>
      </c>
      <c r="D34" s="47"/>
      <c r="E34" s="34"/>
      <c r="F34" s="35"/>
      <c r="G34" s="35"/>
      <c r="H34" s="36"/>
      <c r="I34" s="36"/>
      <c r="J34" s="36"/>
      <c r="M34" s="33"/>
      <c r="O34" s="147" t="e">
        <f>+O33+E34+H34-#REF!-F34-G34-I34</f>
        <v>#REF!</v>
      </c>
    </row>
    <row r="35" spans="3:15" x14ac:dyDescent="0.2">
      <c r="C35" s="115">
        <v>42095</v>
      </c>
      <c r="D35" s="47"/>
      <c r="E35" s="34"/>
      <c r="F35" s="35"/>
      <c r="G35" s="35"/>
      <c r="H35" s="36"/>
      <c r="I35" s="36"/>
      <c r="J35" s="36"/>
      <c r="M35" s="33"/>
      <c r="O35" s="147" t="e">
        <f>+O34+E35+H35-#REF!-F35-G35-I35</f>
        <v>#REF!</v>
      </c>
    </row>
    <row r="36" spans="3:15" x14ac:dyDescent="0.2">
      <c r="C36" s="115">
        <v>42125</v>
      </c>
      <c r="D36" s="47"/>
      <c r="E36" s="34"/>
      <c r="F36" s="35"/>
      <c r="G36" s="35"/>
      <c r="H36" s="36"/>
      <c r="I36" s="36"/>
      <c r="J36" s="36"/>
      <c r="M36" s="33"/>
      <c r="O36" s="147" t="e">
        <f>+O35+E36+H36-#REF!-F36-G36-I36</f>
        <v>#REF!</v>
      </c>
    </row>
    <row r="37" spans="3:15" x14ac:dyDescent="0.2">
      <c r="C37" s="115">
        <v>42156</v>
      </c>
      <c r="D37" s="47"/>
      <c r="E37" s="34"/>
      <c r="F37" s="35"/>
      <c r="G37" s="35"/>
      <c r="H37" s="36"/>
      <c r="I37" s="36"/>
      <c r="J37" s="36"/>
      <c r="M37" s="33"/>
      <c r="O37" s="147" t="e">
        <f>+O36+E37+H37-#REF!-F37-G37-I37</f>
        <v>#REF!</v>
      </c>
    </row>
    <row r="38" spans="3:15" x14ac:dyDescent="0.2">
      <c r="C38" s="115">
        <v>42186</v>
      </c>
      <c r="D38" s="47"/>
      <c r="E38" s="34"/>
      <c r="F38" s="35"/>
      <c r="G38" s="35"/>
      <c r="H38" s="36"/>
      <c r="I38" s="36"/>
      <c r="J38" s="36"/>
      <c r="M38" s="33"/>
      <c r="O38" s="147" t="e">
        <f>+O37+E38+H38-#REF!-F38-G38-I38</f>
        <v>#REF!</v>
      </c>
    </row>
    <row r="39" spans="3:15" x14ac:dyDescent="0.2">
      <c r="C39" s="115">
        <v>42217</v>
      </c>
      <c r="D39" s="47"/>
      <c r="E39" s="34"/>
      <c r="F39" s="35"/>
      <c r="G39" s="35"/>
      <c r="H39" s="36"/>
      <c r="I39" s="36"/>
      <c r="J39" s="36"/>
      <c r="M39" s="33"/>
      <c r="O39" s="147" t="e">
        <f>+O38+E39+H39-#REF!-F39-G39-I39</f>
        <v>#REF!</v>
      </c>
    </row>
    <row r="40" spans="3:15" x14ac:dyDescent="0.2">
      <c r="C40" s="115">
        <v>42248</v>
      </c>
      <c r="D40" s="47"/>
      <c r="E40" s="34"/>
      <c r="F40" s="35"/>
      <c r="G40" s="35"/>
      <c r="H40" s="36"/>
      <c r="I40" s="36"/>
      <c r="J40" s="36"/>
      <c r="M40" s="33"/>
      <c r="O40" s="147" t="e">
        <f>+O39+E40+H40-#REF!-F40-G40-I40</f>
        <v>#REF!</v>
      </c>
    </row>
    <row r="41" spans="3:15" x14ac:dyDescent="0.2">
      <c r="C41" s="115">
        <v>42278</v>
      </c>
      <c r="D41" s="47"/>
      <c r="E41" s="34"/>
      <c r="F41" s="35"/>
      <c r="G41" s="35"/>
      <c r="H41" s="36"/>
      <c r="I41" s="36"/>
      <c r="J41" s="36"/>
      <c r="M41" s="33"/>
      <c r="O41" s="147" t="e">
        <f>+O40+E41+H41-#REF!-F41-G41-I41</f>
        <v>#REF!</v>
      </c>
    </row>
    <row r="42" spans="3:15" x14ac:dyDescent="0.2">
      <c r="C42" s="115">
        <v>42309</v>
      </c>
      <c r="D42" s="47"/>
      <c r="E42" s="34"/>
      <c r="F42" s="35"/>
      <c r="G42" s="35"/>
      <c r="H42" s="36"/>
      <c r="I42" s="36"/>
      <c r="J42" s="36"/>
      <c r="M42" s="33"/>
      <c r="O42" s="147" t="e">
        <f>+O41+E42+H42-#REF!-F42-G42-I42</f>
        <v>#REF!</v>
      </c>
    </row>
    <row r="43" spans="3:15" ht="13.5" thickBot="1" x14ac:dyDescent="0.25">
      <c r="C43" s="116">
        <v>42339</v>
      </c>
      <c r="D43" s="47"/>
      <c r="E43" s="43"/>
      <c r="F43" s="44"/>
      <c r="G43" s="44"/>
      <c r="H43" s="45"/>
      <c r="I43" s="45"/>
      <c r="J43" s="45"/>
      <c r="M43" s="33"/>
      <c r="O43" s="150" t="e">
        <f>+O42+E43+H43-#REF!-F43-G43-I43</f>
        <v>#REF!</v>
      </c>
    </row>
    <row r="44" spans="3:15" x14ac:dyDescent="0.2">
      <c r="C44" s="114">
        <v>42370</v>
      </c>
      <c r="D44" s="47"/>
      <c r="E44" s="30"/>
      <c r="F44" s="31"/>
      <c r="G44" s="120"/>
      <c r="H44" s="32"/>
      <c r="I44" s="32"/>
      <c r="J44" s="32"/>
      <c r="M44" s="33"/>
      <c r="O44" s="146" t="e">
        <f>+O43+E44+H44-#REF!-F44-G44-I44</f>
        <v>#REF!</v>
      </c>
    </row>
    <row r="45" spans="3:15" x14ac:dyDescent="0.2">
      <c r="C45" s="115">
        <v>42401</v>
      </c>
      <c r="D45" s="47"/>
      <c r="E45" s="34"/>
      <c r="F45" s="35"/>
      <c r="G45" s="121"/>
      <c r="H45" s="36"/>
      <c r="I45" s="36"/>
      <c r="J45" s="36"/>
      <c r="M45" s="33"/>
      <c r="O45" s="147" t="e">
        <f>+O44+E45+H45-#REF!-F45-G45-I45</f>
        <v>#REF!</v>
      </c>
    </row>
    <row r="46" spans="3:15" x14ac:dyDescent="0.2">
      <c r="C46" s="115">
        <v>42430</v>
      </c>
      <c r="D46" s="47"/>
      <c r="E46" s="34"/>
      <c r="F46" s="35"/>
      <c r="G46" s="121"/>
      <c r="H46" s="36"/>
      <c r="I46" s="36"/>
      <c r="J46" s="36"/>
      <c r="M46" s="33"/>
      <c r="O46" s="147" t="e">
        <f>+O45+E46+H46-#REF!-F46-G46-I46</f>
        <v>#REF!</v>
      </c>
    </row>
    <row r="47" spans="3:15" x14ac:dyDescent="0.2">
      <c r="C47" s="115">
        <v>42461</v>
      </c>
      <c r="D47" s="47"/>
      <c r="E47" s="34"/>
      <c r="F47" s="35"/>
      <c r="G47" s="121"/>
      <c r="H47" s="36"/>
      <c r="I47" s="36"/>
      <c r="J47" s="36"/>
      <c r="M47" s="33"/>
      <c r="O47" s="147" t="e">
        <f>+O46+E47+H47-#REF!-F47-G47-I47</f>
        <v>#REF!</v>
      </c>
    </row>
    <row r="48" spans="3:15" x14ac:dyDescent="0.2">
      <c r="C48" s="115">
        <v>42491</v>
      </c>
      <c r="D48" s="47"/>
      <c r="E48" s="34"/>
      <c r="F48" s="35"/>
      <c r="G48" s="121"/>
      <c r="H48" s="36"/>
      <c r="I48" s="36"/>
      <c r="J48" s="36"/>
      <c r="M48" s="33"/>
      <c r="O48" s="147" t="e">
        <f>+O47+E48+H48-#REF!-F48-G48-I48</f>
        <v>#REF!</v>
      </c>
    </row>
    <row r="49" spans="3:15" x14ac:dyDescent="0.2">
      <c r="C49" s="115">
        <v>42522</v>
      </c>
      <c r="D49" s="47"/>
      <c r="E49" s="34"/>
      <c r="F49" s="35"/>
      <c r="G49" s="121"/>
      <c r="H49" s="36"/>
      <c r="I49" s="36"/>
      <c r="J49" s="36"/>
      <c r="M49" s="33"/>
      <c r="O49" s="147" t="e">
        <f>+O48+E49+H49-#REF!-F49-G49-I49</f>
        <v>#REF!</v>
      </c>
    </row>
    <row r="50" spans="3:15" x14ac:dyDescent="0.2">
      <c r="C50" s="115">
        <v>42552</v>
      </c>
      <c r="D50" s="47"/>
      <c r="E50" s="34"/>
      <c r="F50" s="35"/>
      <c r="G50" s="121"/>
      <c r="H50" s="36"/>
      <c r="I50" s="36"/>
      <c r="J50" s="36"/>
      <c r="M50" s="33"/>
      <c r="O50" s="147" t="e">
        <f>+O49+E50+H50-#REF!-F50-G50-I50</f>
        <v>#REF!</v>
      </c>
    </row>
    <row r="51" spans="3:15" x14ac:dyDescent="0.2">
      <c r="C51" s="115">
        <v>42583</v>
      </c>
      <c r="D51" s="47"/>
      <c r="E51" s="34"/>
      <c r="F51" s="35"/>
      <c r="G51" s="121"/>
      <c r="H51" s="36"/>
      <c r="I51" s="36"/>
      <c r="J51" s="36"/>
      <c r="M51" s="33"/>
      <c r="O51" s="147" t="e">
        <f>+O50+E51+H51-#REF!-F51-G51-I51</f>
        <v>#REF!</v>
      </c>
    </row>
    <row r="52" spans="3:15" x14ac:dyDescent="0.2">
      <c r="C52" s="115">
        <v>42614</v>
      </c>
      <c r="D52" s="47"/>
      <c r="E52" s="34"/>
      <c r="F52" s="35"/>
      <c r="G52" s="121"/>
      <c r="H52" s="36"/>
      <c r="I52" s="36"/>
      <c r="J52" s="36"/>
      <c r="M52" s="33"/>
      <c r="O52" s="147" t="e">
        <f>+O51+E52+H52-#REF!-F52-G52-I52</f>
        <v>#REF!</v>
      </c>
    </row>
    <row r="53" spans="3:15" x14ac:dyDescent="0.2">
      <c r="C53" s="115">
        <v>42644</v>
      </c>
      <c r="D53" s="47"/>
      <c r="E53" s="34"/>
      <c r="F53" s="35"/>
      <c r="G53" s="121"/>
      <c r="H53" s="36"/>
      <c r="I53" s="36"/>
      <c r="J53" s="36"/>
      <c r="M53" s="33"/>
      <c r="O53" s="147" t="e">
        <f>+O52+E53+H53-#REF!-F53-G53-I53</f>
        <v>#REF!</v>
      </c>
    </row>
    <row r="54" spans="3:15" ht="13.5" thickBot="1" x14ac:dyDescent="0.25">
      <c r="C54" s="116">
        <v>42675</v>
      </c>
      <c r="D54" s="47"/>
      <c r="E54" s="37"/>
      <c r="F54" s="38"/>
      <c r="G54" s="122"/>
      <c r="H54" s="39"/>
      <c r="I54" s="39"/>
      <c r="J54" s="39"/>
      <c r="M54" s="33"/>
      <c r="O54" s="147" t="e">
        <f>+O53+E54+H54-#REF!-F54-G54-I54</f>
        <v>#REF!</v>
      </c>
    </row>
    <row r="55" spans="3:15" ht="13.5" hidden="1" thickBot="1" x14ac:dyDescent="0.25">
      <c r="C55" s="448">
        <v>42705</v>
      </c>
      <c r="D55" s="47"/>
      <c r="E55" s="449"/>
      <c r="F55" s="450"/>
      <c r="G55" s="451"/>
      <c r="H55" s="452"/>
      <c r="I55" s="452"/>
      <c r="J55" s="452"/>
      <c r="M55" s="33"/>
      <c r="O55" s="148" t="e">
        <f>+O54+E55+H55-#REF!-F55-G55-I55</f>
        <v>#REF!</v>
      </c>
    </row>
    <row r="56" spans="3:15" ht="13.5" thickBot="1" x14ac:dyDescent="0.25">
      <c r="C56" s="46"/>
      <c r="D56" s="47"/>
      <c r="E56" s="33"/>
      <c r="F56" s="33"/>
      <c r="G56" s="33"/>
      <c r="H56" s="33"/>
      <c r="I56" s="33"/>
      <c r="J56" s="33"/>
      <c r="M56" s="33"/>
      <c r="O56" s="33"/>
    </row>
    <row r="57" spans="3:15" ht="50.25" customHeight="1" thickBot="1" x14ac:dyDescent="0.25">
      <c r="C57" s="69" t="s">
        <v>10</v>
      </c>
      <c r="D57" s="72"/>
      <c r="E57" s="26" t="str">
        <f t="shared" ref="E57:J57" si="0">+E7</f>
        <v>Producción</v>
      </c>
      <c r="F57" s="27" t="str">
        <f t="shared" si="0"/>
        <v>Ventas de Producción Propia</v>
      </c>
      <c r="G57" s="73" t="str">
        <f t="shared" si="0"/>
        <v>Exportaciones</v>
      </c>
      <c r="H57" s="24" t="str">
        <f t="shared" si="0"/>
        <v>Producción Contratada a Terceros</v>
      </c>
      <c r="I57" s="24" t="str">
        <f t="shared" si="0"/>
        <v>Ventas de Producción Contratada a Terceros</v>
      </c>
      <c r="J57" s="58" t="str">
        <f t="shared" si="0"/>
        <v>Producción para Terceros</v>
      </c>
      <c r="K57" s="58" t="s">
        <v>201</v>
      </c>
      <c r="L57" s="58" t="s">
        <v>105</v>
      </c>
      <c r="M57" s="74"/>
    </row>
    <row r="58" spans="3:15" ht="13.5" thickBot="1" x14ac:dyDescent="0.25">
      <c r="C58" s="65">
        <v>2012</v>
      </c>
      <c r="D58" s="75"/>
      <c r="F58" s="76"/>
      <c r="G58" s="77"/>
      <c r="H58" s="48"/>
      <c r="I58" s="48"/>
      <c r="J58" s="48"/>
      <c r="K58" s="50"/>
      <c r="L58" s="48"/>
      <c r="M58" s="29"/>
    </row>
    <row r="59" spans="3:15" x14ac:dyDescent="0.2">
      <c r="C59" s="61">
        <v>2013</v>
      </c>
      <c r="D59" s="78"/>
      <c r="E59" s="79"/>
      <c r="F59" s="80"/>
      <c r="G59" s="80"/>
      <c r="H59" s="60"/>
      <c r="I59" s="60"/>
      <c r="J59" s="60"/>
      <c r="K59" s="60"/>
      <c r="L59" s="81"/>
    </row>
    <row r="60" spans="3:15" x14ac:dyDescent="0.2">
      <c r="C60" s="61">
        <v>2014</v>
      </c>
      <c r="D60" s="78"/>
      <c r="E60" s="82"/>
      <c r="F60" s="83"/>
      <c r="G60" s="83"/>
      <c r="H60" s="62"/>
      <c r="I60" s="62"/>
      <c r="J60" s="62"/>
      <c r="K60" s="62"/>
      <c r="L60" s="84"/>
    </row>
    <row r="61" spans="3:15" ht="13.5" thickBot="1" x14ac:dyDescent="0.25">
      <c r="C61" s="63">
        <v>2015</v>
      </c>
      <c r="D61" s="78"/>
      <c r="E61" s="85"/>
      <c r="F61" s="86"/>
      <c r="G61" s="86"/>
      <c r="H61" s="64"/>
      <c r="I61" s="64"/>
      <c r="J61" s="64"/>
      <c r="K61" s="87"/>
      <c r="L61" s="88"/>
    </row>
    <row r="62" spans="3:15" x14ac:dyDescent="0.2">
      <c r="C62" s="453" t="s">
        <v>246</v>
      </c>
      <c r="D62" s="78"/>
      <c r="E62" s="89"/>
      <c r="F62" s="90"/>
      <c r="G62" s="90"/>
      <c r="H62" s="66"/>
      <c r="I62" s="66"/>
      <c r="J62" s="66"/>
      <c r="K62" s="91"/>
      <c r="L62" s="92"/>
    </row>
    <row r="63" spans="3:15" ht="13.5" thickBot="1" x14ac:dyDescent="0.25">
      <c r="C63" s="454" t="s">
        <v>244</v>
      </c>
      <c r="D63" s="75"/>
      <c r="E63" s="93"/>
      <c r="F63" s="94"/>
      <c r="G63" s="95"/>
      <c r="H63" s="67"/>
      <c r="I63" s="67"/>
      <c r="J63" s="67"/>
      <c r="K63" s="67"/>
      <c r="L63" s="96"/>
    </row>
    <row r="64" spans="3:15" x14ac:dyDescent="0.2">
      <c r="M64" s="51"/>
    </row>
    <row r="65" spans="3:13" hidden="1" x14ac:dyDescent="0.2">
      <c r="C65" s="97" t="s">
        <v>160</v>
      </c>
      <c r="D65" s="98"/>
      <c r="M65" s="51"/>
    </row>
    <row r="66" spans="3:13" hidden="1" x14ac:dyDescent="0.2">
      <c r="K66" s="70"/>
      <c r="M66" s="51"/>
    </row>
    <row r="67" spans="3:13" ht="51.75" hidden="1" thickBot="1" x14ac:dyDescent="0.25">
      <c r="C67" s="102" t="s">
        <v>10</v>
      </c>
      <c r="D67" s="103"/>
      <c r="E67" s="104" t="str">
        <f t="shared" ref="E67:J67" si="1">+E57</f>
        <v>Producción</v>
      </c>
      <c r="F67" s="105" t="str">
        <f t="shared" si="1"/>
        <v>Ventas de Producción Propia</v>
      </c>
      <c r="G67" s="106" t="str">
        <f t="shared" si="1"/>
        <v>Exportaciones</v>
      </c>
      <c r="H67" s="107" t="str">
        <f t="shared" si="1"/>
        <v>Producción Contratada a Terceros</v>
      </c>
      <c r="I67" s="107" t="str">
        <f t="shared" si="1"/>
        <v>Ventas de Producción Contratada a Terceros</v>
      </c>
      <c r="J67" s="108" t="str">
        <f t="shared" si="1"/>
        <v>Producción para Terceros</v>
      </c>
      <c r="K67" s="109" t="s">
        <v>159</v>
      </c>
      <c r="M67" s="99"/>
    </row>
    <row r="68" spans="3:13" hidden="1" x14ac:dyDescent="0.2">
      <c r="C68" s="110">
        <v>2002</v>
      </c>
      <c r="D68" s="111"/>
      <c r="E68" s="124">
        <f t="shared" ref="E68:J68" si="2">+E59-SUM(E8:E19)</f>
        <v>0</v>
      </c>
      <c r="F68" s="125">
        <f t="shared" si="2"/>
        <v>0</v>
      </c>
      <c r="G68" s="125">
        <f t="shared" si="2"/>
        <v>0</v>
      </c>
      <c r="H68" s="126">
        <f t="shared" si="2"/>
        <v>0</v>
      </c>
      <c r="I68" s="126">
        <f t="shared" si="2"/>
        <v>0</v>
      </c>
      <c r="J68" s="127">
        <f t="shared" si="2"/>
        <v>0</v>
      </c>
      <c r="K68" s="127" t="e">
        <f>+K59-(K58+E59-#REF!-F59-G59+H59-I59+L59)</f>
        <v>#REF!</v>
      </c>
      <c r="M68" s="100"/>
    </row>
    <row r="69" spans="3:13" hidden="1" x14ac:dyDescent="0.2">
      <c r="C69" s="112">
        <v>2003</v>
      </c>
      <c r="D69" s="111"/>
      <c r="E69" s="128">
        <f t="shared" ref="E69:J69" si="3">+E60-SUM(E20:E31)</f>
        <v>0</v>
      </c>
      <c r="F69" s="129">
        <f t="shared" si="3"/>
        <v>0</v>
      </c>
      <c r="G69" s="129">
        <f t="shared" si="3"/>
        <v>0</v>
      </c>
      <c r="H69" s="130">
        <f t="shared" si="3"/>
        <v>0</v>
      </c>
      <c r="I69" s="130">
        <f t="shared" si="3"/>
        <v>0</v>
      </c>
      <c r="J69" s="131">
        <f t="shared" si="3"/>
        <v>0</v>
      </c>
      <c r="K69" s="131" t="e">
        <f>+K60-(K59+E60-#REF!-F60-G60+H60-I60+L60)</f>
        <v>#REF!</v>
      </c>
      <c r="M69" s="100"/>
    </row>
    <row r="70" spans="3:13" ht="13.5" hidden="1" thickBot="1" x14ac:dyDescent="0.25">
      <c r="C70" s="113">
        <v>2004</v>
      </c>
      <c r="D70" s="111"/>
      <c r="E70" s="132">
        <f t="shared" ref="E70:J70" si="4">+E61-SUM(E32:E43)</f>
        <v>0</v>
      </c>
      <c r="F70" s="133">
        <f t="shared" si="4"/>
        <v>0</v>
      </c>
      <c r="G70" s="133">
        <f t="shared" si="4"/>
        <v>0</v>
      </c>
      <c r="H70" s="134">
        <f t="shared" si="4"/>
        <v>0</v>
      </c>
      <c r="I70" s="134">
        <f t="shared" si="4"/>
        <v>0</v>
      </c>
      <c r="J70" s="135">
        <f t="shared" si="4"/>
        <v>0</v>
      </c>
      <c r="K70" s="136" t="e">
        <f>+K61-(K60+E61-#REF!-F61-G61+H61-I61+L61)</f>
        <v>#REF!</v>
      </c>
      <c r="M70" s="100"/>
    </row>
    <row r="71" spans="3:13" hidden="1" x14ac:dyDescent="0.2">
      <c r="C71" s="110" t="s">
        <v>207</v>
      </c>
      <c r="D71" s="111"/>
      <c r="E71" s="137">
        <f>+E62-(SUM(E32:INDEX(E32:E43,'parámetros e instrucciones'!$E$3)))</f>
        <v>0</v>
      </c>
      <c r="F71" s="138">
        <f>+F62-(SUM(F32:INDEX(F32:F43,'parámetros e instrucciones'!$E$3)))</f>
        <v>0</v>
      </c>
      <c r="G71" s="138">
        <f>+G62-(SUM(G32:INDEX(G32:G43,'parámetros e instrucciones'!$E$3)))</f>
        <v>0</v>
      </c>
      <c r="H71" s="139">
        <f>+H62-(SUM(H32:INDEX(H32:H43,'parámetros e instrucciones'!$E$3)))</f>
        <v>0</v>
      </c>
      <c r="I71" s="139">
        <f>+I62-(SUM(I32:INDEX(I32:I43,'parámetros e instrucciones'!$E$3)))</f>
        <v>0</v>
      </c>
      <c r="J71" s="140">
        <f>+J62-(SUM(J32:INDEX(J32:J43,'parámetros e instrucciones'!$E$3)))</f>
        <v>0</v>
      </c>
      <c r="K71" s="141" t="e">
        <f>+K62-(K60+E62-#REF!-F62-G62+H62-I62+L62)</f>
        <v>#REF!</v>
      </c>
      <c r="M71" s="100"/>
    </row>
    <row r="72" spans="3:13" ht="13.5" hidden="1" thickBot="1" x14ac:dyDescent="0.25">
      <c r="C72" s="113" t="s">
        <v>206</v>
      </c>
      <c r="D72" s="111"/>
      <c r="E72" s="142">
        <f>+E63-(SUM(E44:INDEX(E44:E55,'parámetros e instrucciones'!$E$3)))</f>
        <v>0</v>
      </c>
      <c r="F72" s="143">
        <f>+F63-(SUM(F44:INDEX(F44:F55,'parámetros e instrucciones'!$E$3)))</f>
        <v>0</v>
      </c>
      <c r="G72" s="143">
        <f>+G63-(SUM(G44:INDEX(G44:G55,'parámetros e instrucciones'!$E$3)))</f>
        <v>0</v>
      </c>
      <c r="H72" s="144">
        <f>+H63-(SUM(H44:INDEX(H44:H55,'parámetros e instrucciones'!$E$3)))</f>
        <v>0</v>
      </c>
      <c r="I72" s="144">
        <f>+I63-(SUM(I44:INDEX(I44:I55,'parámetros e instrucciones'!$E$3)))</f>
        <v>0</v>
      </c>
      <c r="J72" s="145">
        <f>+J63-(SUM(J44:INDEX(J44:J55,'parámetros e instrucciones'!$E$3)))</f>
        <v>0</v>
      </c>
      <c r="K72" s="145" t="e">
        <f>+K63-(K61+E63-#REF!-F63-G63+H63-I63+L63)</f>
        <v>#REF!</v>
      </c>
      <c r="M72" s="100"/>
    </row>
    <row r="73" spans="3:13" hidden="1" x14ac:dyDescent="0.2">
      <c r="K73" s="51"/>
      <c r="M73" s="51"/>
    </row>
    <row r="74" spans="3:13" x14ac:dyDescent="0.2">
      <c r="K74" s="51"/>
      <c r="M74" s="51"/>
    </row>
    <row r="75" spans="3:13" x14ac:dyDescent="0.2">
      <c r="J75" s="101"/>
      <c r="K75" s="54"/>
      <c r="M75" s="51"/>
    </row>
    <row r="76" spans="3:13" x14ac:dyDescent="0.2">
      <c r="J76" s="101"/>
      <c r="M76" s="51"/>
    </row>
    <row r="77" spans="3:13" x14ac:dyDescent="0.2">
      <c r="J77" s="101"/>
      <c r="M77" s="51"/>
    </row>
    <row r="78" spans="3:13" x14ac:dyDescent="0.2">
      <c r="J78" s="101"/>
      <c r="M78" s="51"/>
    </row>
    <row r="79" spans="3:13" x14ac:dyDescent="0.2">
      <c r="J79" s="101"/>
      <c r="M79" s="51"/>
    </row>
    <row r="80" spans="3:13" x14ac:dyDescent="0.2">
      <c r="J80" s="101"/>
      <c r="M80" s="51"/>
    </row>
    <row r="81" spans="13:13" x14ac:dyDescent="0.2">
      <c r="M81" s="51"/>
    </row>
    <row r="82" spans="13:13" x14ac:dyDescent="0.2">
      <c r="M82" s="51"/>
    </row>
    <row r="83" spans="13:13" x14ac:dyDescent="0.2">
      <c r="M83" s="51"/>
    </row>
    <row r="84" spans="13:13" x14ac:dyDescent="0.2">
      <c r="M84" s="51"/>
    </row>
    <row r="85" spans="13:13" x14ac:dyDescent="0.2">
      <c r="M85" s="51"/>
    </row>
    <row r="86" spans="13:13" x14ac:dyDescent="0.2">
      <c r="M86" s="51"/>
    </row>
    <row r="87" spans="13:13" x14ac:dyDescent="0.2">
      <c r="M87" s="51"/>
    </row>
    <row r="88" spans="13:13" x14ac:dyDescent="0.2">
      <c r="M88" s="51"/>
    </row>
    <row r="89" spans="13:13" x14ac:dyDescent="0.2">
      <c r="M89" s="51"/>
    </row>
    <row r="90" spans="13:13" x14ac:dyDescent="0.2">
      <c r="M90" s="51"/>
    </row>
    <row r="91" spans="13:13" x14ac:dyDescent="0.2">
      <c r="M91" s="51"/>
    </row>
    <row r="92" spans="13:13" x14ac:dyDescent="0.2">
      <c r="M92" s="51"/>
    </row>
    <row r="93" spans="13:13" x14ac:dyDescent="0.2">
      <c r="M93" s="51"/>
    </row>
    <row r="94" spans="13:13" x14ac:dyDescent="0.2">
      <c r="M94" s="51"/>
    </row>
    <row r="95" spans="13:13" x14ac:dyDescent="0.2">
      <c r="M95" s="51"/>
    </row>
    <row r="96" spans="13:13" x14ac:dyDescent="0.2">
      <c r="M96" s="51"/>
    </row>
    <row r="97" spans="13:13" x14ac:dyDescent="0.2">
      <c r="M97" s="51"/>
    </row>
    <row r="98" spans="13:13" x14ac:dyDescent="0.2">
      <c r="M98" s="51"/>
    </row>
    <row r="99" spans="13:13" x14ac:dyDescent="0.2">
      <c r="M99" s="51"/>
    </row>
    <row r="100" spans="13:13" x14ac:dyDescent="0.2">
      <c r="M100" s="51"/>
    </row>
    <row r="101" spans="13:13" x14ac:dyDescent="0.2">
      <c r="M101" s="51"/>
    </row>
    <row r="102" spans="13:13" x14ac:dyDescent="0.2">
      <c r="M102" s="51"/>
    </row>
    <row r="103" spans="13:13" x14ac:dyDescent="0.2">
      <c r="M103" s="51"/>
    </row>
    <row r="104" spans="13:13" x14ac:dyDescent="0.2">
      <c r="M104" s="51"/>
    </row>
    <row r="105" spans="13:13" x14ac:dyDescent="0.2">
      <c r="M105" s="51"/>
    </row>
    <row r="106" spans="13:13" x14ac:dyDescent="0.2">
      <c r="M106" s="51"/>
    </row>
    <row r="107" spans="13:13" x14ac:dyDescent="0.2">
      <c r="M107" s="51"/>
    </row>
    <row r="108" spans="13:13" x14ac:dyDescent="0.2">
      <c r="M108" s="51"/>
    </row>
    <row r="109" spans="13:13" x14ac:dyDescent="0.2">
      <c r="M109" s="51"/>
    </row>
    <row r="110" spans="13:13" x14ac:dyDescent="0.2">
      <c r="M110" s="51"/>
    </row>
    <row r="111" spans="13:13" x14ac:dyDescent="0.2">
      <c r="M111" s="51"/>
    </row>
    <row r="112" spans="13:13" x14ac:dyDescent="0.2">
      <c r="M112" s="51"/>
    </row>
    <row r="113" spans="13:13" x14ac:dyDescent="0.2">
      <c r="M113" s="51"/>
    </row>
    <row r="114" spans="13:13" x14ac:dyDescent="0.2">
      <c r="M114" s="51"/>
    </row>
    <row r="115" spans="13:13" x14ac:dyDescent="0.2">
      <c r="M115" s="51"/>
    </row>
    <row r="116" spans="13:13" x14ac:dyDescent="0.2">
      <c r="M116" s="51"/>
    </row>
    <row r="117" spans="13:13" x14ac:dyDescent="0.2">
      <c r="M117" s="51"/>
    </row>
    <row r="118" spans="13:13" x14ac:dyDescent="0.2">
      <c r="M118" s="51"/>
    </row>
    <row r="119" spans="13:13" x14ac:dyDescent="0.2">
      <c r="M119" s="51"/>
    </row>
    <row r="120" spans="13:13" x14ac:dyDescent="0.2">
      <c r="M120" s="51"/>
    </row>
    <row r="121" spans="13:13" x14ac:dyDescent="0.2">
      <c r="M121" s="51"/>
    </row>
    <row r="122" spans="13:13" x14ac:dyDescent="0.2">
      <c r="M122" s="51"/>
    </row>
    <row r="123" spans="13:13" x14ac:dyDescent="0.2">
      <c r="M123" s="51"/>
    </row>
    <row r="124" spans="13:13" x14ac:dyDescent="0.2">
      <c r="M124" s="51"/>
    </row>
    <row r="125" spans="13:13" x14ac:dyDescent="0.2">
      <c r="M125" s="51"/>
    </row>
  </sheetData>
  <sheetProtection formatCells="0" formatColumns="0" formatRows="0"/>
  <protectedRanges>
    <protectedRange sqref="M8:M43 E8:J43 E59:M63" name="Rango2"/>
    <protectedRange sqref="E59:L63" name="Rango1"/>
  </protectedRanges>
  <mergeCells count="4">
    <mergeCell ref="C4:J4"/>
    <mergeCell ref="C1:J1"/>
    <mergeCell ref="C2:J2"/>
    <mergeCell ref="C3:J3"/>
  </mergeCells>
  <phoneticPr fontId="17" type="noConversion"/>
  <printOptions horizontalCentered="1" verticalCentered="1"/>
  <pageMargins left="0.51181102362204722" right="0.27559055118110237" top="0.19685039370078741" bottom="0.23622047244094491" header="0" footer="0"/>
  <pageSetup paperSize="9" scale="78" orientation="portrait" r:id="rId1"/>
  <headerFooter alignWithMargins="0">
    <oddHeader>&amp;R2016 - Año del Bicentenario de la Declaración de la Independencia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3:F75"/>
  <sheetViews>
    <sheetView workbookViewId="0">
      <selection sqref="A1:E67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3" spans="1:6" x14ac:dyDescent="0.2">
      <c r="A3" s="506" t="s">
        <v>217</v>
      </c>
      <c r="B3" s="506"/>
      <c r="C3" s="506"/>
      <c r="D3" s="506"/>
      <c r="E3" s="506"/>
      <c r="F3" s="52"/>
    </row>
    <row r="4" spans="1:6" x14ac:dyDescent="0.2">
      <c r="A4" s="506" t="s">
        <v>210</v>
      </c>
      <c r="B4" s="506"/>
      <c r="C4" s="506"/>
      <c r="D4" s="506"/>
      <c r="E4" s="506"/>
      <c r="F4" s="52"/>
    </row>
    <row r="5" spans="1:6" x14ac:dyDescent="0.2">
      <c r="A5" s="505" t="str">
        <f>+'1.modelos'!A3</f>
        <v>Lavavajillas</v>
      </c>
      <c r="B5" s="505"/>
      <c r="C5" s="505"/>
      <c r="D5" s="505"/>
      <c r="E5" s="505"/>
      <c r="F5" s="52"/>
    </row>
    <row r="6" spans="1:6" x14ac:dyDescent="0.2">
      <c r="A6" s="506" t="s">
        <v>118</v>
      </c>
      <c r="B6" s="506"/>
      <c r="C6" s="506"/>
      <c r="D6" s="506"/>
      <c r="E6" s="506"/>
      <c r="F6" s="52"/>
    </row>
    <row r="7" spans="1:6" ht="60" customHeight="1" thickBot="1" x14ac:dyDescent="0.25">
      <c r="A7" s="53"/>
      <c r="C7" s="54"/>
      <c r="D7" s="54"/>
      <c r="E7" s="54"/>
      <c r="F7" s="54"/>
    </row>
    <row r="8" spans="1:6" ht="39" thickBot="1" x14ac:dyDescent="0.25">
      <c r="A8" s="405" t="s">
        <v>119</v>
      </c>
      <c r="C8" s="24" t="s">
        <v>164</v>
      </c>
      <c r="D8" s="28"/>
      <c r="E8" s="24" t="s">
        <v>165</v>
      </c>
    </row>
    <row r="9" spans="1:6" x14ac:dyDescent="0.2">
      <c r="A9" s="114">
        <f>'3.vol.'!C8</f>
        <v>41275</v>
      </c>
      <c r="C9" s="32"/>
      <c r="D9" s="33"/>
      <c r="E9" s="32"/>
    </row>
    <row r="10" spans="1:6" x14ac:dyDescent="0.2">
      <c r="A10" s="115">
        <f>'3.vol.'!C9</f>
        <v>41306</v>
      </c>
      <c r="C10" s="36"/>
      <c r="D10" s="33"/>
      <c r="E10" s="36"/>
    </row>
    <row r="11" spans="1:6" x14ac:dyDescent="0.2">
      <c r="A11" s="115">
        <f>'3.vol.'!C10</f>
        <v>41334</v>
      </c>
      <c r="C11" s="36"/>
      <c r="D11" s="33"/>
      <c r="E11" s="36"/>
    </row>
    <row r="12" spans="1:6" x14ac:dyDescent="0.2">
      <c r="A12" s="115">
        <f>'3.vol.'!C11</f>
        <v>41365</v>
      </c>
      <c r="C12" s="36"/>
      <c r="D12" s="33"/>
      <c r="E12" s="36"/>
    </row>
    <row r="13" spans="1:6" x14ac:dyDescent="0.2">
      <c r="A13" s="115">
        <f>'3.vol.'!C12</f>
        <v>41395</v>
      </c>
      <c r="C13" s="36"/>
      <c r="D13" s="33"/>
      <c r="E13" s="36"/>
    </row>
    <row r="14" spans="1:6" x14ac:dyDescent="0.2">
      <c r="A14" s="115">
        <f>'3.vol.'!C13</f>
        <v>41426</v>
      </c>
      <c r="C14" s="36"/>
      <c r="D14" s="33"/>
      <c r="E14" s="36"/>
    </row>
    <row r="15" spans="1:6" x14ac:dyDescent="0.2">
      <c r="A15" s="115">
        <f>'3.vol.'!C14</f>
        <v>41456</v>
      </c>
      <c r="C15" s="36"/>
      <c r="D15" s="33"/>
      <c r="E15" s="36"/>
    </row>
    <row r="16" spans="1:6" x14ac:dyDescent="0.2">
      <c r="A16" s="115">
        <f>'3.vol.'!C15</f>
        <v>41487</v>
      </c>
      <c r="C16" s="36"/>
      <c r="D16" s="33"/>
      <c r="E16" s="36"/>
    </row>
    <row r="17" spans="1:5" x14ac:dyDescent="0.2">
      <c r="A17" s="115">
        <f>'3.vol.'!C16</f>
        <v>41518</v>
      </c>
      <c r="C17" s="36"/>
      <c r="D17" s="33"/>
      <c r="E17" s="36"/>
    </row>
    <row r="18" spans="1:5" x14ac:dyDescent="0.2">
      <c r="A18" s="115">
        <f>'3.vol.'!C17</f>
        <v>41548</v>
      </c>
      <c r="C18" s="36"/>
      <c r="D18" s="33"/>
      <c r="E18" s="36"/>
    </row>
    <row r="19" spans="1:5" x14ac:dyDescent="0.2">
      <c r="A19" s="115">
        <f>'3.vol.'!C18</f>
        <v>41579</v>
      </c>
      <c r="C19" s="36"/>
      <c r="D19" s="33"/>
      <c r="E19" s="36"/>
    </row>
    <row r="20" spans="1:5" ht="13.5" thickBot="1" x14ac:dyDescent="0.25">
      <c r="A20" s="116">
        <f>'3.vol.'!C19</f>
        <v>41609</v>
      </c>
      <c r="C20" s="39"/>
      <c r="D20" s="33"/>
      <c r="E20" s="39"/>
    </row>
    <row r="21" spans="1:5" x14ac:dyDescent="0.2">
      <c r="A21" s="114">
        <f>'3.vol.'!C20</f>
        <v>41640</v>
      </c>
      <c r="C21" s="42"/>
      <c r="D21" s="33"/>
      <c r="E21" s="42"/>
    </row>
    <row r="22" spans="1:5" x14ac:dyDescent="0.2">
      <c r="A22" s="115">
        <f>'3.vol.'!C21</f>
        <v>41671</v>
      </c>
      <c r="C22" s="36"/>
      <c r="D22" s="33"/>
      <c r="E22" s="36"/>
    </row>
    <row r="23" spans="1:5" x14ac:dyDescent="0.2">
      <c r="A23" s="115">
        <f>'3.vol.'!C22</f>
        <v>41699</v>
      </c>
      <c r="C23" s="36"/>
      <c r="D23" s="33"/>
      <c r="E23" s="36"/>
    </row>
    <row r="24" spans="1:5" x14ac:dyDescent="0.2">
      <c r="A24" s="115">
        <f>'3.vol.'!C23</f>
        <v>41730</v>
      </c>
      <c r="C24" s="36"/>
      <c r="D24" s="33"/>
      <c r="E24" s="36"/>
    </row>
    <row r="25" spans="1:5" x14ac:dyDescent="0.2">
      <c r="A25" s="115">
        <f>'3.vol.'!C24</f>
        <v>41760</v>
      </c>
      <c r="C25" s="36"/>
      <c r="D25" s="33"/>
      <c r="E25" s="36"/>
    </row>
    <row r="26" spans="1:5" x14ac:dyDescent="0.2">
      <c r="A26" s="115">
        <f>'3.vol.'!C25</f>
        <v>41791</v>
      </c>
      <c r="C26" s="36"/>
      <c r="D26" s="33"/>
      <c r="E26" s="36"/>
    </row>
    <row r="27" spans="1:5" x14ac:dyDescent="0.2">
      <c r="A27" s="115">
        <f>'3.vol.'!C26</f>
        <v>41821</v>
      </c>
      <c r="C27" s="36"/>
      <c r="D27" s="33"/>
      <c r="E27" s="36"/>
    </row>
    <row r="28" spans="1:5" x14ac:dyDescent="0.2">
      <c r="A28" s="115">
        <f>'3.vol.'!C27</f>
        <v>41852</v>
      </c>
      <c r="C28" s="36"/>
      <c r="D28" s="33"/>
      <c r="E28" s="36"/>
    </row>
    <row r="29" spans="1:5" x14ac:dyDescent="0.2">
      <c r="A29" s="115">
        <f>'3.vol.'!C28</f>
        <v>41883</v>
      </c>
      <c r="C29" s="354"/>
      <c r="D29" s="370"/>
      <c r="E29" s="354"/>
    </row>
    <row r="30" spans="1:5" x14ac:dyDescent="0.2">
      <c r="A30" s="115">
        <f>'3.vol.'!C29</f>
        <v>41913</v>
      </c>
      <c r="C30" s="36"/>
      <c r="D30" s="33"/>
      <c r="E30" s="36"/>
    </row>
    <row r="31" spans="1:5" x14ac:dyDescent="0.2">
      <c r="A31" s="115">
        <f>'3.vol.'!C30</f>
        <v>41944</v>
      </c>
      <c r="C31" s="36"/>
      <c r="D31" s="33"/>
      <c r="E31" s="36"/>
    </row>
    <row r="32" spans="1:5" ht="13.5" thickBot="1" x14ac:dyDescent="0.25">
      <c r="A32" s="116">
        <f>'3.vol.'!C31</f>
        <v>41974</v>
      </c>
      <c r="C32" s="45"/>
      <c r="D32" s="33"/>
      <c r="E32" s="45"/>
    </row>
    <row r="33" spans="1:5" x14ac:dyDescent="0.2">
      <c r="A33" s="114">
        <f>'3.vol.'!C32</f>
        <v>42005</v>
      </c>
      <c r="C33" s="32"/>
      <c r="D33" s="33"/>
      <c r="E33" s="32"/>
    </row>
    <row r="34" spans="1:5" x14ac:dyDescent="0.2">
      <c r="A34" s="115">
        <f>'3.vol.'!C33</f>
        <v>42036</v>
      </c>
      <c r="C34" s="36"/>
      <c r="D34" s="33"/>
      <c r="E34" s="36"/>
    </row>
    <row r="35" spans="1:5" x14ac:dyDescent="0.2">
      <c r="A35" s="115">
        <f>'3.vol.'!C34</f>
        <v>42064</v>
      </c>
      <c r="C35" s="36"/>
      <c r="D35" s="33"/>
      <c r="E35" s="36"/>
    </row>
    <row r="36" spans="1:5" x14ac:dyDescent="0.2">
      <c r="A36" s="115">
        <f>'3.vol.'!C35</f>
        <v>42095</v>
      </c>
      <c r="C36" s="36"/>
      <c r="D36" s="33"/>
      <c r="E36" s="36"/>
    </row>
    <row r="37" spans="1:5" x14ac:dyDescent="0.2">
      <c r="A37" s="115">
        <f>'3.vol.'!C36</f>
        <v>42125</v>
      </c>
      <c r="C37" s="36"/>
      <c r="D37" s="33"/>
      <c r="E37" s="36"/>
    </row>
    <row r="38" spans="1:5" x14ac:dyDescent="0.2">
      <c r="A38" s="115">
        <f>'3.vol.'!C37</f>
        <v>42156</v>
      </c>
      <c r="C38" s="36"/>
      <c r="D38" s="33"/>
      <c r="E38" s="36"/>
    </row>
    <row r="39" spans="1:5" x14ac:dyDescent="0.2">
      <c r="A39" s="115">
        <f>'3.vol.'!C38</f>
        <v>42186</v>
      </c>
      <c r="C39" s="36"/>
      <c r="D39" s="33"/>
      <c r="E39" s="36"/>
    </row>
    <row r="40" spans="1:5" x14ac:dyDescent="0.2">
      <c r="A40" s="115">
        <f>'3.vol.'!C39</f>
        <v>42217</v>
      </c>
      <c r="C40" s="36"/>
      <c r="D40" s="33"/>
      <c r="E40" s="36"/>
    </row>
    <row r="41" spans="1:5" x14ac:dyDescent="0.2">
      <c r="A41" s="115">
        <f>'3.vol.'!C40</f>
        <v>42248</v>
      </c>
      <c r="C41" s="36"/>
      <c r="D41" s="33"/>
      <c r="E41" s="36"/>
    </row>
    <row r="42" spans="1:5" x14ac:dyDescent="0.2">
      <c r="A42" s="115">
        <f>'3.vol.'!C41</f>
        <v>42278</v>
      </c>
      <c r="C42" s="36"/>
      <c r="D42" s="33"/>
      <c r="E42" s="36"/>
    </row>
    <row r="43" spans="1:5" x14ac:dyDescent="0.2">
      <c r="A43" s="115">
        <f>'3.vol.'!C42</f>
        <v>42309</v>
      </c>
      <c r="C43" s="36"/>
      <c r="D43" s="33"/>
      <c r="E43" s="36"/>
    </row>
    <row r="44" spans="1:5" ht="13.5" thickBot="1" x14ac:dyDescent="0.25">
      <c r="A44" s="116">
        <f>'3.vol.'!C43</f>
        <v>42339</v>
      </c>
      <c r="C44" s="45"/>
      <c r="D44" s="33"/>
      <c r="E44" s="45"/>
    </row>
    <row r="45" spans="1:5" x14ac:dyDescent="0.2">
      <c r="A45" s="114">
        <f>'3.vol.'!C44</f>
        <v>42370</v>
      </c>
      <c r="C45" s="32"/>
      <c r="D45" s="33"/>
      <c r="E45" s="32"/>
    </row>
    <row r="46" spans="1:5" x14ac:dyDescent="0.2">
      <c r="A46" s="115">
        <f>'3.vol.'!C45</f>
        <v>42401</v>
      </c>
      <c r="C46" s="36"/>
      <c r="D46" s="33"/>
      <c r="E46" s="36"/>
    </row>
    <row r="47" spans="1:5" x14ac:dyDescent="0.2">
      <c r="A47" s="115">
        <f>'3.vol.'!C46</f>
        <v>42430</v>
      </c>
      <c r="C47" s="36"/>
      <c r="D47" s="33"/>
      <c r="E47" s="36"/>
    </row>
    <row r="48" spans="1:5" x14ac:dyDescent="0.2">
      <c r="A48" s="115">
        <f>'3.vol.'!C47</f>
        <v>42461</v>
      </c>
      <c r="C48" s="36"/>
      <c r="D48" s="33"/>
      <c r="E48" s="36"/>
    </row>
    <row r="49" spans="1:6" x14ac:dyDescent="0.2">
      <c r="A49" s="115">
        <f>'3.vol.'!C48</f>
        <v>42491</v>
      </c>
      <c r="C49" s="36"/>
      <c r="D49" s="33"/>
      <c r="E49" s="36"/>
    </row>
    <row r="50" spans="1:6" x14ac:dyDescent="0.2">
      <c r="A50" s="115">
        <f>'3.vol.'!C49</f>
        <v>42522</v>
      </c>
      <c r="C50" s="36"/>
      <c r="D50" s="33"/>
      <c r="E50" s="36"/>
    </row>
    <row r="51" spans="1:6" x14ac:dyDescent="0.2">
      <c r="A51" s="115">
        <f>'3.vol.'!C50</f>
        <v>42552</v>
      </c>
      <c r="C51" s="36"/>
      <c r="D51" s="33"/>
      <c r="E51" s="36"/>
    </row>
    <row r="52" spans="1:6" x14ac:dyDescent="0.2">
      <c r="A52" s="115">
        <f>'3.vol.'!C51</f>
        <v>42583</v>
      </c>
      <c r="C52" s="36"/>
      <c r="D52" s="33"/>
      <c r="E52" s="36"/>
    </row>
    <row r="53" spans="1:6" x14ac:dyDescent="0.2">
      <c r="A53" s="115">
        <f>'3.vol.'!C52</f>
        <v>42614</v>
      </c>
      <c r="C53" s="36"/>
      <c r="D53" s="33"/>
      <c r="E53" s="36"/>
    </row>
    <row r="54" spans="1:6" x14ac:dyDescent="0.2">
      <c r="A54" s="115">
        <f>'3.vol.'!C53</f>
        <v>42644</v>
      </c>
      <c r="C54" s="36"/>
      <c r="D54" s="33"/>
      <c r="E54" s="36"/>
    </row>
    <row r="55" spans="1:6" ht="13.5" thickBot="1" x14ac:dyDescent="0.25">
      <c r="A55" s="116">
        <f>'3.vol.'!C54</f>
        <v>42675</v>
      </c>
      <c r="C55" s="39"/>
      <c r="D55" s="33"/>
      <c r="E55" s="39"/>
    </row>
    <row r="56" spans="1:6" ht="13.5" hidden="1" thickBot="1" x14ac:dyDescent="0.25">
      <c r="A56" s="448">
        <f>'3.vol.'!C55</f>
        <v>42705</v>
      </c>
      <c r="C56" s="452"/>
      <c r="D56" s="33"/>
      <c r="E56" s="452"/>
    </row>
    <row r="57" spans="1:6" ht="57.75" customHeight="1" thickBot="1" x14ac:dyDescent="0.25">
      <c r="A57" s="46"/>
      <c r="C57" s="33"/>
      <c r="D57" s="33"/>
      <c r="E57" s="33"/>
    </row>
    <row r="58" spans="1:6" ht="39" thickBot="1" x14ac:dyDescent="0.25">
      <c r="A58" s="408" t="s">
        <v>10</v>
      </c>
      <c r="C58" s="58" t="str">
        <f>+C8</f>
        <v>Ventas de Producción Propia
En pesos</v>
      </c>
      <c r="D58" s="371"/>
      <c r="E58" s="58" t="str">
        <f>+E8</f>
        <v>Ventas de Producción Encargada o Contratada a Terceros
En pesos</v>
      </c>
      <c r="F58" s="59"/>
    </row>
    <row r="59" spans="1:6" x14ac:dyDescent="0.2">
      <c r="A59" s="407">
        <f>'3.vol.'!C59</f>
        <v>2013</v>
      </c>
      <c r="C59" s="60"/>
      <c r="D59" s="372"/>
      <c r="E59" s="60"/>
    </row>
    <row r="60" spans="1:6" x14ac:dyDescent="0.2">
      <c r="A60" s="61">
        <f>'3.vol.'!C60</f>
        <v>2014</v>
      </c>
      <c r="C60" s="62"/>
      <c r="D60" s="372"/>
      <c r="E60" s="62"/>
    </row>
    <row r="61" spans="1:6" ht="13.5" thickBot="1" x14ac:dyDescent="0.25">
      <c r="A61" s="63">
        <f>'3.vol.'!C61</f>
        <v>2015</v>
      </c>
      <c r="C61" s="64"/>
      <c r="D61" s="372"/>
      <c r="E61" s="64"/>
    </row>
    <row r="62" spans="1:6" x14ac:dyDescent="0.2">
      <c r="A62" s="453" t="str">
        <f>'3.vol.'!C62</f>
        <v>ene-nov 2015</v>
      </c>
      <c r="C62" s="66"/>
      <c r="D62" s="372"/>
      <c r="E62" s="66"/>
    </row>
    <row r="63" spans="1:6" ht="13.5" thickBot="1" x14ac:dyDescent="0.25">
      <c r="A63" s="454" t="str">
        <f>'3.vol.'!C63</f>
        <v>ene-nov 2016</v>
      </c>
      <c r="C63" s="67"/>
      <c r="D63" s="373"/>
      <c r="E63" s="67"/>
    </row>
    <row r="64" spans="1:6" ht="13.5" thickBot="1" x14ac:dyDescent="0.25"/>
    <row r="65" spans="1:6" ht="13.5" thickBot="1" x14ac:dyDescent="0.25">
      <c r="A65" s="409" t="s">
        <v>214</v>
      </c>
      <c r="E65" s="177" t="s">
        <v>179</v>
      </c>
    </row>
    <row r="66" spans="1:6" hidden="1" x14ac:dyDescent="0.2">
      <c r="A66" s="97" t="s">
        <v>160</v>
      </c>
    </row>
    <row r="68" spans="1:6" ht="38.25" customHeight="1" x14ac:dyDescent="0.2"/>
    <row r="69" spans="1:6" ht="39" hidden="1" thickBot="1" x14ac:dyDescent="0.25">
      <c r="A69" s="102" t="s">
        <v>10</v>
      </c>
      <c r="B69" s="111"/>
      <c r="C69" s="108" t="str">
        <f>+C58</f>
        <v>Ventas de Producción Propia
En pesos</v>
      </c>
      <c r="D69" s="374"/>
      <c r="E69" s="108" t="str">
        <f>+E58</f>
        <v>Ventas de Producción Encargada o Contratada a Terceros
En pesos</v>
      </c>
      <c r="F69" s="103"/>
    </row>
    <row r="70" spans="1:6" hidden="1" x14ac:dyDescent="0.2">
      <c r="A70" s="110">
        <v>2002</v>
      </c>
      <c r="B70" s="111"/>
      <c r="C70" s="127">
        <f>+C59-SUM(C9:C20)</f>
        <v>0</v>
      </c>
      <c r="D70" s="375"/>
      <c r="E70" s="127">
        <f>+E59-SUM(E9:E20)</f>
        <v>0</v>
      </c>
      <c r="F70" s="111"/>
    </row>
    <row r="71" spans="1:6" hidden="1" x14ac:dyDescent="0.2">
      <c r="A71" s="112">
        <v>2003</v>
      </c>
      <c r="B71" s="111"/>
      <c r="C71" s="131">
        <f>+C60-SUM(C21:C32)</f>
        <v>0</v>
      </c>
      <c r="D71" s="375"/>
      <c r="E71" s="131">
        <f>+E60-SUM(E21:E32)</f>
        <v>0</v>
      </c>
      <c r="F71" s="111"/>
    </row>
    <row r="72" spans="1:6" ht="13.5" hidden="1" thickBot="1" x14ac:dyDescent="0.25">
      <c r="A72" s="113">
        <v>2004</v>
      </c>
      <c r="B72" s="111"/>
      <c r="C72" s="135">
        <f>+C61-SUM(C33:C44)</f>
        <v>0</v>
      </c>
      <c r="D72" s="375"/>
      <c r="E72" s="135">
        <f>+E61-SUM(E33:E44)</f>
        <v>0</v>
      </c>
      <c r="F72" s="111"/>
    </row>
    <row r="73" spans="1:6" hidden="1" x14ac:dyDescent="0.2">
      <c r="A73" s="110" t="s">
        <v>207</v>
      </c>
      <c r="B73" s="111"/>
      <c r="C73" s="140">
        <f>+C62-(SUM(C33:INDEX(C33:C44,'[3]parámetros e instrucciones'!$E$3)))</f>
        <v>0</v>
      </c>
      <c r="D73" s="375"/>
      <c r="E73" s="140">
        <f>+E62-(SUM(E33:INDEX(E33:E44,'[4]parámetros e instrucciones'!$E$3)))</f>
        <v>0</v>
      </c>
      <c r="F73" s="111"/>
    </row>
    <row r="74" spans="1:6" ht="13.5" hidden="1" thickBot="1" x14ac:dyDescent="0.25">
      <c r="A74" s="113" t="s">
        <v>206</v>
      </c>
      <c r="B74" s="111"/>
      <c r="C74" s="145">
        <f>+C63-(SUM(C45:INDEX(C45:C56,'[3]parámetros e instrucciones'!$E$3)))</f>
        <v>0</v>
      </c>
      <c r="D74" s="376"/>
      <c r="E74" s="145">
        <f>+E63-(SUM(E45:INDEX(E45:E56,'[4]parámetros e instrucciones'!$E$3)))</f>
        <v>0</v>
      </c>
      <c r="F74" s="111"/>
    </row>
    <row r="75" spans="1:6" hidden="1" x14ac:dyDescent="0.2"/>
  </sheetData>
  <sheetProtection formatCells="0" formatColumns="0" formatRows="0"/>
  <protectedRanges>
    <protectedRange sqref="C9:D56 C59:D63" name="Rango2_1"/>
    <protectedRange sqref="C59:D63" name="Rango1_1"/>
    <protectedRange sqref="E59:E63 E9:E56" name="Rango2_1_1"/>
    <protectedRange sqref="E59:E63" name="Rango1_1_1"/>
  </protectedRanges>
  <mergeCells count="4">
    <mergeCell ref="A3:E3"/>
    <mergeCell ref="A4:E4"/>
    <mergeCell ref="A5:E5"/>
    <mergeCell ref="A6:E6"/>
  </mergeCells>
  <phoneticPr fontId="17" type="noConversion"/>
  <printOptions horizontalCentered="1" verticalCentered="1"/>
  <pageMargins left="0.23622047244094491" right="0.23622047244094491" top="0.19685039370078741" bottom="0.19685039370078741" header="0" footer="0"/>
  <pageSetup paperSize="9" scale="84" orientation="portrait" verticalDpi="300" r:id="rId1"/>
  <headerFooter alignWithMargins="0">
    <oddHeader>&amp;R2016 - Año del Bicentenario de la Declaración de la Independencia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3:F74"/>
  <sheetViews>
    <sheetView workbookViewId="0">
      <selection sqref="A1:C64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3" spans="1:6" x14ac:dyDescent="0.2">
      <c r="A3" s="506" t="s">
        <v>215</v>
      </c>
      <c r="B3" s="506"/>
      <c r="C3" s="506"/>
    </row>
    <row r="4" spans="1:6" x14ac:dyDescent="0.2">
      <c r="A4" s="506" t="s">
        <v>124</v>
      </c>
      <c r="B4" s="506"/>
      <c r="C4" s="506"/>
      <c r="F4" s="103" t="s">
        <v>132</v>
      </c>
    </row>
    <row r="5" spans="1:6" x14ac:dyDescent="0.2">
      <c r="A5" s="508" t="str">
        <f>+'1.modelos'!A3</f>
        <v>Lavavajillas</v>
      </c>
      <c r="B5" s="508"/>
      <c r="C5" s="508"/>
    </row>
    <row r="6" spans="1:6" x14ac:dyDescent="0.2">
      <c r="A6" s="505" t="s">
        <v>118</v>
      </c>
      <c r="B6" s="505"/>
      <c r="C6" s="505"/>
    </row>
    <row r="7" spans="1:6" x14ac:dyDescent="0.2">
      <c r="A7" s="53"/>
      <c r="B7" s="53"/>
      <c r="C7" s="53"/>
    </row>
    <row r="8" spans="1:6" ht="13.5" thickBot="1" x14ac:dyDescent="0.25">
      <c r="A8" s="53"/>
      <c r="C8" s="54"/>
    </row>
    <row r="9" spans="1:6" ht="13.5" thickBot="1" x14ac:dyDescent="0.25">
      <c r="A9" s="405" t="s">
        <v>119</v>
      </c>
      <c r="C9" s="24" t="s">
        <v>125</v>
      </c>
      <c r="F9" s="103" t="s">
        <v>130</v>
      </c>
    </row>
    <row r="10" spans="1:6" ht="13.5" thickBot="1" x14ac:dyDescent="0.25">
      <c r="A10" s="114">
        <f>'3.vol.'!C8</f>
        <v>41275</v>
      </c>
      <c r="C10" s="32"/>
      <c r="F10" s="201"/>
    </row>
    <row r="11" spans="1:6" x14ac:dyDescent="0.2">
      <c r="A11" s="115">
        <f>'3.vol.'!C9</f>
        <v>41306</v>
      </c>
      <c r="C11" s="36"/>
      <c r="F11" s="103"/>
    </row>
    <row r="12" spans="1:6" ht="13.5" thickBot="1" x14ac:dyDescent="0.25">
      <c r="A12" s="115">
        <f>'3.vol.'!C10</f>
        <v>41334</v>
      </c>
      <c r="C12" s="36"/>
      <c r="F12" s="103" t="s">
        <v>131</v>
      </c>
    </row>
    <row r="13" spans="1:6" ht="13.5" thickBot="1" x14ac:dyDescent="0.25">
      <c r="A13" s="115">
        <f>'3.vol.'!C11</f>
        <v>41365</v>
      </c>
      <c r="C13" s="36"/>
      <c r="F13" s="202"/>
    </row>
    <row r="14" spans="1:6" x14ac:dyDescent="0.2">
      <c r="A14" s="115">
        <f>'3.vol.'!C12</f>
        <v>41395</v>
      </c>
      <c r="C14" s="36"/>
    </row>
    <row r="15" spans="1:6" x14ac:dyDescent="0.2">
      <c r="A15" s="115">
        <f>'3.vol.'!C13</f>
        <v>41426</v>
      </c>
      <c r="C15" s="36"/>
    </row>
    <row r="16" spans="1:6" x14ac:dyDescent="0.2">
      <c r="A16" s="115">
        <f>'3.vol.'!C14</f>
        <v>41456</v>
      </c>
      <c r="C16" s="36"/>
    </row>
    <row r="17" spans="1:3" x14ac:dyDescent="0.2">
      <c r="A17" s="115">
        <f>'3.vol.'!C15</f>
        <v>41487</v>
      </c>
      <c r="C17" s="36"/>
    </row>
    <row r="18" spans="1:3" x14ac:dyDescent="0.2">
      <c r="A18" s="115">
        <f>'3.vol.'!C16</f>
        <v>41518</v>
      </c>
      <c r="C18" s="36"/>
    </row>
    <row r="19" spans="1:3" x14ac:dyDescent="0.2">
      <c r="A19" s="115">
        <f>'3.vol.'!C17</f>
        <v>41548</v>
      </c>
      <c r="C19" s="36"/>
    </row>
    <row r="20" spans="1:3" x14ac:dyDescent="0.2">
      <c r="A20" s="115">
        <f>'3.vol.'!C18</f>
        <v>41579</v>
      </c>
      <c r="C20" s="36"/>
    </row>
    <row r="21" spans="1:3" ht="13.5" thickBot="1" x14ac:dyDescent="0.25">
      <c r="A21" s="116">
        <f>'3.vol.'!C19</f>
        <v>41609</v>
      </c>
      <c r="C21" s="39"/>
    </row>
    <row r="22" spans="1:3" x14ac:dyDescent="0.2">
      <c r="A22" s="114">
        <f>'3.vol.'!C20</f>
        <v>41640</v>
      </c>
      <c r="C22" s="42"/>
    </row>
    <row r="23" spans="1:3" x14ac:dyDescent="0.2">
      <c r="A23" s="115">
        <f>'3.vol.'!C21</f>
        <v>41671</v>
      </c>
      <c r="C23" s="36"/>
    </row>
    <row r="24" spans="1:3" x14ac:dyDescent="0.2">
      <c r="A24" s="115">
        <f>'3.vol.'!C22</f>
        <v>41699</v>
      </c>
      <c r="C24" s="36"/>
    </row>
    <row r="25" spans="1:3" x14ac:dyDescent="0.2">
      <c r="A25" s="115">
        <f>'3.vol.'!C23</f>
        <v>41730</v>
      </c>
      <c r="C25" s="36"/>
    </row>
    <row r="26" spans="1:3" x14ac:dyDescent="0.2">
      <c r="A26" s="115">
        <f>'3.vol.'!C24</f>
        <v>41760</v>
      </c>
      <c r="C26" s="36"/>
    </row>
    <row r="27" spans="1:3" x14ac:dyDescent="0.2">
      <c r="A27" s="115">
        <f>'3.vol.'!C25</f>
        <v>41791</v>
      </c>
      <c r="C27" s="36"/>
    </row>
    <row r="28" spans="1:3" x14ac:dyDescent="0.2">
      <c r="A28" s="115">
        <f>'3.vol.'!C26</f>
        <v>41821</v>
      </c>
      <c r="C28" s="36"/>
    </row>
    <row r="29" spans="1:3" x14ac:dyDescent="0.2">
      <c r="A29" s="115">
        <f>'3.vol.'!C27</f>
        <v>41852</v>
      </c>
      <c r="C29" s="36"/>
    </row>
    <row r="30" spans="1:3" x14ac:dyDescent="0.2">
      <c r="A30" s="115">
        <f>'3.vol.'!C28</f>
        <v>41883</v>
      </c>
      <c r="C30" s="36"/>
    </row>
    <row r="31" spans="1:3" x14ac:dyDescent="0.2">
      <c r="A31" s="115">
        <f>'3.vol.'!C29</f>
        <v>41913</v>
      </c>
      <c r="C31" s="36"/>
    </row>
    <row r="32" spans="1:3" x14ac:dyDescent="0.2">
      <c r="A32" s="115">
        <f>'3.vol.'!C30</f>
        <v>41944</v>
      </c>
      <c r="C32" s="36"/>
    </row>
    <row r="33" spans="1:3" ht="13.5" thickBot="1" x14ac:dyDescent="0.25">
      <c r="A33" s="116">
        <f>'3.vol.'!C31</f>
        <v>41974</v>
      </c>
      <c r="C33" s="45"/>
    </row>
    <row r="34" spans="1:3" x14ac:dyDescent="0.2">
      <c r="A34" s="114">
        <f>'3.vol.'!C32</f>
        <v>42005</v>
      </c>
      <c r="C34" s="32"/>
    </row>
    <row r="35" spans="1:3" x14ac:dyDescent="0.2">
      <c r="A35" s="115">
        <f>'3.vol.'!C33</f>
        <v>42036</v>
      </c>
      <c r="C35" s="36"/>
    </row>
    <row r="36" spans="1:3" x14ac:dyDescent="0.2">
      <c r="A36" s="115">
        <f>'3.vol.'!C34</f>
        <v>42064</v>
      </c>
      <c r="C36" s="36"/>
    </row>
    <row r="37" spans="1:3" x14ac:dyDescent="0.2">
      <c r="A37" s="115">
        <f>'3.vol.'!C35</f>
        <v>42095</v>
      </c>
      <c r="C37" s="36"/>
    </row>
    <row r="38" spans="1:3" x14ac:dyDescent="0.2">
      <c r="A38" s="115">
        <f>'3.vol.'!C36</f>
        <v>42125</v>
      </c>
      <c r="C38" s="36"/>
    </row>
    <row r="39" spans="1:3" x14ac:dyDescent="0.2">
      <c r="A39" s="115">
        <f>'3.vol.'!C37</f>
        <v>42156</v>
      </c>
      <c r="C39" s="36"/>
    </row>
    <row r="40" spans="1:3" x14ac:dyDescent="0.2">
      <c r="A40" s="115">
        <f>'3.vol.'!C38</f>
        <v>42186</v>
      </c>
      <c r="C40" s="36"/>
    </row>
    <row r="41" spans="1:3" x14ac:dyDescent="0.2">
      <c r="A41" s="115">
        <f>'3.vol.'!C39</f>
        <v>42217</v>
      </c>
      <c r="C41" s="36"/>
    </row>
    <row r="42" spans="1:3" x14ac:dyDescent="0.2">
      <c r="A42" s="115">
        <f>'3.vol.'!C40</f>
        <v>42248</v>
      </c>
      <c r="C42" s="36"/>
    </row>
    <row r="43" spans="1:3" x14ac:dyDescent="0.2">
      <c r="A43" s="115">
        <f>'3.vol.'!C41</f>
        <v>42278</v>
      </c>
      <c r="C43" s="36"/>
    </row>
    <row r="44" spans="1:3" x14ac:dyDescent="0.2">
      <c r="A44" s="115">
        <f>'3.vol.'!C42</f>
        <v>42309</v>
      </c>
      <c r="C44" s="36"/>
    </row>
    <row r="45" spans="1:3" ht="13.5" thickBot="1" x14ac:dyDescent="0.25">
      <c r="A45" s="116">
        <f>'3.vol.'!C43</f>
        <v>42339</v>
      </c>
      <c r="C45" s="45"/>
    </row>
    <row r="46" spans="1:3" x14ac:dyDescent="0.2">
      <c r="A46" s="114">
        <f>'3.vol.'!C44</f>
        <v>42370</v>
      </c>
      <c r="C46" s="32"/>
    </row>
    <row r="47" spans="1:3" x14ac:dyDescent="0.2">
      <c r="A47" s="115">
        <f>'3.vol.'!C45</f>
        <v>42401</v>
      </c>
      <c r="C47" s="36"/>
    </row>
    <row r="48" spans="1:3" x14ac:dyDescent="0.2">
      <c r="A48" s="115">
        <f>'3.vol.'!C46</f>
        <v>42430</v>
      </c>
      <c r="C48" s="36"/>
    </row>
    <row r="49" spans="1:3" x14ac:dyDescent="0.2">
      <c r="A49" s="115">
        <f>'3.vol.'!C47</f>
        <v>42461</v>
      </c>
      <c r="C49" s="36"/>
    </row>
    <row r="50" spans="1:3" x14ac:dyDescent="0.2">
      <c r="A50" s="115">
        <f>'3.vol.'!C48</f>
        <v>42491</v>
      </c>
      <c r="C50" s="36"/>
    </row>
    <row r="51" spans="1:3" x14ac:dyDescent="0.2">
      <c r="A51" s="115">
        <f>'3.vol.'!C49</f>
        <v>42522</v>
      </c>
      <c r="C51" s="36"/>
    </row>
    <row r="52" spans="1:3" x14ac:dyDescent="0.2">
      <c r="A52" s="115">
        <f>'3.vol.'!C50</f>
        <v>42552</v>
      </c>
      <c r="C52" s="36"/>
    </row>
    <row r="53" spans="1:3" x14ac:dyDescent="0.2">
      <c r="A53" s="115">
        <f>'3.vol.'!C51</f>
        <v>42583</v>
      </c>
      <c r="C53" s="36"/>
    </row>
    <row r="54" spans="1:3" x14ac:dyDescent="0.2">
      <c r="A54" s="115">
        <f>'3.vol.'!C52</f>
        <v>42614</v>
      </c>
      <c r="C54" s="36"/>
    </row>
    <row r="55" spans="1:3" x14ac:dyDescent="0.2">
      <c r="A55" s="115">
        <f>'3.vol.'!C53</f>
        <v>42644</v>
      </c>
      <c r="C55" s="36"/>
    </row>
    <row r="56" spans="1:3" ht="13.5" thickBot="1" x14ac:dyDescent="0.25">
      <c r="A56" s="116">
        <f>'3.vol.'!C54</f>
        <v>42675</v>
      </c>
      <c r="C56" s="39"/>
    </row>
    <row r="57" spans="1:3" ht="13.5" hidden="1" thickBot="1" x14ac:dyDescent="0.25">
      <c r="A57" s="448">
        <f>'3.vol.'!C55</f>
        <v>42705</v>
      </c>
      <c r="C57" s="452"/>
    </row>
    <row r="58" spans="1:3" ht="13.5" thickBot="1" x14ac:dyDescent="0.25">
      <c r="A58" s="46"/>
      <c r="C58" s="33"/>
    </row>
    <row r="59" spans="1:3" ht="13.5" thickBot="1" x14ac:dyDescent="0.25">
      <c r="A59" s="69" t="s">
        <v>10</v>
      </c>
      <c r="C59" s="24" t="s">
        <v>125</v>
      </c>
    </row>
    <row r="60" spans="1:3" x14ac:dyDescent="0.2">
      <c r="A60" s="61">
        <f>'3.vol.'!C59</f>
        <v>2013</v>
      </c>
      <c r="C60" s="60"/>
    </row>
    <row r="61" spans="1:3" x14ac:dyDescent="0.2">
      <c r="A61" s="61">
        <f>'3.vol.'!C60</f>
        <v>2014</v>
      </c>
      <c r="C61" s="62"/>
    </row>
    <row r="62" spans="1:3" ht="13.5" thickBot="1" x14ac:dyDescent="0.25">
      <c r="A62" s="63">
        <f>'3.vol.'!C61</f>
        <v>2015</v>
      </c>
      <c r="C62" s="64"/>
    </row>
    <row r="63" spans="1:3" x14ac:dyDescent="0.2">
      <c r="A63" s="453" t="str">
        <f>'3.vol.'!C62</f>
        <v>ene-nov 2015</v>
      </c>
      <c r="C63" s="66"/>
    </row>
    <row r="64" spans="1:3" ht="13.5" thickBot="1" x14ac:dyDescent="0.25">
      <c r="A64" s="454" t="str">
        <f>'3.vol.'!C63</f>
        <v>ene-nov 2016</v>
      </c>
      <c r="C64" s="67"/>
    </row>
    <row r="67" spans="1:3" ht="13.5" hidden="1" thickBot="1" x14ac:dyDescent="0.25">
      <c r="A67" s="97" t="s">
        <v>160</v>
      </c>
    </row>
    <row r="68" spans="1:3" ht="13.5" hidden="1" thickBot="1" x14ac:dyDescent="0.25">
      <c r="A68" s="102" t="s">
        <v>10</v>
      </c>
      <c r="B68" s="111"/>
      <c r="C68" s="108" t="s">
        <v>123</v>
      </c>
    </row>
    <row r="69" spans="1:3" hidden="1" x14ac:dyDescent="0.2">
      <c r="A69" s="110">
        <f>A60</f>
        <v>2013</v>
      </c>
      <c r="B69" s="111"/>
      <c r="C69" s="127">
        <f>+C60-SUM(C10:C21)</f>
        <v>0</v>
      </c>
    </row>
    <row r="70" spans="1:3" hidden="1" x14ac:dyDescent="0.2">
      <c r="A70" s="112">
        <f>A61</f>
        <v>2014</v>
      </c>
      <c r="B70" s="111"/>
      <c r="C70" s="131">
        <f>+C61-SUM(C22:C33)</f>
        <v>0</v>
      </c>
    </row>
    <row r="71" spans="1:3" ht="13.5" hidden="1" thickBot="1" x14ac:dyDescent="0.25">
      <c r="A71" s="113">
        <f>A62</f>
        <v>2015</v>
      </c>
      <c r="B71" s="111"/>
      <c r="C71" s="135">
        <f>+C62-SUM(C34:C45)</f>
        <v>0</v>
      </c>
    </row>
    <row r="72" spans="1:3" hidden="1" x14ac:dyDescent="0.2">
      <c r="A72" s="110" t="str">
        <f>A63</f>
        <v>ene-nov 2015</v>
      </c>
      <c r="B72" s="111"/>
      <c r="C72" s="140">
        <f>+C63-(SUM(C34:INDEX(C34:C45,'parámetros e instrucciones'!$E$3)))</f>
        <v>0</v>
      </c>
    </row>
    <row r="73" spans="1:3" ht="13.5" hidden="1" thickBot="1" x14ac:dyDescent="0.25">
      <c r="A73" s="113" t="str">
        <f>A64</f>
        <v>ene-nov 2016</v>
      </c>
      <c r="B73" s="111"/>
      <c r="C73" s="145">
        <f>+C64-(SUM(C46:INDEX(C46:C57,'parámetros e instrucciones'!$E$3)))</f>
        <v>0</v>
      </c>
    </row>
    <row r="74" spans="1:3" hidden="1" x14ac:dyDescent="0.2"/>
  </sheetData>
  <sheetProtection formatCells="0" formatColumns="0" formatRows="0"/>
  <protectedRanges>
    <protectedRange sqref="C10:C52 C60:C64" name="Rango2_1"/>
    <protectedRange sqref="C60:C64" name="Rango1_1"/>
  </protectedRanges>
  <mergeCells count="4">
    <mergeCell ref="A3:C3"/>
    <mergeCell ref="A4:C4"/>
    <mergeCell ref="A5:C5"/>
    <mergeCell ref="A6:C6"/>
  </mergeCells>
  <phoneticPr fontId="17" type="noConversion"/>
  <printOptions horizontalCentered="1" verticalCentered="1"/>
  <pageMargins left="0.51181102362204722" right="0.47244094488188981" top="0.74803149606299213" bottom="0.62992125984251968" header="0.39370078740157483" footer="0"/>
  <pageSetup paperSize="9" scale="94" orientation="portrait" verticalDpi="300" r:id="rId1"/>
  <headerFooter alignWithMargins="0">
    <oddHeader>&amp;C&amp;"Arial,Negrita"&amp;20
CONFIDENCIAL&amp;R2016 - Año del Bicentenario de la Declaración de la Independencia Nacional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2:I75"/>
  <sheetViews>
    <sheetView workbookViewId="0">
      <selection activeCell="K17" sqref="K17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hidden="1" customWidth="1"/>
    <col min="10" max="16384" width="11.42578125" style="52"/>
  </cols>
  <sheetData>
    <row r="2" spans="1:9" x14ac:dyDescent="0.2">
      <c r="A2" s="506" t="s">
        <v>213</v>
      </c>
      <c r="B2" s="506"/>
      <c r="C2" s="506"/>
      <c r="D2" s="506"/>
    </row>
    <row r="3" spans="1:9" x14ac:dyDescent="0.2">
      <c r="A3" s="506" t="s">
        <v>216</v>
      </c>
      <c r="B3" s="506"/>
      <c r="C3" s="506"/>
      <c r="D3" s="506"/>
    </row>
    <row r="4" spans="1:9" x14ac:dyDescent="0.2">
      <c r="A4" s="506" t="s">
        <v>211</v>
      </c>
      <c r="B4" s="506"/>
      <c r="C4" s="506"/>
      <c r="D4" s="506"/>
    </row>
    <row r="5" spans="1:9" ht="13.5" thickBot="1" x14ac:dyDescent="0.25">
      <c r="A5" s="505" t="str">
        <f>+'1.modelos'!A3</f>
        <v>Lavavajillas</v>
      </c>
      <c r="B5" s="505"/>
      <c r="C5" s="505"/>
      <c r="D5" s="505"/>
      <c r="F5" s="117"/>
      <c r="G5" s="117"/>
      <c r="I5" s="97" t="s">
        <v>127</v>
      </c>
    </row>
    <row r="6" spans="1:9" ht="13.5" thickBot="1" x14ac:dyDescent="0.25">
      <c r="A6" s="506" t="s">
        <v>118</v>
      </c>
      <c r="B6" s="506"/>
      <c r="C6" s="506"/>
      <c r="D6" s="506"/>
      <c r="F6" s="509" t="s">
        <v>137</v>
      </c>
      <c r="G6" s="510"/>
      <c r="I6" s="97" t="s">
        <v>163</v>
      </c>
    </row>
    <row r="7" spans="1:9" x14ac:dyDescent="0.2">
      <c r="A7" s="377"/>
      <c r="B7" s="377"/>
      <c r="C7" s="377"/>
      <c r="D7" s="377"/>
      <c r="F7" s="411"/>
      <c r="G7" s="411"/>
      <c r="I7" s="97"/>
    </row>
    <row r="8" spans="1:9" ht="13.5" thickBot="1" x14ac:dyDescent="0.25">
      <c r="A8" s="53"/>
      <c r="C8" s="54"/>
      <c r="D8" s="56"/>
    </row>
    <row r="9" spans="1:9" ht="60" customHeight="1" thickBot="1" x14ac:dyDescent="0.25">
      <c r="A9" s="405" t="s">
        <v>119</v>
      </c>
      <c r="D9" s="24" t="s">
        <v>212</v>
      </c>
      <c r="G9" s="103"/>
      <c r="I9" s="24" t="s">
        <v>150</v>
      </c>
    </row>
    <row r="10" spans="1:9" x14ac:dyDescent="0.2">
      <c r="A10" s="114">
        <f>'4.conf'!A10</f>
        <v>41275</v>
      </c>
      <c r="D10" s="357" t="str">
        <f>+I10</f>
        <v/>
      </c>
      <c r="F10" s="103" t="s">
        <v>133</v>
      </c>
      <c r="I10" s="352" t="str">
        <f>IF('4.conf'!C10&gt;0,('4.conf'!C10/'4.conf'!$F$13)*100,"")</f>
        <v/>
      </c>
    </row>
    <row r="11" spans="1:9" x14ac:dyDescent="0.2">
      <c r="A11" s="115">
        <f>'4.conf'!A11</f>
        <v>41306</v>
      </c>
      <c r="D11" s="355" t="str">
        <f t="shared" ref="D11:D57" si="0">+I11</f>
        <v/>
      </c>
      <c r="F11" s="103" t="s">
        <v>134</v>
      </c>
      <c r="I11" s="350" t="str">
        <f>IF('4.conf'!C11&gt;0,('4.conf'!C11/'4.conf'!$F$13)*100,"")</f>
        <v/>
      </c>
    </row>
    <row r="12" spans="1:9" x14ac:dyDescent="0.2">
      <c r="A12" s="115">
        <f>'4.conf'!A12</f>
        <v>41334</v>
      </c>
      <c r="D12" s="355" t="str">
        <f t="shared" si="0"/>
        <v/>
      </c>
      <c r="F12" s="103" t="s">
        <v>135</v>
      </c>
      <c r="I12" s="350" t="str">
        <f>IF('4.conf'!C12&gt;0,('4.conf'!C12/'4.conf'!$F$13)*100,"")</f>
        <v/>
      </c>
    </row>
    <row r="13" spans="1:9" x14ac:dyDescent="0.2">
      <c r="A13" s="115">
        <f>'4.conf'!A13</f>
        <v>41365</v>
      </c>
      <c r="D13" s="355" t="str">
        <f t="shared" si="0"/>
        <v/>
      </c>
      <c r="F13" s="103" t="s">
        <v>136</v>
      </c>
      <c r="I13" s="350" t="str">
        <f>IF('4.conf'!C13&gt;0,('4.conf'!C13/'4.conf'!$F$13)*100,"")</f>
        <v/>
      </c>
    </row>
    <row r="14" spans="1:9" x14ac:dyDescent="0.2">
      <c r="A14" s="115">
        <f>'4.conf'!A14</f>
        <v>41395</v>
      </c>
      <c r="D14" s="355" t="str">
        <f t="shared" si="0"/>
        <v/>
      </c>
      <c r="I14" s="350" t="str">
        <f>IF('4.conf'!C14&gt;0,('4.conf'!C14/'4.conf'!$F$13)*100,"")</f>
        <v/>
      </c>
    </row>
    <row r="15" spans="1:9" x14ac:dyDescent="0.2">
      <c r="A15" s="115">
        <f>'4.conf'!A15</f>
        <v>41426</v>
      </c>
      <c r="D15" s="355" t="str">
        <f t="shared" si="0"/>
        <v/>
      </c>
      <c r="I15" s="350" t="str">
        <f>IF('4.conf'!C15&gt;0,('4.conf'!C15/'4.conf'!$F$13)*100,"")</f>
        <v/>
      </c>
    </row>
    <row r="16" spans="1:9" x14ac:dyDescent="0.2">
      <c r="A16" s="115">
        <f>'4.conf'!A16</f>
        <v>41456</v>
      </c>
      <c r="D16" s="355" t="str">
        <f t="shared" si="0"/>
        <v/>
      </c>
      <c r="I16" s="350" t="str">
        <f>IF('4.conf'!C16&gt;0,('4.conf'!C16/'4.conf'!$F$13)*100,"")</f>
        <v/>
      </c>
    </row>
    <row r="17" spans="1:9" x14ac:dyDescent="0.2">
      <c r="A17" s="115">
        <f>'4.conf'!A17</f>
        <v>41487</v>
      </c>
      <c r="D17" s="355" t="str">
        <f t="shared" si="0"/>
        <v/>
      </c>
      <c r="I17" s="350" t="str">
        <f>IF('4.conf'!C17&gt;0,('4.conf'!C17/'4.conf'!$F$13)*100,"")</f>
        <v/>
      </c>
    </row>
    <row r="18" spans="1:9" x14ac:dyDescent="0.2">
      <c r="A18" s="115">
        <f>'4.conf'!A18</f>
        <v>41518</v>
      </c>
      <c r="D18" s="355" t="str">
        <f t="shared" si="0"/>
        <v/>
      </c>
      <c r="I18" s="350" t="str">
        <f>IF('4.conf'!C18&gt;0,('4.conf'!C18/'4.conf'!$F$13)*100,"")</f>
        <v/>
      </c>
    </row>
    <row r="19" spans="1:9" x14ac:dyDescent="0.2">
      <c r="A19" s="115">
        <f>'4.conf'!A19</f>
        <v>41548</v>
      </c>
      <c r="D19" s="355" t="str">
        <f t="shared" si="0"/>
        <v/>
      </c>
      <c r="I19" s="350" t="str">
        <f>IF('4.conf'!C19&gt;0,('4.conf'!C19/'4.conf'!$F$13)*100,"")</f>
        <v/>
      </c>
    </row>
    <row r="20" spans="1:9" x14ac:dyDescent="0.2">
      <c r="A20" s="115">
        <f>'4.conf'!A20</f>
        <v>41579</v>
      </c>
      <c r="D20" s="355" t="str">
        <f t="shared" si="0"/>
        <v/>
      </c>
      <c r="I20" s="350" t="str">
        <f>IF('4.conf'!C20&gt;0,('4.conf'!C20/'4.conf'!$F$13)*100,"")</f>
        <v/>
      </c>
    </row>
    <row r="21" spans="1:9" ht="13.5" thickBot="1" x14ac:dyDescent="0.25">
      <c r="A21" s="116">
        <f>'4.conf'!A21</f>
        <v>41609</v>
      </c>
      <c r="D21" s="356" t="str">
        <f t="shared" si="0"/>
        <v/>
      </c>
      <c r="I21" s="351" t="str">
        <f>IF('4.conf'!C21&gt;0,('4.conf'!C21/'4.conf'!$F$13)*100,"")</f>
        <v/>
      </c>
    </row>
    <row r="22" spans="1:9" x14ac:dyDescent="0.2">
      <c r="A22" s="114">
        <f>'4.conf'!A22</f>
        <v>41640</v>
      </c>
      <c r="D22" s="357" t="str">
        <f t="shared" si="0"/>
        <v/>
      </c>
      <c r="I22" s="352" t="str">
        <f>IF('4.conf'!C22&gt;0,('4.conf'!C22/'4.conf'!$F$13)*100,"")</f>
        <v/>
      </c>
    </row>
    <row r="23" spans="1:9" x14ac:dyDescent="0.2">
      <c r="A23" s="115">
        <f>'4.conf'!A23</f>
        <v>41671</v>
      </c>
      <c r="D23" s="355" t="str">
        <f t="shared" si="0"/>
        <v/>
      </c>
      <c r="I23" s="350" t="str">
        <f>IF('4.conf'!C23&gt;0,('4.conf'!C23/'4.conf'!$F$13)*100,"")</f>
        <v/>
      </c>
    </row>
    <row r="24" spans="1:9" x14ac:dyDescent="0.2">
      <c r="A24" s="115">
        <f>'4.conf'!A24</f>
        <v>41699</v>
      </c>
      <c r="D24" s="355" t="str">
        <f t="shared" si="0"/>
        <v/>
      </c>
      <c r="I24" s="350" t="str">
        <f>IF('4.conf'!C24&gt;0,('4.conf'!C24/'4.conf'!$F$13)*100,"")</f>
        <v/>
      </c>
    </row>
    <row r="25" spans="1:9" x14ac:dyDescent="0.2">
      <c r="A25" s="115">
        <f>'4.conf'!A25</f>
        <v>41730</v>
      </c>
      <c r="D25" s="355" t="str">
        <f t="shared" si="0"/>
        <v/>
      </c>
      <c r="I25" s="350" t="str">
        <f>IF('4.conf'!C25&gt;0,('4.conf'!C25/'4.conf'!$F$13)*100,"")</f>
        <v/>
      </c>
    </row>
    <row r="26" spans="1:9" x14ac:dyDescent="0.2">
      <c r="A26" s="115">
        <f>'4.conf'!A26</f>
        <v>41760</v>
      </c>
      <c r="D26" s="355" t="str">
        <f t="shared" si="0"/>
        <v/>
      </c>
      <c r="I26" s="350" t="str">
        <f>IF('4.conf'!C26&gt;0,('4.conf'!C26/'4.conf'!$F$13)*100,"")</f>
        <v/>
      </c>
    </row>
    <row r="27" spans="1:9" x14ac:dyDescent="0.2">
      <c r="A27" s="115">
        <f>'4.conf'!A27</f>
        <v>41791</v>
      </c>
      <c r="D27" s="355" t="str">
        <f t="shared" si="0"/>
        <v/>
      </c>
      <c r="I27" s="350" t="str">
        <f>IF('4.conf'!C27&gt;0,('4.conf'!C27/'4.conf'!$F$13)*100,"")</f>
        <v/>
      </c>
    </row>
    <row r="28" spans="1:9" x14ac:dyDescent="0.2">
      <c r="A28" s="115">
        <f>'4.conf'!A28</f>
        <v>41821</v>
      </c>
      <c r="D28" s="355" t="str">
        <f t="shared" si="0"/>
        <v/>
      </c>
      <c r="I28" s="350" t="str">
        <f>IF('4.conf'!C28&gt;0,('4.conf'!C28/'4.conf'!$F$13)*100,"")</f>
        <v/>
      </c>
    </row>
    <row r="29" spans="1:9" x14ac:dyDescent="0.2">
      <c r="A29" s="115">
        <f>'4.conf'!A29</f>
        <v>41852</v>
      </c>
      <c r="D29" s="355" t="str">
        <f t="shared" si="0"/>
        <v/>
      </c>
      <c r="I29" s="350" t="str">
        <f>IF('4.conf'!C29&gt;0,('4.conf'!C29/'4.conf'!$F$13)*100,"")</f>
        <v/>
      </c>
    </row>
    <row r="30" spans="1:9" x14ac:dyDescent="0.2">
      <c r="A30" s="115">
        <f>'4.conf'!A30</f>
        <v>41883</v>
      </c>
      <c r="D30" s="355" t="str">
        <f t="shared" si="0"/>
        <v/>
      </c>
      <c r="I30" s="350" t="str">
        <f>IF('4.conf'!C30&gt;0,('4.conf'!C30/'4.conf'!$F$13)*100,"")</f>
        <v/>
      </c>
    </row>
    <row r="31" spans="1:9" x14ac:dyDescent="0.2">
      <c r="A31" s="115">
        <f>'4.conf'!A31</f>
        <v>41913</v>
      </c>
      <c r="D31" s="355" t="str">
        <f t="shared" si="0"/>
        <v/>
      </c>
      <c r="I31" s="350" t="str">
        <f>IF('4.conf'!C31&gt;0,('4.conf'!C31/'4.conf'!$F$13)*100,"")</f>
        <v/>
      </c>
    </row>
    <row r="32" spans="1:9" x14ac:dyDescent="0.2">
      <c r="A32" s="115">
        <f>'4.conf'!A32</f>
        <v>41944</v>
      </c>
      <c r="D32" s="355" t="str">
        <f t="shared" si="0"/>
        <v/>
      </c>
      <c r="I32" s="350" t="str">
        <f>IF('4.conf'!C32&gt;0,('4.conf'!C32/'4.conf'!$F$13)*100,"")</f>
        <v/>
      </c>
    </row>
    <row r="33" spans="1:9" ht="13.5" thickBot="1" x14ac:dyDescent="0.25">
      <c r="A33" s="116">
        <f>'4.conf'!A33</f>
        <v>41974</v>
      </c>
      <c r="D33" s="358" t="str">
        <f t="shared" si="0"/>
        <v/>
      </c>
      <c r="I33" s="353" t="str">
        <f>IF('4.conf'!C33&gt;0,('4.conf'!C33/'4.conf'!$F$13)*100,"")</f>
        <v/>
      </c>
    </row>
    <row r="34" spans="1:9" x14ac:dyDescent="0.2">
      <c r="A34" s="114">
        <f>'4.conf'!A34</f>
        <v>42005</v>
      </c>
      <c r="D34" s="359" t="str">
        <f t="shared" si="0"/>
        <v/>
      </c>
      <c r="I34" s="349" t="str">
        <f>IF('4.conf'!C34&gt;0,('4.conf'!C34/'4.conf'!$F$13)*100,"")</f>
        <v/>
      </c>
    </row>
    <row r="35" spans="1:9" x14ac:dyDescent="0.2">
      <c r="A35" s="115">
        <f>'4.conf'!A35</f>
        <v>42036</v>
      </c>
      <c r="D35" s="355" t="str">
        <f t="shared" si="0"/>
        <v/>
      </c>
      <c r="I35" s="350" t="str">
        <f>IF('4.conf'!C35&gt;0,('4.conf'!C35/'4.conf'!$F$13)*100,"")</f>
        <v/>
      </c>
    </row>
    <row r="36" spans="1:9" x14ac:dyDescent="0.2">
      <c r="A36" s="115">
        <f>'4.conf'!A36</f>
        <v>42064</v>
      </c>
      <c r="D36" s="355" t="str">
        <f t="shared" si="0"/>
        <v/>
      </c>
      <c r="I36" s="350" t="str">
        <f>IF('4.conf'!C36&gt;0,('4.conf'!C36/'4.conf'!$F$13)*100,"")</f>
        <v/>
      </c>
    </row>
    <row r="37" spans="1:9" x14ac:dyDescent="0.2">
      <c r="A37" s="115">
        <f>'4.conf'!A37</f>
        <v>42095</v>
      </c>
      <c r="D37" s="355" t="str">
        <f t="shared" si="0"/>
        <v/>
      </c>
      <c r="I37" s="350" t="str">
        <f>IF('4.conf'!C37&gt;0,('4.conf'!C37/'4.conf'!$F$13)*100,"")</f>
        <v/>
      </c>
    </row>
    <row r="38" spans="1:9" x14ac:dyDescent="0.2">
      <c r="A38" s="115">
        <f>'4.conf'!A38</f>
        <v>42125</v>
      </c>
      <c r="D38" s="355" t="str">
        <f t="shared" si="0"/>
        <v/>
      </c>
      <c r="I38" s="350" t="str">
        <f>IF('4.conf'!C38&gt;0,('4.conf'!C38/'4.conf'!$F$13)*100,"")</f>
        <v/>
      </c>
    </row>
    <row r="39" spans="1:9" x14ac:dyDescent="0.2">
      <c r="A39" s="115">
        <f>'4.conf'!A39</f>
        <v>42156</v>
      </c>
      <c r="D39" s="355" t="str">
        <f t="shared" si="0"/>
        <v/>
      </c>
      <c r="I39" s="350" t="str">
        <f>IF('4.conf'!C39&gt;0,('4.conf'!C39/'4.conf'!$F$13)*100,"")</f>
        <v/>
      </c>
    </row>
    <row r="40" spans="1:9" x14ac:dyDescent="0.2">
      <c r="A40" s="115">
        <f>'4.conf'!A40</f>
        <v>42186</v>
      </c>
      <c r="D40" s="355" t="str">
        <f t="shared" si="0"/>
        <v/>
      </c>
      <c r="I40" s="350" t="str">
        <f>IF('4.conf'!C40&gt;0,('4.conf'!C40/'4.conf'!$F$13)*100,"")</f>
        <v/>
      </c>
    </row>
    <row r="41" spans="1:9" x14ac:dyDescent="0.2">
      <c r="A41" s="115">
        <f>'4.conf'!A41</f>
        <v>42217</v>
      </c>
      <c r="D41" s="355" t="str">
        <f t="shared" si="0"/>
        <v/>
      </c>
      <c r="I41" s="350" t="str">
        <f>IF('4.conf'!C41&gt;0,('4.conf'!C41/'4.conf'!$F$13)*100,"")</f>
        <v/>
      </c>
    </row>
    <row r="42" spans="1:9" x14ac:dyDescent="0.2">
      <c r="A42" s="115">
        <f>'4.conf'!A42</f>
        <v>42248</v>
      </c>
      <c r="D42" s="355" t="str">
        <f t="shared" si="0"/>
        <v/>
      </c>
      <c r="I42" s="350" t="str">
        <f>IF('4.conf'!C42&gt;0,('4.conf'!C42/'4.conf'!$F$13)*100,"")</f>
        <v/>
      </c>
    </row>
    <row r="43" spans="1:9" x14ac:dyDescent="0.2">
      <c r="A43" s="115">
        <f>'4.conf'!A43</f>
        <v>42278</v>
      </c>
      <c r="D43" s="355" t="str">
        <f t="shared" si="0"/>
        <v/>
      </c>
      <c r="I43" s="350" t="str">
        <f>IF('4.conf'!C43&gt;0,('4.conf'!C43/'4.conf'!$F$13)*100,"")</f>
        <v/>
      </c>
    </row>
    <row r="44" spans="1:9" x14ac:dyDescent="0.2">
      <c r="A44" s="115">
        <f>'4.conf'!A44</f>
        <v>42309</v>
      </c>
      <c r="D44" s="355" t="str">
        <f t="shared" si="0"/>
        <v/>
      </c>
      <c r="I44" s="350" t="str">
        <f>IF('4.conf'!C44&gt;0,('4.conf'!C44/'4.conf'!$F$13)*100,"")</f>
        <v/>
      </c>
    </row>
    <row r="45" spans="1:9" ht="13.5" thickBot="1" x14ac:dyDescent="0.25">
      <c r="A45" s="116">
        <f>'4.conf'!A45</f>
        <v>42339</v>
      </c>
      <c r="D45" s="358" t="str">
        <f t="shared" si="0"/>
        <v/>
      </c>
      <c r="I45" s="353" t="str">
        <f>IF('4.conf'!C45&gt;0,('4.conf'!C45/'4.conf'!$F$13)*100,"")</f>
        <v/>
      </c>
    </row>
    <row r="46" spans="1:9" x14ac:dyDescent="0.2">
      <c r="A46" s="114">
        <f>'4.conf'!A46</f>
        <v>42370</v>
      </c>
      <c r="D46" s="359" t="str">
        <f t="shared" si="0"/>
        <v/>
      </c>
      <c r="I46" s="349" t="str">
        <f>IF('4.conf'!C46&gt;0,('4.conf'!C46/'4.conf'!$F$13)*100,"")</f>
        <v/>
      </c>
    </row>
    <row r="47" spans="1:9" x14ac:dyDescent="0.2">
      <c r="A47" s="115">
        <f>'4.conf'!A47</f>
        <v>42401</v>
      </c>
      <c r="D47" s="355" t="str">
        <f t="shared" si="0"/>
        <v/>
      </c>
      <c r="I47" s="350" t="str">
        <f>IF('4.conf'!C47&gt;0,('4.conf'!C47/'4.conf'!$F$13)*100,"")</f>
        <v/>
      </c>
    </row>
    <row r="48" spans="1:9" x14ac:dyDescent="0.2">
      <c r="A48" s="115">
        <f>'4.conf'!A48</f>
        <v>42430</v>
      </c>
      <c r="D48" s="355" t="str">
        <f t="shared" si="0"/>
        <v/>
      </c>
      <c r="I48" s="350" t="str">
        <f>IF('4.conf'!C48&gt;0,('4.conf'!C48/'4.conf'!$F$13)*100,"")</f>
        <v/>
      </c>
    </row>
    <row r="49" spans="1:9" x14ac:dyDescent="0.2">
      <c r="A49" s="115">
        <f>'4.conf'!A49</f>
        <v>42461</v>
      </c>
      <c r="D49" s="355" t="str">
        <f t="shared" si="0"/>
        <v/>
      </c>
      <c r="I49" s="350" t="str">
        <f>IF('4.conf'!C49&gt;0,('4.conf'!C49/'4.conf'!$F$13)*100,"")</f>
        <v/>
      </c>
    </row>
    <row r="50" spans="1:9" x14ac:dyDescent="0.2">
      <c r="A50" s="115">
        <f>'4.conf'!A50</f>
        <v>42491</v>
      </c>
      <c r="D50" s="355" t="str">
        <f t="shared" si="0"/>
        <v/>
      </c>
      <c r="I50" s="350" t="str">
        <f>IF('4.conf'!C50&gt;0,('4.conf'!C50/'4.conf'!$F$13)*100,"")</f>
        <v/>
      </c>
    </row>
    <row r="51" spans="1:9" x14ac:dyDescent="0.2">
      <c r="A51" s="115">
        <f>'4.conf'!A51</f>
        <v>42522</v>
      </c>
      <c r="D51" s="355" t="str">
        <f t="shared" si="0"/>
        <v/>
      </c>
      <c r="I51" s="350" t="str">
        <f>IF('4.conf'!C51&gt;0,('4.conf'!C51/'4.conf'!$F$13)*100,"")</f>
        <v/>
      </c>
    </row>
    <row r="52" spans="1:9" x14ac:dyDescent="0.2">
      <c r="A52" s="115">
        <f>'4.conf'!A52</f>
        <v>42552</v>
      </c>
      <c r="D52" s="355" t="str">
        <f t="shared" si="0"/>
        <v/>
      </c>
      <c r="I52" s="350" t="str">
        <f>IF('4.conf'!C52&gt;0,('4.conf'!C52/'4.conf'!$F$13)*100,"")</f>
        <v/>
      </c>
    </row>
    <row r="53" spans="1:9" x14ac:dyDescent="0.2">
      <c r="A53" s="115">
        <f>'4.conf'!A53</f>
        <v>42583</v>
      </c>
      <c r="D53" s="355" t="str">
        <f t="shared" si="0"/>
        <v/>
      </c>
      <c r="I53" s="350" t="str">
        <f>IF('4.conf'!C53&gt;0,('4.conf'!C53/'4.conf'!$F$13)*100,"")</f>
        <v/>
      </c>
    </row>
    <row r="54" spans="1:9" x14ac:dyDescent="0.2">
      <c r="A54" s="115">
        <f>'4.conf'!A54</f>
        <v>42614</v>
      </c>
      <c r="D54" s="355" t="str">
        <f t="shared" si="0"/>
        <v/>
      </c>
      <c r="I54" s="350" t="str">
        <f>IF('4.conf'!C54&gt;0,('4.conf'!C54/'4.conf'!$F$13)*100,"")</f>
        <v/>
      </c>
    </row>
    <row r="55" spans="1:9" x14ac:dyDescent="0.2">
      <c r="A55" s="115">
        <f>'4.conf'!A55</f>
        <v>42644</v>
      </c>
      <c r="D55" s="355" t="str">
        <f t="shared" si="0"/>
        <v/>
      </c>
      <c r="I55" s="350" t="str">
        <f>IF('4.conf'!C55&gt;0,('4.conf'!C55/'4.conf'!$F$13)*100,"")</f>
        <v/>
      </c>
    </row>
    <row r="56" spans="1:9" ht="13.5" thickBot="1" x14ac:dyDescent="0.25">
      <c r="A56" s="116">
        <f>'4.conf'!A56</f>
        <v>42675</v>
      </c>
      <c r="D56" s="356" t="str">
        <f t="shared" si="0"/>
        <v/>
      </c>
      <c r="I56" s="350" t="str">
        <f>IF('4.conf'!C56&gt;0,('4.conf'!C56/'4.conf'!$F$13)*100,"")</f>
        <v/>
      </c>
    </row>
    <row r="57" spans="1:9" ht="13.5" hidden="1" thickBot="1" x14ac:dyDescent="0.25">
      <c r="A57" s="448">
        <f>'4.conf'!A57</f>
        <v>42705</v>
      </c>
      <c r="D57" s="457" t="str">
        <f t="shared" si="0"/>
        <v/>
      </c>
      <c r="I57" s="351" t="str">
        <f>IF('4.conf'!C57&gt;0,('4.conf'!C57/'4.conf'!$F$13)*100,"")</f>
        <v/>
      </c>
    </row>
    <row r="58" spans="1:9" ht="13.5" thickBot="1" x14ac:dyDescent="0.25">
      <c r="A58" s="46"/>
      <c r="D58" s="49"/>
    </row>
    <row r="59" spans="1:9" ht="57.75" customHeight="1" thickBot="1" x14ac:dyDescent="0.25">
      <c r="A59" s="408" t="s">
        <v>10</v>
      </c>
      <c r="C59" s="59"/>
      <c r="D59" s="24" t="str">
        <f>+D9</f>
        <v xml:space="preserve">EXPORTACIONES US$ FOB  </v>
      </c>
      <c r="I59" s="24" t="str">
        <f>+I9</f>
        <v>EXPORTACIONES US$ FOB   RESÚMEN PÚBLICO</v>
      </c>
    </row>
    <row r="60" spans="1:9" x14ac:dyDescent="0.2">
      <c r="A60" s="407">
        <f>'4.conf'!A60</f>
        <v>2013</v>
      </c>
      <c r="D60" s="360" t="str">
        <f>+I60</f>
        <v/>
      </c>
      <c r="I60" s="365" t="str">
        <f>IF('4.conf'!C60&gt;0,('4.conf'!C60/'4.conf'!$F$13)*100,"")</f>
        <v/>
      </c>
    </row>
    <row r="61" spans="1:9" x14ac:dyDescent="0.2">
      <c r="A61" s="61">
        <f>'4.conf'!A61</f>
        <v>2014</v>
      </c>
      <c r="D61" s="361" t="str">
        <f>+I61</f>
        <v/>
      </c>
      <c r="I61" s="366" t="str">
        <f>IF('4.conf'!C61&gt;0,('4.conf'!C61/'4.conf'!$F$13)*100,"")</f>
        <v/>
      </c>
    </row>
    <row r="62" spans="1:9" ht="13.5" thickBot="1" x14ac:dyDescent="0.25">
      <c r="A62" s="63">
        <f>'4.conf'!A62</f>
        <v>2015</v>
      </c>
      <c r="D62" s="362" t="str">
        <f>+I62</f>
        <v/>
      </c>
      <c r="I62" s="367" t="str">
        <f>IF('4.conf'!C62&gt;0,('4.conf'!C62/'4.conf'!$F$13)*100,"")</f>
        <v/>
      </c>
    </row>
    <row r="63" spans="1:9" x14ac:dyDescent="0.2">
      <c r="A63" s="453" t="str">
        <f>'4.conf'!A63</f>
        <v>ene-nov 2015</v>
      </c>
      <c r="D63" s="363" t="str">
        <f>+I63</f>
        <v/>
      </c>
      <c r="I63" s="368" t="str">
        <f>IF('4.conf'!C63&gt;0,('4.conf'!C63/'4.conf'!$F$13)*100,"")</f>
        <v/>
      </c>
    </row>
    <row r="64" spans="1:9" ht="13.5" thickBot="1" x14ac:dyDescent="0.25">
      <c r="A64" s="454" t="str">
        <f>'4.conf'!A64</f>
        <v>ene-nov 2016</v>
      </c>
      <c r="D64" s="364" t="str">
        <f>+I64</f>
        <v/>
      </c>
      <c r="I64" s="369" t="str">
        <f>IF('4.conf'!C64&gt;0,('4.conf'!C64/'4.conf'!$F$13)*100,"")</f>
        <v/>
      </c>
    </row>
    <row r="67" spans="1:4" hidden="1" x14ac:dyDescent="0.2">
      <c r="A67" s="97" t="s">
        <v>160</v>
      </c>
    </row>
    <row r="68" spans="1:4" hidden="1" x14ac:dyDescent="0.2"/>
    <row r="69" spans="1:4" ht="13.5" hidden="1" thickBot="1" x14ac:dyDescent="0.25"/>
    <row r="70" spans="1:4" ht="38.25" hidden="1" customHeight="1" thickBot="1" x14ac:dyDescent="0.25">
      <c r="A70" s="102" t="s">
        <v>10</v>
      </c>
      <c r="B70" s="111"/>
      <c r="C70" s="103"/>
      <c r="D70" s="108" t="str">
        <f>+D59</f>
        <v xml:space="preserve">EXPORTACIONES US$ FOB  </v>
      </c>
    </row>
    <row r="71" spans="1:4" hidden="1" x14ac:dyDescent="0.2">
      <c r="A71" s="110">
        <v>2002</v>
      </c>
      <c r="B71" s="111"/>
      <c r="C71" s="111"/>
      <c r="D71" s="127" t="e">
        <f>+D60-SUM(D10:D21)</f>
        <v>#VALUE!</v>
      </c>
    </row>
    <row r="72" spans="1:4" hidden="1" x14ac:dyDescent="0.2">
      <c r="A72" s="112">
        <v>2003</v>
      </c>
      <c r="B72" s="111"/>
      <c r="C72" s="111"/>
      <c r="D72" s="131" t="e">
        <f>+D61-SUM(D22:D33)</f>
        <v>#VALUE!</v>
      </c>
    </row>
    <row r="73" spans="1:4" ht="13.5" hidden="1" thickBot="1" x14ac:dyDescent="0.25">
      <c r="A73" s="113">
        <v>2004</v>
      </c>
      <c r="B73" s="111"/>
      <c r="C73" s="111"/>
      <c r="D73" s="135" t="e">
        <f>+D62-SUM(D34:D45)</f>
        <v>#VALUE!</v>
      </c>
    </row>
    <row r="74" spans="1:4" hidden="1" x14ac:dyDescent="0.2">
      <c r="A74" s="110" t="s">
        <v>207</v>
      </c>
      <c r="B74" s="111"/>
      <c r="C74" s="111"/>
      <c r="D74" s="140" t="e">
        <f>+D63-(SUM(D34:INDEX(D34:D45,'[3]parámetros e instrucciones'!$E$3)))</f>
        <v>#VALUE!</v>
      </c>
    </row>
    <row r="75" spans="1:4" ht="13.5" hidden="1" thickBot="1" x14ac:dyDescent="0.25">
      <c r="A75" s="113" t="s">
        <v>206</v>
      </c>
      <c r="B75" s="111"/>
      <c r="C75" s="111"/>
      <c r="D75" s="145" t="e">
        <f>+D64-(SUM(D46:INDEX(D46:D57,'[3]parámetros e instrucciones'!$E$3)))</f>
        <v>#VALUE!</v>
      </c>
    </row>
  </sheetData>
  <sheetProtection formatCells="0" formatColumns="0" formatRows="0"/>
  <protectedRanges>
    <protectedRange sqref="D60:D64 D10:D57" name="Rango2_1"/>
    <protectedRange sqref="D60:D64" name="Rango1_1"/>
  </protectedRanges>
  <mergeCells count="6">
    <mergeCell ref="A2:D2"/>
    <mergeCell ref="F6:G6"/>
    <mergeCell ref="A3:D3"/>
    <mergeCell ref="A4:D4"/>
    <mergeCell ref="A5:D5"/>
    <mergeCell ref="A6:D6"/>
  </mergeCells>
  <phoneticPr fontId="17" type="noConversion"/>
  <printOptions horizontalCentered="1" verticalCentered="1"/>
  <pageMargins left="0.23622047244094491" right="0.23622047244094491" top="0.19685039370078741" bottom="0.19685039370078741" header="0" footer="0"/>
  <pageSetup paperSize="9" scale="92" orientation="portrait" verticalDpi="300" r:id="rId1"/>
  <headerFooter alignWithMargins="0">
    <oddHeader>&amp;R2016 - Año del Bicentenario de la Declaración de la Independencia Nacional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1"/>
  <sheetViews>
    <sheetView showGridLines="0" view="pageBreakPreview" zoomScaleNormal="100" zoomScaleSheetLayoutView="100" workbookViewId="0">
      <selection sqref="A1:B13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95" customFormat="1" x14ac:dyDescent="0.2">
      <c r="A1" s="425" t="s">
        <v>142</v>
      </c>
      <c r="B1" s="425"/>
    </row>
    <row r="2" spans="1:2" s="195" customFormat="1" x14ac:dyDescent="0.2">
      <c r="A2" s="425" t="s">
        <v>110</v>
      </c>
      <c r="B2" s="425"/>
    </row>
    <row r="3" spans="1:2" x14ac:dyDescent="0.2">
      <c r="A3" s="441" t="str">
        <f>+'1.modelos'!A3</f>
        <v>Lavavajillas</v>
      </c>
      <c r="B3" s="444"/>
    </row>
    <row r="4" spans="1:2" ht="13.5" thickBot="1" x14ac:dyDescent="0.25">
      <c r="A4" s="55"/>
      <c r="B4" s="55"/>
    </row>
    <row r="5" spans="1:2" ht="13.5" thickBot="1" x14ac:dyDescent="0.25">
      <c r="A5" s="429" t="s">
        <v>12</v>
      </c>
      <c r="B5" s="459" t="s">
        <v>87</v>
      </c>
    </row>
    <row r="6" spans="1:2" x14ac:dyDescent="0.2">
      <c r="A6" s="415">
        <f>'3.vol.'!C59</f>
        <v>2013</v>
      </c>
      <c r="B6" s="196"/>
    </row>
    <row r="7" spans="1:2" x14ac:dyDescent="0.2">
      <c r="A7" s="189">
        <f>'3.vol.'!C60</f>
        <v>2014</v>
      </c>
      <c r="B7" s="197"/>
    </row>
    <row r="8" spans="1:2" ht="13.5" thickBot="1" x14ac:dyDescent="0.25">
      <c r="A8" s="198">
        <f>'3.vol.'!C61</f>
        <v>2015</v>
      </c>
      <c r="B8" s="199"/>
    </row>
    <row r="9" spans="1:2" x14ac:dyDescent="0.2">
      <c r="A9" s="458" t="str">
        <f>'3.vol.'!C62</f>
        <v>ene-nov 2015</v>
      </c>
      <c r="B9" s="196"/>
    </row>
    <row r="10" spans="1:2" ht="13.5" thickBot="1" x14ac:dyDescent="0.25">
      <c r="A10" s="456" t="str">
        <f>'3.vol.'!C63</f>
        <v>ene-nov 2016</v>
      </c>
      <c r="B10" s="200"/>
    </row>
    <row r="11" spans="1:2" x14ac:dyDescent="0.2">
      <c r="A11" s="194"/>
    </row>
    <row r="12" spans="1:2" ht="12.75" customHeight="1" x14ac:dyDescent="0.2">
      <c r="A12" s="511" t="s">
        <v>258</v>
      </c>
      <c r="B12" s="511"/>
    </row>
    <row r="13" spans="1:2" x14ac:dyDescent="0.2">
      <c r="A13" s="511"/>
      <c r="B13" s="511"/>
    </row>
    <row r="15" spans="1:2" ht="13.5" hidden="1" thickBot="1" x14ac:dyDescent="0.25">
      <c r="A15" s="103" t="s">
        <v>127</v>
      </c>
    </row>
    <row r="16" spans="1:2" ht="13.5" hidden="1" thickBot="1" x14ac:dyDescent="0.25">
      <c r="A16" s="102" t="s">
        <v>10</v>
      </c>
      <c r="B16" s="102" t="s">
        <v>146</v>
      </c>
    </row>
    <row r="17" spans="1:2" hidden="1" x14ac:dyDescent="0.2">
      <c r="A17" s="110">
        <v>2003</v>
      </c>
      <c r="B17" s="151" t="str">
        <f>IF('3.vol.'!E59&gt;'5capprod'!B6,"ERROR","OK")</f>
        <v>OK</v>
      </c>
    </row>
    <row r="18" spans="1:2" hidden="1" x14ac:dyDescent="0.2">
      <c r="A18" s="112">
        <v>2004</v>
      </c>
      <c r="B18" s="152" t="str">
        <f>IF('3.vol.'!E60&gt;'5capprod'!B7,"ERROR","OK")</f>
        <v>OK</v>
      </c>
    </row>
    <row r="19" spans="1:2" ht="13.5" hidden="1" thickBot="1" x14ac:dyDescent="0.25">
      <c r="A19" s="113">
        <v>2005</v>
      </c>
      <c r="B19" s="153" t="str">
        <f>IF('3.vol.'!E61&gt;'5capprod'!B8,"ERROR","OK")</f>
        <v>OK</v>
      </c>
    </row>
    <row r="20" spans="1:2" hidden="1" x14ac:dyDescent="0.2">
      <c r="A20" s="110" t="s">
        <v>117</v>
      </c>
      <c r="B20" s="151" t="str">
        <f>IF('3.vol.'!E62&gt;'5capprod'!B9,"ERROR","OK")</f>
        <v>OK</v>
      </c>
    </row>
    <row r="21" spans="1:2" ht="13.5" hidden="1" thickBot="1" x14ac:dyDescent="0.25">
      <c r="A21" s="113" t="s">
        <v>205</v>
      </c>
      <c r="B21" s="153" t="str">
        <f>IF('3.vol.'!E63&gt;'5capprod'!B10,"ERROR","OK")</f>
        <v>OK</v>
      </c>
    </row>
  </sheetData>
  <sheetProtection formatCells="0" formatColumns="0" formatRows="0"/>
  <mergeCells count="1">
    <mergeCell ref="A12:B13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50" orientation="landscape" verticalDpi="300" r:id="rId1"/>
  <headerFooter alignWithMargins="0">
    <oddHeader>&amp;R2016 - Año del Bicentenario de la Declaración de la Independencia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 coproductos</vt:lpstr>
      <vt:lpstr>8.a. Costos</vt:lpstr>
      <vt:lpstr>8.b. Costos</vt:lpstr>
      <vt:lpstr>9.a adicionalcostos</vt:lpstr>
      <vt:lpstr>9.b adicionalcostos</vt:lpstr>
      <vt:lpstr>10.a-precios</vt:lpstr>
      <vt:lpstr>10.b-precios</vt:lpstr>
      <vt:lpstr>11- impo </vt:lpstr>
      <vt:lpstr>12Reventa</vt:lpstr>
      <vt:lpstr>13 existencias</vt:lpstr>
      <vt:lpstr>14impo semi </vt:lpstr>
      <vt:lpstr>11-Máx. Prod.</vt:lpstr>
      <vt:lpstr>14-horas trabajadas</vt:lpstr>
      <vt:lpstr>'1.modelos'!Área_de_impresión</vt:lpstr>
      <vt:lpstr>'10.a-precios'!Área_de_impresión</vt:lpstr>
      <vt:lpstr>'10.b-precios'!Área_de_impresión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 coproductos'!Área_de_impresión</vt:lpstr>
      <vt:lpstr>'8.a. Costos'!Área_de_impresión</vt:lpstr>
      <vt:lpstr>'8.b. Costos'!Área_de_impresión</vt:lpstr>
      <vt:lpstr>'9.a adicionalcostos'!Área_de_impresión</vt:lpstr>
      <vt:lpstr>'9.b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Marcela Natalia Martino</cp:lastModifiedBy>
  <cp:lastPrinted>2016-12-21T18:57:06Z</cp:lastPrinted>
  <dcterms:created xsi:type="dcterms:W3CDTF">1996-10-10T17:31:07Z</dcterms:created>
  <dcterms:modified xsi:type="dcterms:W3CDTF">2018-05-30T19:51:32Z</dcterms:modified>
</cp:coreProperties>
</file>