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6.128\040 Cuestionarios\10 Modelo Enviado\Productores\"/>
    </mc:Choice>
  </mc:AlternateContent>
  <bookViews>
    <workbookView xWindow="240" yWindow="45" windowWidth="9135" windowHeight="4965" tabRatio="869" firstSheet="10" activeTab="1"/>
  </bookViews>
  <sheets>
    <sheet name="parámetros e instrucciones" sheetId="48" r:id="rId1"/>
    <sheet name="anexo" sheetId="1" r:id="rId2"/>
    <sheet name="1.modelos" sheetId="2" r:id="rId3"/>
    <sheet name="2. prod nac" sheetId="28" r:id="rId4"/>
    <sheet name="3.vol" sheetId="45" r:id="rId5"/>
    <sheet name="4.1  $" sheetId="52" r:id="rId6"/>
    <sheet name="4.2.a conf" sheetId="47" r:id="rId7"/>
    <sheet name="4.2.b res pub" sheetId="46" r:id="rId8"/>
    <sheet name="5. cap prod" sheetId="71" r:id="rId9"/>
    <sheet name="5.ejemplo" sheetId="33" r:id="rId10"/>
    <sheet name="6-empleo " sheetId="34" r:id="rId11"/>
    <sheet name="7.costos totales" sheetId="49" r:id="rId12"/>
    <sheet name="8.a costos" sheetId="36" r:id="rId13"/>
    <sheet name="9.a costos adicionales" sheetId="50" r:id="rId14"/>
    <sheet name="10.precios" sheetId="38" r:id="rId15"/>
    <sheet name="11.impo" sheetId="84" r:id="rId16"/>
    <sheet name="12.reventa" sheetId="41" r:id="rId17"/>
    <sheet name="13.exist" sheetId="42" r:id="rId18"/>
    <sheet name="14.semiterm" sheetId="94" r:id="rId19"/>
    <sheet name="11-Máx. Prod." sheetId="14" state="hidden" r:id="rId20"/>
    <sheet name="14-horas trabajadas" sheetId="23" state="hidden" r:id="rId21"/>
  </sheets>
  <externalReferences>
    <externalReference r:id="rId22"/>
    <externalReference r:id="rId23"/>
  </externalReferences>
  <definedNames>
    <definedName name="al">[1]PARAMETROS!$C$5</definedName>
    <definedName name="año1">'[2]0a_Parámetros'!$H$7</definedName>
    <definedName name="_xlnm.Print_Area" localSheetId="2">'1.modelos'!$A$1:$G$37</definedName>
    <definedName name="_xlnm.Print_Area" localSheetId="14">'10.precios'!$A$1:$E$60</definedName>
    <definedName name="_xlnm.Print_Area" localSheetId="15">'11.impo'!$A$1:$E$62</definedName>
    <definedName name="_xlnm.Print_Area" localSheetId="19">'11-Máx. Prod.'!$A$1:$B$5</definedName>
    <definedName name="_xlnm.Print_Area" localSheetId="16">'12.reventa'!$A$1:$I$64</definedName>
    <definedName name="_xlnm.Print_Area" localSheetId="17">'13.exist'!$A$1:$F$16</definedName>
    <definedName name="_xlnm.Print_Area" localSheetId="18">'14.semiterm'!$A$1:$E$63</definedName>
    <definedName name="_xlnm.Print_Area" localSheetId="20">'14-horas trabajadas'!$A$1:$D$10</definedName>
    <definedName name="_xlnm.Print_Area" localSheetId="3">'2. prod nac'!$A$1:$I$24</definedName>
    <definedName name="_xlnm.Print_Area" localSheetId="4">'3.vol'!$A$1:$J$62</definedName>
    <definedName name="_xlnm.Print_Area" localSheetId="5">'4.1  $'!$A$1:$C$63</definedName>
    <definedName name="_xlnm.Print_Area" localSheetId="6">'4.2.a conf'!$A$1:$B$63</definedName>
    <definedName name="_xlnm.Print_Area" localSheetId="7">'4.2.b res pub'!$A$1:$B$63</definedName>
    <definedName name="_xlnm.Print_Area" localSheetId="8">'5. cap prod'!$A$1:$E$12</definedName>
    <definedName name="_xlnm.Print_Area" localSheetId="9">'5.ejemplo'!$A$1:$G$43</definedName>
    <definedName name="_xlnm.Print_Area" localSheetId="10">'6-empleo '!$A$1:$I$11</definedName>
    <definedName name="_xlnm.Print_Area" localSheetId="11">'7.costos totales'!$A$1:$F$44</definedName>
    <definedName name="_xlnm.Print_Area" localSheetId="12">'8.a costos'!$A$1:$K$61</definedName>
    <definedName name="_xlnm.Print_Area" localSheetId="13">'9.a costos adicionales'!$A$1:$H$46</definedName>
    <definedName name="_xlnm.Print_Area" localSheetId="1">anexo!$A$1:$H$49</definedName>
  </definedNames>
  <calcPr calcId="152511" calcMode="manual"/>
</workbook>
</file>

<file path=xl/calcChain.xml><?xml version="1.0" encoding="utf-8"?>
<calcChain xmlns="http://schemas.openxmlformats.org/spreadsheetml/2006/main">
  <c r="B35" i="46" l="1"/>
  <c r="B34" i="46"/>
  <c r="A54" i="94" l="1"/>
  <c r="A14" i="42" l="1"/>
  <c r="A13" i="42"/>
  <c r="A12" i="42"/>
  <c r="A11" i="42"/>
  <c r="A10" i="42"/>
  <c r="A55" i="41"/>
  <c r="A53" i="84"/>
  <c r="A53" i="38"/>
  <c r="D53" i="38"/>
  <c r="A54" i="38"/>
  <c r="A54" i="84" s="1"/>
  <c r="A56" i="41" s="1"/>
  <c r="A55" i="94" s="1"/>
  <c r="D54" i="38"/>
  <c r="J7" i="36"/>
  <c r="H7" i="36"/>
  <c r="F7" i="36"/>
  <c r="D7" i="36"/>
  <c r="B7" i="36"/>
  <c r="B6" i="34"/>
  <c r="E6" i="34" s="1"/>
  <c r="A55" i="46"/>
  <c r="A56" i="46"/>
  <c r="B55" i="46"/>
  <c r="B56" i="46"/>
  <c r="A55" i="47"/>
  <c r="A54" i="47"/>
  <c r="A53" i="47"/>
  <c r="A52" i="47"/>
  <c r="A51" i="47"/>
  <c r="A50" i="47"/>
  <c r="A49" i="47"/>
  <c r="A48" i="47"/>
  <c r="A47" i="47"/>
  <c r="A46" i="47"/>
  <c r="A45" i="47"/>
  <c r="A44" i="47"/>
  <c r="A51" i="52"/>
  <c r="A52" i="52"/>
  <c r="B63" i="46" l="1"/>
  <c r="B62" i="46"/>
  <c r="B61" i="46"/>
  <c r="B60" i="46"/>
  <c r="B59" i="46"/>
  <c r="B9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A3" i="94" l="1"/>
  <c r="A3" i="42"/>
  <c r="A3" i="84" l="1"/>
  <c r="D60" i="38"/>
  <c r="D59" i="38"/>
  <c r="D58" i="38"/>
  <c r="D57" i="38"/>
  <c r="D56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K49" i="36"/>
  <c r="K48" i="36"/>
  <c r="K47" i="36"/>
  <c r="K46" i="36"/>
  <c r="K45" i="36"/>
  <c r="K43" i="36"/>
  <c r="K42" i="36"/>
  <c r="K41" i="36"/>
  <c r="K40" i="36"/>
  <c r="K39" i="36"/>
  <c r="K38" i="36"/>
  <c r="K37" i="36"/>
  <c r="K35" i="36"/>
  <c r="K34" i="36"/>
  <c r="K33" i="36"/>
  <c r="K32" i="36"/>
  <c r="K30" i="36"/>
  <c r="K29" i="36"/>
  <c r="K28" i="36"/>
  <c r="K27" i="36"/>
  <c r="K26" i="36"/>
  <c r="K24" i="36"/>
  <c r="K22" i="36"/>
  <c r="K21" i="36"/>
  <c r="K20" i="36"/>
  <c r="K19" i="36"/>
  <c r="K18" i="36"/>
  <c r="K17" i="36"/>
  <c r="K15" i="36"/>
  <c r="K14" i="36"/>
  <c r="K13" i="36"/>
  <c r="K12" i="36"/>
  <c r="K11" i="36"/>
  <c r="K10" i="36"/>
  <c r="I49" i="36"/>
  <c r="I48" i="36"/>
  <c r="I47" i="36"/>
  <c r="I46" i="36"/>
  <c r="I45" i="36"/>
  <c r="I43" i="36"/>
  <c r="I42" i="36"/>
  <c r="I41" i="36"/>
  <c r="I40" i="36"/>
  <c r="I39" i="36"/>
  <c r="I38" i="36"/>
  <c r="I37" i="36"/>
  <c r="I35" i="36"/>
  <c r="I34" i="36"/>
  <c r="I33" i="36"/>
  <c r="I32" i="36"/>
  <c r="I30" i="36"/>
  <c r="I29" i="36"/>
  <c r="I28" i="36"/>
  <c r="I27" i="36"/>
  <c r="I26" i="36"/>
  <c r="I24" i="36"/>
  <c r="I22" i="36"/>
  <c r="I21" i="36"/>
  <c r="I20" i="36"/>
  <c r="I19" i="36"/>
  <c r="I18" i="36"/>
  <c r="I17" i="36"/>
  <c r="I15" i="36"/>
  <c r="I14" i="36"/>
  <c r="I13" i="36"/>
  <c r="I12" i="36"/>
  <c r="I11" i="36"/>
  <c r="I10" i="36"/>
  <c r="G49" i="36"/>
  <c r="G48" i="36"/>
  <c r="G47" i="36"/>
  <c r="G46" i="36"/>
  <c r="G45" i="36"/>
  <c r="G43" i="36"/>
  <c r="G42" i="36"/>
  <c r="G41" i="36"/>
  <c r="G40" i="36"/>
  <c r="G39" i="36"/>
  <c r="G38" i="36"/>
  <c r="G37" i="36"/>
  <c r="G35" i="36"/>
  <c r="G34" i="36"/>
  <c r="G33" i="36"/>
  <c r="G32" i="36"/>
  <c r="G30" i="36"/>
  <c r="G29" i="36"/>
  <c r="G28" i="36"/>
  <c r="G27" i="36"/>
  <c r="G26" i="36"/>
  <c r="G24" i="36"/>
  <c r="G22" i="36"/>
  <c r="G21" i="36"/>
  <c r="G20" i="36"/>
  <c r="G19" i="36"/>
  <c r="G18" i="36"/>
  <c r="G17" i="36"/>
  <c r="G15" i="36"/>
  <c r="G14" i="36"/>
  <c r="G13" i="36"/>
  <c r="G12" i="36"/>
  <c r="G11" i="36"/>
  <c r="G10" i="36"/>
  <c r="E49" i="36"/>
  <c r="E48" i="36"/>
  <c r="E47" i="36"/>
  <c r="E46" i="36"/>
  <c r="E45" i="36"/>
  <c r="E43" i="36"/>
  <c r="E42" i="36"/>
  <c r="E41" i="36"/>
  <c r="E40" i="36"/>
  <c r="E39" i="36"/>
  <c r="E38" i="36"/>
  <c r="E37" i="36"/>
  <c r="E35" i="36"/>
  <c r="E34" i="36"/>
  <c r="E33" i="36"/>
  <c r="E32" i="36"/>
  <c r="E30" i="36"/>
  <c r="E29" i="36"/>
  <c r="E28" i="36"/>
  <c r="E27" i="36"/>
  <c r="E26" i="36"/>
  <c r="E24" i="36"/>
  <c r="E22" i="36"/>
  <c r="E21" i="36"/>
  <c r="E20" i="36"/>
  <c r="E19" i="36"/>
  <c r="E18" i="36"/>
  <c r="E17" i="36"/>
  <c r="E15" i="36"/>
  <c r="E14" i="36"/>
  <c r="E13" i="36"/>
  <c r="E12" i="36"/>
  <c r="E11" i="36"/>
  <c r="E10" i="36"/>
  <c r="C49" i="36"/>
  <c r="C48" i="36"/>
  <c r="C47" i="36"/>
  <c r="C46" i="36"/>
  <c r="C45" i="36"/>
  <c r="C43" i="36"/>
  <c r="C42" i="36"/>
  <c r="C41" i="36"/>
  <c r="C40" i="36"/>
  <c r="C39" i="36"/>
  <c r="C38" i="36"/>
  <c r="C37" i="36"/>
  <c r="C35" i="36"/>
  <c r="C34" i="36"/>
  <c r="C33" i="36"/>
  <c r="C32" i="36"/>
  <c r="C30" i="36"/>
  <c r="C29" i="36"/>
  <c r="C28" i="36"/>
  <c r="C27" i="36"/>
  <c r="C26" i="36"/>
  <c r="C24" i="36"/>
  <c r="C22" i="36"/>
  <c r="C21" i="36"/>
  <c r="C20" i="36"/>
  <c r="C19" i="36"/>
  <c r="C18" i="36"/>
  <c r="C17" i="36"/>
  <c r="C15" i="36"/>
  <c r="C14" i="36"/>
  <c r="C13" i="36"/>
  <c r="C12" i="36"/>
  <c r="C11" i="36"/>
  <c r="C10" i="36"/>
  <c r="G6" i="50"/>
  <c r="G24" i="50" s="1"/>
  <c r="B7" i="49"/>
  <c r="C7" i="49" s="1"/>
  <c r="F6" i="50" l="1"/>
  <c r="F24" i="50" s="1"/>
  <c r="A3" i="71"/>
  <c r="B12" i="28"/>
  <c r="B11" i="71" s="1"/>
  <c r="B11" i="28"/>
  <c r="B10" i="71" s="1"/>
  <c r="A62" i="47"/>
  <c r="A61" i="47"/>
  <c r="A61" i="52"/>
  <c r="A60" i="52"/>
  <c r="A58" i="45"/>
  <c r="A56" i="38" s="1"/>
  <c r="A11" i="34" l="1"/>
  <c r="A10" i="34"/>
  <c r="A58" i="47"/>
  <c r="D6" i="50"/>
  <c r="D24" i="50" s="1"/>
  <c r="A56" i="84"/>
  <c r="A57" i="52"/>
  <c r="B8" i="28"/>
  <c r="B7" i="71" s="1"/>
  <c r="C6" i="50"/>
  <c r="C24" i="50" s="1"/>
  <c r="D5" i="2"/>
  <c r="E5" i="2" s="1"/>
  <c r="D7" i="49" s="1"/>
  <c r="A59" i="45"/>
  <c r="A60" i="38"/>
  <c r="A60" i="84" s="1"/>
  <c r="A59" i="38"/>
  <c r="A59" i="84" s="1"/>
  <c r="A63" i="46"/>
  <c r="A62" i="46"/>
  <c r="A54" i="46"/>
  <c r="A53" i="46"/>
  <c r="A52" i="46"/>
  <c r="A51" i="46"/>
  <c r="A50" i="46"/>
  <c r="A49" i="46"/>
  <c r="A48" i="46"/>
  <c r="A47" i="46"/>
  <c r="A46" i="46"/>
  <c r="A45" i="46"/>
  <c r="A43" i="47"/>
  <c r="A44" i="46" s="1"/>
  <c r="A42" i="47"/>
  <c r="A43" i="46" s="1"/>
  <c r="A41" i="47"/>
  <c r="A42" i="46" s="1"/>
  <c r="A40" i="47"/>
  <c r="A41" i="46" s="1"/>
  <c r="A39" i="47"/>
  <c r="A40" i="46" s="1"/>
  <c r="A38" i="47"/>
  <c r="A39" i="46" s="1"/>
  <c r="A37" i="47"/>
  <c r="A38" i="46" s="1"/>
  <c r="A36" i="47"/>
  <c r="A37" i="46" s="1"/>
  <c r="A35" i="47"/>
  <c r="A36" i="46" s="1"/>
  <c r="A34" i="47"/>
  <c r="A35" i="46" s="1"/>
  <c r="A33" i="47"/>
  <c r="A34" i="46" s="1"/>
  <c r="A32" i="47"/>
  <c r="A33" i="46" s="1"/>
  <c r="A31" i="47"/>
  <c r="A32" i="46" s="1"/>
  <c r="A30" i="47"/>
  <c r="A31" i="46" s="1"/>
  <c r="A29" i="47"/>
  <c r="A30" i="46" s="1"/>
  <c r="A28" i="47"/>
  <c r="A29" i="46" s="1"/>
  <c r="A27" i="47"/>
  <c r="A28" i="46" s="1"/>
  <c r="A26" i="47"/>
  <c r="A27" i="46" s="1"/>
  <c r="A25" i="47"/>
  <c r="A26" i="46" s="1"/>
  <c r="A24" i="47"/>
  <c r="A25" i="46" s="1"/>
  <c r="A23" i="47"/>
  <c r="A24" i="46" s="1"/>
  <c r="A22" i="47"/>
  <c r="A23" i="46" s="1"/>
  <c r="A21" i="47"/>
  <c r="A22" i="46" s="1"/>
  <c r="A20" i="47"/>
  <c r="A21" i="46" s="1"/>
  <c r="A19" i="47"/>
  <c r="A20" i="46" s="1"/>
  <c r="A18" i="47"/>
  <c r="A19" i="46" s="1"/>
  <c r="A17" i="47"/>
  <c r="A18" i="46" s="1"/>
  <c r="A16" i="47"/>
  <c r="A17" i="46" s="1"/>
  <c r="A15" i="47"/>
  <c r="A16" i="46" s="1"/>
  <c r="A14" i="47"/>
  <c r="A15" i="46" s="1"/>
  <c r="A13" i="47"/>
  <c r="A14" i="46" s="1"/>
  <c r="A12" i="47"/>
  <c r="A13" i="46" s="1"/>
  <c r="A11" i="47"/>
  <c r="A12" i="46" s="1"/>
  <c r="A10" i="47"/>
  <c r="A11" i="46" s="1"/>
  <c r="A9" i="47"/>
  <c r="A10" i="46" s="1"/>
  <c r="A8" i="47"/>
  <c r="A9" i="46" s="1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C56" i="52"/>
  <c r="A3" i="52"/>
  <c r="B56" i="52"/>
  <c r="A3" i="50"/>
  <c r="A3" i="38" s="1"/>
  <c r="A3" i="36"/>
  <c r="A3" i="49"/>
  <c r="A3" i="47"/>
  <c r="A4" i="46"/>
  <c r="A3" i="45"/>
  <c r="B58" i="46"/>
  <c r="A48" i="38"/>
  <c r="A48" i="84" s="1"/>
  <c r="A50" i="41" s="1"/>
  <c r="A49" i="94" s="1"/>
  <c r="A49" i="38"/>
  <c r="A49" i="84" s="1"/>
  <c r="A51" i="41" s="1"/>
  <c r="A50" i="94" s="1"/>
  <c r="A50" i="38"/>
  <c r="A50" i="84" s="1"/>
  <c r="A52" i="41" s="1"/>
  <c r="A51" i="94" s="1"/>
  <c r="A51" i="38"/>
  <c r="A51" i="84" s="1"/>
  <c r="A53" i="41" s="1"/>
  <c r="A52" i="94" s="1"/>
  <c r="A52" i="38"/>
  <c r="A52" i="84" s="1"/>
  <c r="A54" i="41" s="1"/>
  <c r="A53" i="94" s="1"/>
  <c r="A45" i="38"/>
  <c r="A45" i="84" s="1"/>
  <c r="A47" i="41" s="1"/>
  <c r="A46" i="94" s="1"/>
  <c r="A47" i="38"/>
  <c r="A47" i="84" s="1"/>
  <c r="A49" i="41" s="1"/>
  <c r="A48" i="94" s="1"/>
  <c r="A46" i="38"/>
  <c r="A46" i="84" s="1"/>
  <c r="A48" i="41" s="1"/>
  <c r="A47" i="94" s="1"/>
  <c r="A44" i="38"/>
  <c r="A44" i="84" s="1"/>
  <c r="A46" i="41" s="1"/>
  <c r="A45" i="94" s="1"/>
  <c r="A43" i="38"/>
  <c r="A43" i="84" s="1"/>
  <c r="A45" i="41" s="1"/>
  <c r="A44" i="94" s="1"/>
  <c r="A42" i="38"/>
  <c r="A42" i="84" s="1"/>
  <c r="A44" i="41" s="1"/>
  <c r="A43" i="94" s="1"/>
  <c r="A41" i="38"/>
  <c r="A41" i="84" s="1"/>
  <c r="A43" i="41" s="1"/>
  <c r="A42" i="94" s="1"/>
  <c r="A40" i="38"/>
  <c r="A40" i="84" s="1"/>
  <c r="A42" i="41" s="1"/>
  <c r="A41" i="94" s="1"/>
  <c r="A39" i="38"/>
  <c r="A39" i="84" s="1"/>
  <c r="A41" i="41" s="1"/>
  <c r="A40" i="94" s="1"/>
  <c r="A38" i="38"/>
  <c r="A38" i="84" s="1"/>
  <c r="A40" i="41" s="1"/>
  <c r="A39" i="94" s="1"/>
  <c r="A37" i="38"/>
  <c r="A37" i="84" s="1"/>
  <c r="A39" i="41" s="1"/>
  <c r="A38" i="94" s="1"/>
  <c r="A36" i="38"/>
  <c r="A36" i="84" s="1"/>
  <c r="A38" i="41" s="1"/>
  <c r="A37" i="94" s="1"/>
  <c r="A35" i="38"/>
  <c r="A35" i="84" s="1"/>
  <c r="A37" i="41" s="1"/>
  <c r="A36" i="94" s="1"/>
  <c r="A34" i="38"/>
  <c r="A34" i="84" s="1"/>
  <c r="A36" i="41" s="1"/>
  <c r="A35" i="94" s="1"/>
  <c r="A33" i="38"/>
  <c r="A33" i="84" s="1"/>
  <c r="A35" i="41" s="1"/>
  <c r="A34" i="94" s="1"/>
  <c r="A32" i="38"/>
  <c r="A32" i="84" s="1"/>
  <c r="A34" i="41" s="1"/>
  <c r="A33" i="94" s="1"/>
  <c r="A31" i="38"/>
  <c r="A31" i="84" s="1"/>
  <c r="A33" i="41" s="1"/>
  <c r="A32" i="94" s="1"/>
  <c r="A30" i="38"/>
  <c r="A30" i="84" s="1"/>
  <c r="A32" i="41" s="1"/>
  <c r="A31" i="94" s="1"/>
  <c r="A29" i="38"/>
  <c r="A29" i="84" s="1"/>
  <c r="A31" i="41" s="1"/>
  <c r="A30" i="94" s="1"/>
  <c r="A28" i="38"/>
  <c r="A28" i="84" s="1"/>
  <c r="A30" i="41" s="1"/>
  <c r="A29" i="94" s="1"/>
  <c r="A27" i="38"/>
  <c r="A27" i="84" s="1"/>
  <c r="A29" i="41" s="1"/>
  <c r="A28" i="94" s="1"/>
  <c r="A26" i="38"/>
  <c r="A26" i="84" s="1"/>
  <c r="A28" i="41" s="1"/>
  <c r="A27" i="94" s="1"/>
  <c r="A25" i="38"/>
  <c r="A25" i="84" s="1"/>
  <c r="A27" i="41" s="1"/>
  <c r="A26" i="94" s="1"/>
  <c r="A24" i="38"/>
  <c r="A24" i="84" s="1"/>
  <c r="A26" i="41" s="1"/>
  <c r="A25" i="94" s="1"/>
  <c r="A23" i="38"/>
  <c r="A23" i="84" s="1"/>
  <c r="A25" i="41" s="1"/>
  <c r="A24" i="94" s="1"/>
  <c r="A22" i="38"/>
  <c r="A22" i="84" s="1"/>
  <c r="A24" i="41" s="1"/>
  <c r="A23" i="94" s="1"/>
  <c r="A21" i="38"/>
  <c r="A21" i="84" s="1"/>
  <c r="A23" i="41" s="1"/>
  <c r="A22" i="94" s="1"/>
  <c r="A20" i="38"/>
  <c r="A20" i="84" s="1"/>
  <c r="A22" i="41" s="1"/>
  <c r="A21" i="94" s="1"/>
  <c r="A19" i="38"/>
  <c r="A19" i="84" s="1"/>
  <c r="A21" i="41" s="1"/>
  <c r="A20" i="94" s="1"/>
  <c r="A18" i="38"/>
  <c r="A18" i="84" s="1"/>
  <c r="A20" i="41" s="1"/>
  <c r="A19" i="94" s="1"/>
  <c r="A17" i="38"/>
  <c r="A17" i="84" s="1"/>
  <c r="A19" i="41" s="1"/>
  <c r="A18" i="94" s="1"/>
  <c r="A16" i="38"/>
  <c r="A16" i="84" s="1"/>
  <c r="A18" i="41" s="1"/>
  <c r="A17" i="94" s="1"/>
  <c r="A15" i="38"/>
  <c r="A15" i="84" s="1"/>
  <c r="A17" i="41" s="1"/>
  <c r="A16" i="94" s="1"/>
  <c r="A14" i="38"/>
  <c r="A14" i="84" s="1"/>
  <c r="A16" i="41" s="1"/>
  <c r="A15" i="94" s="1"/>
  <c r="A13" i="38"/>
  <c r="A13" i="84" s="1"/>
  <c r="A15" i="41" s="1"/>
  <c r="A14" i="94" s="1"/>
  <c r="A12" i="38"/>
  <c r="A12" i="84" s="1"/>
  <c r="A14" i="41" s="1"/>
  <c r="A13" i="94" s="1"/>
  <c r="A11" i="38"/>
  <c r="A11" i="84" s="1"/>
  <c r="A13" i="41" s="1"/>
  <c r="A12" i="94" s="1"/>
  <c r="A10" i="38"/>
  <c r="A10" i="84" s="1"/>
  <c r="A12" i="41" s="1"/>
  <c r="A11" i="94" s="1"/>
  <c r="A9" i="38"/>
  <c r="A9" i="84" s="1"/>
  <c r="A11" i="41" s="1"/>
  <c r="A10" i="94" s="1"/>
  <c r="A8" i="38"/>
  <c r="A8" i="84" s="1"/>
  <c r="A10" i="41" s="1"/>
  <c r="A9" i="94" s="1"/>
  <c r="A7" i="38"/>
  <c r="A7" i="84" s="1"/>
  <c r="A9" i="41" s="1"/>
  <c r="A8" i="94" s="1"/>
  <c r="G57" i="45"/>
  <c r="B57" i="45"/>
  <c r="C57" i="45"/>
  <c r="D57" i="45"/>
  <c r="E57" i="45"/>
  <c r="F57" i="45"/>
  <c r="H57" i="45"/>
  <c r="F16" i="33"/>
  <c r="B22" i="33"/>
  <c r="C22" i="33"/>
  <c r="D22" i="33"/>
  <c r="E22" i="33"/>
  <c r="A3" i="41"/>
  <c r="A62" i="41" l="1"/>
  <c r="A61" i="41"/>
  <c r="A57" i="38"/>
  <c r="A59" i="47"/>
  <c r="B9" i="28"/>
  <c r="B8" i="71" s="1"/>
  <c r="A58" i="52"/>
  <c r="A7" i="34"/>
  <c r="A58" i="41"/>
  <c r="E6" i="50"/>
  <c r="E24" i="50" s="1"/>
  <c r="A60" i="45"/>
  <c r="A60" i="94" l="1"/>
  <c r="A61" i="94"/>
  <c r="A58" i="38"/>
  <c r="B10" i="28"/>
  <c r="B9" i="71" s="1"/>
  <c r="A59" i="52"/>
  <c r="A60" i="47"/>
  <c r="A57" i="94"/>
  <c r="A8" i="34"/>
  <c r="A57" i="84"/>
  <c r="A59" i="46"/>
  <c r="A58" i="84" l="1"/>
  <c r="A59" i="41"/>
  <c r="A9" i="34"/>
  <c r="A60" i="46"/>
  <c r="A60" i="41" l="1"/>
  <c r="A58" i="94"/>
  <c r="A61" i="46"/>
  <c r="A59" i="94" l="1"/>
</calcChain>
</file>

<file path=xl/sharedStrings.xml><?xml version="1.0" encoding="utf-8"?>
<sst xmlns="http://schemas.openxmlformats.org/spreadsheetml/2006/main" count="366" uniqueCount="223">
  <si>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</si>
  <si>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</si>
  <si>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</si>
  <si>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</si>
  <si>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</si>
  <si>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</si>
  <si>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</si>
  <si>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Año</t>
  </si>
  <si>
    <t>.................</t>
  </si>
  <si>
    <t>Período</t>
  </si>
  <si>
    <t>Total</t>
  </si>
  <si>
    <t>Valores ($)</t>
  </si>
  <si>
    <t>Producción</t>
  </si>
  <si>
    <t>Autoconsumo</t>
  </si>
  <si>
    <t>1º tr.1999*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</si>
  <si>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</si>
  <si>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</si>
  <si>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</si>
  <si>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</si>
  <si>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</si>
  <si>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</si>
  <si>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</si>
  <si>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</si>
  <si>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</si>
  <si>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</si>
  <si>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</si>
  <si>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</si>
  <si>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</si>
  <si>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</si>
  <si>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</si>
  <si>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</si>
  <si>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</si>
  <si>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</si>
  <si>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</si>
  <si>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</si>
  <si>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</si>
  <si>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</si>
  <si>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</si>
  <si>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</si>
  <si>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</si>
  <si>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</si>
  <si>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</si>
  <si>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</si>
  <si>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</si>
  <si>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</si>
  <si>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</si>
  <si>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</si>
  <si>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</si>
  <si>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</si>
  <si>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</si>
  <si>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</si>
  <si>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</si>
  <si>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</si>
  <si>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</si>
  <si>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</si>
  <si>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</si>
  <si>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</si>
  <si>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</si>
  <si>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</si>
  <si>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</si>
  <si>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</si>
  <si>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</si>
  <si>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</si>
  <si>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</si>
  <si>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</si>
  <si>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</si>
  <si>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</si>
  <si>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</si>
  <si>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</si>
  <si>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</si>
  <si>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</si>
  <si>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</si>
  <si>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</si>
  <si>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</si>
  <si>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</si>
  <si>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</si>
  <si>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</si>
  <si>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</si>
  <si>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</si>
  <si>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</si>
  <si>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</si>
  <si>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</si>
  <si>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</si>
  <si>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</si>
  <si>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</si>
  <si>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</si>
  <si>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</si>
  <si>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</si>
  <si>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</si>
  <si>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</si>
  <si>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</si>
  <si>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</si>
  <si>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</si>
  <si>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</si>
  <si>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>ATENCIÓN</t>
  </si>
  <si>
    <t>Cantidad de Empleados</t>
  </si>
  <si>
    <t>Cuadro Nº 6</t>
  </si>
  <si>
    <t>Área de producción</t>
  </si>
  <si>
    <t>Cuadro Nº 5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</si>
  <si>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</si>
  <si>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</si>
  <si>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</si>
  <si>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</si>
  <si>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</si>
  <si>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</si>
  <si>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</si>
  <si>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</si>
  <si>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</si>
  <si>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</si>
  <si>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</si>
  <si>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</si>
  <si>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</si>
  <si>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</si>
  <si>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</si>
  <si>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</si>
  <si>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>Valor por unidad de producto - Cuadro Nº 8</t>
  </si>
  <si>
    <t>Gastos Fijos de Comercialización</t>
  </si>
  <si>
    <t>Otro (indicar)……………………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</si>
  <si>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</si>
  <si>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</si>
  <si>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</si>
  <si>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</si>
  <si>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</si>
  <si>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</si>
  <si>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</si>
  <si>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</si>
  <si>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</si>
  <si>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</si>
  <si>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</si>
  <si>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</si>
  <si>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</si>
  <si>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</si>
  <si>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</si>
  <si>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Exportaciones de</t>
  </si>
  <si>
    <t xml:space="preserve">EXPORTACIONES US$ FOB  </t>
  </si>
  <si>
    <t>RESUMEN PÚBLICO</t>
  </si>
  <si>
    <t>Fletes a cargo de los clientes - porcentaje sobre el precio</t>
  </si>
  <si>
    <t>Masa Salalrial (en pesos)</t>
  </si>
  <si>
    <t>Insumo 3:</t>
  </si>
  <si>
    <t>Insumo 4:</t>
  </si>
  <si>
    <t>Insumo 2:</t>
  </si>
  <si>
    <t xml:space="preserve">Insumo 1: </t>
  </si>
  <si>
    <t xml:space="preserve">              %</t>
  </si>
  <si>
    <t>en kilogramos</t>
  </si>
  <si>
    <t>Capacidad de producción nacional*</t>
  </si>
  <si>
    <t>(*) Indicar la fuente de información o la metodología de estimación en el punto 4.1 del formulario.</t>
  </si>
  <si>
    <t>En kilogramos</t>
  </si>
  <si>
    <t>El RESUMEN PÚBLICO TIENE LAS FÓRMULAS CARGADAS, COMPLETE LOS DATOS EN LA HOJA SIGUIENTE</t>
  </si>
  <si>
    <t>en pesos por kilogramo</t>
  </si>
  <si>
    <r>
      <t>indicar tipo/modelo/artículo, etc.</t>
    </r>
    <r>
      <rPr>
        <b/>
        <i/>
        <u/>
        <vertAlign val="superscript"/>
        <sz val="10"/>
        <rFont val="Arial"/>
        <family val="2"/>
      </rPr>
      <t>1</t>
    </r>
  </si>
  <si>
    <r>
      <t>Insumos nacionales</t>
    </r>
    <r>
      <rPr>
        <b/>
        <vertAlign val="superscript"/>
        <sz val="10"/>
        <rFont val="Arial"/>
        <family val="2"/>
      </rPr>
      <t>2</t>
    </r>
  </si>
  <si>
    <r>
      <t>Insumos importados</t>
    </r>
    <r>
      <rPr>
        <b/>
        <vertAlign val="superscript"/>
        <sz val="10"/>
        <rFont val="Arial"/>
        <family val="2"/>
      </rPr>
      <t>2</t>
    </r>
  </si>
  <si>
    <t>Valor por kilogramo</t>
  </si>
  <si>
    <t>Part. s/ CMU</t>
  </si>
  <si>
    <t>-</t>
  </si>
  <si>
    <r>
      <t>Notas:</t>
    </r>
    <r>
      <rPr>
        <vertAlign val="superscript"/>
        <sz val="9"/>
        <rFont val="Arial"/>
        <family val="2"/>
      </rPr>
      <t xml:space="preserve">
1</t>
    </r>
    <r>
      <rPr>
        <sz val="9"/>
        <rFont val="Arial"/>
        <family val="2"/>
      </rPr>
      <t xml:space="preserve"> En caso de haber varios tipos/modelos del producto, replique una tabla de costos para cada uno de ellos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Insumos, componentes, partes y piezas o subconjuntos: proporcionar la información de los principales insumos utilizados en el proceso de producción (aquellos que repesenten al menos un 80% del total de insumos nacionales/importados). Agregue las filas que sean necesarias.
- Cuando se expresa el precio del insumo, aclarar a qué unidad de medida está referida (ej. $/Kg; $/m, etc)
- Indique la/s forma/s de asignación de los costos comunes entre los distintos productos (por ej. comunes de fabricación, administrativos, comerciales, etc.) en el punto 10.2 del formulario.</t>
    </r>
  </si>
  <si>
    <r>
      <t>Notas:</t>
    </r>
    <r>
      <rPr>
        <vertAlign val="superscript"/>
        <sz val="9"/>
        <rFont val="Arial"/>
        <family val="2"/>
      </rPr>
      <t xml:space="preserve">
1</t>
    </r>
    <r>
      <rPr>
        <sz val="9"/>
        <rFont val="Arial"/>
        <family val="2"/>
      </rPr>
      <t xml:space="preserve"> En caso de haber varios tipos/modelos del producto, replique una tabla para cada uno de ellos.</t>
    </r>
  </si>
  <si>
    <t>Total Facturado</t>
  </si>
  <si>
    <t>Ingreso Medio por Ventas</t>
  </si>
  <si>
    <r>
      <t xml:space="preserve">originarias de… </t>
    </r>
    <r>
      <rPr>
        <b/>
        <vertAlign val="superscript"/>
        <sz val="10"/>
        <rFont val="Arial"/>
        <family val="2"/>
      </rPr>
      <t>1</t>
    </r>
  </si>
  <si>
    <t>Despachos Involucrados (Fecha y Nº)</t>
  </si>
  <si>
    <t>Volumen (Kg)</t>
  </si>
  <si>
    <t>Valor FOB (Total)</t>
  </si>
  <si>
    <t>Valor CIF (Total)</t>
  </si>
  <si>
    <t>(en kilogramos y a valores de primera venta)</t>
  </si>
  <si>
    <t>Origen:..................</t>
  </si>
  <si>
    <r>
      <t>importadas de todos los orígenes</t>
    </r>
    <r>
      <rPr>
        <b/>
        <vertAlign val="superscript"/>
        <sz val="7.5"/>
        <rFont val="Arial"/>
        <family val="2"/>
      </rPr>
      <t>1</t>
    </r>
  </si>
  <si>
    <r>
      <rPr>
        <vertAlign val="superscript"/>
        <sz val="7.5"/>
        <rFont val="Arial"/>
        <family val="2"/>
      </rPr>
      <t>1</t>
    </r>
    <r>
      <rPr>
        <sz val="10"/>
        <rFont val="Arial"/>
        <family val="2"/>
      </rPr>
      <t xml:space="preserve"> Incorpore las columnas necesarias para cubrir todos los orígenes de importación</t>
    </r>
  </si>
  <si>
    <t>Origen: China</t>
  </si>
  <si>
    <r>
      <t>importados de todos los orígenes</t>
    </r>
    <r>
      <rPr>
        <b/>
        <vertAlign val="superscript"/>
        <sz val="7.5"/>
        <rFont val="Arial"/>
        <family val="2"/>
      </rPr>
      <t>1</t>
    </r>
  </si>
  <si>
    <t>Orígenes Investigados</t>
  </si>
  <si>
    <t>Orígenes no investigados</t>
  </si>
  <si>
    <r>
      <t>originarias de...</t>
    </r>
    <r>
      <rPr>
        <b/>
        <vertAlign val="superscript"/>
        <sz val="8.5"/>
        <rFont val="Arial"/>
        <family val="2"/>
      </rPr>
      <t>1</t>
    </r>
  </si>
  <si>
    <t>(1) Complete el origen. Incorpore un cuadro por cada orígen de importaciones de productos semiterminados.</t>
  </si>
  <si>
    <t>Volumen (kg)</t>
  </si>
  <si>
    <t>Origen Nacional</t>
  </si>
  <si>
    <t>Mix de producción de 2013</t>
  </si>
  <si>
    <t>Mix 2013</t>
  </si>
  <si>
    <t>eleva en un 50%, las unidades totales pasan a ser 1800 de acuerdo al mix vigente en 2013</t>
  </si>
  <si>
    <t xml:space="preserve">Si en el año 2014 la capacidad de producción, debido a inversiones que se hayan realizado se </t>
  </si>
  <si>
    <t>Supongamos que la capacidad de la etapa que limita la producción fue utilizada en 2013</t>
  </si>
  <si>
    <t>11</t>
  </si>
  <si>
    <t>Característica técnicas: Detallar</t>
  </si>
  <si>
    <t>Característica físicas: Detallar</t>
  </si>
  <si>
    <t>Característica 3: PESO en Kilogramos  Detallar</t>
  </si>
  <si>
    <t>Característica 4 Otros: Detallar</t>
  </si>
  <si>
    <t>ene-nov 2015</t>
  </si>
  <si>
    <t>ene-nov 2016</t>
  </si>
  <si>
    <t xml:space="preserve">Cuadro Nº 4.2.a </t>
  </si>
  <si>
    <t>Cuadro N° 7</t>
  </si>
  <si>
    <t>vendidas al mercado interno</t>
  </si>
  <si>
    <r>
      <t xml:space="preserve">cantidad por </t>
    </r>
    <r>
      <rPr>
        <i/>
        <sz val="10"/>
        <rFont val="Arial"/>
        <family val="2"/>
      </rPr>
      <t>kilogramo</t>
    </r>
    <r>
      <rPr>
        <sz val="10"/>
        <rFont val="Arial"/>
        <family val="2"/>
      </rPr>
      <t xml:space="preserve"> </t>
    </r>
  </si>
  <si>
    <t>Cuadro N° 9</t>
  </si>
  <si>
    <t>Cuadro N° 8</t>
  </si>
  <si>
    <t>Cuadro Nº 10</t>
  </si>
  <si>
    <t>Cuadro N° 12</t>
  </si>
  <si>
    <t>Origen: Brasil</t>
  </si>
  <si>
    <t>Origen: ………………………</t>
  </si>
  <si>
    <t>Cuadro N° 13</t>
  </si>
  <si>
    <t>PLACAS DE METACRILATO</t>
  </si>
  <si>
    <t>Cuadro N° 1</t>
  </si>
  <si>
    <t>Cuadro Nº 3</t>
  </si>
  <si>
    <t>Volumen (Kilogramos)</t>
  </si>
  <si>
    <t>Total (Kilogramos)</t>
  </si>
  <si>
    <t>Cuadro Nº 4.1</t>
  </si>
  <si>
    <t>Tipos</t>
  </si>
  <si>
    <t>Cuadro Nº 4.2.b</t>
  </si>
  <si>
    <t>Ejemplo para completar la información de capacidad de producción.</t>
  </si>
  <si>
    <t>Cantidad de empleados y masa salarial</t>
  </si>
  <si>
    <t xml:space="preserve">Costos Totales </t>
  </si>
  <si>
    <t xml:space="preserve">Estructura de costos de </t>
  </si>
  <si>
    <t xml:space="preserve">Información adicional sobre la Estructura de Costos de </t>
  </si>
  <si>
    <t xml:space="preserve">Precios en el mercado interno de </t>
  </si>
  <si>
    <t>Importaciones de</t>
  </si>
  <si>
    <t xml:space="preserve">Reventa al mercado interno de </t>
  </si>
  <si>
    <t>Existencias de</t>
  </si>
  <si>
    <t>Origen: …………………</t>
  </si>
  <si>
    <t>Origen: ……………………</t>
  </si>
  <si>
    <t xml:space="preserve">Capacidad máxima de producción de </t>
  </si>
  <si>
    <t xml:space="preserve">Exportaciones de </t>
  </si>
  <si>
    <t>Ventas de</t>
  </si>
  <si>
    <t>Producción, Autoconsumo, Ventas, Exportaciones y Existencias de</t>
  </si>
  <si>
    <t xml:space="preserve">Producción y capacidad de producción nacional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</si>
</sst>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\ [$€]_-;\-* #,##0.00\ [$€]_-;_-* &quot;-&quot;??\ [$€]_-;_-@_-"/>
  </numFmts>
  <fonts count="2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i/>
      <u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43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46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19" fillId="0" borderId="37" xfId="0" applyFont="1" applyBorder="1" applyProtection="1">
      <protection locked="0"/>
    </xf>
    <xf numFmtId="0" fontId="19" fillId="0" borderId="38" xfId="0" applyFont="1" applyBorder="1" applyProtection="1">
      <protection locked="0"/>
    </xf>
    <xf numFmtId="49" fontId="19" fillId="0" borderId="9" xfId="0" applyNumberFormat="1" applyFont="1" applyBorder="1" applyAlignment="1" applyProtection="1">
      <alignment horizontal="center"/>
      <protection locked="0"/>
    </xf>
    <xf numFmtId="0" fontId="19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19" fillId="0" borderId="31" xfId="0" applyFont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9" fillId="0" borderId="9" xfId="0" applyNumberFormat="1" applyFont="1" applyBorder="1" applyAlignment="1" applyProtection="1">
      <alignment horizontal="center"/>
      <protection locked="0"/>
    </xf>
    <xf numFmtId="3" fontId="19" fillId="0" borderId="9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1" fillId="0" borderId="11" xfId="4" applyFont="1" applyBorder="1" applyProtection="1">
      <protection locked="0"/>
    </xf>
    <xf numFmtId="0" fontId="1" fillId="0" borderId="12" xfId="4" applyFont="1" applyBorder="1" applyProtection="1"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1" fillId="0" borderId="28" xfId="4" applyFont="1" applyBorder="1" applyProtection="1"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1" fillId="0" borderId="41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1" fillId="0" borderId="37" xfId="4" applyFont="1" applyBorder="1" applyAlignment="1" applyProtection="1">
      <alignment horizontal="left" vertical="center"/>
      <protection locked="0"/>
    </xf>
    <xf numFmtId="0" fontId="1" fillId="0" borderId="39" xfId="4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6" xfId="0" applyNumberFormat="1" applyFont="1" applyBorder="1" applyAlignment="1" applyProtection="1">
      <alignment horizontal="center"/>
      <protection locked="0"/>
    </xf>
    <xf numFmtId="0" fontId="21" fillId="0" borderId="0" xfId="4" applyFont="1" applyBorder="1" applyProtection="1"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Protection="1">
      <protection locked="0"/>
    </xf>
    <xf numFmtId="0" fontId="16" fillId="0" borderId="18" xfId="0" applyFont="1" applyBorder="1" applyProtection="1">
      <protection locked="0"/>
    </xf>
    <xf numFmtId="0" fontId="16" fillId="0" borderId="39" xfId="0" applyFont="1" applyBorder="1" applyProtection="1">
      <protection locked="0"/>
    </xf>
    <xf numFmtId="0" fontId="1" fillId="0" borderId="14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21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33" xfId="0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3" fillId="0" borderId="42" xfId="0" applyFont="1" applyBorder="1" applyProtection="1">
      <protection locked="0"/>
    </xf>
    <xf numFmtId="3" fontId="11" fillId="2" borderId="22" xfId="0" quotePrefix="1" applyNumberFormat="1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1" fillId="2" borderId="70" xfId="0" applyFont="1" applyFill="1" applyBorder="1" applyAlignment="1" applyProtection="1">
      <alignment horizontal="center"/>
      <protection locked="0"/>
    </xf>
    <xf numFmtId="3" fontId="11" fillId="0" borderId="71" xfId="0" applyNumberFormat="1" applyFont="1" applyBorder="1" applyAlignment="1" applyProtection="1">
      <alignment horizontal="center"/>
      <protection locked="0"/>
    </xf>
    <xf numFmtId="0" fontId="11" fillId="0" borderId="72" xfId="0" quotePrefix="1" applyFont="1" applyFill="1" applyBorder="1" applyAlignment="1" applyProtection="1">
      <alignment horizontal="center"/>
      <protection locked="0"/>
    </xf>
    <xf numFmtId="0" fontId="11" fillId="2" borderId="33" xfId="0" quotePrefix="1" applyFont="1" applyFill="1" applyBorder="1" applyAlignment="1" applyProtection="1">
      <alignment horizontal="center"/>
      <protection locked="0"/>
    </xf>
    <xf numFmtId="3" fontId="11" fillId="0" borderId="5" xfId="0" applyNumberFormat="1" applyFont="1" applyBorder="1" applyAlignment="1" applyProtection="1">
      <alignment horizontal="center"/>
      <protection locked="0"/>
    </xf>
    <xf numFmtId="0" fontId="11" fillId="0" borderId="6" xfId="0" quotePrefix="1" applyFont="1" applyFill="1" applyBorder="1" applyAlignment="1" applyProtection="1">
      <alignment horizontal="center"/>
      <protection locked="0"/>
    </xf>
    <xf numFmtId="17" fontId="4" fillId="3" borderId="23" xfId="0" applyNumberFormat="1" applyFont="1" applyFill="1" applyBorder="1" applyAlignment="1" applyProtection="1">
      <alignment horizontal="center"/>
      <protection locked="0"/>
    </xf>
    <xf numFmtId="3" fontId="11" fillId="0" borderId="3" xfId="3" applyNumberFormat="1" applyFont="1" applyFill="1" applyBorder="1" applyAlignment="1" applyProtection="1">
      <alignment horizontal="right"/>
      <protection locked="0"/>
    </xf>
    <xf numFmtId="3" fontId="11" fillId="0" borderId="5" xfId="3" applyNumberFormat="1" applyFont="1" applyFill="1" applyBorder="1" applyAlignment="1" applyProtection="1">
      <alignment horizontal="right"/>
      <protection locked="0"/>
    </xf>
    <xf numFmtId="17" fontId="4" fillId="3" borderId="24" xfId="0" applyNumberFormat="1" applyFont="1" applyFill="1" applyBorder="1" applyAlignment="1" applyProtection="1">
      <alignment horizontal="center"/>
      <protection locked="0"/>
    </xf>
    <xf numFmtId="17" fontId="4" fillId="3" borderId="26" xfId="0" applyNumberFormat="1" applyFont="1" applyFill="1" applyBorder="1" applyAlignment="1" applyProtection="1">
      <alignment horizontal="center"/>
      <protection locked="0"/>
    </xf>
    <xf numFmtId="3" fontId="11" fillId="0" borderId="51" xfId="3" quotePrefix="1" applyNumberFormat="1" applyFont="1" applyFill="1" applyBorder="1" applyAlignment="1" applyProtection="1">
      <alignment horizontal="right"/>
      <protection locked="0"/>
    </xf>
    <xf numFmtId="17" fontId="4" fillId="3" borderId="21" xfId="0" applyNumberFormat="1" applyFont="1" applyFill="1" applyBorder="1" applyAlignment="1" applyProtection="1">
      <alignment horizontal="center"/>
      <protection locked="0"/>
    </xf>
    <xf numFmtId="17" fontId="4" fillId="3" borderId="2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9" fontId="4" fillId="0" borderId="9" xfId="5" applyFont="1" applyBorder="1" applyAlignment="1" applyProtection="1">
      <alignment horizontal="center"/>
      <protection locked="0"/>
    </xf>
    <xf numFmtId="9" fontId="4" fillId="0" borderId="0" xfId="5" applyFont="1" applyBorder="1" applyAlignment="1" applyProtection="1">
      <alignment horizontal="center"/>
      <protection locked="0"/>
    </xf>
    <xf numFmtId="4" fontId="11" fillId="0" borderId="28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0" borderId="66" xfId="0" applyNumberFormat="1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7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4" applyFill="1" applyBorder="1" applyProtection="1">
      <protection locked="0"/>
    </xf>
    <xf numFmtId="0" fontId="1" fillId="0" borderId="0" xfId="4" applyFont="1" applyFill="1" applyBorder="1" applyProtection="1">
      <protection locked="0"/>
    </xf>
    <xf numFmtId="0" fontId="4" fillId="0" borderId="2" xfId="4" applyFont="1" applyFill="1" applyBorder="1" applyAlignment="1" applyProtection="1">
      <alignment horizontal="left"/>
      <protection locked="0"/>
    </xf>
    <xf numFmtId="0" fontId="1" fillId="0" borderId="9" xfId="4" applyFont="1" applyFill="1" applyBorder="1" applyAlignment="1" applyProtection="1">
      <alignment horizontal="left"/>
      <protection locked="0"/>
    </xf>
    <xf numFmtId="0" fontId="1" fillId="0" borderId="9" xfId="4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3" fillId="0" borderId="22" xfId="4" applyFill="1" applyBorder="1" applyAlignment="1" applyProtection="1">
      <alignment horizontal="center" vertical="center"/>
      <protection locked="0"/>
    </xf>
    <xf numFmtId="9" fontId="3" fillId="0" borderId="33" xfId="5" applyFill="1" applyBorder="1" applyAlignment="1" applyProtection="1">
      <alignment horizontal="center" vertical="center"/>
      <protection locked="0"/>
    </xf>
    <xf numFmtId="0" fontId="3" fillId="0" borderId="3" xfId="4" applyBorder="1" applyAlignment="1" applyProtection="1">
      <alignment horizontal="center" vertical="center"/>
      <protection locked="0"/>
    </xf>
    <xf numFmtId="9" fontId="3" fillId="0" borderId="5" xfId="5" applyBorder="1" applyAlignment="1" applyProtection="1">
      <alignment horizontal="center" vertical="center"/>
      <protection locked="0"/>
    </xf>
    <xf numFmtId="0" fontId="3" fillId="0" borderId="7" xfId="4" applyBorder="1" applyAlignment="1" applyProtection="1">
      <alignment horizontal="center" vertical="center"/>
      <protection locked="0"/>
    </xf>
    <xf numFmtId="9" fontId="3" fillId="0" borderId="6" xfId="5" applyBorder="1" applyAlignment="1" applyProtection="1">
      <alignment horizontal="center" vertical="center"/>
      <protection locked="0"/>
    </xf>
    <xf numFmtId="0" fontId="3" fillId="0" borderId="0" xfId="4" applyBorder="1" applyAlignment="1" applyProtection="1">
      <alignment horizontal="center" vertical="center"/>
      <protection locked="0"/>
    </xf>
    <xf numFmtId="9" fontId="3" fillId="0" borderId="0" xfId="5" applyAlignment="1" applyProtection="1">
      <alignment horizontal="center" vertical="center"/>
      <protection locked="0"/>
    </xf>
    <xf numFmtId="0" fontId="3" fillId="0" borderId="22" xfId="4" applyBorder="1" applyAlignment="1" applyProtection="1">
      <alignment horizontal="center" vertical="center"/>
      <protection locked="0"/>
    </xf>
    <xf numFmtId="9" fontId="3" fillId="0" borderId="33" xfId="5" applyBorder="1" applyAlignment="1" applyProtection="1">
      <alignment horizontal="center" vertical="center"/>
      <protection locked="0"/>
    </xf>
    <xf numFmtId="0" fontId="3" fillId="0" borderId="20" xfId="4" applyBorder="1" applyAlignment="1" applyProtection="1">
      <alignment horizontal="center" vertical="center"/>
      <protection locked="0"/>
    </xf>
    <xf numFmtId="9" fontId="3" fillId="0" borderId="13" xfId="5" applyBorder="1" applyAlignment="1" applyProtection="1">
      <alignment horizontal="center" vertical="center"/>
      <protection locked="0"/>
    </xf>
    <xf numFmtId="0" fontId="3" fillId="0" borderId="21" xfId="4" applyBorder="1" applyAlignment="1" applyProtection="1">
      <alignment horizontal="center" vertical="center"/>
      <protection locked="0"/>
    </xf>
    <xf numFmtId="0" fontId="3" fillId="0" borderId="23" xfId="4" applyBorder="1" applyAlignment="1" applyProtection="1">
      <alignment horizontal="center" vertical="center"/>
      <protection locked="0"/>
    </xf>
    <xf numFmtId="0" fontId="3" fillId="0" borderId="24" xfId="4" applyBorder="1" applyAlignment="1" applyProtection="1">
      <alignment horizontal="center" vertical="center"/>
      <protection locked="0"/>
    </xf>
    <xf numFmtId="9" fontId="3" fillId="0" borderId="0" xfId="5" applyBorder="1" applyAlignment="1" applyProtection="1">
      <alignment horizontal="center" vertical="center"/>
      <protection locked="0"/>
    </xf>
    <xf numFmtId="0" fontId="3" fillId="0" borderId="26" xfId="4" applyBorder="1" applyAlignment="1" applyProtection="1">
      <alignment horizontal="center" vertical="center"/>
      <protection locked="0"/>
    </xf>
    <xf numFmtId="9" fontId="3" fillId="0" borderId="51" xfId="5" applyBorder="1" applyAlignment="1" applyProtection="1">
      <alignment horizontal="center" vertical="center"/>
      <protection locked="0"/>
    </xf>
    <xf numFmtId="0" fontId="3" fillId="0" borderId="27" xfId="4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protection locked="0"/>
    </xf>
    <xf numFmtId="0" fontId="13" fillId="0" borderId="0" xfId="4" applyFont="1" applyBorder="1" applyAlignment="1" applyProtection="1">
      <alignment vertical="top" wrapText="1"/>
      <protection locked="0"/>
    </xf>
    <xf numFmtId="0" fontId="3" fillId="0" borderId="52" xfId="4" applyBorder="1" applyProtection="1">
      <protection locked="0"/>
    </xf>
    <xf numFmtId="0" fontId="3" fillId="0" borderId="74" xfId="4" applyBorder="1" applyProtection="1">
      <protection locked="0"/>
    </xf>
    <xf numFmtId="0" fontId="3" fillId="0" borderId="75" xfId="4" applyBorder="1" applyProtection="1">
      <protection locked="0"/>
    </xf>
    <xf numFmtId="0" fontId="3" fillId="0" borderId="34" xfId="4" applyBorder="1" applyProtection="1">
      <protection locked="0"/>
    </xf>
    <xf numFmtId="0" fontId="3" fillId="0" borderId="35" xfId="4" applyBorder="1" applyProtection="1">
      <protection locked="0"/>
    </xf>
    <xf numFmtId="0" fontId="3" fillId="0" borderId="36" xfId="4" applyBorder="1" applyProtection="1">
      <protection locked="0"/>
    </xf>
    <xf numFmtId="0" fontId="3" fillId="0" borderId="22" xfId="4" applyBorder="1" applyProtection="1">
      <protection locked="0"/>
    </xf>
    <xf numFmtId="0" fontId="3" fillId="0" borderId="3" xfId="4" applyBorder="1" applyProtection="1">
      <protection locked="0"/>
    </xf>
    <xf numFmtId="0" fontId="3" fillId="0" borderId="7" xfId="4" applyBorder="1" applyProtection="1">
      <protection locked="0"/>
    </xf>
    <xf numFmtId="0" fontId="11" fillId="0" borderId="70" xfId="0" applyFont="1" applyBorder="1" applyAlignment="1">
      <alignment horizontal="left"/>
    </xf>
    <xf numFmtId="0" fontId="11" fillId="0" borderId="71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2" xfId="0" applyFont="1" applyBorder="1"/>
    <xf numFmtId="0" fontId="0" fillId="0" borderId="42" xfId="0" applyBorder="1"/>
    <xf numFmtId="0" fontId="4" fillId="0" borderId="0" xfId="0" applyFont="1" applyFill="1" applyProtection="1">
      <protection locked="0"/>
    </xf>
    <xf numFmtId="17" fontId="4" fillId="0" borderId="11" xfId="0" applyNumberFormat="1" applyFont="1" applyFill="1" applyBorder="1" applyAlignment="1" applyProtection="1">
      <alignment horizontal="center"/>
      <protection locked="0"/>
    </xf>
    <xf numFmtId="17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1" fontId="11" fillId="0" borderId="70" xfId="0" applyNumberFormat="1" applyFont="1" applyBorder="1" applyAlignment="1" applyProtection="1">
      <alignment horizontal="center"/>
      <protection locked="0"/>
    </xf>
    <xf numFmtId="1" fontId="11" fillId="0" borderId="71" xfId="0" applyNumberFormat="1" applyFont="1" applyBorder="1" applyAlignment="1" applyProtection="1">
      <alignment horizontal="center"/>
      <protection locked="0"/>
    </xf>
    <xf numFmtId="17" fontId="11" fillId="0" borderId="71" xfId="0" applyNumberFormat="1" applyFont="1" applyBorder="1" applyAlignment="1" applyProtection="1">
      <alignment horizontal="center"/>
      <protection locked="0"/>
    </xf>
    <xf numFmtId="17" fontId="11" fillId="0" borderId="72" xfId="0" applyNumberFormat="1" applyFont="1" applyBorder="1" applyAlignment="1" applyProtection="1">
      <alignment horizontal="center"/>
      <protection locked="0"/>
    </xf>
    <xf numFmtId="17" fontId="4" fillId="0" borderId="34" xfId="0" applyNumberFormat="1" applyFont="1" applyBorder="1" applyAlignment="1" applyProtection="1">
      <alignment horizontal="center"/>
      <protection locked="0"/>
    </xf>
    <xf numFmtId="17" fontId="4" fillId="0" borderId="35" xfId="0" applyNumberFormat="1" applyFont="1" applyBorder="1" applyAlignment="1" applyProtection="1">
      <alignment horizontal="center"/>
      <protection locked="0"/>
    </xf>
    <xf numFmtId="17" fontId="4" fillId="0" borderId="36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7" fontId="4" fillId="0" borderId="33" xfId="0" applyNumberFormat="1" applyFont="1" applyBorder="1" applyAlignment="1" applyProtection="1">
      <alignment horizontal="center"/>
      <protection locked="0"/>
    </xf>
    <xf numFmtId="17" fontId="4" fillId="0" borderId="5" xfId="0" applyNumberFormat="1" applyFont="1" applyBorder="1" applyAlignment="1" applyProtection="1">
      <alignment horizontal="center"/>
      <protection locked="0"/>
    </xf>
    <xf numFmtId="17" fontId="4" fillId="0" borderId="6" xfId="0" applyNumberFormat="1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11" fillId="0" borderId="72" xfId="0" applyFont="1" applyBorder="1" applyProtection="1">
      <protection locked="0"/>
    </xf>
    <xf numFmtId="1" fontId="11" fillId="0" borderId="33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17" fontId="11" fillId="0" borderId="5" xfId="0" applyNumberFormat="1" applyFont="1" applyBorder="1" applyAlignment="1" applyProtection="1">
      <alignment horizontal="center"/>
      <protection locked="0"/>
    </xf>
    <xf numFmtId="17" fontId="11" fillId="0" borderId="6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/>
      <protection locked="0"/>
    </xf>
    <xf numFmtId="17" fontId="3" fillId="0" borderId="0" xfId="0" applyNumberFormat="1" applyFont="1" applyBorder="1" applyAlignment="1" applyProtection="1">
      <alignment wrapText="1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4" fontId="4" fillId="0" borderId="34" xfId="0" applyNumberFormat="1" applyFont="1" applyFill="1" applyBorder="1" applyAlignment="1" applyProtection="1">
      <alignment horizontal="center"/>
      <protection locked="0"/>
    </xf>
    <xf numFmtId="14" fontId="4" fillId="0" borderId="67" xfId="0" applyNumberFormat="1" applyFont="1" applyFill="1" applyBorder="1" applyAlignment="1" applyProtection="1">
      <alignment horizontal="center"/>
      <protection locked="0"/>
    </xf>
    <xf numFmtId="14" fontId="4" fillId="0" borderId="55" xfId="0" applyNumberFormat="1" applyFont="1" applyFill="1" applyBorder="1" applyAlignment="1" applyProtection="1">
      <alignment horizontal="center"/>
      <protection locked="0"/>
    </xf>
    <xf numFmtId="14" fontId="4" fillId="0" borderId="35" xfId="0" applyNumberFormat="1" applyFont="1" applyFill="1" applyBorder="1" applyAlignment="1" applyProtection="1">
      <alignment horizontal="center"/>
      <protection locked="0"/>
    </xf>
    <xf numFmtId="14" fontId="4" fillId="0" borderId="36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4" xfId="0" applyFill="1" applyBorder="1" applyProtection="1">
      <protection locked="0"/>
    </xf>
    <xf numFmtId="0" fontId="0" fillId="0" borderId="76" xfId="0" applyFill="1" applyBorder="1" applyProtection="1">
      <protection locked="0"/>
    </xf>
    <xf numFmtId="0" fontId="0" fillId="0" borderId="77" xfId="0" applyFill="1" applyBorder="1" applyProtection="1">
      <protection locked="0"/>
    </xf>
    <xf numFmtId="0" fontId="0" fillId="0" borderId="65" xfId="0" applyFill="1" applyBorder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4" fillId="0" borderId="67" xfId="0" applyNumberFormat="1" applyFont="1" applyFill="1" applyBorder="1" applyAlignment="1" applyProtection="1">
      <alignment horizontal="center"/>
      <protection locked="0"/>
    </xf>
    <xf numFmtId="1" fontId="4" fillId="0" borderId="55" xfId="0" applyNumberFormat="1" applyFont="1" applyFill="1" applyBorder="1" applyAlignment="1" applyProtection="1">
      <alignment horizontal="center"/>
      <protection locked="0"/>
    </xf>
    <xf numFmtId="1" fontId="4" fillId="0" borderId="35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17" fontId="4" fillId="3" borderId="10" xfId="0" applyNumberFormat="1" applyFont="1" applyFill="1" applyBorder="1" applyAlignment="1" applyProtection="1">
      <alignment horizontal="center"/>
      <protection locked="0"/>
    </xf>
    <xf numFmtId="3" fontId="11" fillId="0" borderId="78" xfId="3" quotePrefix="1" applyNumberFormat="1" applyFont="1" applyFill="1" applyBorder="1" applyAlignment="1" applyProtection="1">
      <alignment horizontal="right"/>
      <protection locked="0"/>
    </xf>
    <xf numFmtId="3" fontId="11" fillId="0" borderId="79" xfId="3" quotePrefix="1" applyNumberFormat="1" applyFont="1" applyFill="1" applyBorder="1" applyAlignment="1" applyProtection="1">
      <alignment horizontal="right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4" fillId="0" borderId="39" xfId="0" applyNumberFormat="1" applyFont="1" applyBorder="1" applyAlignment="1" applyProtection="1">
      <alignment horizontal="center"/>
      <protection locked="0"/>
    </xf>
    <xf numFmtId="17" fontId="4" fillId="0" borderId="79" xfId="0" applyNumberFormat="1" applyFont="1" applyBorder="1" applyAlignment="1" applyProtection="1">
      <alignment horizontal="center"/>
      <protection locked="0"/>
    </xf>
    <xf numFmtId="0" fontId="0" fillId="0" borderId="79" xfId="0" applyBorder="1" applyProtection="1"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17" fontId="4" fillId="0" borderId="35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" fillId="0" borderId="11" xfId="4" applyFont="1" applyFill="1" applyBorder="1" applyProtection="1">
      <protection locked="0"/>
    </xf>
    <xf numFmtId="0" fontId="3" fillId="0" borderId="3" xfId="4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Protection="1">
      <protection locked="0"/>
    </xf>
    <xf numFmtId="0" fontId="14" fillId="0" borderId="60" xfId="0" applyFont="1" applyFill="1" applyBorder="1" applyProtection="1">
      <protection locked="0"/>
    </xf>
    <xf numFmtId="0" fontId="14" fillId="0" borderId="62" xfId="0" applyFont="1" applyFill="1" applyBorder="1" applyProtection="1"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19" fillId="0" borderId="69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" fillId="0" borderId="0" xfId="4" applyFont="1" applyFill="1" applyBorder="1" applyAlignment="1" applyProtection="1">
      <alignment horizontal="center"/>
      <protection locked="0"/>
    </xf>
    <xf numFmtId="0" fontId="16" fillId="0" borderId="0" xfId="4" applyFont="1" applyFill="1" applyBorder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0" fontId="13" fillId="0" borderId="0" xfId="4" applyFont="1" applyBorder="1" applyAlignment="1" applyProtection="1">
      <alignment horizontal="left" vertical="top" wrapText="1"/>
      <protection locked="0"/>
    </xf>
    <xf numFmtId="0" fontId="4" fillId="0" borderId="31" xfId="4" applyFont="1" applyFill="1" applyBorder="1" applyAlignment="1" applyProtection="1">
      <alignment horizontal="center"/>
      <protection locked="0"/>
    </xf>
    <xf numFmtId="0" fontId="4" fillId="0" borderId="43" xfId="4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4" xfId="4" applyFont="1" applyBorder="1" applyAlignment="1" applyProtection="1">
      <alignment horizontal="center" vertical="center" wrapText="1"/>
      <protection locked="0"/>
    </xf>
    <xf numFmtId="0" fontId="1" fillId="0" borderId="8" xfId="4" applyFont="1" applyBorder="1" applyAlignment="1" applyProtection="1">
      <alignment horizontal="center" vertical="center" wrapText="1"/>
      <protection locked="0"/>
    </xf>
    <xf numFmtId="0" fontId="4" fillId="0" borderId="14" xfId="4" applyFont="1" applyFill="1" applyBorder="1" applyAlignment="1" applyProtection="1">
      <alignment horizontal="center" vertical="center" wrapText="1"/>
      <protection locked="0"/>
    </xf>
    <xf numFmtId="0" fontId="4" fillId="0" borderId="8" xfId="4" applyFont="1" applyFill="1" applyBorder="1" applyAlignment="1" applyProtection="1">
      <alignment horizontal="center" vertical="center" wrapText="1"/>
      <protection locked="0"/>
    </xf>
    <xf numFmtId="17" fontId="3" fillId="0" borderId="0" xfId="0" applyNumberFormat="1" applyFont="1" applyBorder="1" applyAlignment="1" applyProtection="1">
      <alignment horizontal="left" wrapText="1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>
      <alignment horizontal="left" indent="3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2</xdr:row>
      <xdr:rowOff>85725</xdr:rowOff>
    </xdr:from>
    <xdr:to>
      <xdr:col>4</xdr:col>
      <xdr:colOff>666750</xdr:colOff>
      <xdr:row>5</xdr:row>
      <xdr:rowOff>47625</xdr:rowOff>
    </xdr:to>
    <xdr:sp macro="" textlink="">
      <xdr:nvSpPr>
        <xdr:cNvPr id="2054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</xdr:row>
      <xdr:rowOff>123825</xdr:rowOff>
    </xdr:from>
    <xdr:to>
      <xdr:col>4</xdr:col>
      <xdr:colOff>276225</xdr:colOff>
      <xdr:row>7</xdr:row>
      <xdr:rowOff>371475</xdr:rowOff>
    </xdr:to>
    <xdr:sp macro="" textlink="">
      <xdr:nvSpPr>
        <xdr:cNvPr id="1033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8"/>
  <sheetViews>
    <sheetView zoomScaleNormal="100" workbookViewId="0">
      <selection activeCell="D35" sqref="D35"/>
    </sheetView>
  </sheetViews>
  <sheetFormatPr baseColWidth="10" defaultRowHeight="12.75" x14ac:dyDescent="0.2"/>
  <cols>
    <col min="1" max="1" width="12.28515625" style="48" bestFit="1" customWidth="1"/>
    <col min="2" max="4" width="11.42578125" style="48"/>
    <col min="5" max="5" width="12.140625" style="48" customWidth="1"/>
    <col min="6" max="6" width="11.5703125" style="48" customWidth="1"/>
    <col min="7" max="7" width="11.42578125" style="48"/>
    <col min="8" max="8" width="12.140625" style="48" customWidth="1"/>
    <col min="9" max="16384" width="11.42578125" style="4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82" t="s">
        <v>99</v>
      </c>
      <c r="B3" s="83"/>
      <c r="C3" s="83"/>
      <c r="D3" s="83"/>
      <c r="E3" s="84" t="s">
        <v>181</v>
      </c>
    </row>
    <row r="4" spans="1:8" ht="15" customHeight="1" thickBot="1" x14ac:dyDescent="0.25">
      <c r="A4" s="85" t="s">
        <v>100</v>
      </c>
      <c r="B4" s="86"/>
      <c r="C4" s="86"/>
      <c r="D4" s="86"/>
      <c r="E4" s="87"/>
    </row>
    <row r="5" spans="1:8" ht="15" customHeight="1" thickBot="1" x14ac:dyDescent="0.25"/>
    <row r="6" spans="1:8" ht="15" customHeight="1" thickBot="1" x14ac:dyDescent="0.25">
      <c r="A6" s="88" t="s">
        <v>101</v>
      </c>
      <c r="B6" s="89"/>
      <c r="C6" s="89"/>
      <c r="D6" s="89"/>
      <c r="E6" s="90"/>
      <c r="F6" s="163"/>
    </row>
    <row r="7" spans="1:8" ht="15" customHeight="1" thickBot="1" x14ac:dyDescent="0.25">
      <c r="F7" s="163"/>
    </row>
    <row r="8" spans="1:8" ht="15" customHeight="1" thickBot="1" x14ac:dyDescent="0.25">
      <c r="A8" s="88" t="s">
        <v>102</v>
      </c>
      <c r="B8" s="89"/>
      <c r="C8" s="89"/>
      <c r="D8" s="89"/>
      <c r="E8" s="89"/>
      <c r="F8" s="238"/>
      <c r="G8" s="89"/>
      <c r="H8" s="90"/>
    </row>
    <row r="9" spans="1:8" ht="15" customHeight="1" thickBot="1" x14ac:dyDescent="0.25">
      <c r="F9" s="163"/>
    </row>
    <row r="10" spans="1:8" ht="41.25" customHeight="1" thickBot="1" x14ac:dyDescent="0.25">
      <c r="A10" s="452" t="s">
        <v>103</v>
      </c>
      <c r="B10" s="453"/>
      <c r="C10" s="453"/>
      <c r="D10" s="453"/>
      <c r="E10" s="453"/>
      <c r="F10" s="453"/>
      <c r="G10" s="453"/>
      <c r="H10" s="45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9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pageSetup scale="97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39997558519241921"/>
    <pageSetUpPr fitToPage="1"/>
  </sheetPr>
  <dimension ref="A2:G51"/>
  <sheetViews>
    <sheetView showGridLines="0" tabSelected="1" view="pageBreakPreview" zoomScale="85" zoomScaleNormal="75" zoomScaleSheetLayoutView="85" workbookViewId="0">
      <selection activeCell="N21" sqref="N21"/>
    </sheetView>
  </sheetViews>
  <sheetFormatPr baseColWidth="10" defaultRowHeight="12.75" x14ac:dyDescent="0.2"/>
  <cols>
    <col min="1" max="1" width="11.42578125" style="48"/>
    <col min="2" max="2" width="14.7109375" style="48" customWidth="1"/>
    <col min="3" max="3" width="17.28515625" style="48" customWidth="1"/>
    <col min="4" max="4" width="11.42578125" style="48"/>
    <col min="5" max="5" width="15.85546875" style="48" customWidth="1"/>
    <col min="6" max="6" width="13.7109375" style="48" customWidth="1"/>
    <col min="7" max="7" width="11.7109375" style="48" customWidth="1"/>
    <col min="8" max="16384" width="11.42578125" style="48"/>
  </cols>
  <sheetData>
    <row r="2" spans="1:7" x14ac:dyDescent="0.2">
      <c r="A2" s="434" t="s">
        <v>207</v>
      </c>
      <c r="B2" s="51"/>
      <c r="C2" s="51"/>
      <c r="D2" s="51"/>
      <c r="E2" s="51"/>
      <c r="F2" s="51"/>
      <c r="G2" s="51"/>
    </row>
    <row r="4" spans="1:7" x14ac:dyDescent="0.2">
      <c r="A4" s="163" t="s">
        <v>15</v>
      </c>
    </row>
    <row r="5" spans="1:7" x14ac:dyDescent="0.2">
      <c r="A5" s="48" t="s">
        <v>16</v>
      </c>
      <c r="F5" s="51"/>
      <c r="G5" s="51"/>
    </row>
    <row r="6" spans="1:7" x14ac:dyDescent="0.2">
      <c r="A6" s="48" t="s">
        <v>17</v>
      </c>
    </row>
    <row r="8" spans="1:7" x14ac:dyDescent="0.2">
      <c r="A8" s="163" t="s">
        <v>180</v>
      </c>
    </row>
    <row r="9" spans="1:7" x14ac:dyDescent="0.2">
      <c r="A9" s="48" t="s">
        <v>18</v>
      </c>
    </row>
    <row r="11" spans="1:7" x14ac:dyDescent="0.2">
      <c r="A11" s="48" t="s">
        <v>19</v>
      </c>
      <c r="B11" s="51"/>
    </row>
    <row r="12" spans="1:7" x14ac:dyDescent="0.2">
      <c r="A12" s="48" t="s">
        <v>20</v>
      </c>
      <c r="B12" s="51"/>
    </row>
    <row r="14" spans="1:7" ht="13.5" thickBot="1" x14ac:dyDescent="0.25">
      <c r="C14" s="164" t="s">
        <v>21</v>
      </c>
      <c r="D14" s="93"/>
    </row>
    <row r="15" spans="1:7" x14ac:dyDescent="0.2">
      <c r="A15" s="165" t="s">
        <v>22</v>
      </c>
      <c r="B15" s="166" t="s">
        <v>23</v>
      </c>
      <c r="C15" s="166" t="s">
        <v>24</v>
      </c>
      <c r="D15" s="166" t="s">
        <v>25</v>
      </c>
      <c r="E15" s="167" t="s">
        <v>26</v>
      </c>
      <c r="F15" s="168" t="s">
        <v>10</v>
      </c>
    </row>
    <row r="16" spans="1:7" ht="13.5" thickBot="1" x14ac:dyDescent="0.25">
      <c r="A16" s="135">
        <v>2013</v>
      </c>
      <c r="B16" s="136">
        <v>384</v>
      </c>
      <c r="C16" s="136">
        <v>430</v>
      </c>
      <c r="D16" s="136">
        <v>96</v>
      </c>
      <c r="E16" s="169">
        <v>50</v>
      </c>
      <c r="F16" s="119">
        <f>SUM(B16:E16)</f>
        <v>960</v>
      </c>
    </row>
    <row r="18" spans="1:5" x14ac:dyDescent="0.2">
      <c r="A18" s="48" t="s">
        <v>27</v>
      </c>
    </row>
    <row r="20" spans="1:5" ht="13.5" thickBot="1" x14ac:dyDescent="0.25">
      <c r="A20" s="163" t="s">
        <v>176</v>
      </c>
    </row>
    <row r="21" spans="1:5" x14ac:dyDescent="0.2">
      <c r="A21" s="170" t="s">
        <v>28</v>
      </c>
      <c r="B21" s="171" t="s">
        <v>23</v>
      </c>
      <c r="C21" s="171" t="s">
        <v>24</v>
      </c>
      <c r="D21" s="171" t="s">
        <v>25</v>
      </c>
      <c r="E21" s="172" t="s">
        <v>26</v>
      </c>
    </row>
    <row r="22" spans="1:5" ht="13.5" thickBot="1" x14ac:dyDescent="0.25">
      <c r="A22" s="173" t="s">
        <v>177</v>
      </c>
      <c r="B22" s="174">
        <f>+B16/$F$16</f>
        <v>0.4</v>
      </c>
      <c r="C22" s="174">
        <f>+C16/$F$16</f>
        <v>0.44791666666666669</v>
      </c>
      <c r="D22" s="174">
        <f>+D16/$F$16</f>
        <v>0.1</v>
      </c>
      <c r="E22" s="175">
        <f>+E16/$F$16</f>
        <v>5.2083333333333336E-2</v>
      </c>
    </row>
    <row r="24" spans="1:5" x14ac:dyDescent="0.2">
      <c r="A24" s="48" t="s">
        <v>29</v>
      </c>
    </row>
    <row r="26" spans="1:5" x14ac:dyDescent="0.2">
      <c r="A26" s="48" t="s">
        <v>30</v>
      </c>
    </row>
    <row r="27" spans="1:5" x14ac:dyDescent="0.2">
      <c r="A27" s="48" t="s">
        <v>31</v>
      </c>
    </row>
    <row r="28" spans="1:5" x14ac:dyDescent="0.2">
      <c r="A28" s="48" t="s">
        <v>32</v>
      </c>
    </row>
    <row r="29" spans="1:5" x14ac:dyDescent="0.2">
      <c r="A29" s="48" t="s">
        <v>33</v>
      </c>
    </row>
    <row r="31" spans="1:5" x14ac:dyDescent="0.2">
      <c r="A31" s="48" t="s">
        <v>34</v>
      </c>
    </row>
    <row r="32" spans="1:5" x14ac:dyDescent="0.2">
      <c r="A32" s="48" t="s">
        <v>35</v>
      </c>
    </row>
    <row r="34" spans="1:2" x14ac:dyDescent="0.2">
      <c r="A34" s="163" t="s">
        <v>179</v>
      </c>
      <c r="B34" s="48" t="s">
        <v>10</v>
      </c>
    </row>
    <row r="35" spans="1:2" x14ac:dyDescent="0.2">
      <c r="A35" s="163" t="s">
        <v>178</v>
      </c>
    </row>
    <row r="36" spans="1:2" x14ac:dyDescent="0.2">
      <c r="A36" s="48" t="s">
        <v>36</v>
      </c>
    </row>
    <row r="38" spans="1:2" x14ac:dyDescent="0.2">
      <c r="A38" s="48" t="s">
        <v>37</v>
      </c>
    </row>
    <row r="39" spans="1:2" x14ac:dyDescent="0.2">
      <c r="A39" s="48" t="s">
        <v>38</v>
      </c>
    </row>
    <row r="40" spans="1:2" x14ac:dyDescent="0.2">
      <c r="A40" s="48" t="s">
        <v>39</v>
      </c>
    </row>
    <row r="41" spans="1:2" x14ac:dyDescent="0.2">
      <c r="A41" s="48" t="s">
        <v>40</v>
      </c>
    </row>
    <row r="50" spans="1:4" x14ac:dyDescent="0.2">
      <c r="A50" s="126"/>
      <c r="B50" s="176"/>
      <c r="C50" s="176"/>
      <c r="D50" s="176"/>
    </row>
    <row r="51" spans="1:4" x14ac:dyDescent="0.2">
      <c r="A51" s="126"/>
      <c r="B51" s="176"/>
      <c r="C51" s="176"/>
      <c r="D51" s="176"/>
    </row>
  </sheetData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0" orientation="portrait" horizontalDpi="4294967292" verticalDpi="300" r:id="rId1"/>
  <headerFooter alignWithMargins="0">
    <oddHeader xml:space="preserve">&amp;R2016 - Año del Bicentenario de la Declaración de la Independencia Nacional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9" tint="0.39997558519241921"/>
    <pageSetUpPr fitToPage="1"/>
  </sheetPr>
  <dimension ref="A1:M12"/>
  <sheetViews>
    <sheetView showGridLines="0" tabSelected="1" view="pageBreakPreview" zoomScale="85" zoomScaleNormal="75" zoomScaleSheetLayoutView="85" workbookViewId="0">
      <selection activeCell="N21" sqref="N21"/>
    </sheetView>
  </sheetViews>
  <sheetFormatPr baseColWidth="10" defaultRowHeight="12.75" x14ac:dyDescent="0.2"/>
  <cols>
    <col min="1" max="1" width="15.7109375" style="48" customWidth="1"/>
    <col min="2" max="2" width="17.140625" style="48" customWidth="1"/>
    <col min="3" max="3" width="17.28515625" style="48" customWidth="1"/>
    <col min="4" max="4" width="12.7109375" style="48" customWidth="1"/>
    <col min="5" max="5" width="15.85546875" style="48" customWidth="1"/>
    <col min="6" max="13" width="12.7109375" style="48" customWidth="1"/>
    <col min="14" max="16384" width="11.42578125" style="48"/>
  </cols>
  <sheetData>
    <row r="1" spans="1:13" x14ac:dyDescent="0.2">
      <c r="A1" s="459" t="s">
        <v>96</v>
      </c>
      <c r="B1" s="459"/>
      <c r="C1" s="459"/>
      <c r="D1" s="459"/>
      <c r="E1" s="459"/>
      <c r="F1" s="459"/>
      <c r="G1" s="459"/>
      <c r="H1" s="459"/>
      <c r="I1" s="459"/>
      <c r="J1" s="407"/>
      <c r="K1" s="407"/>
      <c r="L1" s="407"/>
      <c r="M1" s="407"/>
    </row>
    <row r="2" spans="1:13" x14ac:dyDescent="0.2">
      <c r="A2" s="459" t="s">
        <v>208</v>
      </c>
      <c r="B2" s="459"/>
      <c r="C2" s="459"/>
      <c r="D2" s="459"/>
      <c r="E2" s="459"/>
      <c r="F2" s="459"/>
      <c r="G2" s="459"/>
      <c r="H2" s="459"/>
      <c r="I2" s="459"/>
      <c r="J2" s="407"/>
      <c r="K2" s="407"/>
      <c r="L2" s="407"/>
      <c r="M2" s="407"/>
    </row>
    <row r="3" spans="1:13" ht="13.5" thickBot="1" x14ac:dyDescent="0.25">
      <c r="A3" s="224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51"/>
      <c r="M3" s="51"/>
    </row>
    <row r="4" spans="1:13" ht="13.5" thickBot="1" x14ac:dyDescent="0.25">
      <c r="A4" s="490" t="s">
        <v>9</v>
      </c>
      <c r="B4" s="493" t="s">
        <v>95</v>
      </c>
      <c r="C4" s="494"/>
      <c r="D4" s="494"/>
      <c r="E4" s="493" t="s">
        <v>137</v>
      </c>
      <c r="F4" s="494"/>
      <c r="G4" s="495"/>
      <c r="H4" s="401"/>
      <c r="I4" s="401"/>
      <c r="J4" s="401"/>
      <c r="K4" s="126"/>
    </row>
    <row r="5" spans="1:13" ht="15.75" customHeight="1" thickBot="1" x14ac:dyDescent="0.25">
      <c r="A5" s="491"/>
      <c r="B5" s="493" t="s">
        <v>97</v>
      </c>
      <c r="C5" s="494"/>
      <c r="D5" s="494"/>
      <c r="E5" s="493" t="s">
        <v>97</v>
      </c>
      <c r="F5" s="494"/>
      <c r="G5" s="495"/>
      <c r="H5" s="401"/>
      <c r="I5" s="401"/>
      <c r="J5" s="401"/>
      <c r="K5" s="126"/>
    </row>
    <row r="6" spans="1:13" ht="26.25" thickBot="1" x14ac:dyDescent="0.25">
      <c r="A6" s="492"/>
      <c r="B6" s="282" t="str">
        <f>'1.modelos'!A3</f>
        <v>PLACAS DE METACRILATO</v>
      </c>
      <c r="C6" s="24" t="s">
        <v>43</v>
      </c>
      <c r="D6" s="402" t="s">
        <v>111</v>
      </c>
      <c r="E6" s="397" t="str">
        <f>+B6</f>
        <v>PLACAS DE METACRILATO</v>
      </c>
      <c r="F6" s="397" t="s">
        <v>43</v>
      </c>
      <c r="G6" s="397" t="s">
        <v>111</v>
      </c>
      <c r="H6" s="126"/>
      <c r="I6" s="126"/>
      <c r="J6" s="126"/>
      <c r="K6" s="126"/>
    </row>
    <row r="7" spans="1:13" x14ac:dyDescent="0.2">
      <c r="A7" s="266">
        <f>'5. cap prod'!B7</f>
        <v>2013</v>
      </c>
      <c r="B7" s="270"/>
      <c r="C7" s="271"/>
      <c r="D7" s="403"/>
      <c r="E7" s="270"/>
      <c r="F7" s="271"/>
      <c r="G7" s="272"/>
    </row>
    <row r="8" spans="1:13" x14ac:dyDescent="0.2">
      <c r="A8" s="236">
        <f>'5. cap prod'!B8</f>
        <v>2014</v>
      </c>
      <c r="B8" s="273"/>
      <c r="C8" s="274"/>
      <c r="D8" s="404"/>
      <c r="E8" s="273"/>
      <c r="F8" s="274"/>
      <c r="G8" s="275"/>
    </row>
    <row r="9" spans="1:13" x14ac:dyDescent="0.2">
      <c r="A9" s="267">
        <f>'5. cap prod'!B9</f>
        <v>2015</v>
      </c>
      <c r="B9" s="276"/>
      <c r="C9" s="277"/>
      <c r="D9" s="405"/>
      <c r="E9" s="276"/>
      <c r="F9" s="277"/>
      <c r="G9" s="278"/>
    </row>
    <row r="10" spans="1:13" x14ac:dyDescent="0.2">
      <c r="A10" s="268" t="str">
        <f>'5. cap prod'!B10</f>
        <v>ene-nov 2015</v>
      </c>
      <c r="B10" s="273"/>
      <c r="C10" s="274"/>
      <c r="D10" s="404"/>
      <c r="E10" s="273"/>
      <c r="F10" s="274"/>
      <c r="G10" s="275"/>
    </row>
    <row r="11" spans="1:13" ht="13.5" thickBot="1" x14ac:dyDescent="0.25">
      <c r="A11" s="237" t="str">
        <f>'5. cap prod'!B11</f>
        <v>ene-nov 2016</v>
      </c>
      <c r="B11" s="279"/>
      <c r="C11" s="280"/>
      <c r="D11" s="406"/>
      <c r="E11" s="279"/>
      <c r="F11" s="280"/>
      <c r="G11" s="281"/>
    </row>
    <row r="12" spans="1:13" x14ac:dyDescent="0.2">
      <c r="B12" s="51"/>
    </row>
  </sheetData>
  <mergeCells count="7">
    <mergeCell ref="A1:I1"/>
    <mergeCell ref="A2:I2"/>
    <mergeCell ref="A4:A6"/>
    <mergeCell ref="B4:D4"/>
    <mergeCell ref="B5:D5"/>
    <mergeCell ref="E4:G4"/>
    <mergeCell ref="E5:G5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 xml:space="preserve">&amp;R2016 - Año del Bicentenario de la Declaración de la Independencia Nacional
</oddHeader>
  </headerFooter>
  <ignoredErrors>
    <ignoredError sqref="A7:A1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4" tint="0.39997558519241921"/>
    <pageSetUpPr fitToPage="1"/>
  </sheetPr>
  <dimension ref="A1:F44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38.28515625" style="48" customWidth="1"/>
    <col min="2" max="2" width="13.85546875" style="48" customWidth="1"/>
    <col min="3" max="3" width="17.28515625" style="48" customWidth="1"/>
    <col min="4" max="4" width="13.85546875" style="51" customWidth="1"/>
    <col min="5" max="5" width="15.85546875" style="51" customWidth="1"/>
    <col min="6" max="6" width="13.85546875" style="48" customWidth="1"/>
    <col min="7" max="16384" width="11.42578125" style="48"/>
  </cols>
  <sheetData>
    <row r="1" spans="1:6" x14ac:dyDescent="0.2">
      <c r="A1" s="502" t="s">
        <v>189</v>
      </c>
      <c r="B1" s="502"/>
      <c r="C1" s="502"/>
      <c r="D1" s="502"/>
      <c r="E1" s="502"/>
      <c r="F1" s="502"/>
    </row>
    <row r="2" spans="1:6" s="51" customFormat="1" x14ac:dyDescent="0.2">
      <c r="A2" s="459" t="s">
        <v>209</v>
      </c>
      <c r="B2" s="459"/>
      <c r="C2" s="459"/>
      <c r="D2" s="459"/>
      <c r="E2" s="459"/>
      <c r="F2" s="459"/>
    </row>
    <row r="3" spans="1:6" s="51" customFormat="1" x14ac:dyDescent="0.2">
      <c r="A3" s="503" t="str">
        <f>+'1.modelos'!A3</f>
        <v>PLACAS DE METACRILATO</v>
      </c>
      <c r="B3" s="503"/>
      <c r="C3" s="503"/>
      <c r="D3" s="503"/>
      <c r="E3" s="503"/>
      <c r="F3" s="503"/>
    </row>
    <row r="4" spans="1:6" s="51" customFormat="1" x14ac:dyDescent="0.2">
      <c r="A4" s="504" t="s">
        <v>190</v>
      </c>
      <c r="B4" s="504"/>
      <c r="C4" s="504"/>
      <c r="D4" s="504"/>
      <c r="E4" s="504"/>
      <c r="F4" s="504"/>
    </row>
    <row r="5" spans="1:6" s="50" customFormat="1" x14ac:dyDescent="0.2">
      <c r="A5" s="475" t="s">
        <v>110</v>
      </c>
      <c r="B5" s="475"/>
      <c r="C5" s="475"/>
      <c r="D5" s="475"/>
      <c r="E5" s="475"/>
      <c r="F5" s="475"/>
    </row>
    <row r="6" spans="1:6" ht="13.5" thickBot="1" x14ac:dyDescent="0.25">
      <c r="A6" s="496"/>
      <c r="B6" s="496"/>
      <c r="C6" s="496"/>
      <c r="D6" s="496"/>
      <c r="E6" s="496"/>
      <c r="F6" s="496"/>
    </row>
    <row r="7" spans="1:6" ht="24.75" customHeight="1" thickBot="1" x14ac:dyDescent="0.25">
      <c r="A7" s="480" t="s">
        <v>44</v>
      </c>
      <c r="B7" s="217">
        <f>'1.modelos'!C5</f>
        <v>2013</v>
      </c>
      <c r="C7" s="217">
        <f>B7+1</f>
        <v>2014</v>
      </c>
      <c r="D7" s="217">
        <f>'1.modelos'!E5</f>
        <v>2015</v>
      </c>
      <c r="E7" s="409" t="s">
        <v>186</v>
      </c>
      <c r="F7" s="444" t="s">
        <v>187</v>
      </c>
    </row>
    <row r="8" spans="1:6" ht="25.5" customHeight="1" x14ac:dyDescent="0.2">
      <c r="A8" s="498"/>
      <c r="B8" s="480" t="s">
        <v>108</v>
      </c>
      <c r="C8" s="480" t="s">
        <v>108</v>
      </c>
      <c r="D8" s="480" t="s">
        <v>108</v>
      </c>
      <c r="E8" s="480" t="s">
        <v>108</v>
      </c>
      <c r="F8" s="480" t="s">
        <v>108</v>
      </c>
    </row>
    <row r="9" spans="1:6" ht="28.5" customHeight="1" thickBot="1" x14ac:dyDescent="0.25">
      <c r="A9" s="498"/>
      <c r="B9" s="498"/>
      <c r="C9" s="498"/>
      <c r="D9" s="498"/>
      <c r="E9" s="498"/>
      <c r="F9" s="498"/>
    </row>
    <row r="10" spans="1:6" x14ac:dyDescent="0.2">
      <c r="A10" s="186" t="s">
        <v>107</v>
      </c>
      <c r="B10" s="112"/>
      <c r="C10" s="112"/>
      <c r="D10" s="112"/>
      <c r="E10" s="112"/>
      <c r="F10" s="112"/>
    </row>
    <row r="11" spans="1:6" x14ac:dyDescent="0.2">
      <c r="A11" s="187" t="s">
        <v>106</v>
      </c>
      <c r="B11" s="436"/>
      <c r="C11" s="116"/>
      <c r="D11" s="116"/>
      <c r="E11" s="116"/>
      <c r="F11" s="116"/>
    </row>
    <row r="12" spans="1:6" x14ac:dyDescent="0.2">
      <c r="A12" s="187" t="s">
        <v>118</v>
      </c>
      <c r="B12" s="436"/>
      <c r="C12" s="116"/>
      <c r="D12" s="116"/>
      <c r="E12" s="116"/>
      <c r="F12" s="116"/>
    </row>
    <row r="13" spans="1:6" x14ac:dyDescent="0.2">
      <c r="A13" s="187" t="s">
        <v>119</v>
      </c>
      <c r="B13" s="116"/>
      <c r="C13" s="116"/>
      <c r="D13" s="116"/>
      <c r="E13" s="116"/>
      <c r="F13" s="116"/>
    </row>
    <row r="14" spans="1:6" x14ac:dyDescent="0.2">
      <c r="A14" s="187" t="s">
        <v>120</v>
      </c>
      <c r="B14" s="116"/>
      <c r="C14" s="116"/>
      <c r="D14" s="116"/>
      <c r="E14" s="116"/>
      <c r="F14" s="116"/>
    </row>
    <row r="15" spans="1:6" x14ac:dyDescent="0.2">
      <c r="A15" s="187" t="s">
        <v>121</v>
      </c>
      <c r="B15" s="116"/>
      <c r="C15" s="116"/>
      <c r="D15" s="116"/>
      <c r="E15" s="116"/>
      <c r="F15" s="116"/>
    </row>
    <row r="16" spans="1:6" ht="13.5" thickBot="1" x14ac:dyDescent="0.25">
      <c r="A16" s="188" t="s">
        <v>122</v>
      </c>
      <c r="B16" s="124"/>
      <c r="C16" s="124"/>
      <c r="D16" s="124"/>
      <c r="E16" s="124"/>
      <c r="F16" s="124"/>
    </row>
    <row r="17" spans="1:6" ht="13.5" thickBot="1" x14ac:dyDescent="0.25">
      <c r="A17" s="105" t="s">
        <v>82</v>
      </c>
      <c r="B17" s="213"/>
      <c r="C17" s="213"/>
      <c r="D17" s="213"/>
      <c r="E17" s="213"/>
      <c r="F17" s="213"/>
    </row>
    <row r="18" spans="1:6" ht="13.5" thickBot="1" x14ac:dyDescent="0.25">
      <c r="A18" s="66"/>
      <c r="B18" s="127"/>
      <c r="C18" s="127"/>
      <c r="D18" s="127"/>
      <c r="E18" s="226"/>
      <c r="F18" s="226"/>
    </row>
    <row r="19" spans="1:6" ht="13.5" thickBot="1" x14ac:dyDescent="0.25">
      <c r="A19" s="206" t="s">
        <v>132</v>
      </c>
      <c r="B19" s="213"/>
      <c r="C19" s="213"/>
      <c r="D19" s="213"/>
      <c r="E19" s="213"/>
      <c r="F19" s="213"/>
    </row>
    <row r="20" spans="1:6" x14ac:dyDescent="0.2">
      <c r="A20" s="66"/>
      <c r="B20" s="126"/>
      <c r="D20" s="137"/>
      <c r="E20" s="126"/>
    </row>
    <row r="21" spans="1:6" ht="24.75" customHeight="1" x14ac:dyDescent="0.2">
      <c r="A21" s="497" t="s">
        <v>109</v>
      </c>
      <c r="B21" s="497"/>
      <c r="C21" s="497"/>
      <c r="D21" s="497"/>
      <c r="E21" s="497"/>
      <c r="F21" s="497"/>
    </row>
    <row r="22" spans="1:6" ht="24.75" customHeight="1" x14ac:dyDescent="0.2">
      <c r="A22" s="497" t="s">
        <v>123</v>
      </c>
      <c r="B22" s="497"/>
      <c r="C22" s="497"/>
      <c r="D22" s="497"/>
      <c r="E22" s="497"/>
      <c r="F22" s="497"/>
    </row>
    <row r="23" spans="1:6" ht="12.75" customHeight="1" thickBot="1" x14ac:dyDescent="0.25">
      <c r="A23" s="55"/>
    </row>
    <row r="24" spans="1:6" ht="12.75" customHeight="1" thickBot="1" x14ac:dyDescent="0.25">
      <c r="A24" s="99" t="s">
        <v>44</v>
      </c>
      <c r="B24" s="499" t="s">
        <v>124</v>
      </c>
      <c r="C24" s="500"/>
      <c r="D24" s="500"/>
      <c r="E24" s="500"/>
      <c r="F24" s="501"/>
    </row>
    <row r="25" spans="1:6" ht="12.75" customHeight="1" x14ac:dyDescent="0.2">
      <c r="A25" s="505"/>
      <c r="B25" s="510"/>
      <c r="C25" s="511"/>
      <c r="D25" s="511"/>
      <c r="E25" s="511"/>
      <c r="F25" s="512"/>
    </row>
    <row r="26" spans="1:6" ht="12.75" customHeight="1" x14ac:dyDescent="0.2">
      <c r="A26" s="506"/>
      <c r="B26" s="513"/>
      <c r="C26" s="514"/>
      <c r="D26" s="514"/>
      <c r="E26" s="514"/>
      <c r="F26" s="515"/>
    </row>
    <row r="27" spans="1:6" ht="12.75" customHeight="1" x14ac:dyDescent="0.2">
      <c r="A27" s="506"/>
      <c r="B27" s="513"/>
      <c r="C27" s="514"/>
      <c r="D27" s="514"/>
      <c r="E27" s="514"/>
      <c r="F27" s="515"/>
    </row>
    <row r="28" spans="1:6" ht="12.75" customHeight="1" thickBot="1" x14ac:dyDescent="0.25">
      <c r="A28" s="507"/>
      <c r="B28" s="508"/>
      <c r="C28" s="496"/>
      <c r="D28" s="496"/>
      <c r="E28" s="496"/>
      <c r="F28" s="509"/>
    </row>
    <row r="29" spans="1:6" ht="12.75" customHeight="1" x14ac:dyDescent="0.2">
      <c r="A29" s="505"/>
      <c r="B29" s="510"/>
      <c r="C29" s="511"/>
      <c r="D29" s="511"/>
      <c r="E29" s="511"/>
      <c r="F29" s="512"/>
    </row>
    <row r="30" spans="1:6" ht="12.75" customHeight="1" x14ac:dyDescent="0.2">
      <c r="A30" s="506"/>
      <c r="B30" s="513"/>
      <c r="C30" s="514"/>
      <c r="D30" s="514"/>
      <c r="E30" s="514"/>
      <c r="F30" s="515"/>
    </row>
    <row r="31" spans="1:6" ht="12.75" customHeight="1" x14ac:dyDescent="0.2">
      <c r="A31" s="506"/>
      <c r="B31" s="513"/>
      <c r="C31" s="514"/>
      <c r="D31" s="514"/>
      <c r="E31" s="514"/>
      <c r="F31" s="515"/>
    </row>
    <row r="32" spans="1:6" ht="12.75" customHeight="1" thickBot="1" x14ac:dyDescent="0.25">
      <c r="A32" s="507"/>
      <c r="B32" s="508"/>
      <c r="C32" s="496"/>
      <c r="D32" s="496"/>
      <c r="E32" s="496"/>
      <c r="F32" s="509"/>
    </row>
    <row r="33" spans="1:6" ht="12.75" customHeight="1" x14ac:dyDescent="0.2">
      <c r="A33" s="505"/>
      <c r="B33" s="510"/>
      <c r="C33" s="511"/>
      <c r="D33" s="511"/>
      <c r="E33" s="511"/>
      <c r="F33" s="512"/>
    </row>
    <row r="34" spans="1:6" ht="12.75" customHeight="1" x14ac:dyDescent="0.2">
      <c r="A34" s="506"/>
      <c r="B34" s="513"/>
      <c r="C34" s="514"/>
      <c r="D34" s="514"/>
      <c r="E34" s="514"/>
      <c r="F34" s="515"/>
    </row>
    <row r="35" spans="1:6" ht="12.75" customHeight="1" x14ac:dyDescent="0.2">
      <c r="A35" s="506"/>
      <c r="B35" s="513"/>
      <c r="C35" s="514"/>
      <c r="D35" s="514"/>
      <c r="E35" s="514"/>
      <c r="F35" s="515"/>
    </row>
    <row r="36" spans="1:6" ht="12.75" customHeight="1" thickBot="1" x14ac:dyDescent="0.25">
      <c r="A36" s="507"/>
      <c r="B36" s="508"/>
      <c r="C36" s="496"/>
      <c r="D36" s="496"/>
      <c r="E36" s="496"/>
      <c r="F36" s="509"/>
    </row>
    <row r="37" spans="1:6" ht="12.75" customHeight="1" x14ac:dyDescent="0.2">
      <c r="A37" s="505"/>
      <c r="B37" s="510"/>
      <c r="C37" s="511"/>
      <c r="D37" s="511"/>
      <c r="E37" s="511"/>
      <c r="F37" s="512"/>
    </row>
    <row r="38" spans="1:6" ht="12.75" customHeight="1" x14ac:dyDescent="0.2">
      <c r="A38" s="506"/>
      <c r="B38" s="513"/>
      <c r="C38" s="514"/>
      <c r="D38" s="514"/>
      <c r="E38" s="514"/>
      <c r="F38" s="515"/>
    </row>
    <row r="39" spans="1:6" ht="12.75" customHeight="1" x14ac:dyDescent="0.2">
      <c r="A39" s="506"/>
      <c r="B39" s="513"/>
      <c r="C39" s="514"/>
      <c r="D39" s="514"/>
      <c r="E39" s="514"/>
      <c r="F39" s="515"/>
    </row>
    <row r="40" spans="1:6" ht="12.75" customHeight="1" thickBot="1" x14ac:dyDescent="0.25">
      <c r="A40" s="507"/>
      <c r="B40" s="508"/>
      <c r="C40" s="496"/>
      <c r="D40" s="496"/>
      <c r="E40" s="496"/>
      <c r="F40" s="509"/>
    </row>
    <row r="41" spans="1:6" ht="12.75" customHeight="1" x14ac:dyDescent="0.2">
      <c r="A41" s="505"/>
      <c r="B41" s="510"/>
      <c r="C41" s="511"/>
      <c r="D41" s="511"/>
      <c r="E41" s="511"/>
      <c r="F41" s="512"/>
    </row>
    <row r="42" spans="1:6" ht="12.75" customHeight="1" x14ac:dyDescent="0.2">
      <c r="A42" s="506"/>
      <c r="B42" s="513"/>
      <c r="C42" s="514"/>
      <c r="D42" s="514"/>
      <c r="E42" s="514"/>
      <c r="F42" s="515"/>
    </row>
    <row r="43" spans="1:6" ht="12.75" customHeight="1" x14ac:dyDescent="0.2">
      <c r="A43" s="506"/>
      <c r="B43" s="513"/>
      <c r="C43" s="514"/>
      <c r="D43" s="514"/>
      <c r="E43" s="514"/>
      <c r="F43" s="515"/>
    </row>
    <row r="44" spans="1:6" ht="12.75" customHeight="1" thickBot="1" x14ac:dyDescent="0.25">
      <c r="A44" s="507"/>
      <c r="B44" s="508"/>
      <c r="C44" s="496"/>
      <c r="D44" s="496"/>
      <c r="E44" s="496"/>
      <c r="F44" s="509"/>
    </row>
  </sheetData>
  <mergeCells count="40">
    <mergeCell ref="A37:A40"/>
    <mergeCell ref="A41:A44"/>
    <mergeCell ref="B37:F37"/>
    <mergeCell ref="B38:F38"/>
    <mergeCell ref="B39:F39"/>
    <mergeCell ref="B40:F40"/>
    <mergeCell ref="B41:F41"/>
    <mergeCell ref="B42:F42"/>
    <mergeCell ref="B43:F43"/>
    <mergeCell ref="B44:F44"/>
    <mergeCell ref="A33:A36"/>
    <mergeCell ref="B33:F33"/>
    <mergeCell ref="B34:F34"/>
    <mergeCell ref="B35:F35"/>
    <mergeCell ref="B36:F36"/>
    <mergeCell ref="A29:A32"/>
    <mergeCell ref="B29:F29"/>
    <mergeCell ref="B30:F30"/>
    <mergeCell ref="B31:F31"/>
    <mergeCell ref="B32:F32"/>
    <mergeCell ref="A25:A28"/>
    <mergeCell ref="B28:F28"/>
    <mergeCell ref="B25:F25"/>
    <mergeCell ref="B26:F26"/>
    <mergeCell ref="B27:F27"/>
    <mergeCell ref="A1:F1"/>
    <mergeCell ref="A2:F2"/>
    <mergeCell ref="A3:F3"/>
    <mergeCell ref="A4:F4"/>
    <mergeCell ref="A5:F5"/>
    <mergeCell ref="A6:F6"/>
    <mergeCell ref="A21:F21"/>
    <mergeCell ref="A22:F22"/>
    <mergeCell ref="F8:F9"/>
    <mergeCell ref="B24:F24"/>
    <mergeCell ref="A7:A9"/>
    <mergeCell ref="B8:B9"/>
    <mergeCell ref="C8:C9"/>
    <mergeCell ref="D8:D9"/>
    <mergeCell ref="E8:E9"/>
  </mergeCells>
  <phoneticPr fontId="1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4" orientation="landscape" horizontalDpi="300" verticalDpi="300" r:id="rId1"/>
  <headerFooter alignWithMargins="0">
    <oddHeader xml:space="preserve">&amp;R2016 - Año del Bicentenario de la Declaración de la Independencia Nacional
</oddHeader>
  </headerFooter>
  <ignoredErrors>
    <ignoredError sqref="A3 B7:D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5" tint="0.39997558519241921"/>
    <pageSetUpPr fitToPage="1"/>
  </sheetPr>
  <dimension ref="A1:K61"/>
  <sheetViews>
    <sheetView showGridLines="0" tabSelected="1" view="pageBreakPreview" topLeftCell="A31" zoomScale="85" zoomScaleNormal="70" zoomScaleSheetLayoutView="85" workbookViewId="0">
      <selection activeCell="N21" sqref="N21"/>
    </sheetView>
  </sheetViews>
  <sheetFormatPr baseColWidth="10" defaultRowHeight="12.75" x14ac:dyDescent="0.2"/>
  <cols>
    <col min="1" max="1" width="38.28515625" style="148" customWidth="1"/>
    <col min="2" max="2" width="23.140625" style="148" customWidth="1"/>
    <col min="3" max="3" width="17.28515625" style="148" customWidth="1"/>
    <col min="4" max="4" width="23.140625" style="148" customWidth="1"/>
    <col min="5" max="5" width="15.85546875" style="148" customWidth="1"/>
    <col min="6" max="6" width="23.140625" style="148" customWidth="1"/>
    <col min="7" max="7" width="11.42578125" style="148"/>
    <col min="8" max="8" width="23.140625" style="148" customWidth="1"/>
    <col min="9" max="9" width="11.42578125" style="148"/>
    <col min="10" max="10" width="23.140625" style="148" customWidth="1"/>
    <col min="11" max="11" width="11.42578125" style="48"/>
    <col min="12" max="16384" width="11.42578125" style="148"/>
  </cols>
  <sheetData>
    <row r="1" spans="1:11" x14ac:dyDescent="0.2">
      <c r="A1" s="502" t="s">
        <v>193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11" x14ac:dyDescent="0.2">
      <c r="A2" s="516" t="s">
        <v>210</v>
      </c>
      <c r="B2" s="516"/>
      <c r="C2" s="516"/>
      <c r="D2" s="516"/>
      <c r="E2" s="516"/>
      <c r="F2" s="516"/>
      <c r="G2" s="516"/>
      <c r="H2" s="502"/>
      <c r="I2" s="502"/>
      <c r="J2" s="502"/>
      <c r="K2" s="502"/>
    </row>
    <row r="3" spans="1:11" x14ac:dyDescent="0.2">
      <c r="A3" s="517" t="str">
        <f>+'1.modelos'!A3</f>
        <v>PLACAS DE METACRILATO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1:11" ht="14.25" x14ac:dyDescent="0.2">
      <c r="A4" s="518" t="s">
        <v>149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</row>
    <row r="5" spans="1:11" s="150" customFormat="1" x14ac:dyDescent="0.2">
      <c r="A5" s="518" t="s">
        <v>148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</row>
    <row r="6" spans="1:11" s="150" customFormat="1" ht="13.5" thickBot="1" x14ac:dyDescent="0.25">
      <c r="A6" s="151"/>
      <c r="B6" s="149"/>
      <c r="C6" s="149"/>
    </row>
    <row r="7" spans="1:11" ht="13.5" thickBot="1" x14ac:dyDescent="0.25">
      <c r="A7" s="285"/>
      <c r="B7" s="520" t="str">
        <f>"promedio "&amp;'7.costos totales'!B7</f>
        <v>promedio 2013</v>
      </c>
      <c r="C7" s="521"/>
      <c r="D7" s="520" t="str">
        <f>"promedio "&amp;'7.costos totales'!C7</f>
        <v>promedio 2014</v>
      </c>
      <c r="E7" s="521"/>
      <c r="F7" s="520" t="str">
        <f>"promedio "&amp;'7.costos totales'!D7</f>
        <v>promedio 2015</v>
      </c>
      <c r="G7" s="521"/>
      <c r="H7" s="520" t="str">
        <f>"promedio "&amp;'7.costos totales'!E7</f>
        <v>promedio ene-nov 2015</v>
      </c>
      <c r="I7" s="521"/>
      <c r="J7" s="520" t="str">
        <f>"promedio "&amp;'7.costos totales'!F7</f>
        <v>promedio ene-nov 2016</v>
      </c>
      <c r="K7" s="521"/>
    </row>
    <row r="8" spans="1:11" ht="26.25" thickBot="1" x14ac:dyDescent="0.25">
      <c r="A8" s="288" t="s">
        <v>44</v>
      </c>
      <c r="B8" s="289" t="s">
        <v>152</v>
      </c>
      <c r="C8" s="289" t="s">
        <v>153</v>
      </c>
      <c r="D8" s="289" t="s">
        <v>152</v>
      </c>
      <c r="E8" s="289" t="s">
        <v>153</v>
      </c>
      <c r="F8" s="289" t="s">
        <v>152</v>
      </c>
      <c r="G8" s="289" t="s">
        <v>153</v>
      </c>
      <c r="H8" s="289" t="s">
        <v>152</v>
      </c>
      <c r="I8" s="289" t="s">
        <v>153</v>
      </c>
      <c r="J8" s="289" t="s">
        <v>152</v>
      </c>
      <c r="K8" s="289" t="s">
        <v>153</v>
      </c>
    </row>
    <row r="9" spans="1:11" ht="13.5" thickBot="1" x14ac:dyDescent="0.25">
      <c r="A9" s="286"/>
      <c r="B9" s="285"/>
      <c r="C9" s="285"/>
      <c r="D9" s="285"/>
      <c r="E9" s="285"/>
      <c r="F9" s="285"/>
      <c r="G9" s="285"/>
      <c r="H9" s="285"/>
      <c r="I9" s="285"/>
      <c r="J9" s="285"/>
      <c r="K9" s="285"/>
    </row>
    <row r="10" spans="1:11" ht="14.25" x14ac:dyDescent="0.2">
      <c r="A10" s="287" t="s">
        <v>150</v>
      </c>
      <c r="B10" s="293"/>
      <c r="C10" s="294" t="str">
        <f>IFERROR(B10/$B$51,"s/d")</f>
        <v>s/d</v>
      </c>
      <c r="D10" s="293"/>
      <c r="E10" s="294" t="str">
        <f>IFERROR(D10/$B$51,"s/d")</f>
        <v>s/d</v>
      </c>
      <c r="F10" s="293"/>
      <c r="G10" s="294" t="str">
        <f>IFERROR(F10/$B$51,"s/d")</f>
        <v>s/d</v>
      </c>
      <c r="H10" s="293"/>
      <c r="I10" s="294" t="str">
        <f>IFERROR(H10/$B$51,"s/d")</f>
        <v>s/d</v>
      </c>
      <c r="J10" s="293"/>
      <c r="K10" s="294" t="str">
        <f>IFERROR(J10/$B$51,"s/d")</f>
        <v>s/d</v>
      </c>
    </row>
    <row r="11" spans="1:11" x14ac:dyDescent="0.2">
      <c r="A11" s="154" t="s">
        <v>141</v>
      </c>
      <c r="B11" s="441"/>
      <c r="C11" s="296" t="str">
        <f t="shared" ref="C11:E15" si="0">IFERROR(B11/$B$51,"s/d")</f>
        <v>s/d</v>
      </c>
      <c r="D11" s="295"/>
      <c r="E11" s="296" t="str">
        <f t="shared" si="0"/>
        <v>s/d</v>
      </c>
      <c r="F11" s="295"/>
      <c r="G11" s="296" t="str">
        <f t="shared" ref="G11" si="1">IFERROR(F11/$B$51,"s/d")</f>
        <v>s/d</v>
      </c>
      <c r="H11" s="295"/>
      <c r="I11" s="296" t="str">
        <f t="shared" ref="I11" si="2">IFERROR(H11/$B$51,"s/d")</f>
        <v>s/d</v>
      </c>
      <c r="J11" s="295"/>
      <c r="K11" s="296" t="str">
        <f t="shared" ref="K11" si="3">IFERROR(J11/$B$51,"s/d")</f>
        <v>s/d</v>
      </c>
    </row>
    <row r="12" spans="1:11" x14ac:dyDescent="0.2">
      <c r="A12" s="154" t="s">
        <v>140</v>
      </c>
      <c r="B12" s="441"/>
      <c r="C12" s="296" t="str">
        <f t="shared" si="0"/>
        <v>s/d</v>
      </c>
      <c r="D12" s="295"/>
      <c r="E12" s="296" t="str">
        <f t="shared" si="0"/>
        <v>s/d</v>
      </c>
      <c r="F12" s="295"/>
      <c r="G12" s="296" t="str">
        <f t="shared" ref="G12" si="4">IFERROR(F12/$B$51,"s/d")</f>
        <v>s/d</v>
      </c>
      <c r="H12" s="295"/>
      <c r="I12" s="296" t="str">
        <f t="shared" ref="I12" si="5">IFERROR(H12/$B$51,"s/d")</f>
        <v>s/d</v>
      </c>
      <c r="J12" s="295"/>
      <c r="K12" s="296" t="str">
        <f t="shared" ref="K12" si="6">IFERROR(J12/$B$51,"s/d")</f>
        <v>s/d</v>
      </c>
    </row>
    <row r="13" spans="1:11" x14ac:dyDescent="0.2">
      <c r="A13" s="154" t="s">
        <v>138</v>
      </c>
      <c r="B13" s="295"/>
      <c r="C13" s="296" t="str">
        <f t="shared" si="0"/>
        <v>s/d</v>
      </c>
      <c r="D13" s="295"/>
      <c r="E13" s="296" t="str">
        <f t="shared" si="0"/>
        <v>s/d</v>
      </c>
      <c r="F13" s="295"/>
      <c r="G13" s="296" t="str">
        <f t="shared" ref="G13" si="7">IFERROR(F13/$B$51,"s/d")</f>
        <v>s/d</v>
      </c>
      <c r="H13" s="295"/>
      <c r="I13" s="296" t="str">
        <f t="shared" ref="I13" si="8">IFERROR(H13/$B$51,"s/d")</f>
        <v>s/d</v>
      </c>
      <c r="J13" s="295"/>
      <c r="K13" s="296" t="str">
        <f t="shared" ref="K13" si="9">IFERROR(J13/$B$51,"s/d")</f>
        <v>s/d</v>
      </c>
    </row>
    <row r="14" spans="1:11" x14ac:dyDescent="0.2">
      <c r="A14" s="154" t="s">
        <v>139</v>
      </c>
      <c r="B14" s="295"/>
      <c r="C14" s="296" t="str">
        <f t="shared" si="0"/>
        <v>s/d</v>
      </c>
      <c r="D14" s="295"/>
      <c r="E14" s="296" t="str">
        <f t="shared" si="0"/>
        <v>s/d</v>
      </c>
      <c r="F14" s="295"/>
      <c r="G14" s="296" t="str">
        <f t="shared" ref="G14" si="10">IFERROR(F14/$B$51,"s/d")</f>
        <v>s/d</v>
      </c>
      <c r="H14" s="295"/>
      <c r="I14" s="296" t="str">
        <f t="shared" ref="I14" si="11">IFERROR(H14/$B$51,"s/d")</f>
        <v>s/d</v>
      </c>
      <c r="J14" s="295"/>
      <c r="K14" s="296" t="str">
        <f t="shared" ref="K14" si="12">IFERROR(J14/$B$51,"s/d")</f>
        <v>s/d</v>
      </c>
    </row>
    <row r="15" spans="1:11" ht="13.5" thickBot="1" x14ac:dyDescent="0.25">
      <c r="A15" s="155"/>
      <c r="B15" s="297"/>
      <c r="C15" s="298" t="str">
        <f t="shared" si="0"/>
        <v>s/d</v>
      </c>
      <c r="D15" s="297"/>
      <c r="E15" s="298" t="str">
        <f t="shared" si="0"/>
        <v>s/d</v>
      </c>
      <c r="F15" s="297"/>
      <c r="G15" s="298" t="str">
        <f t="shared" ref="G15" si="13">IFERROR(F15/$B$51,"s/d")</f>
        <v>s/d</v>
      </c>
      <c r="H15" s="297"/>
      <c r="I15" s="298" t="str">
        <f t="shared" ref="I15" si="14">IFERROR(H15/$B$51,"s/d")</f>
        <v>s/d</v>
      </c>
      <c r="J15" s="297"/>
      <c r="K15" s="298" t="str">
        <f t="shared" ref="K15" si="15">IFERROR(J15/$B$51,"s/d")</f>
        <v>s/d</v>
      </c>
    </row>
    <row r="16" spans="1:11" ht="13.5" thickBot="1" x14ac:dyDescent="0.25">
      <c r="A16" s="152"/>
      <c r="B16" s="299"/>
      <c r="C16" s="300"/>
      <c r="D16" s="299"/>
      <c r="E16" s="300"/>
      <c r="F16" s="299"/>
      <c r="G16" s="300"/>
      <c r="H16" s="299"/>
      <c r="I16" s="300"/>
      <c r="J16" s="299"/>
      <c r="K16" s="300"/>
    </row>
    <row r="17" spans="1:11" ht="14.25" x14ac:dyDescent="0.2">
      <c r="A17" s="287" t="s">
        <v>151</v>
      </c>
      <c r="B17" s="301"/>
      <c r="C17" s="302" t="str">
        <f t="shared" ref="C17:E22" si="16">IFERROR(B17/$B$51,"s/d")</f>
        <v>s/d</v>
      </c>
      <c r="D17" s="301"/>
      <c r="E17" s="302" t="str">
        <f t="shared" si="16"/>
        <v>s/d</v>
      </c>
      <c r="F17" s="301"/>
      <c r="G17" s="302" t="str">
        <f t="shared" ref="G17" si="17">IFERROR(F17/$B$51,"s/d")</f>
        <v>s/d</v>
      </c>
      <c r="H17" s="301"/>
      <c r="I17" s="302" t="str">
        <f t="shared" ref="I17" si="18">IFERROR(H17/$B$51,"s/d")</f>
        <v>s/d</v>
      </c>
      <c r="J17" s="301"/>
      <c r="K17" s="302" t="str">
        <f t="shared" ref="K17" si="19">IFERROR(J17/$B$51,"s/d")</f>
        <v>s/d</v>
      </c>
    </row>
    <row r="18" spans="1:11" x14ac:dyDescent="0.2">
      <c r="A18" s="154" t="s">
        <v>141</v>
      </c>
      <c r="B18" s="295"/>
      <c r="C18" s="296" t="str">
        <f t="shared" si="16"/>
        <v>s/d</v>
      </c>
      <c r="D18" s="295"/>
      <c r="E18" s="296" t="str">
        <f t="shared" si="16"/>
        <v>s/d</v>
      </c>
      <c r="F18" s="295"/>
      <c r="G18" s="296" t="str">
        <f t="shared" ref="G18" si="20">IFERROR(F18/$B$51,"s/d")</f>
        <v>s/d</v>
      </c>
      <c r="H18" s="295"/>
      <c r="I18" s="296" t="str">
        <f t="shared" ref="I18" si="21">IFERROR(H18/$B$51,"s/d")</f>
        <v>s/d</v>
      </c>
      <c r="J18" s="295"/>
      <c r="K18" s="296" t="str">
        <f t="shared" ref="K18" si="22">IFERROR(J18/$B$51,"s/d")</f>
        <v>s/d</v>
      </c>
    </row>
    <row r="19" spans="1:11" x14ac:dyDescent="0.2">
      <c r="A19" s="154" t="s">
        <v>140</v>
      </c>
      <c r="B19" s="295"/>
      <c r="C19" s="296" t="str">
        <f t="shared" si="16"/>
        <v>s/d</v>
      </c>
      <c r="D19" s="295"/>
      <c r="E19" s="296" t="str">
        <f t="shared" si="16"/>
        <v>s/d</v>
      </c>
      <c r="F19" s="295"/>
      <c r="G19" s="296" t="str">
        <f t="shared" ref="G19" si="23">IFERROR(F19/$B$51,"s/d")</f>
        <v>s/d</v>
      </c>
      <c r="H19" s="295"/>
      <c r="I19" s="296" t="str">
        <f t="shared" ref="I19" si="24">IFERROR(H19/$B$51,"s/d")</f>
        <v>s/d</v>
      </c>
      <c r="J19" s="295"/>
      <c r="K19" s="296" t="str">
        <f t="shared" ref="K19" si="25">IFERROR(J19/$B$51,"s/d")</f>
        <v>s/d</v>
      </c>
    </row>
    <row r="20" spans="1:11" x14ac:dyDescent="0.2">
      <c r="A20" s="154" t="s">
        <v>138</v>
      </c>
      <c r="B20" s="295"/>
      <c r="C20" s="296" t="str">
        <f t="shared" si="16"/>
        <v>s/d</v>
      </c>
      <c r="D20" s="295"/>
      <c r="E20" s="296" t="str">
        <f t="shared" si="16"/>
        <v>s/d</v>
      </c>
      <c r="F20" s="295"/>
      <c r="G20" s="296" t="str">
        <f t="shared" ref="G20" si="26">IFERROR(F20/$B$51,"s/d")</f>
        <v>s/d</v>
      </c>
      <c r="H20" s="295"/>
      <c r="I20" s="296" t="str">
        <f t="shared" ref="I20" si="27">IFERROR(H20/$B$51,"s/d")</f>
        <v>s/d</v>
      </c>
      <c r="J20" s="295"/>
      <c r="K20" s="296" t="str">
        <f t="shared" ref="K20" si="28">IFERROR(J20/$B$51,"s/d")</f>
        <v>s/d</v>
      </c>
    </row>
    <row r="21" spans="1:11" x14ac:dyDescent="0.2">
      <c r="A21" s="154" t="s">
        <v>139</v>
      </c>
      <c r="B21" s="295"/>
      <c r="C21" s="296" t="str">
        <f t="shared" si="16"/>
        <v>s/d</v>
      </c>
      <c r="D21" s="295"/>
      <c r="E21" s="296" t="str">
        <f t="shared" si="16"/>
        <v>s/d</v>
      </c>
      <c r="F21" s="295"/>
      <c r="G21" s="296" t="str">
        <f t="shared" ref="G21" si="29">IFERROR(F21/$B$51,"s/d")</f>
        <v>s/d</v>
      </c>
      <c r="H21" s="295"/>
      <c r="I21" s="296" t="str">
        <f t="shared" ref="I21" si="30">IFERROR(H21/$B$51,"s/d")</f>
        <v>s/d</v>
      </c>
      <c r="J21" s="295"/>
      <c r="K21" s="296" t="str">
        <f t="shared" ref="K21" si="31">IFERROR(J21/$B$51,"s/d")</f>
        <v>s/d</v>
      </c>
    </row>
    <row r="22" spans="1:11" ht="13.5" thickBot="1" x14ac:dyDescent="0.25">
      <c r="A22" s="155"/>
      <c r="B22" s="297"/>
      <c r="C22" s="298" t="str">
        <f t="shared" si="16"/>
        <v>s/d</v>
      </c>
      <c r="D22" s="297"/>
      <c r="E22" s="298" t="str">
        <f t="shared" si="16"/>
        <v>s/d</v>
      </c>
      <c r="F22" s="297"/>
      <c r="G22" s="298" t="str">
        <f t="shared" ref="G22" si="32">IFERROR(F22/$B$51,"s/d")</f>
        <v>s/d</v>
      </c>
      <c r="H22" s="297"/>
      <c r="I22" s="298" t="str">
        <f t="shared" ref="I22" si="33">IFERROR(H22/$B$51,"s/d")</f>
        <v>s/d</v>
      </c>
      <c r="J22" s="297"/>
      <c r="K22" s="298" t="str">
        <f t="shared" ref="K22" si="34">IFERROR(J22/$B$51,"s/d")</f>
        <v>s/d</v>
      </c>
    </row>
    <row r="23" spans="1:11" ht="13.5" thickBot="1" x14ac:dyDescent="0.25">
      <c r="A23" s="152"/>
      <c r="B23" s="299"/>
      <c r="C23" s="300"/>
      <c r="D23" s="299"/>
      <c r="E23" s="300"/>
      <c r="F23" s="299"/>
      <c r="G23" s="300"/>
      <c r="H23" s="299"/>
      <c r="I23" s="300"/>
      <c r="J23" s="299"/>
      <c r="K23" s="300"/>
    </row>
    <row r="24" spans="1:11" ht="13.5" thickBot="1" x14ac:dyDescent="0.25">
      <c r="A24" s="156" t="s">
        <v>45</v>
      </c>
      <c r="B24" s="303"/>
      <c r="C24" s="304" t="str">
        <f>IFERROR(B24/$B$51,"s/d")</f>
        <v>s/d</v>
      </c>
      <c r="D24" s="303"/>
      <c r="E24" s="304" t="str">
        <f>IFERROR(D24/$B$51,"s/d")</f>
        <v>s/d</v>
      </c>
      <c r="F24" s="303"/>
      <c r="G24" s="304" t="str">
        <f>IFERROR(F24/$B$51,"s/d")</f>
        <v>s/d</v>
      </c>
      <c r="H24" s="303"/>
      <c r="I24" s="304" t="str">
        <f>IFERROR(H24/$B$51,"s/d")</f>
        <v>s/d</v>
      </c>
      <c r="J24" s="303"/>
      <c r="K24" s="304" t="str">
        <f>IFERROR(J24/$B$51,"s/d")</f>
        <v>s/d</v>
      </c>
    </row>
    <row r="25" spans="1:11" ht="13.5" thickBot="1" x14ac:dyDescent="0.25">
      <c r="A25" s="152"/>
      <c r="B25" s="299"/>
      <c r="C25" s="300"/>
      <c r="D25" s="299"/>
      <c r="E25" s="300"/>
      <c r="F25" s="299"/>
      <c r="G25" s="300"/>
      <c r="H25" s="299"/>
      <c r="I25" s="300"/>
      <c r="J25" s="299"/>
      <c r="K25" s="300"/>
    </row>
    <row r="26" spans="1:11" x14ac:dyDescent="0.2">
      <c r="A26" s="153" t="s">
        <v>46</v>
      </c>
      <c r="B26" s="305"/>
      <c r="C26" s="302" t="str">
        <f t="shared" ref="C26:E30" si="35">IFERROR(B26/$B$51,"s/d")</f>
        <v>s/d</v>
      </c>
      <c r="D26" s="305"/>
      <c r="E26" s="302" t="str">
        <f t="shared" si="35"/>
        <v>s/d</v>
      </c>
      <c r="F26" s="305"/>
      <c r="G26" s="302" t="str">
        <f t="shared" ref="G26" si="36">IFERROR(F26/$B$51,"s/d")</f>
        <v>s/d</v>
      </c>
      <c r="H26" s="305"/>
      <c r="I26" s="302" t="str">
        <f t="shared" ref="I26" si="37">IFERROR(H26/$B$51,"s/d")</f>
        <v>s/d</v>
      </c>
      <c r="J26" s="305"/>
      <c r="K26" s="302" t="str">
        <f t="shared" ref="K26" si="38">IFERROR(J26/$B$51,"s/d")</f>
        <v>s/d</v>
      </c>
    </row>
    <row r="27" spans="1:11" x14ac:dyDescent="0.2">
      <c r="A27" s="157" t="s">
        <v>47</v>
      </c>
      <c r="B27" s="306"/>
      <c r="C27" s="296" t="str">
        <f t="shared" si="35"/>
        <v>s/d</v>
      </c>
      <c r="D27" s="306"/>
      <c r="E27" s="296" t="str">
        <f t="shared" si="35"/>
        <v>s/d</v>
      </c>
      <c r="F27" s="306"/>
      <c r="G27" s="296" t="str">
        <f t="shared" ref="G27" si="39">IFERROR(F27/$B$51,"s/d")</f>
        <v>s/d</v>
      </c>
      <c r="H27" s="306"/>
      <c r="I27" s="296" t="str">
        <f t="shared" ref="I27" si="40">IFERROR(H27/$B$51,"s/d")</f>
        <v>s/d</v>
      </c>
      <c r="J27" s="306"/>
      <c r="K27" s="296" t="str">
        <f t="shared" ref="K27" si="41">IFERROR(J27/$B$51,"s/d")</f>
        <v>s/d</v>
      </c>
    </row>
    <row r="28" spans="1:11" x14ac:dyDescent="0.2">
      <c r="A28" s="157" t="s">
        <v>48</v>
      </c>
      <c r="B28" s="306"/>
      <c r="C28" s="296" t="str">
        <f t="shared" si="35"/>
        <v>s/d</v>
      </c>
      <c r="D28" s="306"/>
      <c r="E28" s="296" t="str">
        <f t="shared" si="35"/>
        <v>s/d</v>
      </c>
      <c r="F28" s="306"/>
      <c r="G28" s="296" t="str">
        <f t="shared" ref="G28" si="42">IFERROR(F28/$B$51,"s/d")</f>
        <v>s/d</v>
      </c>
      <c r="H28" s="306"/>
      <c r="I28" s="296" t="str">
        <f t="shared" ref="I28" si="43">IFERROR(H28/$B$51,"s/d")</f>
        <v>s/d</v>
      </c>
      <c r="J28" s="306"/>
      <c r="K28" s="296" t="str">
        <f t="shared" ref="K28" si="44">IFERROR(J28/$B$51,"s/d")</f>
        <v>s/d</v>
      </c>
    </row>
    <row r="29" spans="1:11" x14ac:dyDescent="0.2">
      <c r="A29" s="157" t="s">
        <v>49</v>
      </c>
      <c r="B29" s="306"/>
      <c r="C29" s="296" t="str">
        <f t="shared" si="35"/>
        <v>s/d</v>
      </c>
      <c r="D29" s="306"/>
      <c r="E29" s="296" t="str">
        <f t="shared" si="35"/>
        <v>s/d</v>
      </c>
      <c r="F29" s="306"/>
      <c r="G29" s="296" t="str">
        <f t="shared" ref="G29" si="45">IFERROR(F29/$B$51,"s/d")</f>
        <v>s/d</v>
      </c>
      <c r="H29" s="306"/>
      <c r="I29" s="296" t="str">
        <f t="shared" ref="I29" si="46">IFERROR(H29/$B$51,"s/d")</f>
        <v>s/d</v>
      </c>
      <c r="J29" s="306"/>
      <c r="K29" s="296" t="str">
        <f t="shared" ref="K29" si="47">IFERROR(J29/$B$51,"s/d")</f>
        <v>s/d</v>
      </c>
    </row>
    <row r="30" spans="1:11" ht="13.5" thickBot="1" x14ac:dyDescent="0.25">
      <c r="A30" s="155" t="s">
        <v>50</v>
      </c>
      <c r="B30" s="307"/>
      <c r="C30" s="298" t="str">
        <f t="shared" si="35"/>
        <v>s/d</v>
      </c>
      <c r="D30" s="307"/>
      <c r="E30" s="298" t="str">
        <f t="shared" si="35"/>
        <v>s/d</v>
      </c>
      <c r="F30" s="307"/>
      <c r="G30" s="298" t="str">
        <f t="shared" ref="G30" si="48">IFERROR(F30/$B$51,"s/d")</f>
        <v>s/d</v>
      </c>
      <c r="H30" s="307"/>
      <c r="I30" s="298" t="str">
        <f t="shared" ref="I30" si="49">IFERROR(H30/$B$51,"s/d")</f>
        <v>s/d</v>
      </c>
      <c r="J30" s="307"/>
      <c r="K30" s="298" t="str">
        <f t="shared" ref="K30" si="50">IFERROR(J30/$B$51,"s/d")</f>
        <v>s/d</v>
      </c>
    </row>
    <row r="31" spans="1:11" ht="13.5" thickBot="1" x14ac:dyDescent="0.25">
      <c r="A31" s="147"/>
      <c r="B31" s="299"/>
      <c r="C31" s="308"/>
      <c r="D31" s="299"/>
      <c r="E31" s="308"/>
      <c r="F31" s="299"/>
      <c r="G31" s="308"/>
      <c r="H31" s="299"/>
      <c r="I31" s="308"/>
      <c r="J31" s="299"/>
      <c r="K31" s="308"/>
    </row>
    <row r="32" spans="1:11" x14ac:dyDescent="0.2">
      <c r="A32" s="153" t="s">
        <v>51</v>
      </c>
      <c r="B32" s="305"/>
      <c r="C32" s="302" t="str">
        <f t="shared" ref="C32:E35" si="51">IFERROR(B32/$B$51,"s/d")</f>
        <v>s/d</v>
      </c>
      <c r="D32" s="305"/>
      <c r="E32" s="302" t="str">
        <f t="shared" si="51"/>
        <v>s/d</v>
      </c>
      <c r="F32" s="305"/>
      <c r="G32" s="302" t="str">
        <f t="shared" ref="G32" si="52">IFERROR(F32/$B$51,"s/d")</f>
        <v>s/d</v>
      </c>
      <c r="H32" s="305"/>
      <c r="I32" s="302" t="str">
        <f t="shared" ref="I32" si="53">IFERROR(H32/$B$51,"s/d")</f>
        <v>s/d</v>
      </c>
      <c r="J32" s="305"/>
      <c r="K32" s="302" t="str">
        <f t="shared" ref="K32" si="54">IFERROR(J32/$B$51,"s/d")</f>
        <v>s/d</v>
      </c>
    </row>
    <row r="33" spans="1:11" x14ac:dyDescent="0.2">
      <c r="A33" s="154" t="s">
        <v>52</v>
      </c>
      <c r="B33" s="306"/>
      <c r="C33" s="296" t="str">
        <f t="shared" si="51"/>
        <v>s/d</v>
      </c>
      <c r="D33" s="306"/>
      <c r="E33" s="296" t="str">
        <f t="shared" si="51"/>
        <v>s/d</v>
      </c>
      <c r="F33" s="306"/>
      <c r="G33" s="296" t="str">
        <f t="shared" ref="G33" si="55">IFERROR(F33/$B$51,"s/d")</f>
        <v>s/d</v>
      </c>
      <c r="H33" s="306"/>
      <c r="I33" s="296" t="str">
        <f t="shared" ref="I33" si="56">IFERROR(H33/$B$51,"s/d")</f>
        <v>s/d</v>
      </c>
      <c r="J33" s="306"/>
      <c r="K33" s="296" t="str">
        <f t="shared" ref="K33" si="57">IFERROR(J33/$B$51,"s/d")</f>
        <v>s/d</v>
      </c>
    </row>
    <row r="34" spans="1:11" x14ac:dyDescent="0.2">
      <c r="A34" s="158" t="s">
        <v>77</v>
      </c>
      <c r="B34" s="309"/>
      <c r="C34" s="310" t="str">
        <f t="shared" si="51"/>
        <v>s/d</v>
      </c>
      <c r="D34" s="309"/>
      <c r="E34" s="310" t="str">
        <f t="shared" si="51"/>
        <v>s/d</v>
      </c>
      <c r="F34" s="309"/>
      <c r="G34" s="310" t="str">
        <f t="shared" ref="G34" si="58">IFERROR(F34/$B$51,"s/d")</f>
        <v>s/d</v>
      </c>
      <c r="H34" s="309"/>
      <c r="I34" s="310" t="str">
        <f t="shared" ref="I34" si="59">IFERROR(H34/$B$51,"s/d")</f>
        <v>s/d</v>
      </c>
      <c r="J34" s="309"/>
      <c r="K34" s="310" t="str">
        <f t="shared" ref="K34" si="60">IFERROR(J34/$B$51,"s/d")</f>
        <v>s/d</v>
      </c>
    </row>
    <row r="35" spans="1:11" ht="13.5" thickBot="1" x14ac:dyDescent="0.25">
      <c r="A35" s="155" t="s">
        <v>64</v>
      </c>
      <c r="B35" s="307"/>
      <c r="C35" s="298" t="str">
        <f t="shared" si="51"/>
        <v>s/d</v>
      </c>
      <c r="D35" s="307"/>
      <c r="E35" s="298" t="str">
        <f t="shared" si="51"/>
        <v>s/d</v>
      </c>
      <c r="F35" s="307"/>
      <c r="G35" s="298" t="str">
        <f t="shared" ref="G35" si="61">IFERROR(F35/$B$51,"s/d")</f>
        <v>s/d</v>
      </c>
      <c r="H35" s="307"/>
      <c r="I35" s="298" t="str">
        <f t="shared" ref="I35" si="62">IFERROR(H35/$B$51,"s/d")</f>
        <v>s/d</v>
      </c>
      <c r="J35" s="307"/>
      <c r="K35" s="298" t="str">
        <f t="shared" ref="K35" si="63">IFERROR(J35/$B$51,"s/d")</f>
        <v>s/d</v>
      </c>
    </row>
    <row r="36" spans="1:11" ht="13.5" thickBot="1" x14ac:dyDescent="0.25">
      <c r="A36" s="152"/>
      <c r="B36" s="299"/>
      <c r="C36" s="300"/>
      <c r="D36" s="299"/>
      <c r="E36" s="300"/>
      <c r="F36" s="299"/>
      <c r="G36" s="300"/>
      <c r="H36" s="299"/>
      <c r="I36" s="300"/>
      <c r="J36" s="299"/>
      <c r="K36" s="300"/>
    </row>
    <row r="37" spans="1:11" x14ac:dyDescent="0.2">
      <c r="A37" s="153" t="s">
        <v>53</v>
      </c>
      <c r="B37" s="301"/>
      <c r="C37" s="302" t="str">
        <f t="shared" ref="C37:E43" si="64">IFERROR(B37/$B$51,"s/d")</f>
        <v>s/d</v>
      </c>
      <c r="D37" s="301"/>
      <c r="E37" s="302" t="str">
        <f t="shared" si="64"/>
        <v>s/d</v>
      </c>
      <c r="F37" s="301"/>
      <c r="G37" s="302" t="str">
        <f t="shared" ref="G37" si="65">IFERROR(F37/$B$51,"s/d")</f>
        <v>s/d</v>
      </c>
      <c r="H37" s="301"/>
      <c r="I37" s="302" t="str">
        <f t="shared" ref="I37" si="66">IFERROR(H37/$B$51,"s/d")</f>
        <v>s/d</v>
      </c>
      <c r="J37" s="301"/>
      <c r="K37" s="302" t="str">
        <f t="shared" ref="K37" si="67">IFERROR(J37/$B$51,"s/d")</f>
        <v>s/d</v>
      </c>
    </row>
    <row r="38" spans="1:11" x14ac:dyDescent="0.2">
      <c r="A38" s="157" t="s">
        <v>54</v>
      </c>
      <c r="B38" s="295"/>
      <c r="C38" s="296" t="str">
        <f t="shared" si="64"/>
        <v>s/d</v>
      </c>
      <c r="D38" s="295"/>
      <c r="E38" s="296" t="str">
        <f t="shared" si="64"/>
        <v>s/d</v>
      </c>
      <c r="F38" s="295"/>
      <c r="G38" s="296" t="str">
        <f t="shared" ref="G38" si="68">IFERROR(F38/$B$51,"s/d")</f>
        <v>s/d</v>
      </c>
      <c r="H38" s="295"/>
      <c r="I38" s="296" t="str">
        <f t="shared" ref="I38" si="69">IFERROR(H38/$B$51,"s/d")</f>
        <v>s/d</v>
      </c>
      <c r="J38" s="295"/>
      <c r="K38" s="296" t="str">
        <f t="shared" ref="K38" si="70">IFERROR(J38/$B$51,"s/d")</f>
        <v>s/d</v>
      </c>
    </row>
    <row r="39" spans="1:11" x14ac:dyDescent="0.2">
      <c r="A39" s="157" t="s">
        <v>55</v>
      </c>
      <c r="B39" s="295"/>
      <c r="C39" s="296" t="str">
        <f t="shared" si="64"/>
        <v>s/d</v>
      </c>
      <c r="D39" s="295"/>
      <c r="E39" s="296" t="str">
        <f t="shared" si="64"/>
        <v>s/d</v>
      </c>
      <c r="F39" s="295"/>
      <c r="G39" s="296" t="str">
        <f t="shared" ref="G39" si="71">IFERROR(F39/$B$51,"s/d")</f>
        <v>s/d</v>
      </c>
      <c r="H39" s="295"/>
      <c r="I39" s="296" t="str">
        <f t="shared" ref="I39" si="72">IFERROR(H39/$B$51,"s/d")</f>
        <v>s/d</v>
      </c>
      <c r="J39" s="295"/>
      <c r="K39" s="296" t="str">
        <f t="shared" ref="K39" si="73">IFERROR(J39/$B$51,"s/d")</f>
        <v>s/d</v>
      </c>
    </row>
    <row r="40" spans="1:11" x14ac:dyDescent="0.2">
      <c r="A40" s="157" t="s">
        <v>56</v>
      </c>
      <c r="B40" s="295"/>
      <c r="C40" s="296" t="str">
        <f t="shared" si="64"/>
        <v>s/d</v>
      </c>
      <c r="D40" s="295"/>
      <c r="E40" s="296" t="str">
        <f t="shared" si="64"/>
        <v>s/d</v>
      </c>
      <c r="F40" s="295"/>
      <c r="G40" s="296" t="str">
        <f t="shared" ref="G40" si="74">IFERROR(F40/$B$51,"s/d")</f>
        <v>s/d</v>
      </c>
      <c r="H40" s="295"/>
      <c r="I40" s="296" t="str">
        <f t="shared" ref="I40" si="75">IFERROR(H40/$B$51,"s/d")</f>
        <v>s/d</v>
      </c>
      <c r="J40" s="295"/>
      <c r="K40" s="296" t="str">
        <f t="shared" ref="K40" si="76">IFERROR(J40/$B$51,"s/d")</f>
        <v>s/d</v>
      </c>
    </row>
    <row r="41" spans="1:11" x14ac:dyDescent="0.2">
      <c r="A41" s="154" t="s">
        <v>57</v>
      </c>
      <c r="B41" s="311"/>
      <c r="C41" s="310" t="str">
        <f t="shared" si="64"/>
        <v>s/d</v>
      </c>
      <c r="D41" s="311"/>
      <c r="E41" s="310" t="str">
        <f t="shared" si="64"/>
        <v>s/d</v>
      </c>
      <c r="F41" s="311"/>
      <c r="G41" s="310" t="str">
        <f t="shared" ref="G41" si="77">IFERROR(F41/$B$51,"s/d")</f>
        <v>s/d</v>
      </c>
      <c r="H41" s="311"/>
      <c r="I41" s="310" t="str">
        <f t="shared" ref="I41" si="78">IFERROR(H41/$B$51,"s/d")</f>
        <v>s/d</v>
      </c>
      <c r="J41" s="311"/>
      <c r="K41" s="310" t="str">
        <f t="shared" ref="K41" si="79">IFERROR(J41/$B$51,"s/d")</f>
        <v>s/d</v>
      </c>
    </row>
    <row r="42" spans="1:11" x14ac:dyDescent="0.2">
      <c r="A42" s="159"/>
      <c r="B42" s="311"/>
      <c r="C42" s="310" t="str">
        <f t="shared" si="64"/>
        <v>s/d</v>
      </c>
      <c r="D42" s="311"/>
      <c r="E42" s="310" t="str">
        <f t="shared" si="64"/>
        <v>s/d</v>
      </c>
      <c r="F42" s="311"/>
      <c r="G42" s="310" t="str">
        <f t="shared" ref="G42" si="80">IFERROR(F42/$B$51,"s/d")</f>
        <v>s/d</v>
      </c>
      <c r="H42" s="311"/>
      <c r="I42" s="310" t="str">
        <f t="shared" ref="I42" si="81">IFERROR(H42/$B$51,"s/d")</f>
        <v>s/d</v>
      </c>
      <c r="J42" s="311"/>
      <c r="K42" s="310" t="str">
        <f t="shared" ref="K42" si="82">IFERROR(J42/$B$51,"s/d")</f>
        <v>s/d</v>
      </c>
    </row>
    <row r="43" spans="1:11" ht="13.5" thickBot="1" x14ac:dyDescent="0.25">
      <c r="A43" s="160"/>
      <c r="B43" s="297"/>
      <c r="C43" s="298" t="str">
        <f t="shared" si="64"/>
        <v>s/d</v>
      </c>
      <c r="D43" s="297"/>
      <c r="E43" s="298" t="str">
        <f t="shared" si="64"/>
        <v>s/d</v>
      </c>
      <c r="F43" s="297"/>
      <c r="G43" s="298" t="str">
        <f t="shared" ref="G43" si="83">IFERROR(F43/$B$51,"s/d")</f>
        <v>s/d</v>
      </c>
      <c r="H43" s="297"/>
      <c r="I43" s="298" t="str">
        <f t="shared" ref="I43" si="84">IFERROR(H43/$B$51,"s/d")</f>
        <v>s/d</v>
      </c>
      <c r="J43" s="297"/>
      <c r="K43" s="298" t="str">
        <f t="shared" ref="K43" si="85">IFERROR(J43/$B$51,"s/d")</f>
        <v>s/d</v>
      </c>
    </row>
    <row r="44" spans="1:11" ht="13.5" thickBot="1" x14ac:dyDescent="0.25">
      <c r="A44" s="152"/>
      <c r="B44" s="299"/>
      <c r="C44" s="308"/>
      <c r="D44" s="299"/>
      <c r="E44" s="308"/>
      <c r="F44" s="299"/>
      <c r="G44" s="308"/>
      <c r="H44" s="299"/>
      <c r="I44" s="308"/>
      <c r="J44" s="299"/>
      <c r="K44" s="308"/>
    </row>
    <row r="45" spans="1:11" x14ac:dyDescent="0.2">
      <c r="A45" s="153" t="s">
        <v>58</v>
      </c>
      <c r="B45" s="301"/>
      <c r="C45" s="302" t="str">
        <f t="shared" ref="C45:E49" si="86">IFERROR(B45/$B$51,"s/d")</f>
        <v>s/d</v>
      </c>
      <c r="D45" s="301"/>
      <c r="E45" s="302" t="str">
        <f t="shared" si="86"/>
        <v>s/d</v>
      </c>
      <c r="F45" s="301"/>
      <c r="G45" s="302" t="str">
        <f t="shared" ref="G45" si="87">IFERROR(F45/$B$51,"s/d")</f>
        <v>s/d</v>
      </c>
      <c r="H45" s="301"/>
      <c r="I45" s="302" t="str">
        <f t="shared" ref="I45" si="88">IFERROR(H45/$B$51,"s/d")</f>
        <v>s/d</v>
      </c>
      <c r="J45" s="301"/>
      <c r="K45" s="302" t="str">
        <f t="shared" ref="K45" si="89">IFERROR(J45/$B$51,"s/d")</f>
        <v>s/d</v>
      </c>
    </row>
    <row r="46" spans="1:11" x14ac:dyDescent="0.2">
      <c r="A46" s="157" t="s">
        <v>78</v>
      </c>
      <c r="B46" s="295"/>
      <c r="C46" s="296" t="str">
        <f t="shared" si="86"/>
        <v>s/d</v>
      </c>
      <c r="D46" s="295"/>
      <c r="E46" s="296" t="str">
        <f t="shared" si="86"/>
        <v>s/d</v>
      </c>
      <c r="F46" s="295"/>
      <c r="G46" s="296" t="str">
        <f t="shared" ref="G46" si="90">IFERROR(F46/$B$51,"s/d")</f>
        <v>s/d</v>
      </c>
      <c r="H46" s="295"/>
      <c r="I46" s="296" t="str">
        <f t="shared" ref="I46" si="91">IFERROR(H46/$B$51,"s/d")</f>
        <v>s/d</v>
      </c>
      <c r="J46" s="295"/>
      <c r="K46" s="296" t="str">
        <f t="shared" ref="K46" si="92">IFERROR(J46/$B$51,"s/d")</f>
        <v>s/d</v>
      </c>
    </row>
    <row r="47" spans="1:11" x14ac:dyDescent="0.2">
      <c r="A47" s="157" t="s">
        <v>59</v>
      </c>
      <c r="B47" s="295"/>
      <c r="C47" s="296" t="str">
        <f t="shared" si="86"/>
        <v>s/d</v>
      </c>
      <c r="D47" s="295"/>
      <c r="E47" s="296" t="str">
        <f t="shared" si="86"/>
        <v>s/d</v>
      </c>
      <c r="F47" s="295"/>
      <c r="G47" s="296" t="str">
        <f t="shared" ref="G47" si="93">IFERROR(F47/$B$51,"s/d")</f>
        <v>s/d</v>
      </c>
      <c r="H47" s="295"/>
      <c r="I47" s="296" t="str">
        <f t="shared" ref="I47" si="94">IFERROR(H47/$B$51,"s/d")</f>
        <v>s/d</v>
      </c>
      <c r="J47" s="295"/>
      <c r="K47" s="296" t="str">
        <f t="shared" ref="K47" si="95">IFERROR(J47/$B$51,"s/d")</f>
        <v>s/d</v>
      </c>
    </row>
    <row r="48" spans="1:11" x14ac:dyDescent="0.2">
      <c r="A48" s="157" t="s">
        <v>79</v>
      </c>
      <c r="B48" s="295"/>
      <c r="C48" s="296" t="str">
        <f t="shared" si="86"/>
        <v>s/d</v>
      </c>
      <c r="D48" s="295"/>
      <c r="E48" s="296" t="str">
        <f t="shared" si="86"/>
        <v>s/d</v>
      </c>
      <c r="F48" s="295"/>
      <c r="G48" s="296" t="str">
        <f t="shared" ref="G48" si="96">IFERROR(F48/$B$51,"s/d")</f>
        <v>s/d</v>
      </c>
      <c r="H48" s="295"/>
      <c r="I48" s="296" t="str">
        <f t="shared" ref="I48" si="97">IFERROR(H48/$B$51,"s/d")</f>
        <v>s/d</v>
      </c>
      <c r="J48" s="295"/>
      <c r="K48" s="296" t="str">
        <f t="shared" ref="K48" si="98">IFERROR(J48/$B$51,"s/d")</f>
        <v>s/d</v>
      </c>
    </row>
    <row r="49" spans="1:11" ht="13.5" thickBot="1" x14ac:dyDescent="0.25">
      <c r="A49" s="155" t="s">
        <v>60</v>
      </c>
      <c r="B49" s="297"/>
      <c r="C49" s="298" t="str">
        <f t="shared" si="86"/>
        <v>s/d</v>
      </c>
      <c r="D49" s="297"/>
      <c r="E49" s="298" t="str">
        <f t="shared" si="86"/>
        <v>s/d</v>
      </c>
      <c r="F49" s="297"/>
      <c r="G49" s="298" t="str">
        <f t="shared" ref="G49" si="99">IFERROR(F49/$B$51,"s/d")</f>
        <v>s/d</v>
      </c>
      <c r="H49" s="297"/>
      <c r="I49" s="298" t="str">
        <f t="shared" ref="I49" si="100">IFERROR(H49/$B$51,"s/d")</f>
        <v>s/d</v>
      </c>
      <c r="J49" s="297"/>
      <c r="K49" s="298" t="str">
        <f t="shared" ref="K49" si="101">IFERROR(J49/$B$51,"s/d")</f>
        <v>s/d</v>
      </c>
    </row>
    <row r="50" spans="1:11" ht="13.5" thickBot="1" x14ac:dyDescent="0.25">
      <c r="A50" s="152"/>
      <c r="B50" s="299"/>
      <c r="C50" s="300"/>
      <c r="D50" s="299"/>
      <c r="E50" s="300"/>
      <c r="F50" s="299"/>
      <c r="G50" s="300"/>
      <c r="H50" s="299"/>
      <c r="I50" s="300"/>
      <c r="J50" s="299"/>
      <c r="K50" s="300"/>
    </row>
    <row r="51" spans="1:11" ht="13.5" thickBot="1" x14ac:dyDescent="0.25">
      <c r="A51" s="156" t="s">
        <v>61</v>
      </c>
      <c r="B51" s="303"/>
      <c r="C51" s="304">
        <v>1</v>
      </c>
      <c r="D51" s="303"/>
      <c r="E51" s="304">
        <v>1</v>
      </c>
      <c r="F51" s="303"/>
      <c r="G51" s="304">
        <v>1</v>
      </c>
      <c r="H51" s="303"/>
      <c r="I51" s="304">
        <v>1</v>
      </c>
      <c r="J51" s="303"/>
      <c r="K51" s="304">
        <v>1</v>
      </c>
    </row>
    <row r="52" spans="1:11" ht="13.5" thickBot="1" x14ac:dyDescent="0.25">
      <c r="A52" s="152"/>
      <c r="B52" s="299"/>
      <c r="C52" s="299"/>
      <c r="D52" s="299"/>
      <c r="E52" s="299"/>
      <c r="F52" s="299"/>
      <c r="G52" s="299"/>
      <c r="H52" s="299"/>
      <c r="I52" s="299"/>
      <c r="J52" s="299"/>
      <c r="K52" s="299"/>
    </row>
    <row r="53" spans="1:11" ht="13.5" thickBot="1" x14ac:dyDescent="0.25">
      <c r="A53" s="206" t="s">
        <v>132</v>
      </c>
      <c r="B53" s="312"/>
      <c r="C53" s="312" t="s">
        <v>154</v>
      </c>
      <c r="D53" s="312"/>
      <c r="E53" s="312" t="s">
        <v>154</v>
      </c>
      <c r="F53" s="312"/>
      <c r="G53" s="312" t="s">
        <v>154</v>
      </c>
      <c r="H53" s="312"/>
      <c r="I53" s="312" t="s">
        <v>154</v>
      </c>
      <c r="J53" s="312"/>
      <c r="K53" s="312" t="s">
        <v>154</v>
      </c>
    </row>
    <row r="54" spans="1:11" ht="13.5" thickBot="1" x14ac:dyDescent="0.25">
      <c r="A54" s="152"/>
      <c r="B54" s="299"/>
      <c r="C54" s="299"/>
      <c r="D54" s="299"/>
      <c r="E54" s="299"/>
      <c r="F54" s="299"/>
      <c r="G54" s="299"/>
      <c r="H54" s="299"/>
      <c r="I54" s="299"/>
      <c r="J54" s="299"/>
      <c r="K54" s="299"/>
    </row>
    <row r="55" spans="1:11" ht="13.5" thickBot="1" x14ac:dyDescent="0.25">
      <c r="A55" s="156" t="s">
        <v>65</v>
      </c>
      <c r="B55" s="299"/>
      <c r="C55" s="308"/>
      <c r="D55" s="299"/>
      <c r="E55" s="308"/>
      <c r="F55" s="299"/>
      <c r="G55" s="308"/>
      <c r="H55" s="299"/>
      <c r="I55" s="308"/>
      <c r="J55" s="299"/>
      <c r="K55" s="308"/>
    </row>
    <row r="56" spans="1:11" x14ac:dyDescent="0.2">
      <c r="A56" s="445" t="s">
        <v>73</v>
      </c>
      <c r="B56" s="313"/>
      <c r="C56" s="290" t="s">
        <v>154</v>
      </c>
      <c r="D56" s="290"/>
      <c r="E56" s="290" t="s">
        <v>154</v>
      </c>
      <c r="F56" s="290"/>
      <c r="G56" s="290" t="s">
        <v>154</v>
      </c>
      <c r="H56" s="290"/>
      <c r="I56" s="290" t="s">
        <v>154</v>
      </c>
      <c r="J56" s="290"/>
      <c r="K56" s="314" t="s">
        <v>154</v>
      </c>
    </row>
    <row r="57" spans="1:11" x14ac:dyDescent="0.2">
      <c r="A57" s="446" t="s">
        <v>74</v>
      </c>
      <c r="B57" s="315"/>
      <c r="C57" s="291" t="s">
        <v>154</v>
      </c>
      <c r="D57" s="291"/>
      <c r="E57" s="291" t="s">
        <v>154</v>
      </c>
      <c r="F57" s="291"/>
      <c r="G57" s="291" t="s">
        <v>154</v>
      </c>
      <c r="H57" s="291"/>
      <c r="I57" s="291" t="s">
        <v>154</v>
      </c>
      <c r="J57" s="291"/>
      <c r="K57" s="316" t="s">
        <v>154</v>
      </c>
    </row>
    <row r="58" spans="1:11" ht="13.5" thickBot="1" x14ac:dyDescent="0.25">
      <c r="A58" s="447" t="s">
        <v>75</v>
      </c>
      <c r="B58" s="317"/>
      <c r="C58" s="292" t="s">
        <v>154</v>
      </c>
      <c r="D58" s="292"/>
      <c r="E58" s="292" t="s">
        <v>154</v>
      </c>
      <c r="F58" s="292"/>
      <c r="G58" s="292" t="s">
        <v>154</v>
      </c>
      <c r="H58" s="292"/>
      <c r="I58" s="292" t="s">
        <v>154</v>
      </c>
      <c r="J58" s="292"/>
      <c r="K58" s="318" t="s">
        <v>154</v>
      </c>
    </row>
    <row r="59" spans="1:11" x14ac:dyDescent="0.2">
      <c r="A59" s="161"/>
      <c r="B59" s="48"/>
      <c r="C59" s="162"/>
      <c r="D59" s="162"/>
      <c r="E59" s="162"/>
      <c r="F59" s="162"/>
      <c r="G59" s="162"/>
      <c r="H59" s="162"/>
      <c r="I59" s="162"/>
    </row>
    <row r="60" spans="1:11" ht="14.25" x14ac:dyDescent="0.2">
      <c r="A60" s="216"/>
    </row>
    <row r="61" spans="1:11" ht="81" customHeight="1" x14ac:dyDescent="0.2">
      <c r="A61" s="519" t="s">
        <v>155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</row>
  </sheetData>
  <sheetProtection formatCells="0" formatColumns="0" formatRows="0"/>
  <mergeCells count="11">
    <mergeCell ref="A61:K61"/>
    <mergeCell ref="B7:C7"/>
    <mergeCell ref="D7:E7"/>
    <mergeCell ref="F7:G7"/>
    <mergeCell ref="H7:I7"/>
    <mergeCell ref="J7:K7"/>
    <mergeCell ref="A1:K1"/>
    <mergeCell ref="A2:K2"/>
    <mergeCell ref="A3:K3"/>
    <mergeCell ref="A4:K4"/>
    <mergeCell ref="A5:K5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>
    <oddHeader xml:space="preserve">&amp;R2016 - Año del Bicentenario de la Declaración de la Independencia Nacional
</oddHeader>
  </headerFooter>
  <ignoredErrors>
    <ignoredError sqref="A3 C7 C10:C49 E10:K50 E52:K52 E51:J5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46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35.85546875" customWidth="1"/>
    <col min="2" max="2" width="17" customWidth="1"/>
    <col min="3" max="3" width="17.28515625" customWidth="1"/>
    <col min="4" max="4" width="21.85546875" customWidth="1"/>
    <col min="5" max="5" width="15.85546875" customWidth="1"/>
    <col min="6" max="7" width="21.85546875" customWidth="1"/>
    <col min="8" max="8" width="13.28515625" bestFit="1" customWidth="1"/>
    <col min="11" max="11" width="15.42578125" style="148" bestFit="1" customWidth="1"/>
  </cols>
  <sheetData>
    <row r="1" spans="1:19" x14ac:dyDescent="0.2">
      <c r="A1" s="502" t="s">
        <v>192</v>
      </c>
      <c r="B1" s="502"/>
      <c r="C1" s="502"/>
      <c r="D1" s="502"/>
      <c r="E1" s="502"/>
      <c r="F1" s="502"/>
      <c r="G1" s="502"/>
      <c r="H1" s="502"/>
    </row>
    <row r="2" spans="1:19" x14ac:dyDescent="0.2">
      <c r="A2" s="516" t="s">
        <v>211</v>
      </c>
      <c r="B2" s="516"/>
      <c r="C2" s="516"/>
      <c r="D2" s="516"/>
      <c r="E2" s="516"/>
      <c r="F2" s="516"/>
      <c r="G2" s="516"/>
      <c r="H2" s="502"/>
    </row>
    <row r="3" spans="1:19" x14ac:dyDescent="0.2">
      <c r="A3" s="517" t="str">
        <f>+'1.modelos'!A3</f>
        <v>PLACAS DE METACRILATO</v>
      </c>
      <c r="B3" s="517"/>
      <c r="C3" s="517"/>
      <c r="D3" s="517"/>
      <c r="E3" s="517"/>
      <c r="F3" s="517"/>
      <c r="G3" s="517"/>
      <c r="H3" s="517"/>
      <c r="I3" s="320"/>
      <c r="J3" s="320"/>
      <c r="K3" s="285"/>
      <c r="L3" s="320"/>
      <c r="M3" s="320"/>
      <c r="N3" s="320"/>
      <c r="O3" s="320"/>
      <c r="P3" s="320"/>
      <c r="Q3" s="320"/>
      <c r="R3" s="320"/>
      <c r="S3" s="320"/>
    </row>
    <row r="4" spans="1:19" ht="14.25" x14ac:dyDescent="0.2">
      <c r="A4" s="518" t="s">
        <v>149</v>
      </c>
      <c r="B4" s="518"/>
      <c r="C4" s="518"/>
      <c r="D4" s="518"/>
      <c r="E4" s="518"/>
      <c r="F4" s="518"/>
      <c r="G4" s="518"/>
      <c r="H4" s="518"/>
      <c r="I4" s="322"/>
      <c r="J4" s="322"/>
      <c r="K4" s="322"/>
      <c r="L4" s="320"/>
      <c r="M4" s="320"/>
      <c r="N4" s="320"/>
      <c r="O4" s="320"/>
      <c r="P4" s="320"/>
      <c r="Q4" s="320"/>
      <c r="R4" s="320"/>
      <c r="S4" s="320"/>
    </row>
    <row r="5" spans="1:19" ht="13.5" thickBot="1" x14ac:dyDescent="0.25">
      <c r="F5" s="320"/>
      <c r="G5" s="320"/>
      <c r="I5" s="320"/>
      <c r="J5" s="320"/>
      <c r="K5" s="149"/>
      <c r="L5" s="320"/>
      <c r="M5" s="320"/>
      <c r="N5" s="320"/>
      <c r="O5" s="320"/>
      <c r="P5" s="320"/>
      <c r="Q5" s="320"/>
      <c r="R5" s="320"/>
      <c r="S5" s="320"/>
    </row>
    <row r="6" spans="1:19" ht="13.5" customHeight="1" x14ac:dyDescent="0.2">
      <c r="A6" s="189" t="s">
        <v>44</v>
      </c>
      <c r="B6" s="526" t="s">
        <v>114</v>
      </c>
      <c r="C6" s="319" t="str">
        <f>'8.a costos'!B7</f>
        <v>promedio 2013</v>
      </c>
      <c r="D6" s="319" t="str">
        <f>'8.a costos'!D7</f>
        <v>promedio 2014</v>
      </c>
      <c r="E6" s="319" t="str">
        <f>'8.a costos'!F7</f>
        <v>promedio 2015</v>
      </c>
      <c r="F6" s="319" t="str">
        <f>'8.a costos'!H7</f>
        <v>promedio ene-nov 2015</v>
      </c>
      <c r="G6" s="319" t="str">
        <f>'8.a costos'!J7</f>
        <v>promedio ene-nov 2016</v>
      </c>
      <c r="H6" s="528" t="s">
        <v>80</v>
      </c>
      <c r="I6" s="320"/>
      <c r="J6" s="320"/>
      <c r="K6" s="149"/>
      <c r="L6" s="320"/>
      <c r="M6" s="320"/>
      <c r="N6" s="320"/>
      <c r="O6" s="320"/>
      <c r="P6" s="320"/>
      <c r="Q6" s="320"/>
      <c r="R6" s="320"/>
      <c r="S6" s="320"/>
    </row>
    <row r="7" spans="1:19" ht="36.75" customHeight="1" thickBot="1" x14ac:dyDescent="0.25">
      <c r="A7" s="190"/>
      <c r="B7" s="527"/>
      <c r="C7" s="321" t="s">
        <v>191</v>
      </c>
      <c r="D7" s="321" t="s">
        <v>191</v>
      </c>
      <c r="E7" s="321" t="s">
        <v>191</v>
      </c>
      <c r="F7" s="321" t="s">
        <v>191</v>
      </c>
      <c r="G7" s="321" t="s">
        <v>191</v>
      </c>
      <c r="H7" s="529"/>
      <c r="I7" s="320"/>
      <c r="J7" s="320"/>
      <c r="K7" s="285"/>
      <c r="L7" s="320"/>
      <c r="M7" s="320"/>
      <c r="N7" s="320"/>
      <c r="O7" s="320"/>
      <c r="P7" s="320"/>
      <c r="Q7" s="320"/>
      <c r="R7" s="320"/>
      <c r="S7" s="320"/>
    </row>
    <row r="8" spans="1:19" ht="13.5" thickBot="1" x14ac:dyDescent="0.25">
      <c r="A8" s="152"/>
      <c r="B8" s="152"/>
      <c r="H8" s="148"/>
      <c r="I8" s="320"/>
      <c r="J8" s="320"/>
      <c r="K8" s="285"/>
      <c r="L8" s="320"/>
      <c r="M8" s="320"/>
      <c r="N8" s="320"/>
      <c r="O8" s="320"/>
      <c r="P8" s="320"/>
      <c r="Q8" s="320"/>
      <c r="R8" s="320"/>
      <c r="S8" s="320"/>
    </row>
    <row r="9" spans="1:19" x14ac:dyDescent="0.2">
      <c r="A9" s="153" t="s">
        <v>112</v>
      </c>
      <c r="B9" s="153"/>
      <c r="C9" s="327"/>
      <c r="D9" s="330"/>
      <c r="E9" s="330"/>
      <c r="F9" s="330"/>
      <c r="G9" s="330"/>
      <c r="H9" s="324"/>
      <c r="I9" s="320"/>
      <c r="J9" s="320"/>
      <c r="K9" s="285"/>
      <c r="L9" s="320"/>
      <c r="M9" s="320"/>
      <c r="N9" s="320"/>
      <c r="O9" s="320"/>
      <c r="P9" s="320"/>
      <c r="Q9" s="320"/>
      <c r="R9" s="320"/>
      <c r="S9" s="320"/>
    </row>
    <row r="10" spans="1:19" x14ac:dyDescent="0.2">
      <c r="A10" s="154" t="s">
        <v>141</v>
      </c>
      <c r="B10" s="154"/>
      <c r="C10" s="328"/>
      <c r="D10" s="331"/>
      <c r="E10" s="331"/>
      <c r="F10" s="331"/>
      <c r="G10" s="331"/>
      <c r="H10" s="325"/>
      <c r="I10" s="320"/>
      <c r="J10" s="320"/>
      <c r="K10" s="285"/>
      <c r="L10" s="320"/>
      <c r="M10" s="320"/>
      <c r="N10" s="320"/>
      <c r="O10" s="320"/>
      <c r="P10" s="320"/>
      <c r="Q10" s="320"/>
      <c r="R10" s="320"/>
      <c r="S10" s="320"/>
    </row>
    <row r="11" spans="1:19" x14ac:dyDescent="0.2">
      <c r="A11" s="154" t="s">
        <v>140</v>
      </c>
      <c r="B11" s="440"/>
      <c r="C11" s="328"/>
      <c r="D11" s="331"/>
      <c r="E11" s="331"/>
      <c r="F11" s="331"/>
      <c r="G11" s="331"/>
      <c r="H11" s="325"/>
      <c r="I11" s="320"/>
      <c r="J11" s="320"/>
      <c r="K11" s="285"/>
      <c r="L11" s="320"/>
      <c r="M11" s="320"/>
      <c r="N11" s="320"/>
      <c r="O11" s="320"/>
      <c r="P11" s="320"/>
      <c r="Q11" s="320"/>
      <c r="R11" s="320"/>
      <c r="S11" s="320"/>
    </row>
    <row r="12" spans="1:19" x14ac:dyDescent="0.2">
      <c r="A12" s="154" t="s">
        <v>138</v>
      </c>
      <c r="B12" s="440"/>
      <c r="C12" s="328"/>
      <c r="D12" s="331"/>
      <c r="E12" s="331"/>
      <c r="F12" s="331"/>
      <c r="G12" s="331"/>
      <c r="H12" s="325"/>
      <c r="I12" s="320"/>
      <c r="J12" s="320"/>
      <c r="K12" s="285"/>
      <c r="L12" s="320"/>
      <c r="M12" s="320"/>
      <c r="N12" s="320"/>
      <c r="O12" s="320"/>
      <c r="P12" s="320"/>
      <c r="Q12" s="320"/>
      <c r="R12" s="320"/>
      <c r="S12" s="320"/>
    </row>
    <row r="13" spans="1:19" x14ac:dyDescent="0.2">
      <c r="A13" s="154" t="s">
        <v>139</v>
      </c>
      <c r="B13" s="154"/>
      <c r="C13" s="328"/>
      <c r="D13" s="331"/>
      <c r="E13" s="331"/>
      <c r="F13" s="331"/>
      <c r="G13" s="331"/>
      <c r="H13" s="325"/>
      <c r="I13" s="320"/>
      <c r="J13" s="320"/>
      <c r="K13" s="285"/>
      <c r="L13" s="320"/>
      <c r="M13" s="320"/>
      <c r="N13" s="320"/>
      <c r="O13" s="320"/>
      <c r="P13" s="320"/>
      <c r="Q13" s="320"/>
      <c r="R13" s="320"/>
      <c r="S13" s="320"/>
    </row>
    <row r="14" spans="1:19" ht="13.5" thickBot="1" x14ac:dyDescent="0.25">
      <c r="A14" s="155"/>
      <c r="B14" s="155"/>
      <c r="C14" s="329"/>
      <c r="D14" s="332"/>
      <c r="E14" s="332"/>
      <c r="F14" s="332"/>
      <c r="G14" s="332"/>
      <c r="H14" s="326"/>
      <c r="I14" s="320"/>
      <c r="J14" s="320"/>
      <c r="K14" s="285"/>
      <c r="L14" s="320"/>
      <c r="M14" s="320"/>
      <c r="N14" s="320"/>
      <c r="O14" s="320"/>
      <c r="P14" s="320"/>
      <c r="Q14" s="320"/>
      <c r="R14" s="320"/>
      <c r="S14" s="320"/>
    </row>
    <row r="15" spans="1:19" ht="13.5" thickBot="1" x14ac:dyDescent="0.25">
      <c r="A15" s="152"/>
      <c r="B15" s="152"/>
      <c r="H15" s="148"/>
      <c r="I15" s="320"/>
      <c r="J15" s="320"/>
      <c r="K15" s="285"/>
      <c r="L15" s="320"/>
      <c r="M15" s="320"/>
      <c r="N15" s="320"/>
      <c r="O15" s="320"/>
      <c r="P15" s="320"/>
      <c r="Q15" s="320"/>
      <c r="R15" s="320"/>
      <c r="S15" s="320"/>
    </row>
    <row r="16" spans="1:19" x14ac:dyDescent="0.2">
      <c r="A16" s="153" t="s">
        <v>113</v>
      </c>
      <c r="B16" s="153"/>
      <c r="C16" s="327"/>
      <c r="D16" s="330"/>
      <c r="E16" s="330"/>
      <c r="F16" s="330"/>
      <c r="G16" s="330"/>
      <c r="H16" s="324"/>
      <c r="I16" s="320"/>
      <c r="J16" s="320"/>
      <c r="K16" s="285"/>
      <c r="L16" s="320"/>
      <c r="M16" s="320"/>
      <c r="N16" s="320"/>
      <c r="O16" s="320"/>
      <c r="P16" s="320"/>
      <c r="Q16" s="320"/>
      <c r="R16" s="320"/>
      <c r="S16" s="320"/>
    </row>
    <row r="17" spans="1:19" x14ac:dyDescent="0.2">
      <c r="A17" s="154" t="s">
        <v>141</v>
      </c>
      <c r="B17" s="154"/>
      <c r="C17" s="328"/>
      <c r="D17" s="331"/>
      <c r="E17" s="331"/>
      <c r="F17" s="331"/>
      <c r="G17" s="331"/>
      <c r="H17" s="325"/>
      <c r="I17" s="320"/>
      <c r="J17" s="320"/>
      <c r="K17" s="285"/>
      <c r="L17" s="320"/>
      <c r="M17" s="320"/>
      <c r="N17" s="320"/>
      <c r="O17" s="320"/>
      <c r="P17" s="320"/>
      <c r="Q17" s="320"/>
      <c r="R17" s="320"/>
      <c r="S17" s="320"/>
    </row>
    <row r="18" spans="1:19" x14ac:dyDescent="0.2">
      <c r="A18" s="154" t="s">
        <v>140</v>
      </c>
      <c r="B18" s="154"/>
      <c r="C18" s="328"/>
      <c r="D18" s="331"/>
      <c r="E18" s="331"/>
      <c r="F18" s="331"/>
      <c r="G18" s="331"/>
      <c r="H18" s="325"/>
      <c r="I18" s="320"/>
      <c r="J18" s="320"/>
      <c r="K18" s="285"/>
      <c r="L18" s="320"/>
      <c r="M18" s="320"/>
      <c r="N18" s="320"/>
      <c r="O18" s="320"/>
      <c r="P18" s="320"/>
      <c r="Q18" s="320"/>
      <c r="R18" s="320"/>
      <c r="S18" s="320"/>
    </row>
    <row r="19" spans="1:19" x14ac:dyDescent="0.2">
      <c r="A19" s="154" t="s">
        <v>138</v>
      </c>
      <c r="B19" s="154"/>
      <c r="C19" s="328"/>
      <c r="D19" s="331"/>
      <c r="E19" s="331"/>
      <c r="F19" s="331"/>
      <c r="G19" s="331"/>
      <c r="H19" s="325"/>
    </row>
    <row r="20" spans="1:19" x14ac:dyDescent="0.2">
      <c r="A20" s="154" t="s">
        <v>139</v>
      </c>
      <c r="B20" s="154"/>
      <c r="C20" s="328"/>
      <c r="D20" s="331"/>
      <c r="E20" s="331"/>
      <c r="F20" s="331"/>
      <c r="G20" s="331"/>
      <c r="H20" s="325"/>
    </row>
    <row r="21" spans="1:19" ht="13.5" thickBot="1" x14ac:dyDescent="0.25">
      <c r="A21" s="155"/>
      <c r="B21" s="155"/>
      <c r="C21" s="329"/>
      <c r="D21" s="332"/>
      <c r="E21" s="332"/>
      <c r="F21" s="332"/>
      <c r="G21" s="332"/>
      <c r="H21" s="326"/>
    </row>
    <row r="23" spans="1:19" ht="13.5" thickBot="1" x14ac:dyDescent="0.25">
      <c r="A23" s="151" t="s">
        <v>148</v>
      </c>
    </row>
    <row r="24" spans="1:19" ht="13.5" thickBot="1" x14ac:dyDescent="0.25">
      <c r="A24" s="524" t="s">
        <v>44</v>
      </c>
      <c r="B24" s="525"/>
      <c r="C24" s="191" t="str">
        <f>+C6</f>
        <v>promedio 2013</v>
      </c>
      <c r="D24" s="191" t="str">
        <f>+D6</f>
        <v>promedio 2014</v>
      </c>
      <c r="E24" s="191" t="str">
        <f>+E6</f>
        <v>promedio 2015</v>
      </c>
      <c r="F24" s="191" t="str">
        <f>+F6</f>
        <v>promedio ene-nov 2015</v>
      </c>
      <c r="G24" s="191" t="str">
        <f>+G6</f>
        <v>promedio ene-nov 2016</v>
      </c>
    </row>
    <row r="25" spans="1:19" ht="13.5" thickBot="1" x14ac:dyDescent="0.25">
      <c r="A25" s="522" t="s">
        <v>77</v>
      </c>
      <c r="B25" s="523"/>
      <c r="C25" s="340"/>
    </row>
    <row r="26" spans="1:19" x14ac:dyDescent="0.2">
      <c r="A26" s="192" t="s">
        <v>115</v>
      </c>
      <c r="B26" s="193"/>
      <c r="C26" s="198"/>
      <c r="D26" s="336"/>
      <c r="E26" s="333"/>
      <c r="F26" s="333"/>
      <c r="G26" s="199"/>
    </row>
    <row r="27" spans="1:19" x14ac:dyDescent="0.2">
      <c r="A27" s="194" t="s">
        <v>125</v>
      </c>
      <c r="B27" s="195"/>
      <c r="C27" s="200"/>
      <c r="D27" s="337"/>
      <c r="E27" s="334"/>
      <c r="F27" s="334"/>
      <c r="G27" s="201"/>
    </row>
    <row r="28" spans="1:19" x14ac:dyDescent="0.2">
      <c r="A28" s="194" t="s">
        <v>126</v>
      </c>
      <c r="B28" s="195"/>
      <c r="C28" s="200"/>
      <c r="D28" s="337"/>
      <c r="E28" s="334"/>
      <c r="F28" s="334"/>
      <c r="G28" s="201"/>
    </row>
    <row r="29" spans="1:19" ht="13.5" thickBot="1" x14ac:dyDescent="0.25">
      <c r="A29" s="196" t="s">
        <v>127</v>
      </c>
      <c r="B29" s="197"/>
      <c r="C29" s="202"/>
      <c r="D29" s="338"/>
      <c r="E29" s="335"/>
      <c r="F29" s="335"/>
      <c r="G29" s="203"/>
    </row>
    <row r="30" spans="1:19" ht="13.5" thickBot="1" x14ac:dyDescent="0.25">
      <c r="A30" s="522" t="s">
        <v>116</v>
      </c>
      <c r="B30" s="523"/>
      <c r="C30" s="339"/>
      <c r="D30" s="204"/>
      <c r="E30" s="204"/>
      <c r="F30" s="204"/>
      <c r="G30" s="204"/>
    </row>
    <row r="31" spans="1:19" x14ac:dyDescent="0.2">
      <c r="A31" s="192" t="s">
        <v>115</v>
      </c>
      <c r="B31" s="193"/>
      <c r="C31" s="198"/>
      <c r="D31" s="336"/>
      <c r="E31" s="333"/>
      <c r="F31" s="333"/>
      <c r="G31" s="199"/>
    </row>
    <row r="32" spans="1:19" x14ac:dyDescent="0.2">
      <c r="A32" s="194" t="s">
        <v>125</v>
      </c>
      <c r="B32" s="195"/>
      <c r="C32" s="200"/>
      <c r="D32" s="337"/>
      <c r="E32" s="334"/>
      <c r="F32" s="334"/>
      <c r="G32" s="201"/>
    </row>
    <row r="33" spans="1:11" x14ac:dyDescent="0.2">
      <c r="A33" s="194" t="s">
        <v>126</v>
      </c>
      <c r="B33" s="195"/>
      <c r="C33" s="200"/>
      <c r="D33" s="337"/>
      <c r="E33" s="334"/>
      <c r="F33" s="334"/>
      <c r="G33" s="201"/>
    </row>
    <row r="34" spans="1:11" ht="13.5" thickBot="1" x14ac:dyDescent="0.25">
      <c r="A34" s="196" t="s">
        <v>127</v>
      </c>
      <c r="B34" s="197" t="s">
        <v>10</v>
      </c>
      <c r="C34" s="202"/>
      <c r="D34" s="338"/>
      <c r="E34" s="335"/>
      <c r="F34" s="335"/>
      <c r="G34" s="203"/>
    </row>
    <row r="35" spans="1:11" ht="13.5" thickBot="1" x14ac:dyDescent="0.25">
      <c r="A35" s="522" t="s">
        <v>117</v>
      </c>
      <c r="B35" s="523"/>
      <c r="C35" s="339"/>
      <c r="D35" s="204"/>
      <c r="E35" s="204"/>
      <c r="F35" s="204"/>
      <c r="G35" s="204"/>
    </row>
    <row r="36" spans="1:11" x14ac:dyDescent="0.2">
      <c r="A36" s="192" t="s">
        <v>115</v>
      </c>
      <c r="B36" s="193"/>
      <c r="C36" s="198"/>
      <c r="D36" s="336"/>
      <c r="E36" s="333"/>
      <c r="F36" s="333"/>
      <c r="G36" s="199"/>
    </row>
    <row r="37" spans="1:11" x14ac:dyDescent="0.2">
      <c r="A37" s="194" t="s">
        <v>125</v>
      </c>
      <c r="B37" s="195"/>
      <c r="C37" s="200"/>
      <c r="D37" s="337"/>
      <c r="E37" s="334"/>
      <c r="F37" s="334"/>
      <c r="G37" s="201"/>
    </row>
    <row r="38" spans="1:11" x14ac:dyDescent="0.2">
      <c r="A38" s="194" t="s">
        <v>126</v>
      </c>
      <c r="B38" s="195"/>
      <c r="C38" s="200"/>
      <c r="D38" s="337"/>
      <c r="E38" s="334"/>
      <c r="F38" s="334"/>
      <c r="G38" s="201"/>
    </row>
    <row r="39" spans="1:11" ht="13.5" thickBot="1" x14ac:dyDescent="0.25">
      <c r="A39" s="196" t="s">
        <v>127</v>
      </c>
      <c r="B39" s="197"/>
      <c r="C39" s="202"/>
      <c r="D39" s="338"/>
      <c r="E39" s="335"/>
      <c r="F39" s="335"/>
      <c r="G39" s="203"/>
    </row>
    <row r="40" spans="1:11" ht="13.5" thickBot="1" x14ac:dyDescent="0.25">
      <c r="A40" s="522" t="s">
        <v>117</v>
      </c>
      <c r="B40" s="523"/>
      <c r="C40" s="339"/>
      <c r="D40" s="204"/>
      <c r="E40" s="204"/>
      <c r="F40" s="204"/>
      <c r="G40" s="204"/>
    </row>
    <row r="41" spans="1:11" x14ac:dyDescent="0.2">
      <c r="A41" s="192" t="s">
        <v>115</v>
      </c>
      <c r="B41" s="193"/>
      <c r="C41" s="198"/>
      <c r="D41" s="336"/>
      <c r="E41" s="333"/>
      <c r="F41" s="333"/>
      <c r="G41" s="199"/>
    </row>
    <row r="42" spans="1:11" x14ac:dyDescent="0.2">
      <c r="A42" s="194" t="s">
        <v>125</v>
      </c>
      <c r="B42" s="195"/>
      <c r="C42" s="200"/>
      <c r="D42" s="337"/>
      <c r="E42" s="334"/>
      <c r="F42" s="334"/>
      <c r="G42" s="201"/>
    </row>
    <row r="43" spans="1:11" x14ac:dyDescent="0.2">
      <c r="A43" s="194" t="s">
        <v>126</v>
      </c>
      <c r="B43" s="195"/>
      <c r="C43" s="200"/>
      <c r="D43" s="337"/>
      <c r="E43" s="334"/>
      <c r="F43" s="334"/>
      <c r="G43" s="201"/>
    </row>
    <row r="44" spans="1:11" ht="13.5" thickBot="1" x14ac:dyDescent="0.25">
      <c r="A44" s="196" t="s">
        <v>127</v>
      </c>
      <c r="B44" s="197"/>
      <c r="C44" s="202"/>
      <c r="D44" s="338"/>
      <c r="E44" s="335"/>
      <c r="F44" s="335"/>
      <c r="G44" s="203"/>
    </row>
    <row r="46" spans="1:11" ht="29.25" customHeight="1" x14ac:dyDescent="0.2">
      <c r="A46" s="519" t="s">
        <v>156</v>
      </c>
      <c r="B46" s="519"/>
      <c r="C46" s="519"/>
      <c r="D46" s="519"/>
      <c r="E46" s="519"/>
      <c r="F46" s="519"/>
      <c r="G46" s="519"/>
      <c r="H46" s="519"/>
      <c r="I46" s="323"/>
      <c r="J46" s="323"/>
      <c r="K46" s="323"/>
    </row>
  </sheetData>
  <mergeCells count="12">
    <mergeCell ref="A46:H46"/>
    <mergeCell ref="A1:H1"/>
    <mergeCell ref="A2:H2"/>
    <mergeCell ref="A3:H3"/>
    <mergeCell ref="A4:H4"/>
    <mergeCell ref="A40:B40"/>
    <mergeCell ref="A24:B24"/>
    <mergeCell ref="B6:B7"/>
    <mergeCell ref="H6:H7"/>
    <mergeCell ref="A25:B25"/>
    <mergeCell ref="A30:B30"/>
    <mergeCell ref="A35:B35"/>
  </mergeCells>
  <phoneticPr fontId="17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Header xml:space="preserve">&amp;R2016 - Año del Bicentenario de la Declaración de la Independencia Nacional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9" tint="0.39997558519241921"/>
    <pageSetUpPr fitToPage="1"/>
  </sheetPr>
  <dimension ref="A1:AS60"/>
  <sheetViews>
    <sheetView showGridLines="0" tabSelected="1" view="pageBreakPreview" zoomScale="85" zoomScaleNormal="75" zoomScaleSheetLayoutView="85" workbookViewId="0">
      <selection activeCell="N21" sqref="N21"/>
    </sheetView>
  </sheetViews>
  <sheetFormatPr baseColWidth="10" defaultRowHeight="12.75" x14ac:dyDescent="0.2"/>
  <cols>
    <col min="1" max="1" width="16" style="48" customWidth="1"/>
    <col min="2" max="4" width="17.28515625" style="146" customWidth="1"/>
    <col min="5" max="5" width="15.85546875" style="51" customWidth="1"/>
    <col min="6" max="6" width="17.5703125" style="48" customWidth="1"/>
    <col min="7" max="16384" width="11.42578125" style="48"/>
  </cols>
  <sheetData>
    <row r="1" spans="1:7" s="108" customFormat="1" x14ac:dyDescent="0.2">
      <c r="A1" s="458" t="s">
        <v>194</v>
      </c>
      <c r="B1" s="458"/>
      <c r="C1" s="458"/>
      <c r="D1" s="458"/>
      <c r="E1" s="212"/>
    </row>
    <row r="2" spans="1:7" s="108" customFormat="1" x14ac:dyDescent="0.2">
      <c r="A2" s="459" t="s">
        <v>212</v>
      </c>
      <c r="B2" s="459"/>
      <c r="C2" s="459"/>
      <c r="D2" s="459"/>
      <c r="E2" s="212"/>
      <c r="F2" s="212"/>
      <c r="G2" s="212"/>
    </row>
    <row r="3" spans="1:7" s="108" customFormat="1" x14ac:dyDescent="0.2">
      <c r="A3" s="475" t="str">
        <f>'9.a costos adicionales'!A3:H3</f>
        <v>PLACAS DE METACRILATO</v>
      </c>
      <c r="B3" s="475"/>
      <c r="C3" s="475"/>
      <c r="D3" s="475"/>
      <c r="E3" s="212"/>
    </row>
    <row r="4" spans="1:7" s="108" customFormat="1" x14ac:dyDescent="0.2">
      <c r="A4" s="460" t="s">
        <v>148</v>
      </c>
      <c r="B4" s="460"/>
      <c r="C4" s="460"/>
      <c r="D4" s="460"/>
      <c r="E4" s="212"/>
    </row>
    <row r="5" spans="1:7" ht="13.5" thickBot="1" x14ac:dyDescent="0.25">
      <c r="B5" s="138"/>
      <c r="C5" s="138"/>
      <c r="D5" s="138"/>
      <c r="E5" s="137"/>
      <c r="F5" s="137"/>
      <c r="G5" s="51"/>
    </row>
    <row r="6" spans="1:7" ht="26.25" thickBot="1" x14ac:dyDescent="0.25">
      <c r="A6" s="357" t="s">
        <v>9</v>
      </c>
      <c r="B6" s="358" t="s">
        <v>157</v>
      </c>
      <c r="C6" s="432" t="s">
        <v>203</v>
      </c>
      <c r="D6" s="360" t="s">
        <v>158</v>
      </c>
      <c r="E6" s="341"/>
    </row>
    <row r="7" spans="1:7" x14ac:dyDescent="0.2">
      <c r="A7" s="111">
        <f>+'3.vol'!A8</f>
        <v>41275</v>
      </c>
      <c r="B7" s="344"/>
      <c r="C7" s="344"/>
      <c r="D7" s="345" t="str">
        <f>IFERROR(B7/C7,"s/d")</f>
        <v>s/d</v>
      </c>
    </row>
    <row r="8" spans="1:7" x14ac:dyDescent="0.2">
      <c r="A8" s="115">
        <f>+'3.vol'!A9</f>
        <v>41306</v>
      </c>
      <c r="B8" s="346"/>
      <c r="C8" s="346"/>
      <c r="D8" s="347" t="str">
        <f t="shared" ref="D8:D52" si="0">IFERROR(B8/C8,"s/d")</f>
        <v>s/d</v>
      </c>
    </row>
    <row r="9" spans="1:7" x14ac:dyDescent="0.2">
      <c r="A9" s="115">
        <f>+'3.vol'!A10</f>
        <v>41334</v>
      </c>
      <c r="B9" s="346"/>
      <c r="C9" s="346"/>
      <c r="D9" s="347" t="str">
        <f t="shared" si="0"/>
        <v>s/d</v>
      </c>
    </row>
    <row r="10" spans="1:7" x14ac:dyDescent="0.2">
      <c r="A10" s="115">
        <f>+'3.vol'!A11</f>
        <v>41365</v>
      </c>
      <c r="B10" s="346"/>
      <c r="C10" s="346"/>
      <c r="D10" s="347" t="str">
        <f t="shared" si="0"/>
        <v>s/d</v>
      </c>
    </row>
    <row r="11" spans="1:7" x14ac:dyDescent="0.2">
      <c r="A11" s="115">
        <f>+'3.vol'!A12</f>
        <v>41395</v>
      </c>
      <c r="B11" s="439"/>
      <c r="C11" s="346"/>
      <c r="D11" s="347" t="str">
        <f t="shared" si="0"/>
        <v>s/d</v>
      </c>
    </row>
    <row r="12" spans="1:7" x14ac:dyDescent="0.2">
      <c r="A12" s="115">
        <f>+'3.vol'!A13</f>
        <v>41426</v>
      </c>
      <c r="B12" s="439"/>
      <c r="C12" s="346"/>
      <c r="D12" s="347" t="str">
        <f t="shared" si="0"/>
        <v>s/d</v>
      </c>
    </row>
    <row r="13" spans="1:7" x14ac:dyDescent="0.2">
      <c r="A13" s="115">
        <f>+'3.vol'!A14</f>
        <v>41456</v>
      </c>
      <c r="B13" s="346"/>
      <c r="C13" s="346"/>
      <c r="D13" s="347" t="str">
        <f t="shared" si="0"/>
        <v>s/d</v>
      </c>
    </row>
    <row r="14" spans="1:7" x14ac:dyDescent="0.2">
      <c r="A14" s="115">
        <f>+'3.vol'!A15</f>
        <v>41487</v>
      </c>
      <c r="B14" s="346"/>
      <c r="C14" s="346"/>
      <c r="D14" s="347" t="str">
        <f t="shared" si="0"/>
        <v>s/d</v>
      </c>
    </row>
    <row r="15" spans="1:7" x14ac:dyDescent="0.2">
      <c r="A15" s="115">
        <f>+'3.vol'!A16</f>
        <v>41518</v>
      </c>
      <c r="B15" s="346"/>
      <c r="C15" s="346"/>
      <c r="D15" s="347" t="str">
        <f t="shared" si="0"/>
        <v>s/d</v>
      </c>
    </row>
    <row r="16" spans="1:7" x14ac:dyDescent="0.2">
      <c r="A16" s="115">
        <f>+'3.vol'!A17</f>
        <v>41548</v>
      </c>
      <c r="B16" s="346"/>
      <c r="C16" s="346"/>
      <c r="D16" s="347" t="str">
        <f t="shared" si="0"/>
        <v>s/d</v>
      </c>
    </row>
    <row r="17" spans="1:4" x14ac:dyDescent="0.2">
      <c r="A17" s="115">
        <f>+'3.vol'!A18</f>
        <v>41579</v>
      </c>
      <c r="B17" s="346"/>
      <c r="C17" s="346"/>
      <c r="D17" s="347" t="str">
        <f t="shared" si="0"/>
        <v>s/d</v>
      </c>
    </row>
    <row r="18" spans="1:4" ht="13.5" thickBot="1" x14ac:dyDescent="0.25">
      <c r="A18" s="117">
        <f>+'3.vol'!A19</f>
        <v>41609</v>
      </c>
      <c r="B18" s="348"/>
      <c r="C18" s="348"/>
      <c r="D18" s="349" t="str">
        <f t="shared" si="0"/>
        <v>s/d</v>
      </c>
    </row>
    <row r="19" spans="1:4" x14ac:dyDescent="0.2">
      <c r="A19" s="111">
        <f>+'3.vol'!A20</f>
        <v>41640</v>
      </c>
      <c r="B19" s="344"/>
      <c r="C19" s="344"/>
      <c r="D19" s="347" t="str">
        <f t="shared" si="0"/>
        <v>s/d</v>
      </c>
    </row>
    <row r="20" spans="1:4" x14ac:dyDescent="0.2">
      <c r="A20" s="115">
        <f>+'3.vol'!A21</f>
        <v>41671</v>
      </c>
      <c r="B20" s="346"/>
      <c r="C20" s="346"/>
      <c r="D20" s="350" t="str">
        <f t="shared" si="0"/>
        <v>s/d</v>
      </c>
    </row>
    <row r="21" spans="1:4" x14ac:dyDescent="0.2">
      <c r="A21" s="115">
        <f>+'3.vol'!A22</f>
        <v>41699</v>
      </c>
      <c r="B21" s="346"/>
      <c r="C21" s="346"/>
      <c r="D21" s="347" t="str">
        <f t="shared" si="0"/>
        <v>s/d</v>
      </c>
    </row>
    <row r="22" spans="1:4" x14ac:dyDescent="0.2">
      <c r="A22" s="115">
        <f>+'3.vol'!A23</f>
        <v>41730</v>
      </c>
      <c r="B22" s="346"/>
      <c r="C22" s="346"/>
      <c r="D22" s="347" t="str">
        <f t="shared" si="0"/>
        <v>s/d</v>
      </c>
    </row>
    <row r="23" spans="1:4" x14ac:dyDescent="0.2">
      <c r="A23" s="115">
        <f>+'3.vol'!A24</f>
        <v>41760</v>
      </c>
      <c r="B23" s="346"/>
      <c r="C23" s="346"/>
      <c r="D23" s="347" t="str">
        <f t="shared" si="0"/>
        <v>s/d</v>
      </c>
    </row>
    <row r="24" spans="1:4" x14ac:dyDescent="0.2">
      <c r="A24" s="115">
        <f>+'3.vol'!A25</f>
        <v>41791</v>
      </c>
      <c r="B24" s="346"/>
      <c r="C24" s="346"/>
      <c r="D24" s="347" t="str">
        <f t="shared" si="0"/>
        <v>s/d</v>
      </c>
    </row>
    <row r="25" spans="1:4" x14ac:dyDescent="0.2">
      <c r="A25" s="115">
        <f>+'3.vol'!A26</f>
        <v>41821</v>
      </c>
      <c r="B25" s="346"/>
      <c r="C25" s="346"/>
      <c r="D25" s="347" t="str">
        <f t="shared" si="0"/>
        <v>s/d</v>
      </c>
    </row>
    <row r="26" spans="1:4" x14ac:dyDescent="0.2">
      <c r="A26" s="115">
        <f>+'3.vol'!A27</f>
        <v>41852</v>
      </c>
      <c r="B26" s="346"/>
      <c r="C26" s="346"/>
      <c r="D26" s="347" t="str">
        <f t="shared" si="0"/>
        <v>s/d</v>
      </c>
    </row>
    <row r="27" spans="1:4" x14ac:dyDescent="0.2">
      <c r="A27" s="115">
        <f>+'3.vol'!A28</f>
        <v>41883</v>
      </c>
      <c r="B27" s="346"/>
      <c r="C27" s="346"/>
      <c r="D27" s="347" t="str">
        <f t="shared" si="0"/>
        <v>s/d</v>
      </c>
    </row>
    <row r="28" spans="1:4" x14ac:dyDescent="0.2">
      <c r="A28" s="115">
        <f>+'3.vol'!A29</f>
        <v>41913</v>
      </c>
      <c r="B28" s="346"/>
      <c r="C28" s="346"/>
      <c r="D28" s="347" t="str">
        <f t="shared" si="0"/>
        <v>s/d</v>
      </c>
    </row>
    <row r="29" spans="1:4" x14ac:dyDescent="0.2">
      <c r="A29" s="115">
        <f>+'3.vol'!A30</f>
        <v>41944</v>
      </c>
      <c r="B29" s="346"/>
      <c r="C29" s="346"/>
      <c r="D29" s="347" t="str">
        <f t="shared" si="0"/>
        <v>s/d</v>
      </c>
    </row>
    <row r="30" spans="1:4" ht="13.5" thickBot="1" x14ac:dyDescent="0.25">
      <c r="A30" s="117">
        <f>+'3.vol'!A31</f>
        <v>41974</v>
      </c>
      <c r="B30" s="348"/>
      <c r="C30" s="348"/>
      <c r="D30" s="351" t="str">
        <f t="shared" si="0"/>
        <v>s/d</v>
      </c>
    </row>
    <row r="31" spans="1:4" x14ac:dyDescent="0.2">
      <c r="A31" s="111">
        <f>+'3.vol'!A32</f>
        <v>42005</v>
      </c>
      <c r="B31" s="344"/>
      <c r="C31" s="352"/>
      <c r="D31" s="344" t="str">
        <f t="shared" si="0"/>
        <v>s/d</v>
      </c>
    </row>
    <row r="32" spans="1:4" x14ac:dyDescent="0.2">
      <c r="A32" s="115">
        <f>+'3.vol'!A33</f>
        <v>42036</v>
      </c>
      <c r="B32" s="346"/>
      <c r="C32" s="353"/>
      <c r="D32" s="346" t="str">
        <f t="shared" si="0"/>
        <v>s/d</v>
      </c>
    </row>
    <row r="33" spans="1:4" x14ac:dyDescent="0.2">
      <c r="A33" s="115">
        <f>+'3.vol'!A34</f>
        <v>42064</v>
      </c>
      <c r="B33" s="346"/>
      <c r="C33" s="353"/>
      <c r="D33" s="346" t="str">
        <f t="shared" si="0"/>
        <v>s/d</v>
      </c>
    </row>
    <row r="34" spans="1:4" x14ac:dyDescent="0.2">
      <c r="A34" s="115">
        <f>+'3.vol'!A35</f>
        <v>42095</v>
      </c>
      <c r="B34" s="346"/>
      <c r="C34" s="353"/>
      <c r="D34" s="346" t="str">
        <f t="shared" si="0"/>
        <v>s/d</v>
      </c>
    </row>
    <row r="35" spans="1:4" x14ac:dyDescent="0.2">
      <c r="A35" s="115">
        <f>+'3.vol'!A36</f>
        <v>42125</v>
      </c>
      <c r="B35" s="346"/>
      <c r="C35" s="353"/>
      <c r="D35" s="346" t="str">
        <f t="shared" si="0"/>
        <v>s/d</v>
      </c>
    </row>
    <row r="36" spans="1:4" x14ac:dyDescent="0.2">
      <c r="A36" s="115">
        <f>+'3.vol'!A37</f>
        <v>42156</v>
      </c>
      <c r="B36" s="346"/>
      <c r="C36" s="353"/>
      <c r="D36" s="346" t="str">
        <f t="shared" si="0"/>
        <v>s/d</v>
      </c>
    </row>
    <row r="37" spans="1:4" x14ac:dyDescent="0.2">
      <c r="A37" s="115">
        <f>+'3.vol'!A38</f>
        <v>42186</v>
      </c>
      <c r="B37" s="346"/>
      <c r="C37" s="353"/>
      <c r="D37" s="346" t="str">
        <f t="shared" si="0"/>
        <v>s/d</v>
      </c>
    </row>
    <row r="38" spans="1:4" x14ac:dyDescent="0.2">
      <c r="A38" s="115">
        <f>+'3.vol'!A39</f>
        <v>42217</v>
      </c>
      <c r="B38" s="346"/>
      <c r="C38" s="353"/>
      <c r="D38" s="346" t="str">
        <f t="shared" si="0"/>
        <v>s/d</v>
      </c>
    </row>
    <row r="39" spans="1:4" x14ac:dyDescent="0.2">
      <c r="A39" s="115">
        <f>+'3.vol'!A40</f>
        <v>42248</v>
      </c>
      <c r="B39" s="346"/>
      <c r="C39" s="353"/>
      <c r="D39" s="346" t="str">
        <f t="shared" si="0"/>
        <v>s/d</v>
      </c>
    </row>
    <row r="40" spans="1:4" x14ac:dyDescent="0.2">
      <c r="A40" s="115">
        <f>+'3.vol'!A41</f>
        <v>42278</v>
      </c>
      <c r="B40" s="346"/>
      <c r="C40" s="353"/>
      <c r="D40" s="346" t="str">
        <f t="shared" si="0"/>
        <v>s/d</v>
      </c>
    </row>
    <row r="41" spans="1:4" x14ac:dyDescent="0.2">
      <c r="A41" s="115">
        <f>+'3.vol'!A42</f>
        <v>42309</v>
      </c>
      <c r="B41" s="346"/>
      <c r="C41" s="353"/>
      <c r="D41" s="346" t="str">
        <f t="shared" si="0"/>
        <v>s/d</v>
      </c>
    </row>
    <row r="42" spans="1:4" ht="13.5" thickBot="1" x14ac:dyDescent="0.25">
      <c r="A42" s="144">
        <f>+'3.vol'!A43</f>
        <v>42339</v>
      </c>
      <c r="B42" s="354"/>
      <c r="C42" s="355"/>
      <c r="D42" s="354" t="str">
        <f t="shared" si="0"/>
        <v>s/d</v>
      </c>
    </row>
    <row r="43" spans="1:4" x14ac:dyDescent="0.2">
      <c r="A43" s="111">
        <f>+'3.vol'!A44</f>
        <v>42370</v>
      </c>
      <c r="B43" s="344"/>
      <c r="C43" s="352"/>
      <c r="D43" s="344" t="str">
        <f t="shared" si="0"/>
        <v>s/d</v>
      </c>
    </row>
    <row r="44" spans="1:4" x14ac:dyDescent="0.2">
      <c r="A44" s="115">
        <f>+'3.vol'!A45</f>
        <v>42401</v>
      </c>
      <c r="B44" s="346"/>
      <c r="C44" s="353"/>
      <c r="D44" s="346" t="str">
        <f t="shared" si="0"/>
        <v>s/d</v>
      </c>
    </row>
    <row r="45" spans="1:4" x14ac:dyDescent="0.2">
      <c r="A45" s="115">
        <f>+'3.vol'!A46</f>
        <v>42430</v>
      </c>
      <c r="B45" s="346"/>
      <c r="C45" s="353"/>
      <c r="D45" s="346" t="str">
        <f t="shared" si="0"/>
        <v>s/d</v>
      </c>
    </row>
    <row r="46" spans="1:4" x14ac:dyDescent="0.2">
      <c r="A46" s="115">
        <f>+'3.vol'!A47</f>
        <v>42461</v>
      </c>
      <c r="B46" s="346"/>
      <c r="C46" s="353"/>
      <c r="D46" s="346" t="str">
        <f t="shared" si="0"/>
        <v>s/d</v>
      </c>
    </row>
    <row r="47" spans="1:4" x14ac:dyDescent="0.2">
      <c r="A47" s="115">
        <f>+'3.vol'!A48</f>
        <v>42491</v>
      </c>
      <c r="B47" s="346"/>
      <c r="C47" s="353"/>
      <c r="D47" s="346" t="str">
        <f t="shared" si="0"/>
        <v>s/d</v>
      </c>
    </row>
    <row r="48" spans="1:4" x14ac:dyDescent="0.2">
      <c r="A48" s="115">
        <f>+'3.vol'!A49</f>
        <v>42522</v>
      </c>
      <c r="B48" s="346"/>
      <c r="C48" s="353"/>
      <c r="D48" s="346" t="str">
        <f t="shared" si="0"/>
        <v>s/d</v>
      </c>
    </row>
    <row r="49" spans="1:45" x14ac:dyDescent="0.2">
      <c r="A49" s="115">
        <f>+'3.vol'!A50</f>
        <v>42552</v>
      </c>
      <c r="B49" s="346"/>
      <c r="C49" s="353"/>
      <c r="D49" s="346" t="str">
        <f t="shared" si="0"/>
        <v>s/d</v>
      </c>
    </row>
    <row r="50" spans="1:45" x14ac:dyDescent="0.2">
      <c r="A50" s="115">
        <f>+'3.vol'!A51</f>
        <v>42583</v>
      </c>
      <c r="B50" s="346"/>
      <c r="C50" s="353"/>
      <c r="D50" s="346" t="str">
        <f t="shared" si="0"/>
        <v>s/d</v>
      </c>
    </row>
    <row r="51" spans="1:45" x14ac:dyDescent="0.2">
      <c r="A51" s="115">
        <f>+'3.vol'!A52</f>
        <v>42614</v>
      </c>
      <c r="B51" s="346"/>
      <c r="C51" s="353"/>
      <c r="D51" s="346" t="str">
        <f t="shared" si="0"/>
        <v>s/d</v>
      </c>
    </row>
    <row r="52" spans="1:45" x14ac:dyDescent="0.2">
      <c r="A52" s="115">
        <f>+'3.vol'!A53</f>
        <v>42644</v>
      </c>
      <c r="B52" s="346"/>
      <c r="C52" s="353"/>
      <c r="D52" s="346" t="str">
        <f t="shared" si="0"/>
        <v>s/d</v>
      </c>
    </row>
    <row r="53" spans="1:45" ht="13.5" thickBot="1" x14ac:dyDescent="0.25">
      <c r="A53" s="117">
        <f>+'3.vol'!A54</f>
        <v>42675</v>
      </c>
      <c r="B53" s="348"/>
      <c r="C53" s="408"/>
      <c r="D53" s="348" t="str">
        <f t="shared" ref="D53:D54" si="1">IFERROR(B53/C53,"s/d")</f>
        <v>s/d</v>
      </c>
    </row>
    <row r="54" spans="1:45" ht="13.5" hidden="1" thickBot="1" x14ac:dyDescent="0.25">
      <c r="A54" s="423">
        <f>+'3.vol'!A55</f>
        <v>42705</v>
      </c>
      <c r="B54" s="424"/>
      <c r="C54" s="425"/>
      <c r="D54" s="424" t="str">
        <f t="shared" si="1"/>
        <v>s/d</v>
      </c>
    </row>
    <row r="55" spans="1:45" ht="13.5" thickBot="1" x14ac:dyDescent="0.25">
      <c r="A55" s="130"/>
      <c r="B55" s="356"/>
      <c r="C55" s="356"/>
      <c r="D55" s="35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</row>
    <row r="56" spans="1:45" x14ac:dyDescent="0.2">
      <c r="A56" s="60">
        <f>'3.vol'!A58</f>
        <v>2013</v>
      </c>
      <c r="B56" s="344"/>
      <c r="C56" s="344"/>
      <c r="D56" s="344" t="str">
        <f t="shared" ref="D56:D60" si="2">IFERROR(B56/C56,"s/d")</f>
        <v>s/d</v>
      </c>
      <c r="E56" s="137"/>
    </row>
    <row r="57" spans="1:45" x14ac:dyDescent="0.2">
      <c r="A57" s="57">
        <f>'3.vol'!A59</f>
        <v>2014</v>
      </c>
      <c r="B57" s="346"/>
      <c r="C57" s="346"/>
      <c r="D57" s="346" t="str">
        <f t="shared" si="2"/>
        <v>s/d</v>
      </c>
      <c r="E57" s="137"/>
    </row>
    <row r="58" spans="1:45" x14ac:dyDescent="0.2">
      <c r="A58" s="59">
        <f>'3.vol'!A60</f>
        <v>2015</v>
      </c>
      <c r="B58" s="354"/>
      <c r="C58" s="354"/>
      <c r="D58" s="354" t="str">
        <f t="shared" si="2"/>
        <v>s/d</v>
      </c>
      <c r="E58" s="137"/>
    </row>
    <row r="59" spans="1:45" x14ac:dyDescent="0.2">
      <c r="A59" s="342" t="str">
        <f>'3.vol'!A61</f>
        <v>ene-nov 2015</v>
      </c>
      <c r="B59" s="346"/>
      <c r="C59" s="346"/>
      <c r="D59" s="346" t="str">
        <f t="shared" si="2"/>
        <v>s/d</v>
      </c>
    </row>
    <row r="60" spans="1:45" ht="13.5" thickBot="1" x14ac:dyDescent="0.25">
      <c r="A60" s="343" t="str">
        <f>'3.vol'!A62</f>
        <v>ene-nov 2016</v>
      </c>
      <c r="B60" s="348"/>
      <c r="C60" s="348"/>
      <c r="D60" s="348" t="str">
        <f t="shared" si="2"/>
        <v>s/d</v>
      </c>
    </row>
  </sheetData>
  <sheetProtection formatCells="0" formatColumns="0" formatRows="0"/>
  <mergeCells count="4">
    <mergeCell ref="A4:D4"/>
    <mergeCell ref="A1:D1"/>
    <mergeCell ref="A2:D2"/>
    <mergeCell ref="A3:D3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93" orientation="portrait" horizontalDpi="4294967292" verticalDpi="300" r:id="rId1"/>
  <headerFooter alignWithMargins="0">
    <oddHeader xml:space="preserve">&amp;R2016 - Año del Bicentenario de la Declaración de la Independencia Nacional
</oddHeader>
  </headerFooter>
  <ignoredErrors>
    <ignoredError sqref="A55 A56:C60 A3 D55:D60 D7:D52 A7:A5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62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14.5703125" style="48" customWidth="1"/>
    <col min="2" max="2" width="24.85546875" style="48" customWidth="1"/>
    <col min="3" max="3" width="17.28515625" style="48" customWidth="1"/>
    <col min="4" max="4" width="11.42578125" style="48"/>
    <col min="5" max="5" width="15.85546875" style="48" customWidth="1"/>
    <col min="6" max="6" width="14.140625" style="48" customWidth="1"/>
  </cols>
  <sheetData>
    <row r="1" spans="1:7" x14ac:dyDescent="0.2">
      <c r="A1" s="458" t="s">
        <v>66</v>
      </c>
      <c r="B1" s="458"/>
      <c r="C1" s="458"/>
      <c r="D1" s="458"/>
      <c r="E1" s="458"/>
      <c r="F1" s="143"/>
    </row>
    <row r="2" spans="1:7" x14ac:dyDescent="0.2">
      <c r="A2" s="459" t="s">
        <v>213</v>
      </c>
      <c r="B2" s="459"/>
      <c r="C2" s="459"/>
      <c r="D2" s="459"/>
      <c r="E2" s="459"/>
      <c r="F2" s="225"/>
      <c r="G2" s="320"/>
    </row>
    <row r="3" spans="1:7" x14ac:dyDescent="0.2">
      <c r="A3" s="460" t="str">
        <f>+'1.modelos'!A3</f>
        <v>PLACAS DE METACRILATO</v>
      </c>
      <c r="B3" s="460"/>
      <c r="C3" s="460"/>
      <c r="D3" s="460"/>
      <c r="E3" s="460"/>
      <c r="F3" s="225"/>
    </row>
    <row r="4" spans="1:7" ht="14.25" x14ac:dyDescent="0.2">
      <c r="A4" s="475" t="s">
        <v>159</v>
      </c>
      <c r="B4" s="459"/>
      <c r="C4" s="459"/>
      <c r="D4" s="459"/>
      <c r="E4" s="459"/>
      <c r="F4" s="93"/>
    </row>
    <row r="5" spans="1:7" ht="13.5" thickBot="1" x14ac:dyDescent="0.25">
      <c r="A5" s="92"/>
      <c r="B5" s="93"/>
      <c r="C5" s="93"/>
      <c r="D5" s="93"/>
      <c r="E5" s="93"/>
      <c r="F5" s="225"/>
      <c r="G5" s="320"/>
    </row>
    <row r="6" spans="1:7" ht="26.25" thickBot="1" x14ac:dyDescent="0.25">
      <c r="A6" s="359" t="s">
        <v>9</v>
      </c>
      <c r="B6" s="359" t="s">
        <v>160</v>
      </c>
      <c r="C6" s="359" t="s">
        <v>161</v>
      </c>
      <c r="D6" s="359" t="s">
        <v>162</v>
      </c>
      <c r="E6" s="359" t="s">
        <v>163</v>
      </c>
      <c r="F6"/>
    </row>
    <row r="7" spans="1:7" x14ac:dyDescent="0.2">
      <c r="A7" s="111">
        <f>+'10.precios'!A7</f>
        <v>41275</v>
      </c>
      <c r="B7" s="112"/>
      <c r="C7" s="113"/>
      <c r="D7" s="114"/>
      <c r="E7" s="113"/>
      <c r="F7"/>
    </row>
    <row r="8" spans="1:7" x14ac:dyDescent="0.2">
      <c r="A8" s="115">
        <f>+'10.precios'!A8</f>
        <v>41306</v>
      </c>
      <c r="B8" s="116"/>
      <c r="C8" s="101"/>
      <c r="D8" s="102"/>
      <c r="E8" s="101"/>
      <c r="F8"/>
    </row>
    <row r="9" spans="1:7" x14ac:dyDescent="0.2">
      <c r="A9" s="115">
        <f>+'10.precios'!A9</f>
        <v>41334</v>
      </c>
      <c r="B9" s="116"/>
      <c r="C9" s="101"/>
      <c r="D9" s="102"/>
      <c r="E9" s="101"/>
      <c r="F9"/>
    </row>
    <row r="10" spans="1:7" x14ac:dyDescent="0.2">
      <c r="A10" s="115">
        <f>+'10.precios'!A10</f>
        <v>41365</v>
      </c>
      <c r="B10" s="116"/>
      <c r="C10" s="101"/>
      <c r="D10" s="102"/>
      <c r="E10" s="101"/>
      <c r="F10"/>
    </row>
    <row r="11" spans="1:7" x14ac:dyDescent="0.2">
      <c r="A11" s="115">
        <f>+'10.precios'!A11</f>
        <v>41395</v>
      </c>
      <c r="B11" s="437"/>
      <c r="C11" s="101"/>
      <c r="D11" s="102"/>
      <c r="E11" s="101"/>
      <c r="F11"/>
    </row>
    <row r="12" spans="1:7" x14ac:dyDescent="0.2">
      <c r="A12" s="115">
        <f>+'10.precios'!A12</f>
        <v>41426</v>
      </c>
      <c r="B12" s="436"/>
      <c r="C12" s="101"/>
      <c r="D12" s="102"/>
      <c r="E12" s="101"/>
      <c r="F12"/>
    </row>
    <row r="13" spans="1:7" x14ac:dyDescent="0.2">
      <c r="A13" s="115">
        <f>+'10.precios'!A13</f>
        <v>41456</v>
      </c>
      <c r="B13" s="101"/>
      <c r="C13" s="101"/>
      <c r="D13" s="102"/>
      <c r="E13" s="101"/>
      <c r="F13"/>
    </row>
    <row r="14" spans="1:7" x14ac:dyDescent="0.2">
      <c r="A14" s="115">
        <f>+'10.precios'!A14</f>
        <v>41487</v>
      </c>
      <c r="B14" s="101"/>
      <c r="C14" s="101"/>
      <c r="D14" s="102"/>
      <c r="E14" s="101"/>
      <c r="F14"/>
    </row>
    <row r="15" spans="1:7" x14ac:dyDescent="0.2">
      <c r="A15" s="115">
        <f>+'10.precios'!A15</f>
        <v>41518</v>
      </c>
      <c r="B15" s="101"/>
      <c r="C15" s="101"/>
      <c r="D15" s="102"/>
      <c r="E15" s="101"/>
      <c r="F15"/>
    </row>
    <row r="16" spans="1:7" x14ac:dyDescent="0.2">
      <c r="A16" s="115">
        <f>+'10.precios'!A16</f>
        <v>41548</v>
      </c>
      <c r="B16" s="101"/>
      <c r="C16" s="101"/>
      <c r="D16" s="102"/>
      <c r="E16" s="101"/>
      <c r="F16"/>
    </row>
    <row r="17" spans="1:6" x14ac:dyDescent="0.2">
      <c r="A17" s="115">
        <f>+'10.precios'!A17</f>
        <v>41579</v>
      </c>
      <c r="B17" s="101"/>
      <c r="C17" s="101"/>
      <c r="D17" s="102"/>
      <c r="E17" s="101"/>
      <c r="F17"/>
    </row>
    <row r="18" spans="1:6" ht="13.5" thickBot="1" x14ac:dyDescent="0.25">
      <c r="A18" s="117">
        <f>+'10.precios'!A18</f>
        <v>41609</v>
      </c>
      <c r="B18" s="118"/>
      <c r="C18" s="118"/>
      <c r="D18" s="119"/>
      <c r="E18" s="118"/>
      <c r="F18"/>
    </row>
    <row r="19" spans="1:6" x14ac:dyDescent="0.2">
      <c r="A19" s="111">
        <f>+'10.precios'!A19</f>
        <v>41640</v>
      </c>
      <c r="B19" s="113"/>
      <c r="C19" s="113"/>
      <c r="D19" s="102"/>
      <c r="E19" s="113"/>
      <c r="F19"/>
    </row>
    <row r="20" spans="1:6" x14ac:dyDescent="0.2">
      <c r="A20" s="115">
        <f>+'10.precios'!A20</f>
        <v>41671</v>
      </c>
      <c r="B20" s="101"/>
      <c r="C20" s="101"/>
      <c r="D20" s="120"/>
      <c r="E20" s="101"/>
      <c r="F20"/>
    </row>
    <row r="21" spans="1:6" x14ac:dyDescent="0.2">
      <c r="A21" s="115">
        <f>+'10.precios'!A21</f>
        <v>41699</v>
      </c>
      <c r="B21" s="101"/>
      <c r="C21" s="101"/>
      <c r="D21" s="102"/>
      <c r="E21" s="101"/>
      <c r="F21"/>
    </row>
    <row r="22" spans="1:6" x14ac:dyDescent="0.2">
      <c r="A22" s="115">
        <f>+'10.precios'!A22</f>
        <v>41730</v>
      </c>
      <c r="B22" s="101"/>
      <c r="C22" s="101"/>
      <c r="D22" s="102"/>
      <c r="E22" s="101"/>
      <c r="F22"/>
    </row>
    <row r="23" spans="1:6" x14ac:dyDescent="0.2">
      <c r="A23" s="115">
        <f>+'10.precios'!A23</f>
        <v>41760</v>
      </c>
      <c r="B23" s="101"/>
      <c r="C23" s="101"/>
      <c r="D23" s="102"/>
      <c r="E23" s="101"/>
      <c r="F23"/>
    </row>
    <row r="24" spans="1:6" x14ac:dyDescent="0.2">
      <c r="A24" s="115">
        <f>+'10.precios'!A24</f>
        <v>41791</v>
      </c>
      <c r="B24" s="101"/>
      <c r="C24" s="101"/>
      <c r="D24" s="102"/>
      <c r="E24" s="101"/>
      <c r="F24"/>
    </row>
    <row r="25" spans="1:6" x14ac:dyDescent="0.2">
      <c r="A25" s="115">
        <f>+'10.precios'!A25</f>
        <v>41821</v>
      </c>
      <c r="B25" s="101"/>
      <c r="C25" s="101"/>
      <c r="D25" s="102"/>
      <c r="E25" s="101"/>
      <c r="F25"/>
    </row>
    <row r="26" spans="1:6" x14ac:dyDescent="0.2">
      <c r="A26" s="115">
        <f>+'10.precios'!A26</f>
        <v>41852</v>
      </c>
      <c r="B26" s="101"/>
      <c r="C26" s="101"/>
      <c r="D26" s="102"/>
      <c r="E26" s="101"/>
      <c r="F26"/>
    </row>
    <row r="27" spans="1:6" x14ac:dyDescent="0.2">
      <c r="A27" s="115">
        <f>+'10.precios'!A27</f>
        <v>41883</v>
      </c>
      <c r="B27" s="101"/>
      <c r="C27" s="101"/>
      <c r="D27" s="102"/>
      <c r="E27" s="101"/>
      <c r="F27"/>
    </row>
    <row r="28" spans="1:6" x14ac:dyDescent="0.2">
      <c r="A28" s="115">
        <f>+'10.precios'!A28</f>
        <v>41913</v>
      </c>
      <c r="B28" s="101"/>
      <c r="C28" s="101"/>
      <c r="D28" s="102"/>
      <c r="E28" s="101"/>
      <c r="F28"/>
    </row>
    <row r="29" spans="1:6" x14ac:dyDescent="0.2">
      <c r="A29" s="115">
        <f>+'10.precios'!A29</f>
        <v>41944</v>
      </c>
      <c r="B29" s="101"/>
      <c r="C29" s="101"/>
      <c r="D29" s="102"/>
      <c r="E29" s="101"/>
      <c r="F29"/>
    </row>
    <row r="30" spans="1:6" ht="13.5" thickBot="1" x14ac:dyDescent="0.25">
      <c r="A30" s="117">
        <f>+'10.precios'!A30</f>
        <v>41974</v>
      </c>
      <c r="B30" s="118"/>
      <c r="C30" s="118"/>
      <c r="D30" s="121"/>
      <c r="E30" s="118"/>
      <c r="F30"/>
    </row>
    <row r="31" spans="1:6" x14ac:dyDescent="0.2">
      <c r="A31" s="111">
        <f>+'10.precios'!A31</f>
        <v>42005</v>
      </c>
      <c r="B31" s="113"/>
      <c r="C31" s="122"/>
      <c r="D31" s="112"/>
      <c r="E31" s="113"/>
      <c r="F31"/>
    </row>
    <row r="32" spans="1:6" x14ac:dyDescent="0.2">
      <c r="A32" s="115">
        <f>+'10.precios'!A32</f>
        <v>42036</v>
      </c>
      <c r="B32" s="101"/>
      <c r="C32" s="81"/>
      <c r="D32" s="116"/>
      <c r="E32" s="101"/>
      <c r="F32"/>
    </row>
    <row r="33" spans="1:6" x14ac:dyDescent="0.2">
      <c r="A33" s="115">
        <f>+'10.precios'!A33</f>
        <v>42064</v>
      </c>
      <c r="B33" s="101"/>
      <c r="C33" s="81"/>
      <c r="D33" s="116"/>
      <c r="E33" s="101"/>
      <c r="F33"/>
    </row>
    <row r="34" spans="1:6" x14ac:dyDescent="0.2">
      <c r="A34" s="115">
        <f>+'10.precios'!A34</f>
        <v>42095</v>
      </c>
      <c r="B34" s="101"/>
      <c r="C34" s="81"/>
      <c r="D34" s="116"/>
      <c r="E34" s="101"/>
      <c r="F34"/>
    </row>
    <row r="35" spans="1:6" x14ac:dyDescent="0.2">
      <c r="A35" s="115">
        <f>+'10.precios'!A35</f>
        <v>42125</v>
      </c>
      <c r="B35" s="101"/>
      <c r="C35" s="81"/>
      <c r="D35" s="116"/>
      <c r="E35" s="101"/>
      <c r="F35"/>
    </row>
    <row r="36" spans="1:6" x14ac:dyDescent="0.2">
      <c r="A36" s="115">
        <f>+'10.precios'!A36</f>
        <v>42156</v>
      </c>
      <c r="B36" s="101"/>
      <c r="C36" s="81"/>
      <c r="D36" s="116"/>
      <c r="E36" s="101"/>
      <c r="F36"/>
    </row>
    <row r="37" spans="1:6" x14ac:dyDescent="0.2">
      <c r="A37" s="115">
        <f>+'10.precios'!A37</f>
        <v>42186</v>
      </c>
      <c r="B37" s="101"/>
      <c r="C37" s="81"/>
      <c r="D37" s="116"/>
      <c r="E37" s="101"/>
      <c r="F37"/>
    </row>
    <row r="38" spans="1:6" x14ac:dyDescent="0.2">
      <c r="A38" s="115">
        <f>+'10.precios'!A38</f>
        <v>42217</v>
      </c>
      <c r="B38" s="101"/>
      <c r="C38" s="81"/>
      <c r="D38" s="116"/>
      <c r="E38" s="101"/>
      <c r="F38"/>
    </row>
    <row r="39" spans="1:6" x14ac:dyDescent="0.2">
      <c r="A39" s="115">
        <f>+'10.precios'!A39</f>
        <v>42248</v>
      </c>
      <c r="B39" s="101"/>
      <c r="C39" s="81"/>
      <c r="D39" s="116"/>
      <c r="E39" s="101"/>
      <c r="F39"/>
    </row>
    <row r="40" spans="1:6" x14ac:dyDescent="0.2">
      <c r="A40" s="115">
        <f>+'10.precios'!A40</f>
        <v>42278</v>
      </c>
      <c r="B40" s="101"/>
      <c r="C40" s="81"/>
      <c r="D40" s="116"/>
      <c r="E40" s="101"/>
      <c r="F40"/>
    </row>
    <row r="41" spans="1:6" x14ac:dyDescent="0.2">
      <c r="A41" s="115">
        <f>+'10.precios'!A41</f>
        <v>42309</v>
      </c>
      <c r="B41" s="101"/>
      <c r="C41" s="81"/>
      <c r="D41" s="116"/>
      <c r="E41" s="101"/>
      <c r="F41"/>
    </row>
    <row r="42" spans="1:6" ht="13.5" thickBot="1" x14ac:dyDescent="0.25">
      <c r="A42" s="117">
        <f>+'10.precios'!A42</f>
        <v>42339</v>
      </c>
      <c r="B42" s="118"/>
      <c r="C42" s="123"/>
      <c r="D42" s="124"/>
      <c r="E42" s="118"/>
      <c r="F42"/>
    </row>
    <row r="43" spans="1:6" x14ac:dyDescent="0.2">
      <c r="A43" s="111">
        <f>+'10.precios'!A43</f>
        <v>42370</v>
      </c>
      <c r="B43" s="113"/>
      <c r="C43" s="122"/>
      <c r="D43" s="112"/>
      <c r="E43" s="113"/>
      <c r="F43"/>
    </row>
    <row r="44" spans="1:6" x14ac:dyDescent="0.2">
      <c r="A44" s="115">
        <f>+'10.precios'!A44</f>
        <v>42401</v>
      </c>
      <c r="B44" s="101"/>
      <c r="C44" s="81"/>
      <c r="D44" s="116"/>
      <c r="E44" s="101"/>
      <c r="F44"/>
    </row>
    <row r="45" spans="1:6" x14ac:dyDescent="0.2">
      <c r="A45" s="115">
        <f>+'10.precios'!A45</f>
        <v>42430</v>
      </c>
      <c r="B45" s="101"/>
      <c r="C45" s="81"/>
      <c r="D45" s="116"/>
      <c r="E45" s="101"/>
      <c r="F45"/>
    </row>
    <row r="46" spans="1:6" x14ac:dyDescent="0.2">
      <c r="A46" s="115">
        <f>+'10.precios'!A46</f>
        <v>42461</v>
      </c>
      <c r="B46" s="101"/>
      <c r="C46" s="81"/>
      <c r="D46" s="116"/>
      <c r="E46" s="101"/>
      <c r="F46"/>
    </row>
    <row r="47" spans="1:6" x14ac:dyDescent="0.2">
      <c r="A47" s="115">
        <f>+'10.precios'!A47</f>
        <v>42491</v>
      </c>
      <c r="B47" s="101"/>
      <c r="C47" s="81"/>
      <c r="D47" s="116"/>
      <c r="E47" s="101"/>
      <c r="F47"/>
    </row>
    <row r="48" spans="1:6" x14ac:dyDescent="0.2">
      <c r="A48" s="115">
        <f>+'10.precios'!A48</f>
        <v>42522</v>
      </c>
      <c r="B48" s="101"/>
      <c r="C48" s="81"/>
      <c r="D48" s="116"/>
      <c r="E48" s="101"/>
      <c r="F48"/>
    </row>
    <row r="49" spans="1:6" x14ac:dyDescent="0.2">
      <c r="A49" s="115">
        <f>+'10.precios'!A49</f>
        <v>42552</v>
      </c>
      <c r="B49" s="101"/>
      <c r="C49" s="81"/>
      <c r="D49" s="116"/>
      <c r="E49" s="101"/>
      <c r="F49"/>
    </row>
    <row r="50" spans="1:6" x14ac:dyDescent="0.2">
      <c r="A50" s="115">
        <f>+'10.precios'!A50</f>
        <v>42583</v>
      </c>
      <c r="B50" s="101"/>
      <c r="C50" s="81"/>
      <c r="D50" s="116"/>
      <c r="E50" s="101"/>
      <c r="F50"/>
    </row>
    <row r="51" spans="1:6" x14ac:dyDescent="0.2">
      <c r="A51" s="115">
        <f>+'10.precios'!A51</f>
        <v>42614</v>
      </c>
      <c r="B51" s="101"/>
      <c r="C51" s="81"/>
      <c r="D51" s="116"/>
      <c r="E51" s="101"/>
      <c r="F51"/>
    </row>
    <row r="52" spans="1:6" x14ac:dyDescent="0.2">
      <c r="A52" s="115">
        <f>+'10.precios'!A52</f>
        <v>42644</v>
      </c>
      <c r="B52" s="101"/>
      <c r="C52" s="81"/>
      <c r="D52" s="116"/>
      <c r="E52" s="101"/>
      <c r="F52"/>
    </row>
    <row r="53" spans="1:6" ht="13.5" thickBot="1" x14ac:dyDescent="0.25">
      <c r="A53" s="117">
        <f>+'10.precios'!A53</f>
        <v>42675</v>
      </c>
      <c r="B53" s="118"/>
      <c r="C53" s="123"/>
      <c r="D53" s="124"/>
      <c r="E53" s="118"/>
      <c r="F53"/>
    </row>
    <row r="54" spans="1:6" ht="13.5" hidden="1" thickBot="1" x14ac:dyDescent="0.25">
      <c r="A54" s="423">
        <f>+'10.precios'!A54</f>
        <v>42705</v>
      </c>
      <c r="B54" s="426"/>
      <c r="C54" s="427"/>
      <c r="D54" s="428"/>
      <c r="E54" s="426"/>
      <c r="F54"/>
    </row>
    <row r="55" spans="1:6" ht="13.5" thickBot="1" x14ac:dyDescent="0.25">
      <c r="A55" s="130"/>
      <c r="B55" s="126"/>
      <c r="C55" s="126"/>
      <c r="D55" s="226"/>
      <c r="E55" s="126"/>
      <c r="F55"/>
    </row>
    <row r="56" spans="1:6" x14ac:dyDescent="0.2">
      <c r="A56" s="361">
        <f>+'10.precios'!A56</f>
        <v>2013</v>
      </c>
      <c r="B56" s="113"/>
      <c r="C56" s="113"/>
      <c r="D56" s="113"/>
      <c r="E56" s="113"/>
      <c r="F56"/>
    </row>
    <row r="57" spans="1:6" x14ac:dyDescent="0.2">
      <c r="A57" s="362">
        <f>+'10.precios'!A57</f>
        <v>2014</v>
      </c>
      <c r="B57" s="101"/>
      <c r="C57" s="101"/>
      <c r="D57" s="101"/>
      <c r="E57" s="101"/>
      <c r="F57"/>
    </row>
    <row r="58" spans="1:6" x14ac:dyDescent="0.2">
      <c r="A58" s="363">
        <f>+'10.precios'!A58</f>
        <v>2015</v>
      </c>
      <c r="B58" s="145"/>
      <c r="C58" s="145"/>
      <c r="D58" s="145"/>
      <c r="E58" s="145"/>
      <c r="F58"/>
    </row>
    <row r="59" spans="1:6" x14ac:dyDescent="0.2">
      <c r="A59" s="342" t="str">
        <f>+'10.precios'!A59</f>
        <v>ene-nov 2015</v>
      </c>
      <c r="B59" s="101"/>
      <c r="C59" s="101"/>
      <c r="D59" s="101"/>
      <c r="E59" s="101"/>
      <c r="F59"/>
    </row>
    <row r="60" spans="1:6" ht="13.5" thickBot="1" x14ac:dyDescent="0.25">
      <c r="A60" s="343" t="str">
        <f>+'10.precios'!A60</f>
        <v>ene-nov 2016</v>
      </c>
      <c r="B60" s="118"/>
      <c r="C60" s="118"/>
      <c r="D60" s="118"/>
      <c r="E60" s="118"/>
      <c r="F60"/>
    </row>
    <row r="61" spans="1:6" x14ac:dyDescent="0.2">
      <c r="A61" s="131"/>
      <c r="B61" s="126"/>
      <c r="C61" s="126"/>
      <c r="D61" s="126"/>
      <c r="E61" s="126"/>
      <c r="F61" s="126"/>
    </row>
    <row r="62" spans="1:6" x14ac:dyDescent="0.2">
      <c r="A62" s="131" t="s">
        <v>62</v>
      </c>
    </row>
  </sheetData>
  <mergeCells count="4">
    <mergeCell ref="A1:E1"/>
    <mergeCell ref="A2:E2"/>
    <mergeCell ref="A3:E3"/>
    <mergeCell ref="A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 xml:space="preserve">&amp;R2016 - Año del Bicentenario de la Declaración de la Independencia Nacional
</oddHeader>
  </headerFooter>
  <ignoredErrors>
    <ignoredError sqref="A3 A7:A52 A56:A60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 tint="0.39997558519241921"/>
    <pageSetUpPr fitToPage="1"/>
  </sheetPr>
  <dimension ref="A1:I64"/>
  <sheetViews>
    <sheetView showGridLines="0" tabSelected="1" view="pageBreakPreview" zoomScale="85" zoomScaleNormal="75" zoomScaleSheetLayoutView="85" workbookViewId="0">
      <selection activeCell="N21" sqref="N21"/>
    </sheetView>
  </sheetViews>
  <sheetFormatPr baseColWidth="10" defaultRowHeight="12.75" x14ac:dyDescent="0.2"/>
  <cols>
    <col min="1" max="1" width="17.28515625" style="48" customWidth="1"/>
    <col min="2" max="2" width="14.5703125" style="48" customWidth="1"/>
    <col min="3" max="3" width="17.28515625" style="48" customWidth="1"/>
    <col min="4" max="4" width="14.5703125" style="48" customWidth="1"/>
    <col min="5" max="5" width="15.85546875" style="48" customWidth="1"/>
    <col min="6" max="6" width="14.5703125" style="48" customWidth="1"/>
    <col min="7" max="7" width="13.140625" style="48" bestFit="1" customWidth="1"/>
    <col min="8" max="8" width="14.5703125" style="48" customWidth="1"/>
    <col min="9" max="9" width="13.140625" style="48" bestFit="1" customWidth="1"/>
    <col min="10" max="16384" width="11.42578125" style="48"/>
  </cols>
  <sheetData>
    <row r="1" spans="1:9" x14ac:dyDescent="0.2">
      <c r="A1" s="458" t="s">
        <v>195</v>
      </c>
      <c r="B1" s="458"/>
      <c r="C1" s="458"/>
      <c r="D1" s="458"/>
      <c r="E1" s="458"/>
      <c r="F1" s="458"/>
      <c r="G1" s="458"/>
      <c r="H1" s="458"/>
      <c r="I1" s="458"/>
    </row>
    <row r="2" spans="1:9" x14ac:dyDescent="0.2">
      <c r="A2" s="459" t="s">
        <v>214</v>
      </c>
      <c r="B2" s="459"/>
      <c r="C2" s="459"/>
      <c r="D2" s="459"/>
      <c r="E2" s="459"/>
      <c r="F2" s="459"/>
      <c r="G2" s="459"/>
      <c r="H2" s="458"/>
      <c r="I2" s="458"/>
    </row>
    <row r="3" spans="1:9" x14ac:dyDescent="0.2">
      <c r="A3" s="503" t="str">
        <f>+'1.modelos'!A3</f>
        <v>PLACAS DE METACRILATO</v>
      </c>
      <c r="B3" s="503"/>
      <c r="C3" s="503"/>
      <c r="D3" s="503"/>
      <c r="E3" s="503"/>
      <c r="F3" s="503"/>
      <c r="G3" s="503"/>
      <c r="H3" s="503"/>
      <c r="I3" s="503"/>
    </row>
    <row r="4" spans="1:9" x14ac:dyDescent="0.2">
      <c r="A4" s="474" t="s">
        <v>166</v>
      </c>
      <c r="B4" s="458"/>
      <c r="C4" s="458"/>
      <c r="D4" s="458"/>
      <c r="E4" s="458"/>
      <c r="F4" s="458"/>
      <c r="G4" s="458"/>
      <c r="H4" s="458"/>
      <c r="I4" s="458"/>
    </row>
    <row r="5" spans="1:9" x14ac:dyDescent="0.2">
      <c r="A5" s="475" t="s">
        <v>164</v>
      </c>
      <c r="B5" s="475"/>
      <c r="C5" s="475"/>
      <c r="D5" s="475"/>
      <c r="E5" s="475"/>
      <c r="F5" s="475"/>
      <c r="G5" s="475"/>
      <c r="H5" s="475"/>
      <c r="I5" s="475"/>
    </row>
    <row r="6" spans="1:9" ht="13.5" thickBot="1" x14ac:dyDescent="0.25">
      <c r="D6" s="127"/>
      <c r="E6" s="138"/>
      <c r="F6" s="138"/>
      <c r="G6" s="138"/>
      <c r="H6" s="138"/>
      <c r="I6" s="138"/>
    </row>
    <row r="7" spans="1:9" x14ac:dyDescent="0.2">
      <c r="A7" s="104" t="s">
        <v>9</v>
      </c>
      <c r="B7" s="531" t="s">
        <v>168</v>
      </c>
      <c r="C7" s="532"/>
      <c r="D7" s="533" t="s">
        <v>196</v>
      </c>
      <c r="E7" s="534"/>
      <c r="F7" s="533" t="s">
        <v>197</v>
      </c>
      <c r="G7" s="534"/>
      <c r="H7" s="535" t="s">
        <v>165</v>
      </c>
      <c r="I7" s="534"/>
    </row>
    <row r="8" spans="1:9" ht="13.5" thickBot="1" x14ac:dyDescent="0.25">
      <c r="A8" s="139"/>
      <c r="B8" s="140" t="s">
        <v>174</v>
      </c>
      <c r="C8" s="141" t="s">
        <v>11</v>
      </c>
      <c r="D8" s="140" t="s">
        <v>174</v>
      </c>
      <c r="E8" s="142" t="s">
        <v>11</v>
      </c>
      <c r="F8" s="140" t="s">
        <v>174</v>
      </c>
      <c r="G8" s="142" t="s">
        <v>11</v>
      </c>
      <c r="H8" s="140" t="s">
        <v>174</v>
      </c>
      <c r="I8" s="142" t="s">
        <v>11</v>
      </c>
    </row>
    <row r="9" spans="1:9" x14ac:dyDescent="0.2">
      <c r="A9" s="111">
        <f>'11.impo'!A7</f>
        <v>41275</v>
      </c>
      <c r="B9" s="368"/>
      <c r="C9" s="373"/>
      <c r="D9" s="371"/>
      <c r="E9" s="376"/>
      <c r="F9" s="371"/>
      <c r="G9" s="376"/>
      <c r="H9" s="371"/>
      <c r="I9" s="376"/>
    </row>
    <row r="10" spans="1:9" x14ac:dyDescent="0.2">
      <c r="A10" s="115">
        <f>'11.impo'!A8</f>
        <v>41306</v>
      </c>
      <c r="B10" s="369"/>
      <c r="C10" s="374"/>
      <c r="D10" s="372"/>
      <c r="E10" s="377"/>
      <c r="F10" s="372"/>
      <c r="G10" s="377"/>
      <c r="H10" s="372"/>
      <c r="I10" s="377"/>
    </row>
    <row r="11" spans="1:9" x14ac:dyDescent="0.2">
      <c r="A11" s="115">
        <f>'11.impo'!A9</f>
        <v>41334</v>
      </c>
      <c r="B11" s="438"/>
      <c r="C11" s="374"/>
      <c r="D11" s="372"/>
      <c r="E11" s="377"/>
      <c r="F11" s="372"/>
      <c r="G11" s="377"/>
      <c r="H11" s="372"/>
      <c r="I11" s="377"/>
    </row>
    <row r="12" spans="1:9" x14ac:dyDescent="0.2">
      <c r="A12" s="115">
        <f>'11.impo'!A10</f>
        <v>41365</v>
      </c>
      <c r="B12" s="438"/>
      <c r="C12" s="374"/>
      <c r="D12" s="372"/>
      <c r="E12" s="377"/>
      <c r="F12" s="372"/>
      <c r="G12" s="377"/>
      <c r="H12" s="372"/>
      <c r="I12" s="377"/>
    </row>
    <row r="13" spans="1:9" x14ac:dyDescent="0.2">
      <c r="A13" s="115">
        <f>'11.impo'!A11</f>
        <v>41395</v>
      </c>
      <c r="B13" s="369"/>
      <c r="C13" s="374"/>
      <c r="D13" s="81"/>
      <c r="E13" s="377"/>
      <c r="F13" s="81"/>
      <c r="G13" s="377"/>
      <c r="H13" s="81"/>
      <c r="I13" s="377"/>
    </row>
    <row r="14" spans="1:9" x14ac:dyDescent="0.2">
      <c r="A14" s="115">
        <f>'11.impo'!A12</f>
        <v>41426</v>
      </c>
      <c r="B14" s="369"/>
      <c r="C14" s="374"/>
      <c r="D14" s="372"/>
      <c r="E14" s="377"/>
      <c r="F14" s="372"/>
      <c r="G14" s="377"/>
      <c r="H14" s="372"/>
      <c r="I14" s="377"/>
    </row>
    <row r="15" spans="1:9" x14ac:dyDescent="0.2">
      <c r="A15" s="115">
        <f>'11.impo'!A13</f>
        <v>41456</v>
      </c>
      <c r="B15" s="369"/>
      <c r="C15" s="374"/>
      <c r="D15" s="81"/>
      <c r="E15" s="377"/>
      <c r="F15" s="81"/>
      <c r="G15" s="377"/>
      <c r="H15" s="81"/>
      <c r="I15" s="377"/>
    </row>
    <row r="16" spans="1:9" x14ac:dyDescent="0.2">
      <c r="A16" s="115">
        <f>'11.impo'!A14</f>
        <v>41487</v>
      </c>
      <c r="B16" s="369"/>
      <c r="C16" s="374"/>
      <c r="D16" s="81"/>
      <c r="E16" s="377"/>
      <c r="F16" s="81"/>
      <c r="G16" s="377"/>
      <c r="H16" s="81"/>
      <c r="I16" s="377"/>
    </row>
    <row r="17" spans="1:9" x14ac:dyDescent="0.2">
      <c r="A17" s="115">
        <f>'11.impo'!A15</f>
        <v>41518</v>
      </c>
      <c r="B17" s="369"/>
      <c r="C17" s="374"/>
      <c r="D17" s="81"/>
      <c r="E17" s="377"/>
      <c r="F17" s="81"/>
      <c r="G17" s="377"/>
      <c r="H17" s="81"/>
      <c r="I17" s="377"/>
    </row>
    <row r="18" spans="1:9" x14ac:dyDescent="0.2">
      <c r="A18" s="115">
        <f>'11.impo'!A16</f>
        <v>41548</v>
      </c>
      <c r="B18" s="369"/>
      <c r="C18" s="374"/>
      <c r="D18" s="81"/>
      <c r="E18" s="377"/>
      <c r="F18" s="81"/>
      <c r="G18" s="377"/>
      <c r="H18" s="81"/>
      <c r="I18" s="377"/>
    </row>
    <row r="19" spans="1:9" x14ac:dyDescent="0.2">
      <c r="A19" s="115">
        <f>'11.impo'!A17</f>
        <v>41579</v>
      </c>
      <c r="B19" s="369"/>
      <c r="C19" s="374"/>
      <c r="D19" s="81"/>
      <c r="E19" s="377"/>
      <c r="F19" s="81"/>
      <c r="G19" s="377"/>
      <c r="H19" s="81"/>
      <c r="I19" s="377"/>
    </row>
    <row r="20" spans="1:9" ht="13.5" thickBot="1" x14ac:dyDescent="0.25">
      <c r="A20" s="117">
        <f>'11.impo'!A18</f>
        <v>41609</v>
      </c>
      <c r="B20" s="370"/>
      <c r="C20" s="375"/>
      <c r="D20" s="123"/>
      <c r="E20" s="378"/>
      <c r="F20" s="123"/>
      <c r="G20" s="378"/>
      <c r="H20" s="123"/>
      <c r="I20" s="378"/>
    </row>
    <row r="21" spans="1:9" x14ac:dyDescent="0.2">
      <c r="A21" s="111">
        <f>'11.impo'!A19</f>
        <v>41640</v>
      </c>
      <c r="B21" s="368"/>
      <c r="C21" s="373"/>
      <c r="D21" s="122"/>
      <c r="E21" s="376"/>
      <c r="F21" s="122"/>
      <c r="G21" s="376"/>
      <c r="H21" s="122"/>
      <c r="I21" s="376"/>
    </row>
    <row r="22" spans="1:9" x14ac:dyDescent="0.2">
      <c r="A22" s="115">
        <f>'11.impo'!A20</f>
        <v>41671</v>
      </c>
      <c r="B22" s="369"/>
      <c r="C22" s="374"/>
      <c r="D22" s="81"/>
      <c r="E22" s="377"/>
      <c r="F22" s="81"/>
      <c r="G22" s="377"/>
      <c r="H22" s="81"/>
      <c r="I22" s="377"/>
    </row>
    <row r="23" spans="1:9" x14ac:dyDescent="0.2">
      <c r="A23" s="115">
        <f>'11.impo'!A21</f>
        <v>41699</v>
      </c>
      <c r="B23" s="369"/>
      <c r="C23" s="374"/>
      <c r="D23" s="81"/>
      <c r="E23" s="377"/>
      <c r="F23" s="81"/>
      <c r="G23" s="377"/>
      <c r="H23" s="81"/>
      <c r="I23" s="377"/>
    </row>
    <row r="24" spans="1:9" x14ac:dyDescent="0.2">
      <c r="A24" s="115">
        <f>'11.impo'!A22</f>
        <v>41730</v>
      </c>
      <c r="B24" s="369"/>
      <c r="C24" s="374"/>
      <c r="D24" s="81"/>
      <c r="E24" s="377"/>
      <c r="F24" s="81"/>
      <c r="G24" s="377"/>
      <c r="H24" s="81"/>
      <c r="I24" s="377"/>
    </row>
    <row r="25" spans="1:9" x14ac:dyDescent="0.2">
      <c r="A25" s="115">
        <f>'11.impo'!A23</f>
        <v>41760</v>
      </c>
      <c r="B25" s="369"/>
      <c r="C25" s="374"/>
      <c r="D25" s="81"/>
      <c r="E25" s="377"/>
      <c r="F25" s="81"/>
      <c r="G25" s="377"/>
      <c r="H25" s="81"/>
      <c r="I25" s="377"/>
    </row>
    <row r="26" spans="1:9" x14ac:dyDescent="0.2">
      <c r="A26" s="115">
        <f>'11.impo'!A24</f>
        <v>41791</v>
      </c>
      <c r="B26" s="369"/>
      <c r="C26" s="374"/>
      <c r="D26" s="81"/>
      <c r="E26" s="377"/>
      <c r="F26" s="81"/>
      <c r="G26" s="377"/>
      <c r="H26" s="81"/>
      <c r="I26" s="377"/>
    </row>
    <row r="27" spans="1:9" x14ac:dyDescent="0.2">
      <c r="A27" s="115">
        <f>'11.impo'!A25</f>
        <v>41821</v>
      </c>
      <c r="B27" s="369"/>
      <c r="C27" s="374"/>
      <c r="D27" s="81"/>
      <c r="E27" s="377"/>
      <c r="F27" s="81"/>
      <c r="G27" s="377"/>
      <c r="H27" s="81"/>
      <c r="I27" s="377"/>
    </row>
    <row r="28" spans="1:9" x14ac:dyDescent="0.2">
      <c r="A28" s="115">
        <f>'11.impo'!A26</f>
        <v>41852</v>
      </c>
      <c r="B28" s="369"/>
      <c r="C28" s="374"/>
      <c r="D28" s="81"/>
      <c r="E28" s="377"/>
      <c r="F28" s="81"/>
      <c r="G28" s="377"/>
      <c r="H28" s="81"/>
      <c r="I28" s="377"/>
    </row>
    <row r="29" spans="1:9" x14ac:dyDescent="0.2">
      <c r="A29" s="115">
        <f>'11.impo'!A27</f>
        <v>41883</v>
      </c>
      <c r="B29" s="369"/>
      <c r="C29" s="374"/>
      <c r="D29" s="81"/>
      <c r="E29" s="377"/>
      <c r="F29" s="81"/>
      <c r="G29" s="377"/>
      <c r="H29" s="81"/>
      <c r="I29" s="377"/>
    </row>
    <row r="30" spans="1:9" x14ac:dyDescent="0.2">
      <c r="A30" s="115">
        <f>'11.impo'!A28</f>
        <v>41913</v>
      </c>
      <c r="B30" s="369"/>
      <c r="C30" s="374"/>
      <c r="D30" s="81"/>
      <c r="E30" s="377"/>
      <c r="F30" s="81"/>
      <c r="G30" s="377"/>
      <c r="H30" s="81"/>
      <c r="I30" s="377"/>
    </row>
    <row r="31" spans="1:9" x14ac:dyDescent="0.2">
      <c r="A31" s="115">
        <f>'11.impo'!A29</f>
        <v>41944</v>
      </c>
      <c r="B31" s="369"/>
      <c r="C31" s="374"/>
      <c r="D31" s="81"/>
      <c r="E31" s="377"/>
      <c r="F31" s="81"/>
      <c r="G31" s="377"/>
      <c r="H31" s="81"/>
      <c r="I31" s="377"/>
    </row>
    <row r="32" spans="1:9" ht="13.5" thickBot="1" x14ac:dyDescent="0.25">
      <c r="A32" s="117">
        <f>'11.impo'!A30</f>
        <v>41974</v>
      </c>
      <c r="B32" s="370"/>
      <c r="C32" s="375"/>
      <c r="D32" s="123"/>
      <c r="E32" s="378"/>
      <c r="F32" s="123"/>
      <c r="G32" s="378"/>
      <c r="H32" s="123"/>
      <c r="I32" s="378"/>
    </row>
    <row r="33" spans="1:9" x14ac:dyDescent="0.2">
      <c r="A33" s="111">
        <f>'11.impo'!A31</f>
        <v>42005</v>
      </c>
      <c r="B33" s="368"/>
      <c r="C33" s="373"/>
      <c r="D33" s="122"/>
      <c r="E33" s="376"/>
      <c r="F33" s="122"/>
      <c r="G33" s="376"/>
      <c r="H33" s="122"/>
      <c r="I33" s="376"/>
    </row>
    <row r="34" spans="1:9" x14ac:dyDescent="0.2">
      <c r="A34" s="115">
        <f>'11.impo'!A32</f>
        <v>42036</v>
      </c>
      <c r="B34" s="369"/>
      <c r="C34" s="374"/>
      <c r="D34" s="81"/>
      <c r="E34" s="377"/>
      <c r="F34" s="81"/>
      <c r="G34" s="377"/>
      <c r="H34" s="81"/>
      <c r="I34" s="377"/>
    </row>
    <row r="35" spans="1:9" x14ac:dyDescent="0.2">
      <c r="A35" s="115">
        <f>'11.impo'!A33</f>
        <v>42064</v>
      </c>
      <c r="B35" s="369"/>
      <c r="C35" s="374"/>
      <c r="D35" s="81"/>
      <c r="E35" s="377"/>
      <c r="F35" s="81"/>
      <c r="G35" s="377"/>
      <c r="H35" s="81"/>
      <c r="I35" s="377"/>
    </row>
    <row r="36" spans="1:9" x14ac:dyDescent="0.2">
      <c r="A36" s="115">
        <f>'11.impo'!A34</f>
        <v>42095</v>
      </c>
      <c r="B36" s="369"/>
      <c r="C36" s="374"/>
      <c r="D36" s="81"/>
      <c r="E36" s="377"/>
      <c r="F36" s="81"/>
      <c r="G36" s="377"/>
      <c r="H36" s="81"/>
      <c r="I36" s="377"/>
    </row>
    <row r="37" spans="1:9" x14ac:dyDescent="0.2">
      <c r="A37" s="115">
        <f>'11.impo'!A35</f>
        <v>42125</v>
      </c>
      <c r="B37" s="369"/>
      <c r="C37" s="374"/>
      <c r="D37" s="81"/>
      <c r="E37" s="377"/>
      <c r="F37" s="81"/>
      <c r="G37" s="377"/>
      <c r="H37" s="81"/>
      <c r="I37" s="377"/>
    </row>
    <row r="38" spans="1:9" x14ac:dyDescent="0.2">
      <c r="A38" s="115">
        <f>'11.impo'!A36</f>
        <v>42156</v>
      </c>
      <c r="B38" s="369"/>
      <c r="C38" s="374"/>
      <c r="D38" s="81"/>
      <c r="E38" s="377"/>
      <c r="F38" s="81"/>
      <c r="G38" s="377"/>
      <c r="H38" s="81"/>
      <c r="I38" s="377"/>
    </row>
    <row r="39" spans="1:9" x14ac:dyDescent="0.2">
      <c r="A39" s="115">
        <f>'11.impo'!A37</f>
        <v>42186</v>
      </c>
      <c r="B39" s="369"/>
      <c r="C39" s="374"/>
      <c r="D39" s="81"/>
      <c r="E39" s="377"/>
      <c r="F39" s="81"/>
      <c r="G39" s="377"/>
      <c r="H39" s="81"/>
      <c r="I39" s="377"/>
    </row>
    <row r="40" spans="1:9" x14ac:dyDescent="0.2">
      <c r="A40" s="115">
        <f>'11.impo'!A38</f>
        <v>42217</v>
      </c>
      <c r="B40" s="369"/>
      <c r="C40" s="374"/>
      <c r="D40" s="81"/>
      <c r="E40" s="377"/>
      <c r="F40" s="81"/>
      <c r="G40" s="377"/>
      <c r="H40" s="81"/>
      <c r="I40" s="377"/>
    </row>
    <row r="41" spans="1:9" x14ac:dyDescent="0.2">
      <c r="A41" s="115">
        <f>'11.impo'!A39</f>
        <v>42248</v>
      </c>
      <c r="B41" s="369"/>
      <c r="C41" s="374"/>
      <c r="D41" s="81"/>
      <c r="E41" s="377"/>
      <c r="F41" s="81"/>
      <c r="G41" s="377"/>
      <c r="H41" s="81"/>
      <c r="I41" s="377"/>
    </row>
    <row r="42" spans="1:9" x14ac:dyDescent="0.2">
      <c r="A42" s="115">
        <f>'11.impo'!A40</f>
        <v>42278</v>
      </c>
      <c r="B42" s="369"/>
      <c r="C42" s="374"/>
      <c r="D42" s="81"/>
      <c r="E42" s="377"/>
      <c r="F42" s="81"/>
      <c r="G42" s="377"/>
      <c r="H42" s="81"/>
      <c r="I42" s="377"/>
    </row>
    <row r="43" spans="1:9" x14ac:dyDescent="0.2">
      <c r="A43" s="115">
        <f>'11.impo'!A41</f>
        <v>42309</v>
      </c>
      <c r="B43" s="369"/>
      <c r="C43" s="374"/>
      <c r="D43" s="81"/>
      <c r="E43" s="377"/>
      <c r="F43" s="81"/>
      <c r="G43" s="377"/>
      <c r="H43" s="81"/>
      <c r="I43" s="377"/>
    </row>
    <row r="44" spans="1:9" ht="13.5" thickBot="1" x14ac:dyDescent="0.25">
      <c r="A44" s="117">
        <f>'11.impo'!A42</f>
        <v>42339</v>
      </c>
      <c r="B44" s="370"/>
      <c r="C44" s="375"/>
      <c r="D44" s="123"/>
      <c r="E44" s="378"/>
      <c r="F44" s="123"/>
      <c r="G44" s="378"/>
      <c r="H44" s="123"/>
      <c r="I44" s="378"/>
    </row>
    <row r="45" spans="1:9" x14ac:dyDescent="0.2">
      <c r="A45" s="111">
        <f>'11.impo'!A43</f>
        <v>42370</v>
      </c>
      <c r="B45" s="368"/>
      <c r="C45" s="373"/>
      <c r="D45" s="122"/>
      <c r="E45" s="376"/>
      <c r="F45" s="122"/>
      <c r="G45" s="376"/>
      <c r="H45" s="122"/>
      <c r="I45" s="376"/>
    </row>
    <row r="46" spans="1:9" x14ac:dyDescent="0.2">
      <c r="A46" s="115">
        <f>'11.impo'!A44</f>
        <v>42401</v>
      </c>
      <c r="B46" s="369"/>
      <c r="C46" s="374"/>
      <c r="D46" s="81"/>
      <c r="E46" s="377"/>
      <c r="F46" s="81"/>
      <c r="G46" s="377"/>
      <c r="H46" s="81"/>
      <c r="I46" s="377"/>
    </row>
    <row r="47" spans="1:9" x14ac:dyDescent="0.2">
      <c r="A47" s="115">
        <f>'11.impo'!A45</f>
        <v>42430</v>
      </c>
      <c r="B47" s="369"/>
      <c r="C47" s="374"/>
      <c r="D47" s="81"/>
      <c r="E47" s="377"/>
      <c r="F47" s="81"/>
      <c r="G47" s="377"/>
      <c r="H47" s="81"/>
      <c r="I47" s="377"/>
    </row>
    <row r="48" spans="1:9" x14ac:dyDescent="0.2">
      <c r="A48" s="115">
        <f>'11.impo'!A46</f>
        <v>42461</v>
      </c>
      <c r="B48" s="369"/>
      <c r="C48" s="374"/>
      <c r="D48" s="81"/>
      <c r="E48" s="377"/>
      <c r="F48" s="81"/>
      <c r="G48" s="377"/>
      <c r="H48" s="81"/>
      <c r="I48" s="377"/>
    </row>
    <row r="49" spans="1:9" x14ac:dyDescent="0.2">
      <c r="A49" s="115">
        <f>'11.impo'!A47</f>
        <v>42491</v>
      </c>
      <c r="B49" s="369"/>
      <c r="C49" s="374"/>
      <c r="D49" s="81"/>
      <c r="E49" s="377"/>
      <c r="F49" s="81"/>
      <c r="G49" s="377"/>
      <c r="H49" s="81"/>
      <c r="I49" s="377"/>
    </row>
    <row r="50" spans="1:9" x14ac:dyDescent="0.2">
      <c r="A50" s="115">
        <f>'11.impo'!A48</f>
        <v>42522</v>
      </c>
      <c r="B50" s="369"/>
      <c r="C50" s="374"/>
      <c r="D50" s="81"/>
      <c r="E50" s="377"/>
      <c r="F50" s="81"/>
      <c r="G50" s="377"/>
      <c r="H50" s="81"/>
      <c r="I50" s="377"/>
    </row>
    <row r="51" spans="1:9" x14ac:dyDescent="0.2">
      <c r="A51" s="115">
        <f>'11.impo'!A49</f>
        <v>42552</v>
      </c>
      <c r="B51" s="369"/>
      <c r="C51" s="374"/>
      <c r="D51" s="81"/>
      <c r="E51" s="377"/>
      <c r="F51" s="81"/>
      <c r="G51" s="377"/>
      <c r="H51" s="81"/>
      <c r="I51" s="377"/>
    </row>
    <row r="52" spans="1:9" x14ac:dyDescent="0.2">
      <c r="A52" s="115">
        <f>'11.impo'!A50</f>
        <v>42583</v>
      </c>
      <c r="B52" s="369"/>
      <c r="C52" s="374"/>
      <c r="D52" s="81"/>
      <c r="E52" s="377"/>
      <c r="F52" s="81"/>
      <c r="G52" s="377"/>
      <c r="H52" s="81"/>
      <c r="I52" s="377"/>
    </row>
    <row r="53" spans="1:9" x14ac:dyDescent="0.2">
      <c r="A53" s="115">
        <f>'11.impo'!A51</f>
        <v>42614</v>
      </c>
      <c r="B53" s="369"/>
      <c r="C53" s="374"/>
      <c r="D53" s="81"/>
      <c r="E53" s="377"/>
      <c r="F53" s="81"/>
      <c r="G53" s="377"/>
      <c r="H53" s="81"/>
      <c r="I53" s="377"/>
    </row>
    <row r="54" spans="1:9" x14ac:dyDescent="0.2">
      <c r="A54" s="115">
        <f>'11.impo'!A52</f>
        <v>42644</v>
      </c>
      <c r="B54" s="369"/>
      <c r="C54" s="374"/>
      <c r="D54" s="81"/>
      <c r="E54" s="377"/>
      <c r="F54" s="81"/>
      <c r="G54" s="377"/>
      <c r="H54" s="81"/>
      <c r="I54" s="377"/>
    </row>
    <row r="55" spans="1:9" ht="13.5" thickBot="1" x14ac:dyDescent="0.25">
      <c r="A55" s="117">
        <f>'11.impo'!A53</f>
        <v>42675</v>
      </c>
      <c r="B55" s="370"/>
      <c r="C55" s="375"/>
      <c r="D55" s="123"/>
      <c r="E55" s="378"/>
      <c r="F55" s="123"/>
      <c r="G55" s="378"/>
      <c r="H55" s="123"/>
      <c r="I55" s="378"/>
    </row>
    <row r="56" spans="1:9" ht="13.5" hidden="1" thickBot="1" x14ac:dyDescent="0.25">
      <c r="A56" s="423">
        <f>'11.impo'!A54</f>
        <v>42705</v>
      </c>
      <c r="B56" s="429"/>
      <c r="C56" s="430"/>
      <c r="D56" s="427"/>
      <c r="E56" s="431"/>
      <c r="F56" s="427"/>
      <c r="G56" s="431"/>
      <c r="H56" s="427"/>
      <c r="I56" s="431"/>
    </row>
    <row r="57" spans="1:9" ht="13.5" thickBot="1" x14ac:dyDescent="0.25">
      <c r="A57" s="130"/>
      <c r="B57" s="130"/>
      <c r="C57" s="130"/>
      <c r="D57" s="126"/>
      <c r="E57" s="126"/>
      <c r="F57" s="126"/>
      <c r="G57" s="126"/>
      <c r="H57" s="126"/>
      <c r="I57" s="126"/>
    </row>
    <row r="58" spans="1:9" x14ac:dyDescent="0.2">
      <c r="A58" s="128">
        <f>'11.impo'!A56</f>
        <v>2013</v>
      </c>
      <c r="B58" s="364"/>
      <c r="C58" s="382"/>
      <c r="D58" s="379"/>
      <c r="E58" s="229"/>
      <c r="F58" s="379"/>
      <c r="G58" s="229"/>
      <c r="H58" s="379"/>
      <c r="I58" s="229"/>
    </row>
    <row r="59" spans="1:9" x14ac:dyDescent="0.2">
      <c r="A59" s="129">
        <f>'11.impo'!A57</f>
        <v>2014</v>
      </c>
      <c r="B59" s="365"/>
      <c r="C59" s="383"/>
      <c r="D59" s="380"/>
      <c r="E59" s="232"/>
      <c r="F59" s="380"/>
      <c r="G59" s="232"/>
      <c r="H59" s="380"/>
      <c r="I59" s="232"/>
    </row>
    <row r="60" spans="1:9" x14ac:dyDescent="0.2">
      <c r="A60" s="129">
        <f>'11.impo'!A58</f>
        <v>2015</v>
      </c>
      <c r="B60" s="365"/>
      <c r="C60" s="383"/>
      <c r="D60" s="380"/>
      <c r="E60" s="232"/>
      <c r="F60" s="380"/>
      <c r="G60" s="232"/>
      <c r="H60" s="380"/>
      <c r="I60" s="232"/>
    </row>
    <row r="61" spans="1:9" x14ac:dyDescent="0.2">
      <c r="A61" s="115" t="str">
        <f>'11.impo'!A59</f>
        <v>ene-nov 2015</v>
      </c>
      <c r="B61" s="366"/>
      <c r="C61" s="384"/>
      <c r="D61" s="380"/>
      <c r="E61" s="232"/>
      <c r="F61" s="380"/>
      <c r="G61" s="232"/>
      <c r="H61" s="380"/>
      <c r="I61" s="232"/>
    </row>
    <row r="62" spans="1:9" ht="13.5" thickBot="1" x14ac:dyDescent="0.25">
      <c r="A62" s="117" t="str">
        <f>'11.impo'!A60</f>
        <v>ene-nov 2016</v>
      </c>
      <c r="B62" s="367"/>
      <c r="C62" s="385"/>
      <c r="D62" s="381"/>
      <c r="E62" s="235"/>
      <c r="F62" s="381"/>
      <c r="G62" s="235"/>
      <c r="H62" s="381"/>
      <c r="I62" s="235"/>
    </row>
    <row r="63" spans="1:9" x14ac:dyDescent="0.2">
      <c r="A63" s="125"/>
      <c r="B63" s="125"/>
      <c r="C63" s="125"/>
    </row>
    <row r="64" spans="1:9" x14ac:dyDescent="0.2">
      <c r="A64" s="530" t="s">
        <v>167</v>
      </c>
      <c r="B64" s="530"/>
      <c r="C64" s="530"/>
      <c r="D64" s="530"/>
      <c r="E64" s="530"/>
      <c r="F64" s="530"/>
      <c r="G64" s="530"/>
      <c r="H64" s="530"/>
      <c r="I64" s="530"/>
    </row>
  </sheetData>
  <sheetProtection formatCells="0" formatColumns="0" formatRows="0"/>
  <mergeCells count="10">
    <mergeCell ref="A64:I64"/>
    <mergeCell ref="B7:C7"/>
    <mergeCell ref="A1:I1"/>
    <mergeCell ref="A2:I2"/>
    <mergeCell ref="A3:I3"/>
    <mergeCell ref="A4:I4"/>
    <mergeCell ref="A5:I5"/>
    <mergeCell ref="D7:E7"/>
    <mergeCell ref="F7:G7"/>
    <mergeCell ref="H7:I7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300" r:id="rId1"/>
  <headerFooter alignWithMargins="0">
    <oddHeader xml:space="preserve">&amp;R2016 - Año del Bicentenario de la Declaración de la Independencia Nacional
</oddHeader>
  </headerFooter>
  <ignoredErrors>
    <ignoredError sqref="A3 A9:A54 A63:F63 B58:F58 B59:F62 A58:A6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7" tint="0.39997558519241921"/>
    <pageSetUpPr fitToPage="1"/>
  </sheetPr>
  <dimension ref="A1:J30"/>
  <sheetViews>
    <sheetView showGridLines="0" tabSelected="1" view="pageBreakPreview" zoomScale="85" zoomScaleNormal="75" zoomScaleSheetLayoutView="85" workbookViewId="0">
      <selection activeCell="N21" sqref="N21"/>
    </sheetView>
  </sheetViews>
  <sheetFormatPr baseColWidth="10" defaultRowHeight="12.75" x14ac:dyDescent="0.2"/>
  <cols>
    <col min="1" max="1" width="19.7109375" style="48" customWidth="1"/>
    <col min="2" max="2" width="13.42578125" style="48" customWidth="1"/>
    <col min="3" max="3" width="17.28515625" style="48" customWidth="1"/>
    <col min="4" max="4" width="22.7109375" style="48" customWidth="1"/>
    <col min="5" max="5" width="20" style="48" customWidth="1"/>
    <col min="6" max="6" width="22.7109375" style="48" customWidth="1"/>
    <col min="7" max="16384" width="11.42578125" style="48"/>
  </cols>
  <sheetData>
    <row r="1" spans="1:10" x14ac:dyDescent="0.2">
      <c r="A1" s="458" t="s">
        <v>198</v>
      </c>
      <c r="B1" s="458"/>
      <c r="C1" s="458"/>
      <c r="D1" s="458"/>
      <c r="E1" s="458"/>
      <c r="F1" s="458"/>
    </row>
    <row r="2" spans="1:10" x14ac:dyDescent="0.2">
      <c r="A2" s="459" t="s">
        <v>215</v>
      </c>
      <c r="B2" s="459"/>
      <c r="C2" s="459"/>
      <c r="D2" s="459"/>
      <c r="E2" s="459"/>
      <c r="F2" s="459"/>
      <c r="G2" s="51"/>
    </row>
    <row r="3" spans="1:10" x14ac:dyDescent="0.2">
      <c r="A3" s="503" t="str">
        <f>+'1.modelos'!A3</f>
        <v>PLACAS DE METACRILATO</v>
      </c>
      <c r="B3" s="503"/>
      <c r="C3" s="503"/>
      <c r="D3" s="503"/>
      <c r="E3" s="503"/>
      <c r="F3" s="503"/>
      <c r="G3" s="386"/>
      <c r="H3" s="386"/>
      <c r="I3" s="386"/>
      <c r="J3" s="386"/>
    </row>
    <row r="4" spans="1:10" x14ac:dyDescent="0.2">
      <c r="A4" s="474" t="s">
        <v>169</v>
      </c>
      <c r="B4" s="474"/>
      <c r="C4" s="474"/>
      <c r="D4" s="474"/>
      <c r="E4" s="474"/>
      <c r="F4" s="474"/>
      <c r="G4" s="143"/>
      <c r="H4" s="143"/>
      <c r="I4" s="143"/>
      <c r="J4" s="143"/>
    </row>
    <row r="5" spans="1:10" x14ac:dyDescent="0.2">
      <c r="A5" s="460" t="s">
        <v>146</v>
      </c>
      <c r="B5" s="460"/>
      <c r="C5" s="460"/>
      <c r="D5" s="460"/>
      <c r="E5" s="460"/>
      <c r="F5" s="460"/>
      <c r="G5" s="51"/>
    </row>
    <row r="6" spans="1:10" ht="13.5" thickBot="1" x14ac:dyDescent="0.25">
      <c r="A6" s="55"/>
      <c r="B6" s="55"/>
      <c r="C6" s="387"/>
      <c r="D6" s="387"/>
      <c r="E6" s="387"/>
      <c r="F6" s="387"/>
    </row>
    <row r="7" spans="1:10" ht="30" customHeight="1" thickBot="1" x14ac:dyDescent="0.25">
      <c r="A7" s="103"/>
      <c r="B7" s="536" t="s">
        <v>175</v>
      </c>
      <c r="C7" s="538" t="s">
        <v>170</v>
      </c>
      <c r="D7" s="539"/>
      <c r="E7" s="538" t="s">
        <v>171</v>
      </c>
      <c r="F7" s="539"/>
    </row>
    <row r="8" spans="1:10" ht="26.25" thickBot="1" x14ac:dyDescent="0.25">
      <c r="A8" s="99" t="s">
        <v>7</v>
      </c>
      <c r="B8" s="537"/>
      <c r="C8" s="409" t="s">
        <v>168</v>
      </c>
      <c r="D8" s="409" t="s">
        <v>196</v>
      </c>
      <c r="E8" s="448" t="s">
        <v>216</v>
      </c>
      <c r="F8" s="448" t="s">
        <v>217</v>
      </c>
    </row>
    <row r="9" spans="1:10" x14ac:dyDescent="0.2">
      <c r="A9" s="410">
        <v>2012</v>
      </c>
      <c r="B9" s="392"/>
      <c r="C9" s="451"/>
      <c r="D9" s="451"/>
      <c r="E9" s="451"/>
      <c r="F9" s="112"/>
    </row>
    <row r="10" spans="1:10" x14ac:dyDescent="0.2">
      <c r="A10" s="411">
        <f>+'12.reventa'!A58</f>
        <v>2013</v>
      </c>
      <c r="B10" s="393"/>
      <c r="C10" s="449"/>
      <c r="D10" s="449"/>
      <c r="E10" s="449"/>
      <c r="F10" s="450"/>
    </row>
    <row r="11" spans="1:10" x14ac:dyDescent="0.2">
      <c r="A11" s="411">
        <f>+'12.reventa'!A59</f>
        <v>2014</v>
      </c>
      <c r="B11" s="393"/>
      <c r="C11" s="132"/>
      <c r="D11" s="132"/>
      <c r="E11" s="132"/>
      <c r="F11" s="116"/>
    </row>
    <row r="12" spans="1:10" x14ac:dyDescent="0.2">
      <c r="A12" s="412">
        <f>+'12.reventa'!A60</f>
        <v>2015</v>
      </c>
      <c r="B12" s="394"/>
      <c r="C12" s="134"/>
      <c r="D12" s="134"/>
      <c r="E12" s="134"/>
      <c r="F12" s="388"/>
    </row>
    <row r="13" spans="1:10" x14ac:dyDescent="0.2">
      <c r="A13" s="413" t="str">
        <f>+'12.reventa'!A61</f>
        <v>ene-nov 2015</v>
      </c>
      <c r="B13" s="395"/>
      <c r="C13" s="133"/>
      <c r="D13" s="133"/>
      <c r="E13" s="133"/>
      <c r="F13" s="116"/>
    </row>
    <row r="14" spans="1:10" ht="13.5" thickBot="1" x14ac:dyDescent="0.25">
      <c r="A14" s="414" t="str">
        <f>+'12.reventa'!A62</f>
        <v>ene-nov 2016</v>
      </c>
      <c r="B14" s="396"/>
      <c r="C14" s="135"/>
      <c r="D14" s="135"/>
      <c r="E14" s="135"/>
      <c r="F14" s="124"/>
    </row>
    <row r="16" spans="1:10" ht="12.75" customHeight="1" x14ac:dyDescent="0.2">
      <c r="A16" s="530" t="s">
        <v>167</v>
      </c>
      <c r="B16" s="530"/>
      <c r="C16" s="530"/>
      <c r="D16" s="530"/>
      <c r="E16" s="530"/>
      <c r="F16" s="530"/>
      <c r="G16" s="389"/>
      <c r="H16" s="389"/>
      <c r="I16" s="389"/>
      <c r="J16" s="389"/>
    </row>
    <row r="30" ht="13.5" customHeight="1" x14ac:dyDescent="0.2"/>
  </sheetData>
  <sheetProtection formatCells="0" formatColumns="0" formatRows="0"/>
  <mergeCells count="9">
    <mergeCell ref="A5:F5"/>
    <mergeCell ref="A16:F16"/>
    <mergeCell ref="A1:F1"/>
    <mergeCell ref="A2:F2"/>
    <mergeCell ref="A4:F4"/>
    <mergeCell ref="A3:F3"/>
    <mergeCell ref="B7:B8"/>
    <mergeCell ref="C7:D7"/>
    <mergeCell ref="E7:F7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300" r:id="rId1"/>
  <headerFooter alignWithMargins="0">
    <oddHeader xml:space="preserve">&amp;R2016 - Año del Bicentenario de la Declaración de la Independencia Nacional
</oddHeader>
  </headerFooter>
  <ignoredErrors>
    <ignoredError sqref="A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tabSelected="1" view="pageBreakPreview" zoomScale="85" zoomScaleNormal="85" zoomScaleSheetLayoutView="85" workbookViewId="0">
      <selection activeCell="N21" sqref="N21"/>
    </sheetView>
  </sheetViews>
  <sheetFormatPr baseColWidth="10" defaultRowHeight="12.75" x14ac:dyDescent="0.2"/>
  <cols>
    <col min="1" max="1" width="14.5703125" style="48" customWidth="1"/>
    <col min="2" max="2" width="25.42578125" style="48" customWidth="1"/>
    <col min="3" max="3" width="17.28515625" style="48" customWidth="1"/>
    <col min="4" max="4" width="11.42578125" style="48"/>
    <col min="5" max="5" width="15.85546875" style="48" customWidth="1"/>
  </cols>
  <sheetData>
    <row r="1" spans="1:7" x14ac:dyDescent="0.2">
      <c r="A1" s="474" t="s">
        <v>67</v>
      </c>
      <c r="B1" s="474"/>
      <c r="C1" s="474"/>
      <c r="D1" s="474"/>
      <c r="E1" s="474"/>
    </row>
    <row r="2" spans="1:7" x14ac:dyDescent="0.2">
      <c r="A2" s="459" t="s">
        <v>213</v>
      </c>
      <c r="B2" s="459"/>
      <c r="C2" s="459"/>
      <c r="D2" s="459"/>
      <c r="E2" s="459"/>
      <c r="F2" s="320"/>
      <c r="G2" s="320"/>
    </row>
    <row r="3" spans="1:7" x14ac:dyDescent="0.2">
      <c r="A3" s="460" t="str">
        <f>+'1.modelos'!A3</f>
        <v>PLACAS DE METACRILATO</v>
      </c>
      <c r="B3" s="460"/>
      <c r="C3" s="460"/>
      <c r="D3" s="460"/>
      <c r="E3" s="460"/>
    </row>
    <row r="4" spans="1:7" x14ac:dyDescent="0.2">
      <c r="A4" s="458" t="s">
        <v>63</v>
      </c>
      <c r="B4" s="458"/>
      <c r="C4" s="458"/>
      <c r="D4" s="458"/>
      <c r="E4" s="458"/>
    </row>
    <row r="5" spans="1:7" x14ac:dyDescent="0.2">
      <c r="A5" s="474" t="s">
        <v>172</v>
      </c>
      <c r="B5" s="458"/>
      <c r="C5" s="458"/>
      <c r="D5" s="458"/>
      <c r="E5" s="458"/>
      <c r="F5" s="320"/>
      <c r="G5" s="320"/>
    </row>
    <row r="6" spans="1:7" ht="13.5" thickBot="1" x14ac:dyDescent="0.25">
      <c r="A6" s="284"/>
      <c r="B6" s="284"/>
      <c r="C6" s="284"/>
      <c r="D6" s="284"/>
      <c r="E6" s="284"/>
    </row>
    <row r="7" spans="1:7" ht="26.25" thickBot="1" x14ac:dyDescent="0.25">
      <c r="A7" s="359" t="s">
        <v>9</v>
      </c>
      <c r="B7" s="359" t="s">
        <v>160</v>
      </c>
      <c r="C7" s="432" t="s">
        <v>202</v>
      </c>
      <c r="D7" s="359" t="s">
        <v>162</v>
      </c>
      <c r="E7" s="359" t="s">
        <v>163</v>
      </c>
    </row>
    <row r="8" spans="1:7" x14ac:dyDescent="0.2">
      <c r="A8" s="111">
        <f>+'12.reventa'!A9</f>
        <v>41275</v>
      </c>
      <c r="B8" s="112"/>
      <c r="C8" s="113"/>
      <c r="D8" s="114"/>
      <c r="E8" s="113"/>
    </row>
    <row r="9" spans="1:7" x14ac:dyDescent="0.2">
      <c r="A9" s="115">
        <f>+'12.reventa'!A10</f>
        <v>41306</v>
      </c>
      <c r="B9" s="116"/>
      <c r="C9" s="101"/>
      <c r="D9" s="102"/>
      <c r="E9" s="101"/>
    </row>
    <row r="10" spans="1:7" x14ac:dyDescent="0.2">
      <c r="A10" s="115">
        <f>+'12.reventa'!A11</f>
        <v>41334</v>
      </c>
      <c r="B10" s="116"/>
      <c r="C10" s="101"/>
      <c r="D10" s="102"/>
      <c r="E10" s="101"/>
    </row>
    <row r="11" spans="1:7" x14ac:dyDescent="0.2">
      <c r="A11" s="115">
        <f>+'12.reventa'!A12</f>
        <v>41365</v>
      </c>
      <c r="B11" s="436"/>
      <c r="C11" s="101"/>
      <c r="D11" s="102"/>
      <c r="E11" s="101"/>
    </row>
    <row r="12" spans="1:7" x14ac:dyDescent="0.2">
      <c r="A12" s="115">
        <f>+'12.reventa'!A13</f>
        <v>41395</v>
      </c>
      <c r="B12" s="437"/>
      <c r="C12" s="101"/>
      <c r="D12" s="102"/>
      <c r="E12" s="101"/>
    </row>
    <row r="13" spans="1:7" x14ac:dyDescent="0.2">
      <c r="A13" s="115">
        <f>+'12.reventa'!A14</f>
        <v>41426</v>
      </c>
      <c r="B13" s="116"/>
      <c r="C13" s="101"/>
      <c r="D13" s="102"/>
      <c r="E13" s="101"/>
    </row>
    <row r="14" spans="1:7" x14ac:dyDescent="0.2">
      <c r="A14" s="115">
        <f>+'12.reventa'!A15</f>
        <v>41456</v>
      </c>
      <c r="B14" s="101"/>
      <c r="C14" s="101"/>
      <c r="D14" s="102"/>
      <c r="E14" s="101"/>
    </row>
    <row r="15" spans="1:7" x14ac:dyDescent="0.2">
      <c r="A15" s="115">
        <f>+'12.reventa'!A16</f>
        <v>41487</v>
      </c>
      <c r="B15" s="101"/>
      <c r="C15" s="101"/>
      <c r="D15" s="102"/>
      <c r="E15" s="101"/>
    </row>
    <row r="16" spans="1:7" x14ac:dyDescent="0.2">
      <c r="A16" s="115">
        <f>+'12.reventa'!A17</f>
        <v>41518</v>
      </c>
      <c r="B16" s="101"/>
      <c r="C16" s="101"/>
      <c r="D16" s="102"/>
      <c r="E16" s="101"/>
    </row>
    <row r="17" spans="1:5" x14ac:dyDescent="0.2">
      <c r="A17" s="115">
        <f>+'12.reventa'!A18</f>
        <v>41548</v>
      </c>
      <c r="B17" s="101"/>
      <c r="C17" s="101"/>
      <c r="D17" s="102"/>
      <c r="E17" s="101"/>
    </row>
    <row r="18" spans="1:5" x14ac:dyDescent="0.2">
      <c r="A18" s="115">
        <f>+'12.reventa'!A19</f>
        <v>41579</v>
      </c>
      <c r="B18" s="101"/>
      <c r="C18" s="101"/>
      <c r="D18" s="102"/>
      <c r="E18" s="101"/>
    </row>
    <row r="19" spans="1:5" ht="13.5" thickBot="1" x14ac:dyDescent="0.25">
      <c r="A19" s="117">
        <f>+'12.reventa'!A20</f>
        <v>41609</v>
      </c>
      <c r="B19" s="118"/>
      <c r="C19" s="118"/>
      <c r="D19" s="119"/>
      <c r="E19" s="118"/>
    </row>
    <row r="20" spans="1:5" x14ac:dyDescent="0.2">
      <c r="A20" s="111">
        <f>+'12.reventa'!A21</f>
        <v>41640</v>
      </c>
      <c r="B20" s="113"/>
      <c r="C20" s="113"/>
      <c r="D20" s="102"/>
      <c r="E20" s="113"/>
    </row>
    <row r="21" spans="1:5" x14ac:dyDescent="0.2">
      <c r="A21" s="115">
        <f>+'12.reventa'!A22</f>
        <v>41671</v>
      </c>
      <c r="B21" s="101"/>
      <c r="C21" s="101"/>
      <c r="D21" s="120"/>
      <c r="E21" s="101"/>
    </row>
    <row r="22" spans="1:5" x14ac:dyDescent="0.2">
      <c r="A22" s="115">
        <f>+'12.reventa'!A23</f>
        <v>41699</v>
      </c>
      <c r="B22" s="101"/>
      <c r="C22" s="101"/>
      <c r="D22" s="102"/>
      <c r="E22" s="101"/>
    </row>
    <row r="23" spans="1:5" x14ac:dyDescent="0.2">
      <c r="A23" s="115">
        <f>+'12.reventa'!A24</f>
        <v>41730</v>
      </c>
      <c r="B23" s="101"/>
      <c r="C23" s="101"/>
      <c r="D23" s="102"/>
      <c r="E23" s="101"/>
    </row>
    <row r="24" spans="1:5" x14ac:dyDescent="0.2">
      <c r="A24" s="115">
        <f>+'12.reventa'!A25</f>
        <v>41760</v>
      </c>
      <c r="B24" s="101"/>
      <c r="C24" s="101"/>
      <c r="D24" s="102"/>
      <c r="E24" s="101"/>
    </row>
    <row r="25" spans="1:5" x14ac:dyDescent="0.2">
      <c r="A25" s="115">
        <f>+'12.reventa'!A26</f>
        <v>41791</v>
      </c>
      <c r="B25" s="101"/>
      <c r="C25" s="101"/>
      <c r="D25" s="102"/>
      <c r="E25" s="101"/>
    </row>
    <row r="26" spans="1:5" x14ac:dyDescent="0.2">
      <c r="A26" s="115">
        <f>+'12.reventa'!A27</f>
        <v>41821</v>
      </c>
      <c r="B26" s="101"/>
      <c r="C26" s="101"/>
      <c r="D26" s="102"/>
      <c r="E26" s="101"/>
    </row>
    <row r="27" spans="1:5" x14ac:dyDescent="0.2">
      <c r="A27" s="115">
        <f>+'12.reventa'!A28</f>
        <v>41852</v>
      </c>
      <c r="B27" s="101"/>
      <c r="C27" s="101"/>
      <c r="D27" s="102"/>
      <c r="E27" s="101"/>
    </row>
    <row r="28" spans="1:5" x14ac:dyDescent="0.2">
      <c r="A28" s="115">
        <f>+'12.reventa'!A29</f>
        <v>41883</v>
      </c>
      <c r="B28" s="101"/>
      <c r="C28" s="101"/>
      <c r="D28" s="102"/>
      <c r="E28" s="101"/>
    </row>
    <row r="29" spans="1:5" x14ac:dyDescent="0.2">
      <c r="A29" s="115">
        <f>+'12.reventa'!A30</f>
        <v>41913</v>
      </c>
      <c r="B29" s="101"/>
      <c r="C29" s="101"/>
      <c r="D29" s="102"/>
      <c r="E29" s="101"/>
    </row>
    <row r="30" spans="1:5" x14ac:dyDescent="0.2">
      <c r="A30" s="115">
        <f>+'12.reventa'!A31</f>
        <v>41944</v>
      </c>
      <c r="B30" s="101"/>
      <c r="C30" s="101"/>
      <c r="D30" s="102"/>
      <c r="E30" s="101"/>
    </row>
    <row r="31" spans="1:5" ht="13.5" thickBot="1" x14ac:dyDescent="0.25">
      <c r="A31" s="117">
        <f>+'12.reventa'!A32</f>
        <v>41974</v>
      </c>
      <c r="B31" s="118"/>
      <c r="C31" s="118"/>
      <c r="D31" s="121"/>
      <c r="E31" s="118"/>
    </row>
    <row r="32" spans="1:5" x14ac:dyDescent="0.2">
      <c r="A32" s="111">
        <f>+'12.reventa'!A33</f>
        <v>42005</v>
      </c>
      <c r="B32" s="113"/>
      <c r="C32" s="122"/>
      <c r="D32" s="112"/>
      <c r="E32" s="113"/>
    </row>
    <row r="33" spans="1:5" x14ac:dyDescent="0.2">
      <c r="A33" s="115">
        <f>+'12.reventa'!A34</f>
        <v>42036</v>
      </c>
      <c r="B33" s="101"/>
      <c r="C33" s="81"/>
      <c r="D33" s="116"/>
      <c r="E33" s="101"/>
    </row>
    <row r="34" spans="1:5" x14ac:dyDescent="0.2">
      <c r="A34" s="115">
        <f>+'12.reventa'!A35</f>
        <v>42064</v>
      </c>
      <c r="B34" s="101"/>
      <c r="C34" s="81"/>
      <c r="D34" s="116"/>
      <c r="E34" s="101"/>
    </row>
    <row r="35" spans="1:5" x14ac:dyDescent="0.2">
      <c r="A35" s="115">
        <f>+'12.reventa'!A36</f>
        <v>42095</v>
      </c>
      <c r="B35" s="101"/>
      <c r="C35" s="81"/>
      <c r="D35" s="116"/>
      <c r="E35" s="101"/>
    </row>
    <row r="36" spans="1:5" x14ac:dyDescent="0.2">
      <c r="A36" s="115">
        <f>+'12.reventa'!A37</f>
        <v>42125</v>
      </c>
      <c r="B36" s="101"/>
      <c r="C36" s="81"/>
      <c r="D36" s="116"/>
      <c r="E36" s="101"/>
    </row>
    <row r="37" spans="1:5" x14ac:dyDescent="0.2">
      <c r="A37" s="115">
        <f>+'12.reventa'!A38</f>
        <v>42156</v>
      </c>
      <c r="B37" s="101"/>
      <c r="C37" s="81"/>
      <c r="D37" s="116"/>
      <c r="E37" s="101"/>
    </row>
    <row r="38" spans="1:5" x14ac:dyDescent="0.2">
      <c r="A38" s="115">
        <f>+'12.reventa'!A39</f>
        <v>42186</v>
      </c>
      <c r="B38" s="101"/>
      <c r="C38" s="81"/>
      <c r="D38" s="116"/>
      <c r="E38" s="101"/>
    </row>
    <row r="39" spans="1:5" x14ac:dyDescent="0.2">
      <c r="A39" s="115">
        <f>+'12.reventa'!A40</f>
        <v>42217</v>
      </c>
      <c r="B39" s="101"/>
      <c r="C39" s="81"/>
      <c r="D39" s="116"/>
      <c r="E39" s="101"/>
    </row>
    <row r="40" spans="1:5" x14ac:dyDescent="0.2">
      <c r="A40" s="115">
        <f>+'12.reventa'!A41</f>
        <v>42248</v>
      </c>
      <c r="B40" s="101"/>
      <c r="C40" s="81"/>
      <c r="D40" s="116"/>
      <c r="E40" s="101"/>
    </row>
    <row r="41" spans="1:5" x14ac:dyDescent="0.2">
      <c r="A41" s="115">
        <f>+'12.reventa'!A42</f>
        <v>42278</v>
      </c>
      <c r="B41" s="101"/>
      <c r="C41" s="81"/>
      <c r="D41" s="116"/>
      <c r="E41" s="101"/>
    </row>
    <row r="42" spans="1:5" x14ac:dyDescent="0.2">
      <c r="A42" s="115">
        <f>+'12.reventa'!A43</f>
        <v>42309</v>
      </c>
      <c r="B42" s="101"/>
      <c r="C42" s="81"/>
      <c r="D42" s="116"/>
      <c r="E42" s="101"/>
    </row>
    <row r="43" spans="1:5" ht="13.5" thickBot="1" x14ac:dyDescent="0.25">
      <c r="A43" s="117">
        <f>+'12.reventa'!A44</f>
        <v>42339</v>
      </c>
      <c r="B43" s="118"/>
      <c r="C43" s="123"/>
      <c r="D43" s="124"/>
      <c r="E43" s="118"/>
    </row>
    <row r="44" spans="1:5" x14ac:dyDescent="0.2">
      <c r="A44" s="111">
        <f>+'12.reventa'!A45</f>
        <v>42370</v>
      </c>
      <c r="B44" s="113"/>
      <c r="C44" s="122"/>
      <c r="D44" s="112"/>
      <c r="E44" s="113"/>
    </row>
    <row r="45" spans="1:5" x14ac:dyDescent="0.2">
      <c r="A45" s="115">
        <f>+'12.reventa'!A46</f>
        <v>42401</v>
      </c>
      <c r="B45" s="101"/>
      <c r="C45" s="81"/>
      <c r="D45" s="116"/>
      <c r="E45" s="101"/>
    </row>
    <row r="46" spans="1:5" x14ac:dyDescent="0.2">
      <c r="A46" s="115">
        <f>+'12.reventa'!A47</f>
        <v>42430</v>
      </c>
      <c r="B46" s="101"/>
      <c r="C46" s="81"/>
      <c r="D46" s="116"/>
      <c r="E46" s="101"/>
    </row>
    <row r="47" spans="1:5" x14ac:dyDescent="0.2">
      <c r="A47" s="115">
        <f>+'12.reventa'!A48</f>
        <v>42461</v>
      </c>
      <c r="B47" s="101"/>
      <c r="C47" s="81"/>
      <c r="D47" s="116"/>
      <c r="E47" s="101"/>
    </row>
    <row r="48" spans="1:5" x14ac:dyDescent="0.2">
      <c r="A48" s="115">
        <f>+'12.reventa'!A49</f>
        <v>42491</v>
      </c>
      <c r="B48" s="101"/>
      <c r="C48" s="81"/>
      <c r="D48" s="116"/>
      <c r="E48" s="101"/>
    </row>
    <row r="49" spans="1:5" x14ac:dyDescent="0.2">
      <c r="A49" s="115">
        <f>+'12.reventa'!A50</f>
        <v>42522</v>
      </c>
      <c r="B49" s="101"/>
      <c r="C49" s="81"/>
      <c r="D49" s="116"/>
      <c r="E49" s="101"/>
    </row>
    <row r="50" spans="1:5" x14ac:dyDescent="0.2">
      <c r="A50" s="115">
        <f>+'12.reventa'!A51</f>
        <v>42552</v>
      </c>
      <c r="B50" s="101"/>
      <c r="C50" s="81"/>
      <c r="D50" s="116"/>
      <c r="E50" s="101"/>
    </row>
    <row r="51" spans="1:5" x14ac:dyDescent="0.2">
      <c r="A51" s="115">
        <f>+'12.reventa'!A52</f>
        <v>42583</v>
      </c>
      <c r="B51" s="101"/>
      <c r="C51" s="81"/>
      <c r="D51" s="116"/>
      <c r="E51" s="101"/>
    </row>
    <row r="52" spans="1:5" x14ac:dyDescent="0.2">
      <c r="A52" s="115">
        <f>+'12.reventa'!A53</f>
        <v>42614</v>
      </c>
      <c r="B52" s="101"/>
      <c r="C52" s="81"/>
      <c r="D52" s="116"/>
      <c r="E52" s="101"/>
    </row>
    <row r="53" spans="1:5" x14ac:dyDescent="0.2">
      <c r="A53" s="115">
        <f>+'12.reventa'!A54</f>
        <v>42644</v>
      </c>
      <c r="B53" s="101"/>
      <c r="C53" s="81"/>
      <c r="D53" s="116"/>
      <c r="E53" s="101"/>
    </row>
    <row r="54" spans="1:5" ht="13.5" thickBot="1" x14ac:dyDescent="0.25">
      <c r="A54" s="117">
        <f>+'12.reventa'!A55</f>
        <v>42675</v>
      </c>
      <c r="B54" s="118"/>
      <c r="C54" s="123"/>
      <c r="D54" s="124"/>
      <c r="E54" s="118"/>
    </row>
    <row r="55" spans="1:5" ht="13.5" hidden="1" thickBot="1" x14ac:dyDescent="0.25">
      <c r="A55" s="423">
        <f>+'12.reventa'!A56</f>
        <v>42705</v>
      </c>
      <c r="B55" s="426"/>
      <c r="C55" s="427"/>
      <c r="D55" s="428"/>
      <c r="E55" s="426"/>
    </row>
    <row r="56" spans="1:5" ht="13.5" thickBot="1" x14ac:dyDescent="0.25">
      <c r="A56" s="125"/>
      <c r="B56" s="126"/>
      <c r="C56" s="126"/>
      <c r="D56" s="283"/>
      <c r="E56" s="126"/>
    </row>
    <row r="57" spans="1:5" x14ac:dyDescent="0.2">
      <c r="A57" s="128">
        <f>+'12.reventa'!A58</f>
        <v>2013</v>
      </c>
      <c r="B57" s="113"/>
      <c r="C57" s="113"/>
      <c r="D57" s="113"/>
      <c r="E57" s="113"/>
    </row>
    <row r="58" spans="1:5" x14ac:dyDescent="0.2">
      <c r="A58" s="129">
        <f>+'12.reventa'!A59</f>
        <v>2014</v>
      </c>
      <c r="B58" s="101"/>
      <c r="C58" s="101"/>
      <c r="D58" s="101"/>
      <c r="E58" s="101"/>
    </row>
    <row r="59" spans="1:5" x14ac:dyDescent="0.2">
      <c r="A59" s="390">
        <f>+'12.reventa'!A60</f>
        <v>2015</v>
      </c>
      <c r="B59" s="145"/>
      <c r="C59" s="145"/>
      <c r="D59" s="145"/>
      <c r="E59" s="145"/>
    </row>
    <row r="60" spans="1:5" x14ac:dyDescent="0.2">
      <c r="A60" s="115" t="str">
        <f>+'12.reventa'!A61</f>
        <v>ene-nov 2015</v>
      </c>
      <c r="B60" s="101"/>
      <c r="C60" s="101"/>
      <c r="D60" s="101"/>
      <c r="E60" s="101"/>
    </row>
    <row r="61" spans="1:5" ht="13.5" thickBot="1" x14ac:dyDescent="0.25">
      <c r="A61" s="117" t="str">
        <f>+'12.reventa'!A62</f>
        <v>ene-nov 2016</v>
      </c>
      <c r="B61" s="118"/>
      <c r="C61" s="118"/>
      <c r="D61" s="118"/>
      <c r="E61" s="118"/>
    </row>
    <row r="62" spans="1:5" x14ac:dyDescent="0.2">
      <c r="A62" s="125"/>
    </row>
    <row r="63" spans="1:5" x14ac:dyDescent="0.2">
      <c r="A63" s="131" t="s">
        <v>173</v>
      </c>
    </row>
  </sheetData>
  <mergeCells count="5"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6" orientation="portrait" r:id="rId1"/>
  <headerFooter>
    <oddHeader xml:space="preserve">&amp;R2016 - Año del Bicentenario de la Declaración de la Independencia Nacional
</oddHeader>
  </headerFooter>
  <ignoredErrors>
    <ignoredError sqref="A3 A56:G56 A57:A61 A8:G33 A35:G53 A34 C34:G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 tint="0.39997558519241921"/>
  </sheetPr>
  <dimension ref="A2:G24"/>
  <sheetViews>
    <sheetView showGridLines="0" tabSelected="1" view="pageBreakPreview" zoomScale="60" zoomScaleNormal="100" workbookViewId="0">
      <selection activeCell="N21" sqref="N21"/>
    </sheetView>
  </sheetViews>
  <sheetFormatPr baseColWidth="10" defaultRowHeight="12.75" x14ac:dyDescent="0.2"/>
  <cols>
    <col min="1" max="1" width="11.42578125" style="48"/>
    <col min="2" max="2" width="9.85546875" style="48" customWidth="1"/>
    <col min="3" max="3" width="18.5703125" style="48" customWidth="1"/>
    <col min="4" max="4" width="11.42578125" style="48"/>
    <col min="5" max="5" width="15.85546875" style="48" customWidth="1"/>
    <col min="6" max="6" width="15.7109375" style="48" customWidth="1"/>
    <col min="7" max="16384" width="11.42578125" style="48"/>
  </cols>
  <sheetData>
    <row r="2" spans="1:7" x14ac:dyDescent="0.2">
      <c r="A2" s="51"/>
      <c r="B2" s="51"/>
      <c r="C2" s="51"/>
      <c r="D2" s="51"/>
      <c r="E2" s="51"/>
      <c r="F2" s="51"/>
      <c r="G2" s="51"/>
    </row>
    <row r="5" spans="1:7" x14ac:dyDescent="0.2">
      <c r="F5" s="51"/>
      <c r="G5" s="51"/>
    </row>
    <row r="6" spans="1:7" x14ac:dyDescent="0.2">
      <c r="F6" s="163"/>
    </row>
    <row r="7" spans="1:7" x14ac:dyDescent="0.2">
      <c r="F7" s="163"/>
    </row>
    <row r="8" spans="1:7" x14ac:dyDescent="0.2">
      <c r="F8" s="163"/>
    </row>
    <row r="9" spans="1:7" x14ac:dyDescent="0.2">
      <c r="F9" s="163"/>
    </row>
    <row r="10" spans="1:7" x14ac:dyDescent="0.2">
      <c r="A10" s="542"/>
    </row>
    <row r="11" spans="1:7" x14ac:dyDescent="0.2">
      <c r="B11" s="51"/>
    </row>
    <row r="12" spans="1:7" x14ac:dyDescent="0.2">
      <c r="B12" s="51"/>
    </row>
    <row r="23" spans="3:6" ht="13.5" thickBot="1" x14ac:dyDescent="0.25"/>
    <row r="24" spans="3:6" ht="36" thickBot="1" x14ac:dyDescent="0.25">
      <c r="C24" s="543" t="s">
        <v>0</v>
      </c>
      <c r="D24" s="544"/>
      <c r="E24" s="544"/>
      <c r="F24" s="545"/>
    </row>
  </sheetData>
  <mergeCells count="1">
    <mergeCell ref="C24:F24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70" orientation="portrait" verticalDpi="300" r:id="rId1"/>
  <headerFooter alignWithMargins="0">
    <oddHeader xml:space="preserve">&amp;R2016 - Año del Bicentenario de la Declaración de la Independencia Nacional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66</v>
      </c>
      <c r="B1" s="3"/>
    </row>
    <row r="2" spans="1:2" ht="13.5" thickBot="1" x14ac:dyDescent="0.25">
      <c r="A2" s="2" t="s">
        <v>41</v>
      </c>
      <c r="B2" s="3"/>
    </row>
    <row r="3" spans="1:2" x14ac:dyDescent="0.2">
      <c r="A3" s="4" t="s">
        <v>7</v>
      </c>
      <c r="B3" s="14" t="s">
        <v>42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40" t="s">
        <v>67</v>
      </c>
      <c r="B2" s="540"/>
      <c r="C2" s="540"/>
      <c r="D2" s="540"/>
    </row>
    <row r="3" spans="1:4" x14ac:dyDescent="0.2">
      <c r="A3" s="540" t="s">
        <v>68</v>
      </c>
      <c r="B3" s="540"/>
      <c r="C3" s="540"/>
      <c r="D3" s="540"/>
    </row>
    <row r="4" spans="1:4" x14ac:dyDescent="0.2">
      <c r="A4" s="541" t="s">
        <v>1</v>
      </c>
      <c r="B4" s="541"/>
      <c r="C4" s="541"/>
      <c r="D4" s="541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22</v>
      </c>
      <c r="B6" s="21" t="s">
        <v>69</v>
      </c>
      <c r="C6" s="22" t="s">
        <v>70</v>
      </c>
      <c r="D6" s="23" t="s">
        <v>71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14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 tint="0.39997558519241921"/>
  </sheetPr>
  <dimension ref="A1:G36"/>
  <sheetViews>
    <sheetView showGridLines="0" tabSelected="1" view="pageBreakPreview" zoomScale="85" zoomScaleNormal="75" zoomScaleSheetLayoutView="85" workbookViewId="0">
      <selection activeCell="N21" sqref="N21"/>
    </sheetView>
  </sheetViews>
  <sheetFormatPr baseColWidth="10" defaultRowHeight="12.75" x14ac:dyDescent="0.2"/>
  <cols>
    <col min="1" max="1" width="17.85546875" style="48" customWidth="1"/>
    <col min="2" max="2" width="77.5703125" style="48" customWidth="1"/>
    <col min="3" max="3" width="17.28515625" style="48" customWidth="1"/>
    <col min="4" max="4" width="11.28515625" style="48" customWidth="1"/>
    <col min="5" max="5" width="15.85546875" style="48" customWidth="1"/>
    <col min="6" max="7" width="11.28515625" style="48" customWidth="1"/>
    <col min="8" max="16384" width="11.42578125" style="48"/>
  </cols>
  <sheetData>
    <row r="1" spans="1:7" x14ac:dyDescent="0.2">
      <c r="A1" s="458" t="s">
        <v>200</v>
      </c>
      <c r="B1" s="458"/>
      <c r="C1" s="458"/>
      <c r="D1" s="458"/>
      <c r="E1" s="458"/>
      <c r="F1" s="458"/>
      <c r="G1" s="458"/>
    </row>
    <row r="2" spans="1:7" x14ac:dyDescent="0.2">
      <c r="A2" s="459" t="s">
        <v>205</v>
      </c>
      <c r="B2" s="459"/>
      <c r="C2" s="459"/>
      <c r="D2" s="459"/>
      <c r="E2" s="459"/>
      <c r="F2" s="459"/>
      <c r="G2" s="459"/>
    </row>
    <row r="3" spans="1:7" x14ac:dyDescent="0.2">
      <c r="A3" s="460" t="s">
        <v>199</v>
      </c>
      <c r="B3" s="460"/>
      <c r="C3" s="460"/>
      <c r="D3" s="460"/>
      <c r="E3" s="460"/>
      <c r="F3" s="460"/>
      <c r="G3" s="460"/>
    </row>
    <row r="4" spans="1:7" ht="13.5" thickBot="1" x14ac:dyDescent="0.25">
      <c r="A4" s="92"/>
      <c r="B4" s="93"/>
      <c r="C4" s="93"/>
      <c r="D4" s="93"/>
      <c r="E4" s="93"/>
      <c r="F4" s="93"/>
      <c r="G4" s="93"/>
    </row>
    <row r="5" spans="1:7" ht="58.5" customHeight="1" thickBot="1" x14ac:dyDescent="0.25">
      <c r="A5" s="94" t="s">
        <v>2</v>
      </c>
      <c r="B5" s="221" t="s">
        <v>3</v>
      </c>
      <c r="C5" s="391">
        <v>2013</v>
      </c>
      <c r="D5" s="391">
        <f>+C5+1</f>
        <v>2014</v>
      </c>
      <c r="E5" s="391">
        <f>+D5+1</f>
        <v>2015</v>
      </c>
      <c r="F5" s="391" t="s">
        <v>186</v>
      </c>
      <c r="G5" s="391" t="s">
        <v>187</v>
      </c>
    </row>
    <row r="6" spans="1:7" x14ac:dyDescent="0.2">
      <c r="A6" s="218" t="s">
        <v>4</v>
      </c>
      <c r="B6" s="222" t="s">
        <v>182</v>
      </c>
      <c r="C6" s="468" t="s">
        <v>142</v>
      </c>
      <c r="D6" s="455" t="s">
        <v>142</v>
      </c>
      <c r="E6" s="455" t="s">
        <v>142</v>
      </c>
      <c r="F6" s="455" t="s">
        <v>142</v>
      </c>
      <c r="G6" s="471" t="s">
        <v>142</v>
      </c>
    </row>
    <row r="7" spans="1:7" x14ac:dyDescent="0.2">
      <c r="A7" s="219"/>
      <c r="B7" s="223" t="s">
        <v>183</v>
      </c>
      <c r="C7" s="469"/>
      <c r="D7" s="456"/>
      <c r="E7" s="456"/>
      <c r="F7" s="456"/>
      <c r="G7" s="472"/>
    </row>
    <row r="8" spans="1:7" x14ac:dyDescent="0.2">
      <c r="A8" s="219"/>
      <c r="B8" s="223" t="s">
        <v>184</v>
      </c>
      <c r="C8" s="469"/>
      <c r="D8" s="456"/>
      <c r="E8" s="456"/>
      <c r="F8" s="456"/>
      <c r="G8" s="472"/>
    </row>
    <row r="9" spans="1:7" ht="13.5" thickBot="1" x14ac:dyDescent="0.25">
      <c r="A9" s="220"/>
      <c r="B9" s="223" t="s">
        <v>185</v>
      </c>
      <c r="C9" s="470"/>
      <c r="D9" s="457"/>
      <c r="E9" s="457"/>
      <c r="F9" s="457"/>
      <c r="G9" s="473"/>
    </row>
    <row r="10" spans="1:7" x14ac:dyDescent="0.2">
      <c r="A10" s="95" t="s">
        <v>5</v>
      </c>
      <c r="B10" s="465"/>
      <c r="C10" s="455" t="s">
        <v>142</v>
      </c>
      <c r="D10" s="455" t="s">
        <v>142</v>
      </c>
      <c r="E10" s="455" t="s">
        <v>142</v>
      </c>
      <c r="F10" s="455" t="s">
        <v>142</v>
      </c>
      <c r="G10" s="455" t="s">
        <v>142</v>
      </c>
    </row>
    <row r="11" spans="1:7" x14ac:dyDescent="0.2">
      <c r="A11" s="96"/>
      <c r="B11" s="466"/>
      <c r="C11" s="456"/>
      <c r="D11" s="456"/>
      <c r="E11" s="456"/>
      <c r="F11" s="456"/>
      <c r="G11" s="456"/>
    </row>
    <row r="12" spans="1:7" x14ac:dyDescent="0.2">
      <c r="A12" s="96"/>
      <c r="B12" s="467"/>
      <c r="C12" s="456"/>
      <c r="D12" s="456"/>
      <c r="E12" s="456"/>
      <c r="F12" s="456"/>
      <c r="G12" s="456"/>
    </row>
    <row r="13" spans="1:7" x14ac:dyDescent="0.2">
      <c r="A13" s="96"/>
      <c r="B13" s="462"/>
      <c r="C13" s="456"/>
      <c r="D13" s="456"/>
      <c r="E13" s="456"/>
      <c r="F13" s="456"/>
      <c r="G13" s="456"/>
    </row>
    <row r="14" spans="1:7" x14ac:dyDescent="0.2">
      <c r="A14" s="96"/>
      <c r="B14" s="461"/>
      <c r="C14" s="456"/>
      <c r="D14" s="456"/>
      <c r="E14" s="456"/>
      <c r="F14" s="456"/>
      <c r="G14" s="456"/>
    </row>
    <row r="15" spans="1:7" ht="13.5" thickBot="1" x14ac:dyDescent="0.25">
      <c r="A15" s="97"/>
      <c r="B15" s="464"/>
      <c r="C15" s="457"/>
      <c r="D15" s="457"/>
      <c r="E15" s="457"/>
      <c r="F15" s="457"/>
      <c r="G15" s="457"/>
    </row>
    <row r="16" spans="1:7" x14ac:dyDescent="0.2">
      <c r="A16" s="95" t="s">
        <v>6</v>
      </c>
      <c r="B16" s="463"/>
      <c r="C16" s="455" t="s">
        <v>142</v>
      </c>
      <c r="D16" s="455" t="s">
        <v>142</v>
      </c>
      <c r="E16" s="455" t="s">
        <v>142</v>
      </c>
      <c r="F16" s="455" t="s">
        <v>142</v>
      </c>
      <c r="G16" s="455" t="s">
        <v>142</v>
      </c>
    </row>
    <row r="17" spans="1:7" x14ac:dyDescent="0.2">
      <c r="A17" s="96"/>
      <c r="B17" s="462"/>
      <c r="C17" s="456"/>
      <c r="D17" s="456"/>
      <c r="E17" s="456"/>
      <c r="F17" s="456"/>
      <c r="G17" s="456"/>
    </row>
    <row r="18" spans="1:7" x14ac:dyDescent="0.2">
      <c r="A18" s="96"/>
      <c r="B18" s="461"/>
      <c r="C18" s="456"/>
      <c r="D18" s="456"/>
      <c r="E18" s="456"/>
      <c r="F18" s="456"/>
      <c r="G18" s="456"/>
    </row>
    <row r="19" spans="1:7" x14ac:dyDescent="0.2">
      <c r="A19" s="96"/>
      <c r="B19" s="462"/>
      <c r="C19" s="456"/>
      <c r="D19" s="456"/>
      <c r="E19" s="456"/>
      <c r="F19" s="456"/>
      <c r="G19" s="456"/>
    </row>
    <row r="20" spans="1:7" x14ac:dyDescent="0.2">
      <c r="A20" s="96"/>
      <c r="B20" s="461"/>
      <c r="C20" s="456"/>
      <c r="D20" s="456"/>
      <c r="E20" s="456"/>
      <c r="F20" s="456"/>
      <c r="G20" s="456"/>
    </row>
    <row r="21" spans="1:7" ht="13.5" thickBot="1" x14ac:dyDescent="0.25">
      <c r="A21" s="97"/>
      <c r="B21" s="464"/>
      <c r="C21" s="457"/>
      <c r="D21" s="457"/>
      <c r="E21" s="457"/>
      <c r="F21" s="457"/>
      <c r="G21" s="457"/>
    </row>
    <row r="22" spans="1:7" x14ac:dyDescent="0.2">
      <c r="A22" s="95" t="s">
        <v>130</v>
      </c>
      <c r="B22" s="463"/>
      <c r="C22" s="455" t="s">
        <v>142</v>
      </c>
      <c r="D22" s="455" t="s">
        <v>142</v>
      </c>
      <c r="E22" s="455" t="s">
        <v>142</v>
      </c>
      <c r="F22" s="455" t="s">
        <v>142</v>
      </c>
      <c r="G22" s="455" t="s">
        <v>142</v>
      </c>
    </row>
    <row r="23" spans="1:7" x14ac:dyDescent="0.2">
      <c r="A23" s="96"/>
      <c r="B23" s="462"/>
      <c r="C23" s="456"/>
      <c r="D23" s="456"/>
      <c r="E23" s="456"/>
      <c r="F23" s="456"/>
      <c r="G23" s="456"/>
    </row>
    <row r="24" spans="1:7" x14ac:dyDescent="0.2">
      <c r="A24" s="96"/>
      <c r="B24" s="461"/>
      <c r="C24" s="456"/>
      <c r="D24" s="456"/>
      <c r="E24" s="456"/>
      <c r="F24" s="456"/>
      <c r="G24" s="456"/>
    </row>
    <row r="25" spans="1:7" x14ac:dyDescent="0.2">
      <c r="A25" s="96"/>
      <c r="B25" s="462"/>
      <c r="C25" s="456"/>
      <c r="D25" s="456"/>
      <c r="E25" s="456"/>
      <c r="F25" s="456"/>
      <c r="G25" s="456"/>
    </row>
    <row r="26" spans="1:7" x14ac:dyDescent="0.2">
      <c r="A26" s="96"/>
      <c r="B26" s="461"/>
      <c r="C26" s="456"/>
      <c r="D26" s="456"/>
      <c r="E26" s="456"/>
      <c r="F26" s="456"/>
      <c r="G26" s="456"/>
    </row>
    <row r="27" spans="1:7" ht="13.5" thickBot="1" x14ac:dyDescent="0.25">
      <c r="A27" s="97"/>
      <c r="B27" s="464"/>
      <c r="C27" s="457"/>
      <c r="D27" s="457"/>
      <c r="E27" s="457"/>
      <c r="F27" s="457"/>
      <c r="G27" s="457"/>
    </row>
    <row r="28" spans="1:7" x14ac:dyDescent="0.2">
      <c r="A28" s="95" t="s">
        <v>131</v>
      </c>
      <c r="B28" s="463"/>
      <c r="C28" s="455" t="s">
        <v>142</v>
      </c>
      <c r="D28" s="455" t="s">
        <v>142</v>
      </c>
      <c r="E28" s="455" t="s">
        <v>142</v>
      </c>
      <c r="F28" s="455" t="s">
        <v>142</v>
      </c>
      <c r="G28" s="455" t="s">
        <v>142</v>
      </c>
    </row>
    <row r="29" spans="1:7" x14ac:dyDescent="0.2">
      <c r="A29" s="96"/>
      <c r="B29" s="462"/>
      <c r="C29" s="456"/>
      <c r="D29" s="456"/>
      <c r="E29" s="456"/>
      <c r="F29" s="456"/>
      <c r="G29" s="456"/>
    </row>
    <row r="30" spans="1:7" x14ac:dyDescent="0.2">
      <c r="A30" s="96"/>
      <c r="B30" s="461"/>
      <c r="C30" s="456"/>
      <c r="D30" s="456"/>
      <c r="E30" s="456"/>
      <c r="F30" s="456"/>
      <c r="G30" s="456"/>
    </row>
    <row r="31" spans="1:7" x14ac:dyDescent="0.2">
      <c r="A31" s="96"/>
      <c r="B31" s="462"/>
      <c r="C31" s="456"/>
      <c r="D31" s="456"/>
      <c r="E31" s="456"/>
      <c r="F31" s="456"/>
      <c r="G31" s="456"/>
    </row>
    <row r="32" spans="1:7" x14ac:dyDescent="0.2">
      <c r="A32" s="96"/>
      <c r="B32" s="461"/>
      <c r="C32" s="456"/>
      <c r="D32" s="456"/>
      <c r="E32" s="456"/>
      <c r="F32" s="456"/>
      <c r="G32" s="456"/>
    </row>
    <row r="33" spans="1:7" ht="13.5" thickBot="1" x14ac:dyDescent="0.25">
      <c r="A33" s="98"/>
      <c r="B33" s="464"/>
      <c r="C33" s="457"/>
      <c r="D33" s="457"/>
      <c r="E33" s="457"/>
      <c r="F33" s="457"/>
      <c r="G33" s="457"/>
    </row>
    <row r="34" spans="1:7" ht="13.5" thickBot="1" x14ac:dyDescent="0.25">
      <c r="B34" s="94" t="s">
        <v>10</v>
      </c>
      <c r="C34" s="100">
        <v>1</v>
      </c>
      <c r="D34" s="100">
        <v>1</v>
      </c>
      <c r="E34" s="100">
        <v>1</v>
      </c>
      <c r="F34" s="100">
        <v>1</v>
      </c>
      <c r="G34" s="100">
        <v>1</v>
      </c>
    </row>
    <row r="36" spans="1:7" x14ac:dyDescent="0.2">
      <c r="A36" s="48" t="s">
        <v>129</v>
      </c>
    </row>
  </sheetData>
  <mergeCells count="40">
    <mergeCell ref="C22:C27"/>
    <mergeCell ref="D22:D27"/>
    <mergeCell ref="E22:E27"/>
    <mergeCell ref="G22:G27"/>
    <mergeCell ref="C16:C21"/>
    <mergeCell ref="D16:D21"/>
    <mergeCell ref="E16:E21"/>
    <mergeCell ref="G16:G21"/>
    <mergeCell ref="F16:F21"/>
    <mergeCell ref="F22:F27"/>
    <mergeCell ref="D6:D9"/>
    <mergeCell ref="E6:E9"/>
    <mergeCell ref="G10:G15"/>
    <mergeCell ref="G6:G9"/>
    <mergeCell ref="D10:D15"/>
    <mergeCell ref="E10:E15"/>
    <mergeCell ref="F6:F9"/>
    <mergeCell ref="F10:F15"/>
    <mergeCell ref="C10:C15"/>
    <mergeCell ref="B14:B15"/>
    <mergeCell ref="B12:B13"/>
    <mergeCell ref="C6:C9"/>
    <mergeCell ref="B18:B19"/>
    <mergeCell ref="B16:B17"/>
    <mergeCell ref="F28:F33"/>
    <mergeCell ref="A1:G1"/>
    <mergeCell ref="A2:G2"/>
    <mergeCell ref="A3:G3"/>
    <mergeCell ref="B30:B31"/>
    <mergeCell ref="B28:B29"/>
    <mergeCell ref="G28:G33"/>
    <mergeCell ref="B32:B33"/>
    <mergeCell ref="C28:C33"/>
    <mergeCell ref="D28:D33"/>
    <mergeCell ref="E28:E33"/>
    <mergeCell ref="B22:B23"/>
    <mergeCell ref="B20:B21"/>
    <mergeCell ref="B10:B11"/>
    <mergeCell ref="B26:B27"/>
    <mergeCell ref="B24:B25"/>
  </mergeCells>
  <phoneticPr fontId="0" type="noConversion"/>
  <printOptions horizontalCentered="1" verticalCentered="1" gridLinesSet="0"/>
  <pageMargins left="0.74803149606299213" right="0.74803149606299213" top="0.98425196850393704" bottom="0.98425196850393704" header="0" footer="0"/>
  <pageSetup paperSize="9" scale="81" orientation="landscape" r:id="rId1"/>
  <headerFooter alignWithMargins="0">
    <oddHeader xml:space="preserve">&amp;R2016 - Año del Bicentenario de la Declaración de la Independencia Nacional
</oddHeader>
  </headerFooter>
  <ignoredErrors>
    <ignoredError sqref="D5:E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</sheetPr>
  <dimension ref="A1:I14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21.28515625" style="53" customWidth="1"/>
    <col min="2" max="2" width="13.7109375" style="53" customWidth="1"/>
    <col min="3" max="3" width="17.28515625" style="53" customWidth="1"/>
    <col min="4" max="4" width="21" style="53" customWidth="1"/>
    <col min="5" max="5" width="15.85546875" style="53" customWidth="1"/>
    <col min="6" max="7" width="8.7109375" style="53" customWidth="1"/>
    <col min="8" max="8" width="0.140625" style="53" customWidth="1"/>
    <col min="9" max="9" width="8.7109375" style="53" hidden="1" customWidth="1"/>
    <col min="10" max="16384" width="11.42578125" style="53"/>
  </cols>
  <sheetData>
    <row r="1" spans="1:9" x14ac:dyDescent="0.2">
      <c r="A1" s="474" t="s">
        <v>72</v>
      </c>
      <c r="B1" s="474"/>
      <c r="C1" s="474"/>
      <c r="D1" s="474"/>
      <c r="E1" s="474"/>
      <c r="F1" s="474"/>
      <c r="G1" s="474"/>
      <c r="H1" s="474"/>
      <c r="I1" s="474"/>
    </row>
    <row r="2" spans="1:9" x14ac:dyDescent="0.2">
      <c r="A2" s="459" t="s">
        <v>222</v>
      </c>
      <c r="B2" s="475"/>
      <c r="C2" s="475"/>
      <c r="D2" s="475"/>
      <c r="E2" s="475"/>
      <c r="F2" s="475"/>
      <c r="G2" s="475"/>
      <c r="H2" s="474"/>
      <c r="I2" s="474"/>
    </row>
    <row r="3" spans="1:9" ht="27.75" customHeight="1" x14ac:dyDescent="0.2">
      <c r="A3" s="476" t="s">
        <v>199</v>
      </c>
      <c r="B3" s="476"/>
      <c r="C3" s="476"/>
      <c r="D3" s="476"/>
      <c r="E3" s="476"/>
      <c r="F3" s="476"/>
      <c r="G3" s="476"/>
      <c r="H3" s="476"/>
      <c r="I3" s="476"/>
    </row>
    <row r="4" spans="1:9" x14ac:dyDescent="0.2">
      <c r="A4" s="477" t="s">
        <v>143</v>
      </c>
      <c r="B4" s="477"/>
      <c r="C4" s="477"/>
      <c r="D4" s="477"/>
      <c r="E4" s="477"/>
      <c r="F4" s="477"/>
      <c r="G4" s="477"/>
      <c r="H4" s="477"/>
      <c r="I4" s="477"/>
    </row>
    <row r="5" spans="1:9" ht="13.5" thickBot="1" x14ac:dyDescent="0.25">
      <c r="F5" s="50"/>
      <c r="G5" s="50"/>
    </row>
    <row r="6" spans="1:9" ht="12.75" customHeight="1" x14ac:dyDescent="0.2">
      <c r="B6" s="480" t="s">
        <v>9</v>
      </c>
      <c r="C6" s="478" t="s">
        <v>81</v>
      </c>
      <c r="D6" s="478" t="s">
        <v>144</v>
      </c>
    </row>
    <row r="7" spans="1:9" ht="18" customHeight="1" thickBot="1" x14ac:dyDescent="0.25">
      <c r="B7" s="481"/>
      <c r="C7" s="479"/>
      <c r="D7" s="479"/>
    </row>
    <row r="8" spans="1:9" x14ac:dyDescent="0.2">
      <c r="B8" s="215">
        <f>'3.vol'!A58</f>
        <v>2013</v>
      </c>
      <c r="C8" s="227"/>
      <c r="D8" s="228"/>
    </row>
    <row r="9" spans="1:9" x14ac:dyDescent="0.2">
      <c r="B9" s="106">
        <f>'3.vol'!A59</f>
        <v>2014</v>
      </c>
      <c r="C9" s="230"/>
      <c r="D9" s="231"/>
    </row>
    <row r="10" spans="1:9" x14ac:dyDescent="0.2">
      <c r="B10" s="236">
        <f>'3.vol'!A60</f>
        <v>2015</v>
      </c>
      <c r="C10" s="230"/>
      <c r="D10" s="231"/>
    </row>
    <row r="11" spans="1:9" x14ac:dyDescent="0.2">
      <c r="B11" s="236" t="str">
        <f>'3.vol'!A61</f>
        <v>ene-nov 2015</v>
      </c>
      <c r="C11" s="230"/>
      <c r="D11" s="231"/>
    </row>
    <row r="12" spans="1:9" ht="13.5" thickBot="1" x14ac:dyDescent="0.25">
      <c r="B12" s="237" t="str">
        <f>'3.vol'!A62</f>
        <v>ene-nov 2016</v>
      </c>
      <c r="C12" s="233"/>
      <c r="D12" s="234"/>
    </row>
    <row r="14" spans="1:9" x14ac:dyDescent="0.2">
      <c r="A14" s="107" t="s">
        <v>145</v>
      </c>
    </row>
  </sheetData>
  <mergeCells count="7">
    <mergeCell ref="A1:I1"/>
    <mergeCell ref="A2:I2"/>
    <mergeCell ref="A3:I3"/>
    <mergeCell ref="A4:I4"/>
    <mergeCell ref="C6:C7"/>
    <mergeCell ref="B6:B7"/>
    <mergeCell ref="D6:D7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121" orientation="landscape" r:id="rId1"/>
  <headerFooter alignWithMargins="0">
    <oddHeader xml:space="preserve">&amp;R2016 - Año del Bicentenario de la Declaración de la Independencia Nacional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0.39997558519241921"/>
    <pageSetUpPr fitToPage="1"/>
  </sheetPr>
  <dimension ref="A1:L86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ColWidth="13.7109375" defaultRowHeight="12.75" x14ac:dyDescent="0.2"/>
  <cols>
    <col min="1" max="1" width="13" style="53" customWidth="1"/>
    <col min="2" max="2" width="13.7109375" style="53" customWidth="1"/>
    <col min="3" max="3" width="17.28515625" style="53" customWidth="1"/>
    <col min="4" max="4" width="13.7109375" style="53" customWidth="1"/>
    <col min="5" max="5" width="15.85546875" style="53" customWidth="1"/>
    <col min="6" max="8" width="13.7109375" style="53" customWidth="1"/>
    <col min="9" max="9" width="13.5703125" style="53" customWidth="1"/>
    <col min="10" max="10" width="13.7109375" style="53" customWidth="1"/>
    <col min="11" max="11" width="1.7109375" style="64" customWidth="1"/>
    <col min="12" max="12" width="11.42578125" style="48" customWidth="1"/>
    <col min="13" max="16384" width="13.7109375" style="53"/>
  </cols>
  <sheetData>
    <row r="1" spans="1:12" x14ac:dyDescent="0.2">
      <c r="A1" s="458" t="s">
        <v>201</v>
      </c>
      <c r="B1" s="474"/>
      <c r="C1" s="474"/>
      <c r="D1" s="474"/>
      <c r="E1" s="474"/>
      <c r="F1" s="474"/>
      <c r="G1" s="474"/>
      <c r="H1" s="474"/>
    </row>
    <row r="2" spans="1:12" x14ac:dyDescent="0.2">
      <c r="A2" s="459" t="s">
        <v>221</v>
      </c>
      <c r="B2" s="475"/>
      <c r="C2" s="475"/>
      <c r="D2" s="475"/>
      <c r="E2" s="475"/>
      <c r="F2" s="475"/>
      <c r="G2" s="475"/>
      <c r="H2" s="474"/>
      <c r="I2" s="50"/>
      <c r="J2" s="50"/>
    </row>
    <row r="3" spans="1:12" x14ac:dyDescent="0.2">
      <c r="A3" s="482" t="str">
        <f>+'1.modelos'!A3</f>
        <v>PLACAS DE METACRILATO</v>
      </c>
      <c r="B3" s="482"/>
      <c r="C3" s="482"/>
      <c r="D3" s="482"/>
      <c r="E3" s="482"/>
      <c r="F3" s="482"/>
      <c r="G3" s="482"/>
      <c r="H3" s="482"/>
      <c r="I3" s="210"/>
      <c r="J3" s="210"/>
      <c r="K3" s="210"/>
      <c r="L3" s="53"/>
    </row>
    <row r="4" spans="1:12" x14ac:dyDescent="0.2">
      <c r="A4" s="475" t="s">
        <v>146</v>
      </c>
      <c r="B4" s="475"/>
      <c r="C4" s="475"/>
      <c r="D4" s="475"/>
      <c r="E4" s="475"/>
      <c r="F4" s="475"/>
      <c r="G4" s="475"/>
      <c r="H4" s="475"/>
      <c r="I4" s="210"/>
      <c r="J4" s="210"/>
      <c r="L4" s="53"/>
    </row>
    <row r="5" spans="1:12" x14ac:dyDescent="0.2">
      <c r="A5" s="49"/>
      <c r="B5" s="49"/>
      <c r="C5" s="49"/>
      <c r="D5" s="49"/>
      <c r="E5" s="49"/>
      <c r="F5" s="433"/>
      <c r="G5" s="433"/>
      <c r="H5" s="49"/>
      <c r="I5" s="210"/>
      <c r="J5" s="210"/>
      <c r="L5" s="53"/>
    </row>
    <row r="6" spans="1:12" s="50" customFormat="1" ht="10.5" customHeight="1" thickBot="1" x14ac:dyDescent="0.25">
      <c r="A6" s="49"/>
      <c r="B6" s="49"/>
      <c r="C6" s="49"/>
      <c r="D6" s="49"/>
      <c r="E6" s="49"/>
      <c r="F6" s="49"/>
      <c r="G6" s="49"/>
      <c r="H6" s="49"/>
      <c r="I6" s="49"/>
      <c r="K6" s="47"/>
    </row>
    <row r="7" spans="1:12" ht="51.75" thickBot="1" x14ac:dyDescent="0.25">
      <c r="A7" s="205" t="s">
        <v>84</v>
      </c>
      <c r="B7" s="25" t="s">
        <v>12</v>
      </c>
      <c r="C7" s="26" t="s">
        <v>13</v>
      </c>
      <c r="D7" s="26" t="s">
        <v>89</v>
      </c>
      <c r="E7" s="26" t="s">
        <v>85</v>
      </c>
      <c r="F7" s="24" t="s">
        <v>86</v>
      </c>
      <c r="G7" s="26" t="s">
        <v>90</v>
      </c>
      <c r="H7" s="24" t="s">
        <v>87</v>
      </c>
      <c r="I7" s="50"/>
      <c r="J7" s="50"/>
      <c r="K7" s="27"/>
    </row>
    <row r="8" spans="1:12" x14ac:dyDescent="0.2">
      <c r="A8" s="74">
        <v>41275</v>
      </c>
      <c r="B8" s="29"/>
      <c r="C8" s="30"/>
      <c r="D8" s="30"/>
      <c r="E8" s="30"/>
      <c r="F8" s="31"/>
      <c r="G8" s="31"/>
      <c r="H8" s="31"/>
      <c r="I8" s="50"/>
      <c r="J8" s="50"/>
      <c r="K8" s="32"/>
    </row>
    <row r="9" spans="1:12" x14ac:dyDescent="0.2">
      <c r="A9" s="75">
        <v>41306</v>
      </c>
      <c r="B9" s="33"/>
      <c r="C9" s="34"/>
      <c r="D9" s="34"/>
      <c r="E9" s="34"/>
      <c r="F9" s="35"/>
      <c r="G9" s="35"/>
      <c r="H9" s="35"/>
      <c r="I9" s="50"/>
      <c r="J9" s="50"/>
      <c r="K9" s="32"/>
    </row>
    <row r="10" spans="1:12" x14ac:dyDescent="0.2">
      <c r="A10" s="75">
        <v>41334</v>
      </c>
      <c r="B10" s="33"/>
      <c r="C10" s="34"/>
      <c r="D10" s="34"/>
      <c r="E10" s="34"/>
      <c r="F10" s="35"/>
      <c r="G10" s="35"/>
      <c r="H10" s="35"/>
      <c r="I10" s="50"/>
      <c r="J10" s="50"/>
      <c r="K10" s="32"/>
    </row>
    <row r="11" spans="1:12" x14ac:dyDescent="0.2">
      <c r="A11" s="75">
        <v>41365</v>
      </c>
      <c r="B11" s="33"/>
      <c r="C11" s="34"/>
      <c r="D11" s="34"/>
      <c r="E11" s="34"/>
      <c r="F11" s="35"/>
      <c r="G11" s="35"/>
      <c r="H11" s="35"/>
      <c r="I11" s="50"/>
      <c r="J11" s="50"/>
      <c r="K11" s="32"/>
    </row>
    <row r="12" spans="1:12" x14ac:dyDescent="0.2">
      <c r="A12" s="75">
        <v>41395</v>
      </c>
      <c r="B12" s="33"/>
      <c r="C12" s="34"/>
      <c r="D12" s="34"/>
      <c r="E12" s="34"/>
      <c r="F12" s="35"/>
      <c r="G12" s="35"/>
      <c r="H12" s="35"/>
      <c r="K12" s="32"/>
    </row>
    <row r="13" spans="1:12" x14ac:dyDescent="0.2">
      <c r="A13" s="75">
        <v>41426</v>
      </c>
      <c r="B13" s="33"/>
      <c r="C13" s="34"/>
      <c r="D13" s="34"/>
      <c r="E13" s="34"/>
      <c r="F13" s="35"/>
      <c r="G13" s="35"/>
      <c r="H13" s="35"/>
      <c r="K13" s="32"/>
    </row>
    <row r="14" spans="1:12" x14ac:dyDescent="0.2">
      <c r="A14" s="75">
        <v>41456</v>
      </c>
      <c r="B14" s="33"/>
      <c r="C14" s="34"/>
      <c r="D14" s="34"/>
      <c r="E14" s="34"/>
      <c r="F14" s="35"/>
      <c r="G14" s="35"/>
      <c r="H14" s="35"/>
      <c r="K14" s="32"/>
    </row>
    <row r="15" spans="1:12" x14ac:dyDescent="0.2">
      <c r="A15" s="75">
        <v>41487</v>
      </c>
      <c r="B15" s="33"/>
      <c r="C15" s="34"/>
      <c r="D15" s="34"/>
      <c r="E15" s="34"/>
      <c r="F15" s="35"/>
      <c r="G15" s="35"/>
      <c r="H15" s="35"/>
      <c r="K15" s="32"/>
    </row>
    <row r="16" spans="1:12" x14ac:dyDescent="0.2">
      <c r="A16" s="75">
        <v>41518</v>
      </c>
      <c r="B16" s="33"/>
      <c r="C16" s="34"/>
      <c r="D16" s="34"/>
      <c r="E16" s="34"/>
      <c r="F16" s="35"/>
      <c r="G16" s="35"/>
      <c r="H16" s="35"/>
      <c r="K16" s="32"/>
    </row>
    <row r="17" spans="1:11" x14ac:dyDescent="0.2">
      <c r="A17" s="75">
        <v>41548</v>
      </c>
      <c r="B17" s="33"/>
      <c r="C17" s="34"/>
      <c r="D17" s="34"/>
      <c r="E17" s="34"/>
      <c r="F17" s="35"/>
      <c r="G17" s="35"/>
      <c r="H17" s="35"/>
      <c r="K17" s="32"/>
    </row>
    <row r="18" spans="1:11" x14ac:dyDescent="0.2">
      <c r="A18" s="75">
        <v>41579</v>
      </c>
      <c r="B18" s="33"/>
      <c r="C18" s="34"/>
      <c r="D18" s="34"/>
      <c r="E18" s="34"/>
      <c r="F18" s="35"/>
      <c r="G18" s="35"/>
      <c r="H18" s="35"/>
      <c r="K18" s="32"/>
    </row>
    <row r="19" spans="1:11" ht="13.5" thickBot="1" x14ac:dyDescent="0.25">
      <c r="A19" s="214">
        <v>41609</v>
      </c>
      <c r="B19" s="36"/>
      <c r="C19" s="37"/>
      <c r="D19" s="37"/>
      <c r="E19" s="37"/>
      <c r="F19" s="38"/>
      <c r="G19" s="38"/>
      <c r="H19" s="38"/>
      <c r="K19" s="32"/>
    </row>
    <row r="20" spans="1:11" x14ac:dyDescent="0.2">
      <c r="A20" s="74">
        <v>41640</v>
      </c>
      <c r="B20" s="39"/>
      <c r="C20" s="40"/>
      <c r="D20" s="40"/>
      <c r="E20" s="40"/>
      <c r="F20" s="41"/>
      <c r="G20" s="41"/>
      <c r="H20" s="41"/>
      <c r="K20" s="32"/>
    </row>
    <row r="21" spans="1:11" x14ac:dyDescent="0.2">
      <c r="A21" s="75">
        <v>41671</v>
      </c>
      <c r="B21" s="33"/>
      <c r="C21" s="34"/>
      <c r="D21" s="34"/>
      <c r="E21" s="34"/>
      <c r="F21" s="35"/>
      <c r="G21" s="35"/>
      <c r="H21" s="35"/>
      <c r="K21" s="32"/>
    </row>
    <row r="22" spans="1:11" x14ac:dyDescent="0.2">
      <c r="A22" s="75">
        <v>41699</v>
      </c>
      <c r="B22" s="33"/>
      <c r="C22" s="34"/>
      <c r="D22" s="34"/>
      <c r="E22" s="34"/>
      <c r="F22" s="35"/>
      <c r="G22" s="35"/>
      <c r="H22" s="35"/>
      <c r="K22" s="32"/>
    </row>
    <row r="23" spans="1:11" x14ac:dyDescent="0.2">
      <c r="A23" s="75">
        <v>41730</v>
      </c>
      <c r="B23" s="33"/>
      <c r="C23" s="34"/>
      <c r="D23" s="34"/>
      <c r="E23" s="34"/>
      <c r="F23" s="35"/>
      <c r="G23" s="35"/>
      <c r="H23" s="35"/>
      <c r="K23" s="32"/>
    </row>
    <row r="24" spans="1:11" x14ac:dyDescent="0.2">
      <c r="A24" s="75">
        <v>41760</v>
      </c>
      <c r="B24" s="33"/>
      <c r="C24" s="34"/>
      <c r="D24" s="34"/>
      <c r="E24" s="34"/>
      <c r="F24" s="35"/>
      <c r="G24" s="35"/>
      <c r="H24" s="35"/>
      <c r="K24" s="32"/>
    </row>
    <row r="25" spans="1:11" x14ac:dyDescent="0.2">
      <c r="A25" s="75">
        <v>41791</v>
      </c>
      <c r="B25" s="33"/>
      <c r="C25" s="34"/>
      <c r="D25" s="34"/>
      <c r="E25" s="34"/>
      <c r="F25" s="35"/>
      <c r="G25" s="35"/>
      <c r="H25" s="35"/>
      <c r="K25" s="32"/>
    </row>
    <row r="26" spans="1:11" x14ac:dyDescent="0.2">
      <c r="A26" s="75">
        <v>41821</v>
      </c>
      <c r="B26" s="33"/>
      <c r="C26" s="34"/>
      <c r="D26" s="34"/>
      <c r="E26" s="34"/>
      <c r="F26" s="35"/>
      <c r="G26" s="35"/>
      <c r="H26" s="35"/>
      <c r="K26" s="32"/>
    </row>
    <row r="27" spans="1:11" x14ac:dyDescent="0.2">
      <c r="A27" s="75">
        <v>41852</v>
      </c>
      <c r="B27" s="33"/>
      <c r="C27" s="34"/>
      <c r="D27" s="34"/>
      <c r="E27" s="34"/>
      <c r="F27" s="35"/>
      <c r="G27" s="35"/>
      <c r="H27" s="35"/>
      <c r="K27" s="32"/>
    </row>
    <row r="28" spans="1:11" x14ac:dyDescent="0.2">
      <c r="A28" s="75">
        <v>41883</v>
      </c>
      <c r="B28" s="33"/>
      <c r="C28" s="34"/>
      <c r="D28" s="34"/>
      <c r="E28" s="34"/>
      <c r="F28" s="35"/>
      <c r="G28" s="35"/>
      <c r="H28" s="35"/>
      <c r="K28" s="32"/>
    </row>
    <row r="29" spans="1:11" x14ac:dyDescent="0.2">
      <c r="A29" s="75">
        <v>41913</v>
      </c>
      <c r="B29" s="33"/>
      <c r="C29" s="34"/>
      <c r="D29" s="34"/>
      <c r="E29" s="34"/>
      <c r="F29" s="35"/>
      <c r="G29" s="35"/>
      <c r="H29" s="35"/>
      <c r="K29" s="32"/>
    </row>
    <row r="30" spans="1:11" x14ac:dyDescent="0.2">
      <c r="A30" s="75">
        <v>41944</v>
      </c>
      <c r="B30" s="33"/>
      <c r="C30" s="34"/>
      <c r="D30" s="34"/>
      <c r="E30" s="34"/>
      <c r="F30" s="35"/>
      <c r="G30" s="35"/>
      <c r="H30" s="35"/>
      <c r="K30" s="32"/>
    </row>
    <row r="31" spans="1:11" ht="13.5" thickBot="1" x14ac:dyDescent="0.25">
      <c r="A31" s="214">
        <v>41974</v>
      </c>
      <c r="B31" s="42"/>
      <c r="C31" s="43"/>
      <c r="D31" s="43"/>
      <c r="E31" s="43"/>
      <c r="F31" s="44"/>
      <c r="G31" s="44"/>
      <c r="H31" s="44"/>
      <c r="K31" s="32"/>
    </row>
    <row r="32" spans="1:11" x14ac:dyDescent="0.2">
      <c r="A32" s="74">
        <v>42005</v>
      </c>
      <c r="B32" s="29"/>
      <c r="C32" s="30"/>
      <c r="D32" s="30"/>
      <c r="E32" s="30"/>
      <c r="F32" s="31"/>
      <c r="G32" s="31"/>
      <c r="H32" s="31"/>
      <c r="K32" s="32"/>
    </row>
    <row r="33" spans="1:11" x14ac:dyDescent="0.2">
      <c r="A33" s="75">
        <v>42036</v>
      </c>
      <c r="B33" s="33"/>
      <c r="C33" s="34"/>
      <c r="D33" s="34"/>
      <c r="E33" s="34"/>
      <c r="F33" s="35"/>
      <c r="G33" s="35"/>
      <c r="H33" s="35"/>
      <c r="K33" s="32"/>
    </row>
    <row r="34" spans="1:11" x14ac:dyDescent="0.2">
      <c r="A34" s="75">
        <v>42064</v>
      </c>
      <c r="B34" s="33"/>
      <c r="C34" s="34"/>
      <c r="D34" s="34"/>
      <c r="E34" s="34"/>
      <c r="F34" s="35"/>
      <c r="G34" s="35"/>
      <c r="H34" s="35"/>
      <c r="K34" s="32"/>
    </row>
    <row r="35" spans="1:11" x14ac:dyDescent="0.2">
      <c r="A35" s="75">
        <v>42095</v>
      </c>
      <c r="B35" s="33"/>
      <c r="C35" s="34"/>
      <c r="D35" s="34"/>
      <c r="E35" s="34"/>
      <c r="F35" s="35"/>
      <c r="G35" s="35"/>
      <c r="H35" s="35"/>
      <c r="K35" s="32"/>
    </row>
    <row r="36" spans="1:11" x14ac:dyDescent="0.2">
      <c r="A36" s="75">
        <v>42125</v>
      </c>
      <c r="B36" s="33"/>
      <c r="C36" s="34"/>
      <c r="D36" s="34"/>
      <c r="E36" s="34"/>
      <c r="F36" s="35"/>
      <c r="G36" s="35"/>
      <c r="H36" s="35"/>
      <c r="K36" s="32"/>
    </row>
    <row r="37" spans="1:11" x14ac:dyDescent="0.2">
      <c r="A37" s="75">
        <v>42156</v>
      </c>
      <c r="B37" s="33"/>
      <c r="C37" s="34"/>
      <c r="D37" s="34"/>
      <c r="E37" s="34"/>
      <c r="F37" s="35"/>
      <c r="G37" s="35"/>
      <c r="H37" s="35"/>
      <c r="K37" s="32"/>
    </row>
    <row r="38" spans="1:11" x14ac:dyDescent="0.2">
      <c r="A38" s="75">
        <v>42186</v>
      </c>
      <c r="B38" s="33"/>
      <c r="C38" s="34"/>
      <c r="D38" s="34"/>
      <c r="E38" s="34"/>
      <c r="F38" s="35"/>
      <c r="G38" s="35"/>
      <c r="H38" s="35"/>
      <c r="K38" s="32"/>
    </row>
    <row r="39" spans="1:11" x14ac:dyDescent="0.2">
      <c r="A39" s="75">
        <v>42217</v>
      </c>
      <c r="B39" s="33"/>
      <c r="C39" s="34"/>
      <c r="D39" s="34"/>
      <c r="E39" s="34"/>
      <c r="F39" s="35"/>
      <c r="G39" s="35"/>
      <c r="H39" s="35"/>
      <c r="K39" s="32"/>
    </row>
    <row r="40" spans="1:11" x14ac:dyDescent="0.2">
      <c r="A40" s="75">
        <v>42248</v>
      </c>
      <c r="B40" s="33"/>
      <c r="C40" s="34"/>
      <c r="D40" s="34"/>
      <c r="E40" s="34"/>
      <c r="F40" s="35"/>
      <c r="G40" s="35"/>
      <c r="H40" s="35"/>
      <c r="K40" s="32"/>
    </row>
    <row r="41" spans="1:11" x14ac:dyDescent="0.2">
      <c r="A41" s="75">
        <v>42278</v>
      </c>
      <c r="B41" s="33"/>
      <c r="C41" s="34"/>
      <c r="D41" s="34"/>
      <c r="E41" s="34"/>
      <c r="F41" s="35"/>
      <c r="G41" s="35"/>
      <c r="H41" s="35"/>
      <c r="K41" s="32"/>
    </row>
    <row r="42" spans="1:11" x14ac:dyDescent="0.2">
      <c r="A42" s="75">
        <v>42309</v>
      </c>
      <c r="B42" s="33"/>
      <c r="C42" s="34"/>
      <c r="D42" s="34"/>
      <c r="E42" s="34"/>
      <c r="F42" s="35"/>
      <c r="G42" s="35"/>
      <c r="H42" s="35"/>
      <c r="K42" s="32"/>
    </row>
    <row r="43" spans="1:11" ht="13.5" thickBot="1" x14ac:dyDescent="0.25">
      <c r="A43" s="214">
        <v>42339</v>
      </c>
      <c r="B43" s="42"/>
      <c r="C43" s="43"/>
      <c r="D43" s="43"/>
      <c r="E43" s="43"/>
      <c r="F43" s="44"/>
      <c r="G43" s="44"/>
      <c r="H43" s="44"/>
      <c r="K43" s="32"/>
    </row>
    <row r="44" spans="1:11" x14ac:dyDescent="0.2">
      <c r="A44" s="74">
        <v>42370</v>
      </c>
      <c r="B44" s="29"/>
      <c r="C44" s="30"/>
      <c r="D44" s="30"/>
      <c r="E44" s="30"/>
      <c r="F44" s="31"/>
      <c r="G44" s="31"/>
      <c r="H44" s="31"/>
      <c r="K44" s="32"/>
    </row>
    <row r="45" spans="1:11" x14ac:dyDescent="0.2">
      <c r="A45" s="75">
        <v>42401</v>
      </c>
      <c r="B45" s="33"/>
      <c r="C45" s="34"/>
      <c r="D45" s="34"/>
      <c r="E45" s="34"/>
      <c r="F45" s="35"/>
      <c r="G45" s="35"/>
      <c r="H45" s="35"/>
      <c r="K45" s="32"/>
    </row>
    <row r="46" spans="1:11" x14ac:dyDescent="0.2">
      <c r="A46" s="75">
        <v>42430</v>
      </c>
      <c r="B46" s="33"/>
      <c r="C46" s="34"/>
      <c r="D46" s="34"/>
      <c r="E46" s="34"/>
      <c r="F46" s="35"/>
      <c r="G46" s="35"/>
      <c r="H46" s="35"/>
      <c r="K46" s="32"/>
    </row>
    <row r="47" spans="1:11" x14ac:dyDescent="0.2">
      <c r="A47" s="75">
        <v>42461</v>
      </c>
      <c r="B47" s="33"/>
      <c r="C47" s="34"/>
      <c r="D47" s="34"/>
      <c r="E47" s="34"/>
      <c r="F47" s="35"/>
      <c r="G47" s="35"/>
      <c r="H47" s="35"/>
      <c r="K47" s="32"/>
    </row>
    <row r="48" spans="1:11" x14ac:dyDescent="0.2">
      <c r="A48" s="75">
        <v>42491</v>
      </c>
      <c r="B48" s="33"/>
      <c r="C48" s="34"/>
      <c r="D48" s="34"/>
      <c r="E48" s="34"/>
      <c r="F48" s="35"/>
      <c r="G48" s="35"/>
      <c r="H48" s="35"/>
      <c r="K48" s="32"/>
    </row>
    <row r="49" spans="1:11" x14ac:dyDescent="0.2">
      <c r="A49" s="75">
        <v>42522</v>
      </c>
      <c r="B49" s="33"/>
      <c r="C49" s="34"/>
      <c r="D49" s="34"/>
      <c r="E49" s="34"/>
      <c r="F49" s="35"/>
      <c r="G49" s="35"/>
      <c r="H49" s="35"/>
      <c r="K49" s="32"/>
    </row>
    <row r="50" spans="1:11" x14ac:dyDescent="0.2">
      <c r="A50" s="75">
        <v>42552</v>
      </c>
      <c r="B50" s="33"/>
      <c r="C50" s="34"/>
      <c r="D50" s="34"/>
      <c r="E50" s="34"/>
      <c r="F50" s="35"/>
      <c r="G50" s="35"/>
      <c r="H50" s="35"/>
      <c r="K50" s="32"/>
    </row>
    <row r="51" spans="1:11" x14ac:dyDescent="0.2">
      <c r="A51" s="75">
        <v>42583</v>
      </c>
      <c r="B51" s="33"/>
      <c r="C51" s="34"/>
      <c r="D51" s="34"/>
      <c r="E51" s="34"/>
      <c r="F51" s="35"/>
      <c r="G51" s="35"/>
      <c r="H51" s="35"/>
      <c r="K51" s="32"/>
    </row>
    <row r="52" spans="1:11" x14ac:dyDescent="0.2">
      <c r="A52" s="75">
        <v>42614</v>
      </c>
      <c r="B52" s="33"/>
      <c r="C52" s="34"/>
      <c r="D52" s="34"/>
      <c r="E52" s="34"/>
      <c r="F52" s="35"/>
      <c r="G52" s="35"/>
      <c r="H52" s="35"/>
      <c r="K52" s="32"/>
    </row>
    <row r="53" spans="1:11" x14ac:dyDescent="0.2">
      <c r="A53" s="75">
        <v>42644</v>
      </c>
      <c r="B53" s="33"/>
      <c r="C53" s="34"/>
      <c r="D53" s="34"/>
      <c r="E53" s="34"/>
      <c r="F53" s="35"/>
      <c r="G53" s="35"/>
      <c r="H53" s="35"/>
      <c r="K53" s="32"/>
    </row>
    <row r="54" spans="1:11" ht="13.5" thickBot="1" x14ac:dyDescent="0.25">
      <c r="A54" s="76">
        <v>42675</v>
      </c>
      <c r="B54" s="36"/>
      <c r="C54" s="37"/>
      <c r="D54" s="37"/>
      <c r="E54" s="37"/>
      <c r="F54" s="38"/>
      <c r="G54" s="38"/>
      <c r="H54" s="38"/>
      <c r="K54" s="32"/>
    </row>
    <row r="55" spans="1:11" ht="13.5" hidden="1" thickBot="1" x14ac:dyDescent="0.25">
      <c r="A55" s="415">
        <v>42705</v>
      </c>
      <c r="B55" s="420"/>
      <c r="C55" s="418"/>
      <c r="D55" s="418"/>
      <c r="E55" s="419"/>
      <c r="F55" s="416"/>
      <c r="G55" s="416"/>
      <c r="H55" s="416"/>
      <c r="K55" s="32"/>
    </row>
    <row r="56" spans="1:11" ht="13.5" thickBot="1" x14ac:dyDescent="0.25">
      <c r="A56" s="45"/>
      <c r="B56" s="32"/>
      <c r="C56" s="32"/>
      <c r="D56" s="32"/>
      <c r="E56" s="32"/>
      <c r="F56" s="32"/>
      <c r="G56" s="32"/>
      <c r="H56" s="32"/>
      <c r="K56" s="32"/>
    </row>
    <row r="57" spans="1:11" ht="51.75" thickBot="1" x14ac:dyDescent="0.25">
      <c r="A57" s="63" t="s">
        <v>7</v>
      </c>
      <c r="B57" s="25" t="str">
        <f t="shared" ref="B57:H57" si="0">+B7</f>
        <v>Producción</v>
      </c>
      <c r="C57" s="26" t="str">
        <f t="shared" si="0"/>
        <v>Autoconsumo</v>
      </c>
      <c r="D57" s="26" t="str">
        <f t="shared" si="0"/>
        <v>Ventas de Producción Propia</v>
      </c>
      <c r="E57" s="65" t="str">
        <f t="shared" si="0"/>
        <v>Exportaciones</v>
      </c>
      <c r="F57" s="24" t="str">
        <f t="shared" si="0"/>
        <v>Producción Contratada a Terceros</v>
      </c>
      <c r="G57" s="24" t="str">
        <f t="shared" si="0"/>
        <v>Ventas de Producción Contratada a Terceros</v>
      </c>
      <c r="H57" s="54" t="str">
        <f t="shared" si="0"/>
        <v>Producción para Terceros</v>
      </c>
      <c r="I57" s="54" t="s">
        <v>128</v>
      </c>
      <c r="J57" s="54" t="s">
        <v>76</v>
      </c>
      <c r="K57" s="66"/>
    </row>
    <row r="58" spans="1:11" x14ac:dyDescent="0.2">
      <c r="A58" s="60">
        <f>'1.modelos'!C5</f>
        <v>2013</v>
      </c>
      <c r="B58" s="227"/>
      <c r="C58" s="239"/>
      <c r="D58" s="239"/>
      <c r="E58" s="248"/>
      <c r="F58" s="245"/>
      <c r="G58" s="240"/>
      <c r="H58" s="240"/>
      <c r="I58" s="240"/>
      <c r="J58" s="241"/>
      <c r="K58" s="28"/>
    </row>
    <row r="59" spans="1:11" x14ac:dyDescent="0.2">
      <c r="A59" s="57">
        <f>A58+1</f>
        <v>2014</v>
      </c>
      <c r="B59" s="67"/>
      <c r="C59" s="68"/>
      <c r="D59" s="68"/>
      <c r="E59" s="249"/>
      <c r="F59" s="246"/>
      <c r="G59" s="68"/>
      <c r="H59" s="68"/>
      <c r="I59" s="68"/>
      <c r="J59" s="242"/>
    </row>
    <row r="60" spans="1:11" x14ac:dyDescent="0.2">
      <c r="A60" s="59">
        <f>A59+1</f>
        <v>2015</v>
      </c>
      <c r="B60" s="67"/>
      <c r="C60" s="68"/>
      <c r="D60" s="68"/>
      <c r="E60" s="249"/>
      <c r="F60" s="246"/>
      <c r="G60" s="68"/>
      <c r="H60" s="68"/>
      <c r="I60" s="68"/>
      <c r="J60" s="242"/>
    </row>
    <row r="61" spans="1:11" x14ac:dyDescent="0.2">
      <c r="A61" s="442" t="s">
        <v>186</v>
      </c>
      <c r="B61" s="67"/>
      <c r="C61" s="68"/>
      <c r="D61" s="68"/>
      <c r="E61" s="249"/>
      <c r="F61" s="246"/>
      <c r="G61" s="68"/>
      <c r="H61" s="68"/>
      <c r="I61" s="68"/>
      <c r="J61" s="242"/>
    </row>
    <row r="62" spans="1:11" ht="13.5" thickBot="1" x14ac:dyDescent="0.25">
      <c r="A62" s="443" t="s">
        <v>187</v>
      </c>
      <c r="B62" s="70"/>
      <c r="C62" s="71"/>
      <c r="D62" s="71"/>
      <c r="E62" s="250"/>
      <c r="F62" s="247"/>
      <c r="G62" s="72"/>
      <c r="H62" s="72"/>
      <c r="I62" s="72"/>
      <c r="J62" s="243"/>
    </row>
    <row r="63" spans="1:11" x14ac:dyDescent="0.2">
      <c r="K63" s="47"/>
    </row>
    <row r="64" spans="1:11" x14ac:dyDescent="0.2">
      <c r="K64" s="47"/>
    </row>
    <row r="65" spans="11:11" x14ac:dyDescent="0.2">
      <c r="K65" s="47"/>
    </row>
    <row r="66" spans="11:11" x14ac:dyDescent="0.2">
      <c r="K66" s="47"/>
    </row>
    <row r="67" spans="11:11" x14ac:dyDescent="0.2">
      <c r="K67" s="47"/>
    </row>
    <row r="68" spans="11:11" x14ac:dyDescent="0.2">
      <c r="K68" s="47"/>
    </row>
    <row r="69" spans="11:11" x14ac:dyDescent="0.2">
      <c r="K69" s="47"/>
    </row>
    <row r="70" spans="11:11" x14ac:dyDescent="0.2">
      <c r="K70" s="47"/>
    </row>
    <row r="71" spans="11:11" x14ac:dyDescent="0.2">
      <c r="K71" s="47"/>
    </row>
    <row r="72" spans="11:11" x14ac:dyDescent="0.2">
      <c r="K72" s="47"/>
    </row>
    <row r="73" spans="11:11" x14ac:dyDescent="0.2">
      <c r="K73" s="47"/>
    </row>
    <row r="74" spans="11:11" x14ac:dyDescent="0.2">
      <c r="K74" s="47"/>
    </row>
    <row r="75" spans="11:11" x14ac:dyDescent="0.2">
      <c r="K75" s="47"/>
    </row>
    <row r="76" spans="11:11" x14ac:dyDescent="0.2">
      <c r="K76" s="47"/>
    </row>
    <row r="77" spans="11:11" x14ac:dyDescent="0.2">
      <c r="K77" s="47"/>
    </row>
    <row r="78" spans="11:11" x14ac:dyDescent="0.2">
      <c r="K78" s="47"/>
    </row>
    <row r="79" spans="11:11" x14ac:dyDescent="0.2">
      <c r="K79" s="47"/>
    </row>
    <row r="80" spans="11:11" x14ac:dyDescent="0.2">
      <c r="K80" s="47"/>
    </row>
    <row r="81" spans="11:11" x14ac:dyDescent="0.2">
      <c r="K81" s="47"/>
    </row>
    <row r="82" spans="11:11" x14ac:dyDescent="0.2">
      <c r="K82" s="47"/>
    </row>
    <row r="83" spans="11:11" x14ac:dyDescent="0.2">
      <c r="K83" s="47"/>
    </row>
    <row r="84" spans="11:11" x14ac:dyDescent="0.2">
      <c r="K84" s="47"/>
    </row>
    <row r="85" spans="11:11" x14ac:dyDescent="0.2">
      <c r="K85" s="47"/>
    </row>
    <row r="86" spans="11:11" x14ac:dyDescent="0.2">
      <c r="K86" s="47"/>
    </row>
  </sheetData>
  <sheetProtection formatCells="0" formatColumns="0" formatRows="0"/>
  <protectedRanges>
    <protectedRange sqref="K8:K43 B8:H43 B59:K62" name="Rango2"/>
    <protectedRange sqref="B59:J62" name="Rango1"/>
  </protectedRanges>
  <mergeCells count="4">
    <mergeCell ref="A4:H4"/>
    <mergeCell ref="A1:H1"/>
    <mergeCell ref="A2:H2"/>
    <mergeCell ref="A3:H3"/>
  </mergeCells>
  <phoneticPr fontId="1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>
    <oddHeader xml:space="preserve">&amp;R2016 - Año del Bicentenario de la Declaración de la Independencia Nacional
</oddHeader>
  </headerFooter>
  <ignoredErrors>
    <ignoredError sqref="A3 B57:J57 A58:A6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4" tint="0.39997558519241921"/>
    <pageSetUpPr fitToPage="1"/>
  </sheetPr>
  <dimension ref="A1:G64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38.28515625" style="53" customWidth="1"/>
    <col min="2" max="2" width="37.85546875" style="53" customWidth="1"/>
    <col min="3" max="3" width="17.28515625" style="53" customWidth="1"/>
    <col min="4" max="4" width="11.42578125" style="48"/>
    <col min="5" max="5" width="15.85546875" style="48" customWidth="1"/>
    <col min="6" max="16384" width="11.42578125" style="48"/>
  </cols>
  <sheetData>
    <row r="1" spans="1:7" x14ac:dyDescent="0.2">
      <c r="A1" s="458" t="s">
        <v>204</v>
      </c>
      <c r="B1" s="474"/>
      <c r="C1" s="474"/>
    </row>
    <row r="2" spans="1:7" x14ac:dyDescent="0.2">
      <c r="A2" s="459" t="s">
        <v>220</v>
      </c>
      <c r="B2" s="475"/>
      <c r="C2" s="475"/>
      <c r="D2" s="51"/>
      <c r="E2" s="51"/>
      <c r="F2" s="51"/>
      <c r="G2" s="51"/>
    </row>
    <row r="3" spans="1:7" x14ac:dyDescent="0.2">
      <c r="A3" s="482" t="str">
        <f>+'1.modelos'!A3</f>
        <v>PLACAS DE METACRILATO</v>
      </c>
      <c r="B3" s="482"/>
      <c r="C3" s="482"/>
    </row>
    <row r="4" spans="1:7" x14ac:dyDescent="0.2">
      <c r="A4" s="474" t="s">
        <v>83</v>
      </c>
      <c r="B4" s="474"/>
      <c r="C4" s="474"/>
    </row>
    <row r="5" spans="1:7" ht="13.5" thickBot="1" x14ac:dyDescent="0.25">
      <c r="A5" s="49"/>
      <c r="B5" s="50"/>
      <c r="C5" s="50"/>
      <c r="F5" s="51"/>
      <c r="G5" s="51"/>
    </row>
    <row r="6" spans="1:7" ht="77.25" thickBot="1" x14ac:dyDescent="0.25">
      <c r="A6" s="25" t="s">
        <v>84</v>
      </c>
      <c r="B6" s="26" t="s">
        <v>104</v>
      </c>
      <c r="C6" s="260" t="s">
        <v>105</v>
      </c>
    </row>
    <row r="7" spans="1:7" x14ac:dyDescent="0.2">
      <c r="A7" s="258">
        <f>'3.vol'!A8</f>
        <v>41275</v>
      </c>
      <c r="B7" s="40"/>
      <c r="C7" s="259"/>
    </row>
    <row r="8" spans="1:7" x14ac:dyDescent="0.2">
      <c r="A8" s="251">
        <f>'3.vol'!A9</f>
        <v>41306</v>
      </c>
      <c r="B8" s="34"/>
      <c r="C8" s="79"/>
    </row>
    <row r="9" spans="1:7" x14ac:dyDescent="0.2">
      <c r="A9" s="251">
        <f>'3.vol'!A10</f>
        <v>41334</v>
      </c>
      <c r="B9" s="34"/>
      <c r="C9" s="79"/>
    </row>
    <row r="10" spans="1:7" x14ac:dyDescent="0.2">
      <c r="A10" s="251">
        <f>'3.vol'!A11</f>
        <v>41365</v>
      </c>
      <c r="B10" s="34"/>
      <c r="C10" s="79"/>
    </row>
    <row r="11" spans="1:7" x14ac:dyDescent="0.2">
      <c r="A11" s="251">
        <f>'3.vol'!A12</f>
        <v>41395</v>
      </c>
      <c r="B11" s="34"/>
      <c r="C11" s="79"/>
    </row>
    <row r="12" spans="1:7" x14ac:dyDescent="0.2">
      <c r="A12" s="251">
        <f>'3.vol'!A13</f>
        <v>41426</v>
      </c>
      <c r="B12" s="34"/>
      <c r="C12" s="79"/>
    </row>
    <row r="13" spans="1:7" x14ac:dyDescent="0.2">
      <c r="A13" s="251">
        <f>'3.vol'!A14</f>
        <v>41456</v>
      </c>
      <c r="B13" s="34"/>
      <c r="C13" s="79"/>
    </row>
    <row r="14" spans="1:7" x14ac:dyDescent="0.2">
      <c r="A14" s="251">
        <f>'3.vol'!A15</f>
        <v>41487</v>
      </c>
      <c r="B14" s="34"/>
      <c r="C14" s="79"/>
    </row>
    <row r="15" spans="1:7" x14ac:dyDescent="0.2">
      <c r="A15" s="251">
        <f>'3.vol'!A16</f>
        <v>41518</v>
      </c>
      <c r="B15" s="34"/>
      <c r="C15" s="79"/>
    </row>
    <row r="16" spans="1:7" x14ac:dyDescent="0.2">
      <c r="A16" s="251">
        <f>'3.vol'!A17</f>
        <v>41548</v>
      </c>
      <c r="B16" s="34"/>
      <c r="C16" s="79"/>
    </row>
    <row r="17" spans="1:3" x14ac:dyDescent="0.2">
      <c r="A17" s="251">
        <f>'3.vol'!A18</f>
        <v>41579</v>
      </c>
      <c r="B17" s="34"/>
      <c r="C17" s="79"/>
    </row>
    <row r="18" spans="1:3" ht="13.5" thickBot="1" x14ac:dyDescent="0.25">
      <c r="A18" s="255">
        <f>'3.vol'!A19</f>
        <v>41609</v>
      </c>
      <c r="B18" s="43"/>
      <c r="C18" s="256"/>
    </row>
    <row r="19" spans="1:3" x14ac:dyDescent="0.2">
      <c r="A19" s="257">
        <f>'3.vol'!A20</f>
        <v>41640</v>
      </c>
      <c r="B19" s="30"/>
      <c r="C19" s="78"/>
    </row>
    <row r="20" spans="1:3" x14ac:dyDescent="0.2">
      <c r="A20" s="251">
        <f>'3.vol'!A21</f>
        <v>41671</v>
      </c>
      <c r="B20" s="34"/>
      <c r="C20" s="79"/>
    </row>
    <row r="21" spans="1:3" x14ac:dyDescent="0.2">
      <c r="A21" s="251">
        <f>'3.vol'!A22</f>
        <v>41699</v>
      </c>
      <c r="B21" s="34"/>
      <c r="C21" s="79"/>
    </row>
    <row r="22" spans="1:3" x14ac:dyDescent="0.2">
      <c r="A22" s="251">
        <f>'3.vol'!A23</f>
        <v>41730</v>
      </c>
      <c r="B22" s="34"/>
      <c r="C22" s="79"/>
    </row>
    <row r="23" spans="1:3" x14ac:dyDescent="0.2">
      <c r="A23" s="251">
        <f>'3.vol'!A24</f>
        <v>41760</v>
      </c>
      <c r="B23" s="34"/>
      <c r="C23" s="79"/>
    </row>
    <row r="24" spans="1:3" x14ac:dyDescent="0.2">
      <c r="A24" s="251">
        <f>'3.vol'!A25</f>
        <v>41791</v>
      </c>
      <c r="B24" s="34"/>
      <c r="C24" s="79"/>
    </row>
    <row r="25" spans="1:3" x14ac:dyDescent="0.2">
      <c r="A25" s="251">
        <f>'3.vol'!A26</f>
        <v>41821</v>
      </c>
      <c r="B25" s="34"/>
      <c r="C25" s="79"/>
    </row>
    <row r="26" spans="1:3" x14ac:dyDescent="0.2">
      <c r="A26" s="251">
        <f>'3.vol'!A27</f>
        <v>41852</v>
      </c>
      <c r="B26" s="34"/>
      <c r="C26" s="79"/>
    </row>
    <row r="27" spans="1:3" x14ac:dyDescent="0.2">
      <c r="A27" s="251">
        <f>'3.vol'!A28</f>
        <v>41883</v>
      </c>
      <c r="B27" s="252"/>
      <c r="C27" s="253"/>
    </row>
    <row r="28" spans="1:3" x14ac:dyDescent="0.2">
      <c r="A28" s="251">
        <f>'3.vol'!A29</f>
        <v>41913</v>
      </c>
      <c r="B28" s="34"/>
      <c r="C28" s="79"/>
    </row>
    <row r="29" spans="1:3" x14ac:dyDescent="0.2">
      <c r="A29" s="251">
        <f>'3.vol'!A30</f>
        <v>41944</v>
      </c>
      <c r="B29" s="34"/>
      <c r="C29" s="79"/>
    </row>
    <row r="30" spans="1:3" ht="13.5" thickBot="1" x14ac:dyDescent="0.25">
      <c r="A30" s="255">
        <f>'3.vol'!A31</f>
        <v>41974</v>
      </c>
      <c r="B30" s="43"/>
      <c r="C30" s="256"/>
    </row>
    <row r="31" spans="1:3" x14ac:dyDescent="0.2">
      <c r="A31" s="257">
        <f>'3.vol'!A32</f>
        <v>42005</v>
      </c>
      <c r="B31" s="30"/>
      <c r="C31" s="78"/>
    </row>
    <row r="32" spans="1:3" x14ac:dyDescent="0.2">
      <c r="A32" s="251">
        <f>'3.vol'!A33</f>
        <v>42036</v>
      </c>
      <c r="B32" s="34"/>
      <c r="C32" s="79"/>
    </row>
    <row r="33" spans="1:3" x14ac:dyDescent="0.2">
      <c r="A33" s="251">
        <f>'3.vol'!A34</f>
        <v>42064</v>
      </c>
      <c r="B33" s="34"/>
      <c r="C33" s="79"/>
    </row>
    <row r="34" spans="1:3" x14ac:dyDescent="0.2">
      <c r="A34" s="251">
        <f>'3.vol'!A35</f>
        <v>42095</v>
      </c>
      <c r="B34" s="34"/>
      <c r="C34" s="79"/>
    </row>
    <row r="35" spans="1:3" x14ac:dyDescent="0.2">
      <c r="A35" s="251">
        <f>'3.vol'!A36</f>
        <v>42125</v>
      </c>
      <c r="B35" s="34"/>
      <c r="C35" s="79"/>
    </row>
    <row r="36" spans="1:3" x14ac:dyDescent="0.2">
      <c r="A36" s="251">
        <f>'3.vol'!A37</f>
        <v>42156</v>
      </c>
      <c r="B36" s="34"/>
      <c r="C36" s="79"/>
    </row>
    <row r="37" spans="1:3" x14ac:dyDescent="0.2">
      <c r="A37" s="251">
        <f>'3.vol'!A38</f>
        <v>42186</v>
      </c>
      <c r="B37" s="34"/>
      <c r="C37" s="79"/>
    </row>
    <row r="38" spans="1:3" x14ac:dyDescent="0.2">
      <c r="A38" s="251">
        <f>'3.vol'!A39</f>
        <v>42217</v>
      </c>
      <c r="B38" s="34"/>
      <c r="C38" s="79"/>
    </row>
    <row r="39" spans="1:3" x14ac:dyDescent="0.2">
      <c r="A39" s="251">
        <f>'3.vol'!A40</f>
        <v>42248</v>
      </c>
      <c r="B39" s="34"/>
      <c r="C39" s="79"/>
    </row>
    <row r="40" spans="1:3" x14ac:dyDescent="0.2">
      <c r="A40" s="251">
        <f>'3.vol'!A41</f>
        <v>42278</v>
      </c>
      <c r="B40" s="34"/>
      <c r="C40" s="79"/>
    </row>
    <row r="41" spans="1:3" x14ac:dyDescent="0.2">
      <c r="A41" s="251">
        <f>'3.vol'!A42</f>
        <v>42309</v>
      </c>
      <c r="B41" s="34"/>
      <c r="C41" s="79"/>
    </row>
    <row r="42" spans="1:3" ht="13.5" thickBot="1" x14ac:dyDescent="0.25">
      <c r="A42" s="255">
        <f>'3.vol'!A43</f>
        <v>42339</v>
      </c>
      <c r="B42" s="43"/>
      <c r="C42" s="256"/>
    </row>
    <row r="43" spans="1:3" x14ac:dyDescent="0.2">
      <c r="A43" s="257">
        <f>'3.vol'!A44</f>
        <v>42370</v>
      </c>
      <c r="B43" s="30"/>
      <c r="C43" s="78"/>
    </row>
    <row r="44" spans="1:3" x14ac:dyDescent="0.2">
      <c r="A44" s="251">
        <f>'3.vol'!A45</f>
        <v>42401</v>
      </c>
      <c r="B44" s="34"/>
      <c r="C44" s="79"/>
    </row>
    <row r="45" spans="1:3" x14ac:dyDescent="0.2">
      <c r="A45" s="251">
        <f>'3.vol'!A46</f>
        <v>42430</v>
      </c>
      <c r="B45" s="34"/>
      <c r="C45" s="79"/>
    </row>
    <row r="46" spans="1:3" x14ac:dyDescent="0.2">
      <c r="A46" s="251">
        <f>'3.vol'!A47</f>
        <v>42461</v>
      </c>
      <c r="B46" s="34"/>
      <c r="C46" s="79"/>
    </row>
    <row r="47" spans="1:3" x14ac:dyDescent="0.2">
      <c r="A47" s="251">
        <f>'3.vol'!A48</f>
        <v>42491</v>
      </c>
      <c r="B47" s="34"/>
      <c r="C47" s="79"/>
    </row>
    <row r="48" spans="1:3" x14ac:dyDescent="0.2">
      <c r="A48" s="251">
        <f>'3.vol'!A49</f>
        <v>42522</v>
      </c>
      <c r="B48" s="34"/>
      <c r="C48" s="79"/>
    </row>
    <row r="49" spans="1:3" x14ac:dyDescent="0.2">
      <c r="A49" s="251">
        <f>'3.vol'!A50</f>
        <v>42552</v>
      </c>
      <c r="B49" s="34"/>
      <c r="C49" s="79"/>
    </row>
    <row r="50" spans="1:3" x14ac:dyDescent="0.2">
      <c r="A50" s="251">
        <f>'3.vol'!A51</f>
        <v>42583</v>
      </c>
      <c r="B50" s="34"/>
      <c r="C50" s="79"/>
    </row>
    <row r="51" spans="1:3" x14ac:dyDescent="0.2">
      <c r="A51" s="251">
        <f>'3.vol'!A52</f>
        <v>42614</v>
      </c>
      <c r="B51" s="34"/>
      <c r="C51" s="79"/>
    </row>
    <row r="52" spans="1:3" x14ac:dyDescent="0.2">
      <c r="A52" s="251">
        <f>'3.vol'!A53</f>
        <v>42644</v>
      </c>
      <c r="B52" s="34"/>
      <c r="C52" s="79"/>
    </row>
    <row r="53" spans="1:3" ht="13.5" thickBot="1" x14ac:dyDescent="0.25">
      <c r="A53" s="254">
        <v>42675</v>
      </c>
      <c r="B53" s="37"/>
      <c r="C53" s="80"/>
    </row>
    <row r="54" spans="1:3" ht="13.5" hidden="1" thickBot="1" x14ac:dyDescent="0.25">
      <c r="A54" s="417">
        <v>42705</v>
      </c>
      <c r="B54" s="418"/>
      <c r="C54" s="419"/>
    </row>
    <row r="55" spans="1:3" ht="13.5" thickBot="1" x14ac:dyDescent="0.25">
      <c r="A55" s="45"/>
      <c r="B55" s="32"/>
      <c r="C55" s="32"/>
    </row>
    <row r="56" spans="1:3" ht="77.25" thickBot="1" x14ac:dyDescent="0.25">
      <c r="A56" s="208" t="s">
        <v>7</v>
      </c>
      <c r="B56" s="54" t="str">
        <f>+B6</f>
        <v>Ventas de Producción Propia
En pesos</v>
      </c>
      <c r="C56" s="54" t="str">
        <f>+C6</f>
        <v>Ventas de Producción Encargada o Contratada a Terceros
En pesos</v>
      </c>
    </row>
    <row r="57" spans="1:3" x14ac:dyDescent="0.2">
      <c r="A57" s="207">
        <f>'3.vol'!A58</f>
        <v>2013</v>
      </c>
      <c r="B57" s="56"/>
      <c r="C57" s="56"/>
    </row>
    <row r="58" spans="1:3" x14ac:dyDescent="0.2">
      <c r="A58" s="57">
        <f>'3.vol'!A59</f>
        <v>2014</v>
      </c>
      <c r="B58" s="58"/>
      <c r="C58" s="58"/>
    </row>
    <row r="59" spans="1:3" x14ac:dyDescent="0.2">
      <c r="A59" s="59">
        <f>'3.vol'!A60</f>
        <v>2015</v>
      </c>
      <c r="B59" s="69"/>
      <c r="C59" s="69"/>
    </row>
    <row r="60" spans="1:3" x14ac:dyDescent="0.2">
      <c r="A60" s="57" t="str">
        <f>'3.vol'!A61</f>
        <v>ene-nov 2015</v>
      </c>
      <c r="B60" s="58"/>
      <c r="C60" s="58"/>
    </row>
    <row r="61" spans="1:3" ht="13.5" thickBot="1" x14ac:dyDescent="0.25">
      <c r="A61" s="244" t="str">
        <f>'3.vol'!A62</f>
        <v>ene-nov 2016</v>
      </c>
      <c r="B61" s="61"/>
      <c r="C61" s="61"/>
    </row>
    <row r="62" spans="1:3" ht="13.5" thickBot="1" x14ac:dyDescent="0.25"/>
    <row r="63" spans="1:3" ht="13.5" thickBot="1" x14ac:dyDescent="0.25">
      <c r="A63" s="209" t="s">
        <v>136</v>
      </c>
      <c r="C63" s="261"/>
    </row>
    <row r="64" spans="1:3" x14ac:dyDescent="0.2">
      <c r="A64" s="209"/>
      <c r="C64" s="262"/>
    </row>
  </sheetData>
  <sheetProtection formatCells="0" formatColumns="0" formatRows="0"/>
  <protectedRanges>
    <protectedRange sqref="B57:B61 B7:B54" name="Rango2_1"/>
    <protectedRange sqref="B57:B61" name="Rango1_1"/>
    <protectedRange sqref="C57:C61 C7:C54" name="Rango2_1_1"/>
    <protectedRange sqref="C57:C61" name="Rango1_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portrait" horizontalDpi="300" verticalDpi="300" r:id="rId1"/>
  <headerFooter alignWithMargins="0">
    <oddHeader xml:space="preserve">&amp;R2016 - Año del Bicentenario de la Declaración de la Independencia Nacional
</oddHeader>
  </headerFooter>
  <ignoredErrors>
    <ignoredError sqref="A3 A7:A52 A56:C56 B57:C59 A57:A61 C61 C6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 tint="0.39997558519241921"/>
    <pageSetUpPr fitToPage="1"/>
  </sheetPr>
  <dimension ref="A1:G62"/>
  <sheetViews>
    <sheetView tabSelected="1" view="pageBreakPreview" topLeftCell="A34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26.42578125" style="53" customWidth="1"/>
    <col min="2" max="2" width="28.42578125" style="53" customWidth="1"/>
    <col min="3" max="3" width="17.28515625" style="48" customWidth="1"/>
    <col min="4" max="4" width="11.42578125" style="48"/>
    <col min="5" max="5" width="15.85546875" style="48" customWidth="1"/>
    <col min="6" max="16384" width="11.42578125" style="48"/>
  </cols>
  <sheetData>
    <row r="1" spans="1:7" x14ac:dyDescent="0.2">
      <c r="A1" s="458" t="s">
        <v>188</v>
      </c>
      <c r="B1" s="474"/>
    </row>
    <row r="2" spans="1:7" ht="17.25" customHeight="1" x14ac:dyDescent="0.2">
      <c r="A2" s="459" t="s">
        <v>219</v>
      </c>
      <c r="B2" s="475"/>
      <c r="C2" s="51"/>
      <c r="D2" s="51"/>
      <c r="E2" s="435" t="s">
        <v>93</v>
      </c>
      <c r="F2" s="51"/>
      <c r="G2" s="51"/>
    </row>
    <row r="3" spans="1:7" x14ac:dyDescent="0.2">
      <c r="A3" s="475" t="str">
        <f>+'1.modelos'!A3</f>
        <v>PLACAS DE METACRILATO</v>
      </c>
      <c r="B3" s="475"/>
    </row>
    <row r="4" spans="1:7" x14ac:dyDescent="0.2">
      <c r="A4" s="475" t="s">
        <v>83</v>
      </c>
      <c r="B4" s="475"/>
    </row>
    <row r="5" spans="1:7" x14ac:dyDescent="0.2">
      <c r="A5" s="49"/>
      <c r="B5" s="49"/>
      <c r="F5" s="51"/>
      <c r="G5" s="51"/>
    </row>
    <row r="6" spans="1:7" ht="13.5" thickBot="1" x14ac:dyDescent="0.25">
      <c r="A6" s="49"/>
      <c r="B6" s="50"/>
    </row>
    <row r="7" spans="1:7" ht="13.5" thickBot="1" x14ac:dyDescent="0.25">
      <c r="A7" s="205" t="s">
        <v>84</v>
      </c>
      <c r="B7" s="24" t="s">
        <v>88</v>
      </c>
      <c r="E7" s="73" t="s">
        <v>91</v>
      </c>
    </row>
    <row r="8" spans="1:7" ht="13.5" thickBot="1" x14ac:dyDescent="0.25">
      <c r="A8" s="74">
        <f>'3.vol'!A8</f>
        <v>41275</v>
      </c>
      <c r="B8" s="31"/>
      <c r="E8" s="109"/>
    </row>
    <row r="9" spans="1:7" x14ac:dyDescent="0.2">
      <c r="A9" s="75">
        <f>'3.vol'!A9</f>
        <v>41306</v>
      </c>
      <c r="B9" s="35"/>
      <c r="E9" s="73"/>
    </row>
    <row r="10" spans="1:7" ht="13.5" thickBot="1" x14ac:dyDescent="0.25">
      <c r="A10" s="75">
        <f>'3.vol'!A10</f>
        <v>41334</v>
      </c>
      <c r="B10" s="35"/>
      <c r="E10" s="73" t="s">
        <v>92</v>
      </c>
    </row>
    <row r="11" spans="1:7" ht="13.5" thickBot="1" x14ac:dyDescent="0.25">
      <c r="A11" s="75">
        <f>'3.vol'!A11</f>
        <v>41365</v>
      </c>
      <c r="B11" s="35"/>
      <c r="E11" s="110"/>
    </row>
    <row r="12" spans="1:7" x14ac:dyDescent="0.2">
      <c r="A12" s="75">
        <f>'3.vol'!A12</f>
        <v>41395</v>
      </c>
      <c r="B12" s="35"/>
    </row>
    <row r="13" spans="1:7" x14ac:dyDescent="0.2">
      <c r="A13" s="75">
        <f>'3.vol'!A13</f>
        <v>41426</v>
      </c>
      <c r="B13" s="35"/>
    </row>
    <row r="14" spans="1:7" x14ac:dyDescent="0.2">
      <c r="A14" s="75">
        <f>'3.vol'!A14</f>
        <v>41456</v>
      </c>
      <c r="B14" s="35"/>
    </row>
    <row r="15" spans="1:7" x14ac:dyDescent="0.2">
      <c r="A15" s="75">
        <f>'3.vol'!A15</f>
        <v>41487</v>
      </c>
      <c r="B15" s="35"/>
    </row>
    <row r="16" spans="1:7" x14ac:dyDescent="0.2">
      <c r="A16" s="75">
        <f>'3.vol'!A16</f>
        <v>41518</v>
      </c>
      <c r="B16" s="35"/>
    </row>
    <row r="17" spans="1:2" x14ac:dyDescent="0.2">
      <c r="A17" s="75">
        <f>'3.vol'!A17</f>
        <v>41548</v>
      </c>
      <c r="B17" s="35"/>
    </row>
    <row r="18" spans="1:2" x14ac:dyDescent="0.2">
      <c r="A18" s="75">
        <f>'3.vol'!A18</f>
        <v>41579</v>
      </c>
      <c r="B18" s="35"/>
    </row>
    <row r="19" spans="1:2" ht="13.5" thickBot="1" x14ac:dyDescent="0.25">
      <c r="A19" s="76">
        <f>'3.vol'!A19</f>
        <v>41609</v>
      </c>
      <c r="B19" s="38"/>
    </row>
    <row r="20" spans="1:2" x14ac:dyDescent="0.2">
      <c r="A20" s="74">
        <f>'3.vol'!A20</f>
        <v>41640</v>
      </c>
      <c r="B20" s="41"/>
    </row>
    <row r="21" spans="1:2" x14ac:dyDescent="0.2">
      <c r="A21" s="75">
        <f>'3.vol'!A21</f>
        <v>41671</v>
      </c>
      <c r="B21" s="35"/>
    </row>
    <row r="22" spans="1:2" x14ac:dyDescent="0.2">
      <c r="A22" s="75">
        <f>'3.vol'!A22</f>
        <v>41699</v>
      </c>
      <c r="B22" s="35"/>
    </row>
    <row r="23" spans="1:2" x14ac:dyDescent="0.2">
      <c r="A23" s="75">
        <f>'3.vol'!A23</f>
        <v>41730</v>
      </c>
      <c r="B23" s="35"/>
    </row>
    <row r="24" spans="1:2" x14ac:dyDescent="0.2">
      <c r="A24" s="75">
        <f>'3.vol'!A24</f>
        <v>41760</v>
      </c>
      <c r="B24" s="35"/>
    </row>
    <row r="25" spans="1:2" x14ac:dyDescent="0.2">
      <c r="A25" s="75">
        <f>'3.vol'!A25</f>
        <v>41791</v>
      </c>
      <c r="B25" s="35"/>
    </row>
    <row r="26" spans="1:2" x14ac:dyDescent="0.2">
      <c r="A26" s="75">
        <f>'3.vol'!A26</f>
        <v>41821</v>
      </c>
      <c r="B26" s="35"/>
    </row>
    <row r="27" spans="1:2" x14ac:dyDescent="0.2">
      <c r="A27" s="75">
        <f>'3.vol'!A27</f>
        <v>41852</v>
      </c>
      <c r="B27" s="35"/>
    </row>
    <row r="28" spans="1:2" x14ac:dyDescent="0.2">
      <c r="A28" s="75">
        <f>'3.vol'!A28</f>
        <v>41883</v>
      </c>
      <c r="B28" s="35"/>
    </row>
    <row r="29" spans="1:2" x14ac:dyDescent="0.2">
      <c r="A29" s="75">
        <f>'3.vol'!A29</f>
        <v>41913</v>
      </c>
      <c r="B29" s="35"/>
    </row>
    <row r="30" spans="1:2" x14ac:dyDescent="0.2">
      <c r="A30" s="75">
        <f>'3.vol'!A30</f>
        <v>41944</v>
      </c>
      <c r="B30" s="35"/>
    </row>
    <row r="31" spans="1:2" ht="13.5" thickBot="1" x14ac:dyDescent="0.25">
      <c r="A31" s="76">
        <f>'3.vol'!A31</f>
        <v>41974</v>
      </c>
      <c r="B31" s="44"/>
    </row>
    <row r="32" spans="1:2" x14ac:dyDescent="0.2">
      <c r="A32" s="74">
        <f>'3.vol'!A32</f>
        <v>42005</v>
      </c>
      <c r="B32" s="31"/>
    </row>
    <row r="33" spans="1:2" x14ac:dyDescent="0.2">
      <c r="A33" s="75">
        <f>'3.vol'!A33</f>
        <v>42036</v>
      </c>
      <c r="B33" s="35"/>
    </row>
    <row r="34" spans="1:2" x14ac:dyDescent="0.2">
      <c r="A34" s="75">
        <f>'3.vol'!A34</f>
        <v>42064</v>
      </c>
      <c r="B34" s="35"/>
    </row>
    <row r="35" spans="1:2" x14ac:dyDescent="0.2">
      <c r="A35" s="75">
        <f>'3.vol'!A35</f>
        <v>42095</v>
      </c>
      <c r="B35" s="35"/>
    </row>
    <row r="36" spans="1:2" x14ac:dyDescent="0.2">
      <c r="A36" s="75">
        <f>'3.vol'!A36</f>
        <v>42125</v>
      </c>
      <c r="B36" s="35"/>
    </row>
    <row r="37" spans="1:2" x14ac:dyDescent="0.2">
      <c r="A37" s="75">
        <f>'3.vol'!A37</f>
        <v>42156</v>
      </c>
      <c r="B37" s="35"/>
    </row>
    <row r="38" spans="1:2" x14ac:dyDescent="0.2">
      <c r="A38" s="75">
        <f>'3.vol'!A38</f>
        <v>42186</v>
      </c>
      <c r="B38" s="35"/>
    </row>
    <row r="39" spans="1:2" x14ac:dyDescent="0.2">
      <c r="A39" s="75">
        <f>'3.vol'!A39</f>
        <v>42217</v>
      </c>
      <c r="B39" s="35"/>
    </row>
    <row r="40" spans="1:2" x14ac:dyDescent="0.2">
      <c r="A40" s="75">
        <f>'3.vol'!A40</f>
        <v>42248</v>
      </c>
      <c r="B40" s="35"/>
    </row>
    <row r="41" spans="1:2" x14ac:dyDescent="0.2">
      <c r="A41" s="75">
        <f>'3.vol'!A41</f>
        <v>42278</v>
      </c>
      <c r="B41" s="35"/>
    </row>
    <row r="42" spans="1:2" x14ac:dyDescent="0.2">
      <c r="A42" s="75">
        <f>'3.vol'!A42</f>
        <v>42309</v>
      </c>
      <c r="B42" s="35"/>
    </row>
    <row r="43" spans="1:2" ht="13.5" thickBot="1" x14ac:dyDescent="0.25">
      <c r="A43" s="76">
        <f>'3.vol'!A43</f>
        <v>42339</v>
      </c>
      <c r="B43" s="44"/>
    </row>
    <row r="44" spans="1:2" x14ac:dyDescent="0.2">
      <c r="A44" s="74">
        <f>'3.vol'!A44</f>
        <v>42370</v>
      </c>
      <c r="B44" s="31"/>
    </row>
    <row r="45" spans="1:2" x14ac:dyDescent="0.2">
      <c r="A45" s="75">
        <f>'3.vol'!A45</f>
        <v>42401</v>
      </c>
      <c r="B45" s="35"/>
    </row>
    <row r="46" spans="1:2" x14ac:dyDescent="0.2">
      <c r="A46" s="75">
        <f>'3.vol'!A46</f>
        <v>42430</v>
      </c>
      <c r="B46" s="35"/>
    </row>
    <row r="47" spans="1:2" x14ac:dyDescent="0.2">
      <c r="A47" s="75">
        <f>'3.vol'!A47</f>
        <v>42461</v>
      </c>
      <c r="B47" s="35"/>
    </row>
    <row r="48" spans="1:2" x14ac:dyDescent="0.2">
      <c r="A48" s="75">
        <f>'3.vol'!A48</f>
        <v>42491</v>
      </c>
      <c r="B48" s="35"/>
    </row>
    <row r="49" spans="1:2" x14ac:dyDescent="0.2">
      <c r="A49" s="75">
        <f>'3.vol'!A49</f>
        <v>42522</v>
      </c>
      <c r="B49" s="35"/>
    </row>
    <row r="50" spans="1:2" x14ac:dyDescent="0.2">
      <c r="A50" s="75">
        <f>'3.vol'!A50</f>
        <v>42552</v>
      </c>
      <c r="B50" s="35"/>
    </row>
    <row r="51" spans="1:2" x14ac:dyDescent="0.2">
      <c r="A51" s="75">
        <f>'3.vol'!A51</f>
        <v>42583</v>
      </c>
      <c r="B51" s="35"/>
    </row>
    <row r="52" spans="1:2" x14ac:dyDescent="0.2">
      <c r="A52" s="75">
        <f>'3.vol'!A52</f>
        <v>42614</v>
      </c>
      <c r="B52" s="35"/>
    </row>
    <row r="53" spans="1:2" x14ac:dyDescent="0.2">
      <c r="A53" s="75">
        <f>'3.vol'!A53</f>
        <v>42644</v>
      </c>
      <c r="B53" s="35"/>
    </row>
    <row r="54" spans="1:2" ht="13.5" thickBot="1" x14ac:dyDescent="0.25">
      <c r="A54" s="76">
        <f>'3.vol'!A54</f>
        <v>42675</v>
      </c>
      <c r="B54" s="38"/>
    </row>
    <row r="55" spans="1:2" ht="13.5" hidden="1" thickBot="1" x14ac:dyDescent="0.25">
      <c r="A55" s="415">
        <f>'3.vol'!A55</f>
        <v>42705</v>
      </c>
      <c r="B55" s="416"/>
    </row>
    <row r="56" spans="1:2" ht="13.5" thickBot="1" x14ac:dyDescent="0.25">
      <c r="A56" s="45"/>
      <c r="B56" s="32"/>
    </row>
    <row r="57" spans="1:2" ht="13.5" thickBot="1" x14ac:dyDescent="0.25">
      <c r="A57" s="24" t="s">
        <v>7</v>
      </c>
      <c r="B57" s="24" t="s">
        <v>88</v>
      </c>
    </row>
    <row r="58" spans="1:2" x14ac:dyDescent="0.2">
      <c r="A58" s="57">
        <f>'3.vol'!A58</f>
        <v>2013</v>
      </c>
      <c r="B58" s="56"/>
    </row>
    <row r="59" spans="1:2" x14ac:dyDescent="0.2">
      <c r="A59" s="57">
        <f>'3.vol'!A59</f>
        <v>2014</v>
      </c>
      <c r="B59" s="58"/>
    </row>
    <row r="60" spans="1:2" x14ac:dyDescent="0.2">
      <c r="A60" s="59">
        <f>'3.vol'!A60</f>
        <v>2015</v>
      </c>
      <c r="B60" s="69"/>
    </row>
    <row r="61" spans="1:2" x14ac:dyDescent="0.2">
      <c r="A61" s="57" t="str">
        <f>'3.vol'!A61</f>
        <v>ene-nov 2015</v>
      </c>
      <c r="B61" s="58"/>
    </row>
    <row r="62" spans="1:2" ht="13.5" thickBot="1" x14ac:dyDescent="0.25">
      <c r="A62" s="244" t="str">
        <f>'3.vol'!A62</f>
        <v>ene-nov 2016</v>
      </c>
      <c r="B62" s="61"/>
    </row>
  </sheetData>
  <sheetProtection formatCells="0" formatColumns="0" formatRows="0"/>
  <protectedRanges>
    <protectedRange sqref="B58:B62 B8:B55" name="Rango2_1"/>
    <protectedRange sqref="B58:B62" name="Rango1_1"/>
  </protectedRanges>
  <mergeCells count="4">
    <mergeCell ref="A1:B1"/>
    <mergeCell ref="A2:B2"/>
    <mergeCell ref="A3:B3"/>
    <mergeCell ref="A4:B4"/>
  </mergeCells>
  <phoneticPr fontId="1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 xml:space="preserve">&amp;R2016 - Año del Bicentenario de la Declaración de la Independencia Nacional
</oddHeader>
  </headerFooter>
  <ignoredErrors>
    <ignoredError sqref="A3 A8:A43 A58:A6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0.39997558519241921"/>
    <pageSetUpPr fitToPage="1"/>
  </sheetPr>
  <dimension ref="A1:G63"/>
  <sheetViews>
    <sheetView tabSelected="1" view="pageBreakPreview" topLeftCell="A40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38.28515625" style="53" customWidth="1"/>
    <col min="2" max="2" width="31.7109375" style="62" customWidth="1"/>
    <col min="3" max="3" width="17.28515625" style="48" customWidth="1"/>
    <col min="4" max="4" width="11.42578125" style="48"/>
    <col min="5" max="5" width="15.85546875" style="48" customWidth="1"/>
    <col min="6" max="6" width="4" style="48" customWidth="1"/>
    <col min="7" max="16384" width="11.42578125" style="48"/>
  </cols>
  <sheetData>
    <row r="1" spans="1:7" x14ac:dyDescent="0.2">
      <c r="A1" s="474" t="s">
        <v>135</v>
      </c>
      <c r="B1" s="474"/>
    </row>
    <row r="2" spans="1:7" x14ac:dyDescent="0.2">
      <c r="A2" s="459" t="s">
        <v>206</v>
      </c>
      <c r="B2" s="475"/>
      <c r="C2" s="51"/>
      <c r="D2" s="51"/>
      <c r="E2" s="51"/>
      <c r="F2" s="51"/>
      <c r="G2" s="51"/>
    </row>
    <row r="3" spans="1:7" x14ac:dyDescent="0.2">
      <c r="A3" s="474" t="s">
        <v>133</v>
      </c>
      <c r="B3" s="474"/>
    </row>
    <row r="4" spans="1:7" ht="13.5" thickBot="1" x14ac:dyDescent="0.25">
      <c r="A4" s="482" t="str">
        <f>+'1.modelos'!A3</f>
        <v>PLACAS DE METACRILATO</v>
      </c>
      <c r="B4" s="482"/>
      <c r="D4" s="77"/>
      <c r="E4" s="77"/>
    </row>
    <row r="5" spans="1:7" ht="13.5" thickBot="1" x14ac:dyDescent="0.25">
      <c r="A5" s="474" t="s">
        <v>83</v>
      </c>
      <c r="B5" s="474"/>
      <c r="D5" s="484" t="s">
        <v>94</v>
      </c>
      <c r="E5" s="485"/>
      <c r="F5" s="51"/>
      <c r="G5" s="51"/>
    </row>
    <row r="6" spans="1:7" x14ac:dyDescent="0.2">
      <c r="A6" s="185"/>
      <c r="B6" s="185"/>
      <c r="D6" s="211"/>
      <c r="E6" s="211"/>
    </row>
    <row r="7" spans="1:7" ht="13.5" thickBot="1" x14ac:dyDescent="0.25">
      <c r="A7" s="49"/>
      <c r="B7" s="52"/>
    </row>
    <row r="8" spans="1:7" ht="60" customHeight="1" thickBot="1" x14ac:dyDescent="0.25">
      <c r="A8" s="205" t="s">
        <v>84</v>
      </c>
      <c r="B8" s="24" t="s">
        <v>134</v>
      </c>
      <c r="E8" s="73"/>
    </row>
    <row r="9" spans="1:7" ht="12.75" customHeight="1" x14ac:dyDescent="0.2">
      <c r="A9" s="74">
        <f>'4.2.a conf'!A8</f>
        <v>41275</v>
      </c>
      <c r="B9" s="179">
        <f>IF('4.2.a conf'!B8&gt;0,('4.2.a conf'!B8/'4.2.a conf'!$E$11)*100,0)</f>
        <v>0</v>
      </c>
      <c r="D9" s="483" t="s">
        <v>147</v>
      </c>
      <c r="E9" s="483"/>
    </row>
    <row r="10" spans="1:7" x14ac:dyDescent="0.2">
      <c r="A10" s="75">
        <f>'4.2.a conf'!A9</f>
        <v>41306</v>
      </c>
      <c r="B10" s="177">
        <f>IF('4.2.a conf'!B9&gt;0,('4.2.a conf'!B9/'4.2.a conf'!$E$11)*100,0)</f>
        <v>0</v>
      </c>
      <c r="D10" s="483"/>
      <c r="E10" s="483"/>
    </row>
    <row r="11" spans="1:7" x14ac:dyDescent="0.2">
      <c r="A11" s="75">
        <f>'4.2.a conf'!A10</f>
        <v>41334</v>
      </c>
      <c r="B11" s="177">
        <f>IF('4.2.a conf'!B10&gt;0,('4.2.a conf'!B10/'4.2.a conf'!$E$11)*100,0)</f>
        <v>0</v>
      </c>
      <c r="D11" s="483"/>
      <c r="E11" s="483"/>
    </row>
    <row r="12" spans="1:7" x14ac:dyDescent="0.2">
      <c r="A12" s="75">
        <f>'4.2.a conf'!A11</f>
        <v>41365</v>
      </c>
      <c r="B12" s="177">
        <f>IF('4.2.a conf'!B11&gt;0,('4.2.a conf'!B11/'4.2.a conf'!$E$11)*100,0)</f>
        <v>0</v>
      </c>
      <c r="D12" s="483"/>
      <c r="E12" s="483"/>
    </row>
    <row r="13" spans="1:7" x14ac:dyDescent="0.2">
      <c r="A13" s="75">
        <f>'4.2.a conf'!A12</f>
        <v>41395</v>
      </c>
      <c r="B13" s="177">
        <f>IF('4.2.a conf'!B12&gt;0,('4.2.a conf'!B12/'4.2.a conf'!$E$11)*100,0)</f>
        <v>0</v>
      </c>
      <c r="D13" s="483"/>
      <c r="E13" s="483"/>
    </row>
    <row r="14" spans="1:7" x14ac:dyDescent="0.2">
      <c r="A14" s="75">
        <f>'4.2.a conf'!A13</f>
        <v>41426</v>
      </c>
      <c r="B14" s="177">
        <f>IF('4.2.a conf'!B13&gt;0,('4.2.a conf'!B13/'4.2.a conf'!$E$11)*100,0)</f>
        <v>0</v>
      </c>
    </row>
    <row r="15" spans="1:7" x14ac:dyDescent="0.2">
      <c r="A15" s="75">
        <f>'4.2.a conf'!A14</f>
        <v>41456</v>
      </c>
      <c r="B15" s="177">
        <f>IF('4.2.a conf'!B14&gt;0,('4.2.a conf'!B14/'4.2.a conf'!$E$11)*100,0)</f>
        <v>0</v>
      </c>
    </row>
    <row r="16" spans="1:7" x14ac:dyDescent="0.2">
      <c r="A16" s="75">
        <f>'4.2.a conf'!A15</f>
        <v>41487</v>
      </c>
      <c r="B16" s="177">
        <f>IF('4.2.a conf'!B15&gt;0,('4.2.a conf'!B15/'4.2.a conf'!$E$11)*100,0)</f>
        <v>0</v>
      </c>
    </row>
    <row r="17" spans="1:2" x14ac:dyDescent="0.2">
      <c r="A17" s="75">
        <f>'4.2.a conf'!A16</f>
        <v>41518</v>
      </c>
      <c r="B17" s="177">
        <f>IF('4.2.a conf'!B16&gt;0,('4.2.a conf'!B16/'4.2.a conf'!$E$11)*100,0)</f>
        <v>0</v>
      </c>
    </row>
    <row r="18" spans="1:2" x14ac:dyDescent="0.2">
      <c r="A18" s="75">
        <f>'4.2.a conf'!A17</f>
        <v>41548</v>
      </c>
      <c r="B18" s="177">
        <f>IF('4.2.a conf'!B17&gt;0,('4.2.a conf'!B17/'4.2.a conf'!$E$11)*100,0)</f>
        <v>0</v>
      </c>
    </row>
    <row r="19" spans="1:2" x14ac:dyDescent="0.2">
      <c r="A19" s="75">
        <f>'4.2.a conf'!A18</f>
        <v>41579</v>
      </c>
      <c r="B19" s="177">
        <f>IF('4.2.a conf'!B18&gt;0,('4.2.a conf'!B18/'4.2.a conf'!$E$11)*100,0)</f>
        <v>0</v>
      </c>
    </row>
    <row r="20" spans="1:2" ht="13.5" thickBot="1" x14ac:dyDescent="0.25">
      <c r="A20" s="76">
        <f>'4.2.a conf'!A19</f>
        <v>41609</v>
      </c>
      <c r="B20" s="178">
        <f>IF('4.2.a conf'!B19&gt;0,('4.2.a conf'!B19/'4.2.a conf'!$E$11)*100,0)</f>
        <v>0</v>
      </c>
    </row>
    <row r="21" spans="1:2" x14ac:dyDescent="0.2">
      <c r="A21" s="74">
        <f>'4.2.a conf'!A20</f>
        <v>41640</v>
      </c>
      <c r="B21" s="179">
        <f>IF('4.2.a conf'!B20&gt;0,('4.2.a conf'!B20/'4.2.a conf'!$E$11)*100,0)</f>
        <v>0</v>
      </c>
    </row>
    <row r="22" spans="1:2" x14ac:dyDescent="0.2">
      <c r="A22" s="75">
        <f>'4.2.a conf'!A21</f>
        <v>41671</v>
      </c>
      <c r="B22" s="177">
        <f>IF('4.2.a conf'!B21&gt;0,('4.2.a conf'!B21/'4.2.a conf'!$E$11)*100,0)</f>
        <v>0</v>
      </c>
    </row>
    <row r="23" spans="1:2" x14ac:dyDescent="0.2">
      <c r="A23" s="75">
        <f>'4.2.a conf'!A22</f>
        <v>41699</v>
      </c>
      <c r="B23" s="177">
        <f>IF('4.2.a conf'!B22&gt;0,('4.2.a conf'!B22/'4.2.a conf'!$E$11)*100,0)</f>
        <v>0</v>
      </c>
    </row>
    <row r="24" spans="1:2" x14ac:dyDescent="0.2">
      <c r="A24" s="75">
        <f>'4.2.a conf'!A23</f>
        <v>41730</v>
      </c>
      <c r="B24" s="177">
        <f>IF('4.2.a conf'!B23&gt;0,('4.2.a conf'!B23/'4.2.a conf'!$E$11)*100,0)</f>
        <v>0</v>
      </c>
    </row>
    <row r="25" spans="1:2" x14ac:dyDescent="0.2">
      <c r="A25" s="75">
        <f>'4.2.a conf'!A24</f>
        <v>41760</v>
      </c>
      <c r="B25" s="177">
        <f>IF('4.2.a conf'!B24&gt;0,('4.2.a conf'!B24/'4.2.a conf'!$E$11)*100,0)</f>
        <v>0</v>
      </c>
    </row>
    <row r="26" spans="1:2" x14ac:dyDescent="0.2">
      <c r="A26" s="75">
        <f>'4.2.a conf'!A25</f>
        <v>41791</v>
      </c>
      <c r="B26" s="177">
        <f>IF('4.2.a conf'!B25&gt;0,('4.2.a conf'!B25/'4.2.a conf'!$E$11)*100,0)</f>
        <v>0</v>
      </c>
    </row>
    <row r="27" spans="1:2" x14ac:dyDescent="0.2">
      <c r="A27" s="75">
        <f>'4.2.a conf'!A26</f>
        <v>41821</v>
      </c>
      <c r="B27" s="177">
        <f>IF('4.2.a conf'!B26&gt;0,('4.2.a conf'!B26/'4.2.a conf'!$E$11)*100,0)</f>
        <v>0</v>
      </c>
    </row>
    <row r="28" spans="1:2" x14ac:dyDescent="0.2">
      <c r="A28" s="75">
        <f>'4.2.a conf'!A27</f>
        <v>41852</v>
      </c>
      <c r="B28" s="177">
        <f>IF('4.2.a conf'!B27&gt;0,('4.2.a conf'!B27/'4.2.a conf'!$E$11)*100,0)</f>
        <v>0</v>
      </c>
    </row>
    <row r="29" spans="1:2" x14ac:dyDescent="0.2">
      <c r="A29" s="75">
        <f>'4.2.a conf'!A28</f>
        <v>41883</v>
      </c>
      <c r="B29" s="177">
        <f>IF('4.2.a conf'!B28&gt;0,('4.2.a conf'!B28/'4.2.a conf'!$E$11)*100,0)</f>
        <v>0</v>
      </c>
    </row>
    <row r="30" spans="1:2" x14ac:dyDescent="0.2">
      <c r="A30" s="75">
        <f>'4.2.a conf'!A29</f>
        <v>41913</v>
      </c>
      <c r="B30" s="177">
        <f>IF('4.2.a conf'!B29&gt;0,('4.2.a conf'!B29/'4.2.a conf'!$E$11)*100,0)</f>
        <v>0</v>
      </c>
    </row>
    <row r="31" spans="1:2" x14ac:dyDescent="0.2">
      <c r="A31" s="75">
        <f>'4.2.a conf'!A30</f>
        <v>41944</v>
      </c>
      <c r="B31" s="177">
        <f>IF('4.2.a conf'!B30&gt;0,('4.2.a conf'!B30/'4.2.a conf'!$E$11)*100,0)</f>
        <v>0</v>
      </c>
    </row>
    <row r="32" spans="1:2" ht="13.5" thickBot="1" x14ac:dyDescent="0.25">
      <c r="A32" s="76">
        <f>'4.2.a conf'!A31</f>
        <v>41974</v>
      </c>
      <c r="B32" s="180">
        <f>IF('4.2.a conf'!B31&gt;0,('4.2.a conf'!B31/'4.2.a conf'!$E$11)*100,0)</f>
        <v>0</v>
      </c>
    </row>
    <row r="33" spans="1:2" x14ac:dyDescent="0.2">
      <c r="A33" s="74">
        <f>'4.2.a conf'!A32</f>
        <v>42005</v>
      </c>
      <c r="B33" s="181">
        <f>IF('4.2.a conf'!B32&gt;0,('4.2.a conf'!B32/'4.2.a conf'!$E$11)*100,0)</f>
        <v>0</v>
      </c>
    </row>
    <row r="34" spans="1:2" x14ac:dyDescent="0.2">
      <c r="A34" s="75">
        <f>'4.2.a conf'!A33</f>
        <v>42036</v>
      </c>
      <c r="B34" s="177">
        <f>IF('4.2.a conf'!B33&gt;0,('4.2.a conf'!B33/'4.2.a conf'!$E$11)*100,0)</f>
        <v>0</v>
      </c>
    </row>
    <row r="35" spans="1:2" x14ac:dyDescent="0.2">
      <c r="A35" s="75">
        <f>'4.2.a conf'!A34</f>
        <v>42064</v>
      </c>
      <c r="B35" s="177">
        <f>IF('4.2.a conf'!B34&gt;0,('4.2.a conf'!B34/'4.2.a conf'!$E$11)*100,0)</f>
        <v>0</v>
      </c>
    </row>
    <row r="36" spans="1:2" x14ac:dyDescent="0.2">
      <c r="A36" s="75">
        <f>'4.2.a conf'!A35</f>
        <v>42095</v>
      </c>
      <c r="B36" s="177">
        <f>IF('4.2.a conf'!B35&gt;0,('4.2.a conf'!B35/'4.2.a conf'!$E$11)*100,0)</f>
        <v>0</v>
      </c>
    </row>
    <row r="37" spans="1:2" x14ac:dyDescent="0.2">
      <c r="A37" s="75">
        <f>'4.2.a conf'!A36</f>
        <v>42125</v>
      </c>
      <c r="B37" s="177">
        <f>IF('4.2.a conf'!B36&gt;0,('4.2.a conf'!B36/'4.2.a conf'!$E$11)*100,0)</f>
        <v>0</v>
      </c>
    </row>
    <row r="38" spans="1:2" x14ac:dyDescent="0.2">
      <c r="A38" s="75">
        <f>'4.2.a conf'!A37</f>
        <v>42156</v>
      </c>
      <c r="B38" s="177">
        <f>IF('4.2.a conf'!B37&gt;0,('4.2.a conf'!B37/'4.2.a conf'!$E$11)*100,0)</f>
        <v>0</v>
      </c>
    </row>
    <row r="39" spans="1:2" x14ac:dyDescent="0.2">
      <c r="A39" s="75">
        <f>'4.2.a conf'!A38</f>
        <v>42186</v>
      </c>
      <c r="B39" s="177">
        <f>IF('4.2.a conf'!B38&gt;0,('4.2.a conf'!B38/'4.2.a conf'!$E$11)*100,0)</f>
        <v>0</v>
      </c>
    </row>
    <row r="40" spans="1:2" x14ac:dyDescent="0.2">
      <c r="A40" s="75">
        <f>'4.2.a conf'!A39</f>
        <v>42217</v>
      </c>
      <c r="B40" s="177">
        <f>IF('4.2.a conf'!B39&gt;0,('4.2.a conf'!B39/'4.2.a conf'!$E$11)*100,0)</f>
        <v>0</v>
      </c>
    </row>
    <row r="41" spans="1:2" x14ac:dyDescent="0.2">
      <c r="A41" s="75">
        <f>'4.2.a conf'!A40</f>
        <v>42248</v>
      </c>
      <c r="B41" s="177">
        <f>IF('4.2.a conf'!B40&gt;0,('4.2.a conf'!B40/'4.2.a conf'!$E$11)*100,0)</f>
        <v>0</v>
      </c>
    </row>
    <row r="42" spans="1:2" x14ac:dyDescent="0.2">
      <c r="A42" s="75">
        <f>'4.2.a conf'!A41</f>
        <v>42278</v>
      </c>
      <c r="B42" s="177">
        <f>IF('4.2.a conf'!B41&gt;0,('4.2.a conf'!B41/'4.2.a conf'!$E$11)*100,0)</f>
        <v>0</v>
      </c>
    </row>
    <row r="43" spans="1:2" x14ac:dyDescent="0.2">
      <c r="A43" s="75">
        <f>'4.2.a conf'!A42</f>
        <v>42309</v>
      </c>
      <c r="B43" s="177">
        <f>IF('4.2.a conf'!B42&gt;0,('4.2.a conf'!B42/'4.2.a conf'!$E$11)*100,0)</f>
        <v>0</v>
      </c>
    </row>
    <row r="44" spans="1:2" ht="13.5" thickBot="1" x14ac:dyDescent="0.25">
      <c r="A44" s="76">
        <f>'4.2.a conf'!A43</f>
        <v>42339</v>
      </c>
      <c r="B44" s="178">
        <f>IF('4.2.a conf'!B43&gt;0,('4.2.a conf'!B43/'4.2.a conf'!$E$11)*100,0)</f>
        <v>0</v>
      </c>
    </row>
    <row r="45" spans="1:2" x14ac:dyDescent="0.2">
      <c r="A45" s="74">
        <f>'4.2.a conf'!A44</f>
        <v>42370</v>
      </c>
      <c r="B45" s="181">
        <f>IF('4.2.a conf'!B44&gt;0,('4.2.a conf'!B44/'4.2.a conf'!$E$11)*100,0)</f>
        <v>0</v>
      </c>
    </row>
    <row r="46" spans="1:2" x14ac:dyDescent="0.2">
      <c r="A46" s="75">
        <f>'4.2.a conf'!A45</f>
        <v>42401</v>
      </c>
      <c r="B46" s="177">
        <f>IF('4.2.a conf'!B45&gt;0,('4.2.a conf'!B45/'4.2.a conf'!$E$11)*100,0)</f>
        <v>0</v>
      </c>
    </row>
    <row r="47" spans="1:2" x14ac:dyDescent="0.2">
      <c r="A47" s="75">
        <f>'4.2.a conf'!A46</f>
        <v>42430</v>
      </c>
      <c r="B47" s="177">
        <f>IF('4.2.a conf'!B46&gt;0,('4.2.a conf'!B46/'4.2.a conf'!$E$11)*100,0)</f>
        <v>0</v>
      </c>
    </row>
    <row r="48" spans="1:2" x14ac:dyDescent="0.2">
      <c r="A48" s="75">
        <f>'4.2.a conf'!A47</f>
        <v>42461</v>
      </c>
      <c r="B48" s="177">
        <f>IF('4.2.a conf'!B47&gt;0,('4.2.a conf'!B47/'4.2.a conf'!$E$11)*100,0)</f>
        <v>0</v>
      </c>
    </row>
    <row r="49" spans="1:2" x14ac:dyDescent="0.2">
      <c r="A49" s="75">
        <f>'4.2.a conf'!A48</f>
        <v>42491</v>
      </c>
      <c r="B49" s="177">
        <f>IF('4.2.a conf'!B48&gt;0,('4.2.a conf'!B48/'4.2.a conf'!$E$11)*100,0)</f>
        <v>0</v>
      </c>
    </row>
    <row r="50" spans="1:2" x14ac:dyDescent="0.2">
      <c r="A50" s="75">
        <f>'4.2.a conf'!A49</f>
        <v>42522</v>
      </c>
      <c r="B50" s="177">
        <f>IF('4.2.a conf'!B49&gt;0,('4.2.a conf'!B49/'4.2.a conf'!$E$11)*100,0)</f>
        <v>0</v>
      </c>
    </row>
    <row r="51" spans="1:2" x14ac:dyDescent="0.2">
      <c r="A51" s="75">
        <f>'4.2.a conf'!A50</f>
        <v>42552</v>
      </c>
      <c r="B51" s="177">
        <f>IF('4.2.a conf'!B50&gt;0,('4.2.a conf'!B50/'4.2.a conf'!$E$11)*100,0)</f>
        <v>0</v>
      </c>
    </row>
    <row r="52" spans="1:2" x14ac:dyDescent="0.2">
      <c r="A52" s="75">
        <f>'4.2.a conf'!A51</f>
        <v>42583</v>
      </c>
      <c r="B52" s="177">
        <f>IF('4.2.a conf'!B51&gt;0,('4.2.a conf'!B51/'4.2.a conf'!$E$11)*100,0)</f>
        <v>0</v>
      </c>
    </row>
    <row r="53" spans="1:2" x14ac:dyDescent="0.2">
      <c r="A53" s="75">
        <f>'4.2.a conf'!A52</f>
        <v>42614</v>
      </c>
      <c r="B53" s="177">
        <f>IF('4.2.a conf'!B52&gt;0,('4.2.a conf'!B52/'4.2.a conf'!$E$11)*100,0)</f>
        <v>0</v>
      </c>
    </row>
    <row r="54" spans="1:2" x14ac:dyDescent="0.2">
      <c r="A54" s="75">
        <f>'4.2.a conf'!A53</f>
        <v>42644</v>
      </c>
      <c r="B54" s="177">
        <f>IF('4.2.a conf'!B53&gt;0,('4.2.a conf'!B53/'4.2.a conf'!$E$11)*100,0)</f>
        <v>0</v>
      </c>
    </row>
    <row r="55" spans="1:2" ht="13.5" thickBot="1" x14ac:dyDescent="0.25">
      <c r="A55" s="76">
        <f>'4.2.a conf'!A54</f>
        <v>42675</v>
      </c>
      <c r="B55" s="178">
        <f>IF('4.2.a conf'!B54&gt;0,('4.2.a conf'!B54/'4.2.a conf'!$E$11)*100,0)</f>
        <v>0</v>
      </c>
    </row>
    <row r="56" spans="1:2" ht="13.5" hidden="1" thickBot="1" x14ac:dyDescent="0.25">
      <c r="A56" s="415">
        <f>'4.2.a conf'!A55</f>
        <v>42705</v>
      </c>
      <c r="B56" s="421">
        <f>IF('4.2.a conf'!B55&gt;0,('4.2.a conf'!B55/'4.2.a conf'!$E$11)*100,0)</f>
        <v>0</v>
      </c>
    </row>
    <row r="57" spans="1:2" ht="13.5" thickBot="1" x14ac:dyDescent="0.25">
      <c r="A57" s="45"/>
      <c r="B57" s="46"/>
    </row>
    <row r="58" spans="1:2" ht="57.75" customHeight="1" thickBot="1" x14ac:dyDescent="0.25">
      <c r="A58" s="208" t="s">
        <v>7</v>
      </c>
      <c r="B58" s="24" t="str">
        <f>+B8</f>
        <v xml:space="preserve">EXPORTACIONES US$ FOB  </v>
      </c>
    </row>
    <row r="59" spans="1:2" x14ac:dyDescent="0.2">
      <c r="A59" s="207">
        <f>'4.2.a conf'!A58</f>
        <v>2013</v>
      </c>
      <c r="B59" s="182">
        <f>IF('4.2.a conf'!B58&gt;0,('4.2.a conf'!B58/'4.2.a conf'!$E$11)*100,0)</f>
        <v>0</v>
      </c>
    </row>
    <row r="60" spans="1:2" x14ac:dyDescent="0.2">
      <c r="A60" s="57">
        <f>'4.2.a conf'!A59</f>
        <v>2014</v>
      </c>
      <c r="B60" s="183">
        <f>IF('4.2.a conf'!B59&gt;0,('4.2.a conf'!B59/'4.2.a conf'!$E$11)*100,0)</f>
        <v>0</v>
      </c>
    </row>
    <row r="61" spans="1:2" x14ac:dyDescent="0.2">
      <c r="A61" s="59">
        <f>'4.2.a conf'!A60</f>
        <v>2015</v>
      </c>
      <c r="B61" s="263">
        <f>IF('4.2.a conf'!B60&gt;0,('4.2.a conf'!B60/'4.2.a conf'!$E$11)*100,0)</f>
        <v>0</v>
      </c>
    </row>
    <row r="62" spans="1:2" x14ac:dyDescent="0.2">
      <c r="A62" s="57" t="str">
        <f>'4.2.a conf'!A61</f>
        <v>ene-nov 2015</v>
      </c>
      <c r="B62" s="263">
        <f>IF('4.2.a conf'!B61&gt;0,('4.2.a conf'!B61/'4.2.a conf'!$E$11)*100,0)</f>
        <v>0</v>
      </c>
    </row>
    <row r="63" spans="1:2" ht="13.5" thickBot="1" x14ac:dyDescent="0.25">
      <c r="A63" s="244" t="str">
        <f>'4.2.a conf'!A62</f>
        <v>ene-nov 2016</v>
      </c>
      <c r="B63" s="184">
        <f>IF('4.2.a conf'!B62&gt;0,('4.2.a conf'!B62/'4.2.a conf'!$E$11)*100,0)</f>
        <v>0</v>
      </c>
    </row>
  </sheetData>
  <sheetProtection formatCells="0" formatColumns="0" formatRows="0"/>
  <protectedRanges>
    <protectedRange sqref="B59:B63 B9:B56" name="Rango2_1"/>
    <protectedRange sqref="B59:B63" name="Rango1_1"/>
  </protectedRanges>
  <mergeCells count="7">
    <mergeCell ref="D9:E13"/>
    <mergeCell ref="A1:B1"/>
    <mergeCell ref="D5:E5"/>
    <mergeCell ref="A2:B2"/>
    <mergeCell ref="A3:B3"/>
    <mergeCell ref="A4:B4"/>
    <mergeCell ref="A5:B5"/>
  </mergeCells>
  <phoneticPr fontId="1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portrait" horizontalDpi="300" verticalDpi="300" r:id="rId1"/>
  <headerFooter alignWithMargins="0">
    <oddHeader xml:space="preserve">&amp;R2016 - Año del Bicentenario de la Declaración de la Independencia Nacional
</oddHeader>
  </headerFooter>
  <ignoredErrors>
    <ignoredError sqref="A4 A58:A63 A9:B33 B57:B63 A36:B54 A34 A3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2"/>
  <sheetViews>
    <sheetView tabSelected="1" view="pageBreakPreview" zoomScale="85" zoomScaleNormal="100" zoomScaleSheetLayoutView="85" workbookViewId="0">
      <selection activeCell="N21" sqref="N21"/>
    </sheetView>
  </sheetViews>
  <sheetFormatPr baseColWidth="10" defaultRowHeight="12.75" x14ac:dyDescent="0.2"/>
  <cols>
    <col min="1" max="1" width="13.28515625" customWidth="1"/>
    <col min="2" max="2" width="14.28515625" customWidth="1"/>
    <col min="3" max="3" width="17.28515625" customWidth="1"/>
    <col min="5" max="5" width="15.85546875" customWidth="1"/>
  </cols>
  <sheetData>
    <row r="1" spans="1:7" x14ac:dyDescent="0.2">
      <c r="A1" s="489" t="s">
        <v>98</v>
      </c>
      <c r="B1" s="489"/>
      <c r="C1" s="489"/>
      <c r="D1" s="489"/>
      <c r="E1" s="489"/>
    </row>
    <row r="2" spans="1:7" ht="30.75" customHeight="1" x14ac:dyDescent="0.2">
      <c r="A2" s="488" t="s">
        <v>218</v>
      </c>
      <c r="B2" s="488"/>
      <c r="C2" s="488"/>
      <c r="D2" s="488"/>
      <c r="E2" s="488"/>
    </row>
    <row r="3" spans="1:7" ht="24" customHeight="1" x14ac:dyDescent="0.2">
      <c r="A3" s="486" t="str">
        <f>'2. prod nac'!A3:I3</f>
        <v>PLACAS DE METACRILATO</v>
      </c>
      <c r="B3" s="486"/>
      <c r="C3" s="486"/>
      <c r="D3" s="486"/>
      <c r="E3" s="486"/>
    </row>
    <row r="4" spans="1:7" x14ac:dyDescent="0.2">
      <c r="A4" s="487"/>
      <c r="B4" s="487"/>
      <c r="C4" s="487"/>
      <c r="D4" s="487"/>
      <c r="E4" s="487"/>
    </row>
    <row r="5" spans="1:7" ht="13.5" thickBot="1" x14ac:dyDescent="0.25">
      <c r="F5" s="320"/>
      <c r="G5" s="320"/>
    </row>
    <row r="6" spans="1:7" ht="27.75" customHeight="1" thickBot="1" x14ac:dyDescent="0.25">
      <c r="B6" s="208" t="s">
        <v>9</v>
      </c>
      <c r="C6" s="422" t="s">
        <v>143</v>
      </c>
    </row>
    <row r="7" spans="1:7" x14ac:dyDescent="0.2">
      <c r="B7" s="60">
        <f>'2. prod nac'!B8</f>
        <v>2013</v>
      </c>
      <c r="C7" s="398"/>
    </row>
    <row r="8" spans="1:7" x14ac:dyDescent="0.2">
      <c r="B8" s="264">
        <f>'2. prod nac'!B9</f>
        <v>2014</v>
      </c>
      <c r="C8" s="399"/>
    </row>
    <row r="9" spans="1:7" x14ac:dyDescent="0.2">
      <c r="B9" s="264">
        <f>'2. prod nac'!B10</f>
        <v>2015</v>
      </c>
      <c r="C9" s="399"/>
    </row>
    <row r="10" spans="1:7" x14ac:dyDescent="0.2">
      <c r="B10" s="264" t="str">
        <f>'2. prod nac'!B11</f>
        <v>ene-nov 2015</v>
      </c>
      <c r="C10" s="399"/>
    </row>
    <row r="11" spans="1:7" ht="13.5" thickBot="1" x14ac:dyDescent="0.25">
      <c r="B11" s="265" t="str">
        <f>'2. prod nac'!B12</f>
        <v>ene-nov 2016</v>
      </c>
      <c r="C11" s="400"/>
    </row>
    <row r="12" spans="1:7" x14ac:dyDescent="0.2">
      <c r="B12" s="320"/>
    </row>
  </sheetData>
  <mergeCells count="4">
    <mergeCell ref="A3:E3"/>
    <mergeCell ref="A4:E4"/>
    <mergeCell ref="A2:E2"/>
    <mergeCell ref="A1:E1"/>
  </mergeCells>
  <printOptions horizontalCentered="1" verticalCentered="1"/>
  <pageMargins left="0.74803149606299213" right="0.74803149606299213" top="0.98425196850393704" bottom="0.98425196850393704" header="0" footer="0"/>
  <pageSetup paperSize="9" scale="121" orientation="landscape" r:id="rId1"/>
  <headerFooter alignWithMargins="0">
    <oddHeader xml:space="preserve">&amp;R2016 - Año del Bicentenario de la Declaración de la Independencia Nacional
</oddHeader>
  </headerFooter>
  <ignoredErrors>
    <ignoredError sqref="A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20</vt:i4>
      </vt:variant>
    </vt:vector>
  </HeadingPairs>
  <TitlesOfParts>
    <vt:vector size="41" baseType="lpstr">
      <vt:lpstr>parámetros e instrucciones</vt:lpstr>
      <vt:lpstr>anexo</vt:lpstr>
      <vt:lpstr>1.modelos</vt:lpstr>
      <vt:lpstr>2. prod nac</vt:lpstr>
      <vt:lpstr>3.vol</vt:lpstr>
      <vt:lpstr>4.1  $</vt:lpstr>
      <vt:lpstr>4.2.a conf</vt:lpstr>
      <vt:lpstr>4.2.b res pub</vt:lpstr>
      <vt:lpstr>5. cap prod</vt:lpstr>
      <vt:lpstr>5.ejemplo</vt:lpstr>
      <vt:lpstr>6-empleo </vt:lpstr>
      <vt:lpstr>7.costos totales</vt:lpstr>
      <vt:lpstr>8.a costos</vt:lpstr>
      <vt:lpstr>9.a costos adicionales</vt:lpstr>
      <vt:lpstr>10.precios</vt:lpstr>
      <vt:lpstr>11.impo</vt:lpstr>
      <vt:lpstr>12.reventa</vt:lpstr>
      <vt:lpstr>13.exist</vt:lpstr>
      <vt:lpstr>14.semiterm</vt:lpstr>
      <vt:lpstr>11-Máx. Prod.</vt:lpstr>
      <vt:lpstr>14-horas trabajadas</vt:lpstr>
      <vt:lpstr>'1.modelos'!Área_de_impresión</vt:lpstr>
      <vt:lpstr>'10.precios'!Área_de_impresión</vt:lpstr>
      <vt:lpstr>'11.impo'!Área_de_impresión</vt:lpstr>
      <vt:lpstr>'11-Máx. Prod.'!Área_de_impresión</vt:lpstr>
      <vt:lpstr>'12.reventa'!Área_de_impresión</vt:lpstr>
      <vt:lpstr>'13.exist'!Área_de_impresión</vt:lpstr>
      <vt:lpstr>'14.semiterm'!Área_de_impresión</vt:lpstr>
      <vt:lpstr>'14-horas trabajadas'!Área_de_impresión</vt:lpstr>
      <vt:lpstr>'2. prod nac'!Área_de_impresión</vt:lpstr>
      <vt:lpstr>'3.vol'!Área_de_impresión</vt:lpstr>
      <vt:lpstr>'4.1  $'!Área_de_impresión</vt:lpstr>
      <vt:lpstr>'4.2.a conf'!Área_de_impresión</vt:lpstr>
      <vt:lpstr>'4.2.b res pub'!Área_de_impresión</vt:lpstr>
      <vt:lpstr>'5. cap prod'!Área_de_impresión</vt:lpstr>
      <vt:lpstr>'5.ejemplo'!Área_de_impresión</vt:lpstr>
      <vt:lpstr>'6-empleo '!Área_de_impresión</vt:lpstr>
      <vt:lpstr>'7.costos totales'!Área_de_impresión</vt:lpstr>
      <vt:lpstr>'8.a costos'!Área_de_impresión</vt:lpstr>
      <vt:lpstr>'9.a costos adicionales'!Área_de_impresión</vt:lpstr>
      <vt:lpstr>anexo!Área_de_impresión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Sol Pasqualini</cp:lastModifiedBy>
  <cp:lastPrinted>2016-12-16T14:32:11Z</cp:lastPrinted>
  <dcterms:created xsi:type="dcterms:W3CDTF">1996-10-10T17:31:07Z</dcterms:created>
  <dcterms:modified xsi:type="dcterms:W3CDTF">2016-12-16T15:31:41Z</dcterms:modified>
</cp:coreProperties>
</file>