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user\Desktop\PRESUP SUBIR PAGINA\"/>
    </mc:Choice>
  </mc:AlternateContent>
  <bookViews>
    <workbookView xWindow="0" yWindow="0" windowWidth="19200" windowHeight="11595"/>
  </bookViews>
  <sheets>
    <sheet name="Incisos Mayores" sheetId="2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15" i="2" l="1"/>
  <c r="O131" i="2"/>
  <c r="O121" i="2"/>
  <c r="O16" i="2"/>
  <c r="O416" i="2" l="1"/>
  <c r="N370" i="2" l="1"/>
  <c r="N416" i="2" s="1"/>
  <c r="P416" i="2" s="1"/>
  <c r="O369" i="2"/>
  <c r="N367" i="2"/>
  <c r="N369" i="2" s="1"/>
  <c r="O366" i="2"/>
  <c r="N366" i="2"/>
  <c r="O363" i="2"/>
  <c r="N363" i="2"/>
  <c r="O359" i="2"/>
  <c r="N359" i="2"/>
  <c r="N354" i="2"/>
  <c r="O321" i="2"/>
  <c r="O354" i="2" s="1"/>
  <c r="N315" i="2"/>
  <c r="O290" i="2"/>
  <c r="N290" i="2"/>
  <c r="O281" i="2"/>
  <c r="N281" i="2"/>
  <c r="O278" i="2"/>
  <c r="N278" i="2"/>
  <c r="O268" i="2"/>
  <c r="N268" i="2"/>
  <c r="O265" i="2"/>
  <c r="N263" i="2"/>
  <c r="N265" i="2" s="1"/>
  <c r="O262" i="2"/>
  <c r="N262" i="2"/>
  <c r="O259" i="2"/>
  <c r="N259" i="2"/>
  <c r="O251" i="2"/>
  <c r="N251" i="2"/>
  <c r="O248" i="2"/>
  <c r="N248" i="2"/>
  <c r="O235" i="2"/>
  <c r="N235" i="2"/>
  <c r="O232" i="2"/>
  <c r="N232" i="2"/>
  <c r="O229" i="2"/>
  <c r="N229" i="2"/>
  <c r="O226" i="2"/>
  <c r="N226" i="2"/>
  <c r="O188" i="2"/>
  <c r="N188" i="2"/>
  <c r="O172" i="2"/>
  <c r="N172" i="2"/>
  <c r="O160" i="2"/>
  <c r="N160" i="2"/>
  <c r="O138" i="2"/>
  <c r="N138" i="2"/>
  <c r="N131" i="2"/>
  <c r="O124" i="2"/>
  <c r="N124" i="2"/>
  <c r="P124" i="2" s="1"/>
  <c r="N121" i="2"/>
  <c r="O113" i="2"/>
  <c r="N113" i="2"/>
  <c r="O109" i="2"/>
  <c r="N109" i="2"/>
  <c r="O95" i="2"/>
  <c r="N93" i="2"/>
  <c r="N95" i="2" s="1"/>
  <c r="O92" i="2"/>
  <c r="N84" i="2"/>
  <c r="N92" i="2" s="1"/>
  <c r="O83" i="2"/>
  <c r="N76" i="2"/>
  <c r="N83" i="2" s="1"/>
  <c r="O75" i="2"/>
  <c r="N62" i="2"/>
  <c r="N75" i="2" s="1"/>
  <c r="O61" i="2"/>
  <c r="N61" i="2"/>
  <c r="O58" i="2"/>
  <c r="N58" i="2"/>
  <c r="O21" i="2"/>
  <c r="N21" i="2"/>
  <c r="N6" i="2"/>
  <c r="N16" i="2" s="1"/>
  <c r="N2" i="2"/>
  <c r="N5" i="2" s="1"/>
  <c r="P265" i="2" l="1"/>
  <c r="P61" i="2"/>
  <c r="P138" i="2"/>
  <c r="P226" i="2"/>
  <c r="P248" i="2"/>
  <c r="P363" i="2"/>
  <c r="P16" i="2"/>
  <c r="P58" i="2"/>
  <c r="P75" i="2"/>
  <c r="P92" i="2"/>
  <c r="P109" i="2"/>
  <c r="P121" i="2"/>
  <c r="P131" i="2"/>
  <c r="P160" i="2"/>
  <c r="P188" i="2"/>
  <c r="P229" i="2"/>
  <c r="P235" i="2"/>
  <c r="P251" i="2"/>
  <c r="P262" i="2"/>
  <c r="P268" i="2"/>
  <c r="P281" i="2"/>
  <c r="P315" i="2"/>
  <c r="P359" i="2"/>
  <c r="P366" i="2"/>
  <c r="P21" i="2"/>
  <c r="P83" i="2"/>
  <c r="P95" i="2"/>
  <c r="P113" i="2"/>
  <c r="P172" i="2"/>
  <c r="P232" i="2"/>
  <c r="P259" i="2"/>
  <c r="P278" i="2"/>
  <c r="P369" i="2"/>
  <c r="P354" i="2"/>
  <c r="P290" i="2"/>
  <c r="N417" i="2"/>
  <c r="O5" i="2"/>
  <c r="O417" i="2" s="1"/>
  <c r="P5" i="2" l="1"/>
  <c r="P417" i="2"/>
</calcChain>
</file>

<file path=xl/sharedStrings.xml><?xml version="1.0" encoding="utf-8"?>
<sst xmlns="http://schemas.openxmlformats.org/spreadsheetml/2006/main" count="1754" uniqueCount="179">
  <si>
    <t>Destino del gasto</t>
  </si>
  <si>
    <t>Estado</t>
  </si>
  <si>
    <t>Leyenda</t>
  </si>
  <si>
    <t xml:space="preserve"> Pg</t>
  </si>
  <si>
    <t xml:space="preserve"> Ac</t>
  </si>
  <si>
    <t xml:space="preserve"> In</t>
  </si>
  <si>
    <t xml:space="preserve"> Pp</t>
  </si>
  <si>
    <t xml:space="preserve"> Pc</t>
  </si>
  <si>
    <t>CREDITO</t>
  </si>
  <si>
    <t>Personal Permanente-Retribución del Cargo</t>
  </si>
  <si>
    <t>OPERATIVO</t>
  </si>
  <si>
    <t>Confirmado</t>
  </si>
  <si>
    <t>BANCO DE LA NACION ARGENTINA</t>
  </si>
  <si>
    <t>CUI-30500010912</t>
  </si>
  <si>
    <t>SALDO</t>
  </si>
  <si>
    <t>Productos Alimenticios, Agropecuarios y Forestales-Alimentos para Personas</t>
  </si>
  <si>
    <t>RENADM</t>
  </si>
  <si>
    <t>Autorizado</t>
  </si>
  <si>
    <t>MINISTERIO DEL INTERIOR (GASTOS PROPIOS)</t>
  </si>
  <si>
    <t>CUI-30546662361</t>
  </si>
  <si>
    <t>Textiles y Vestuario-Prendas de Vestir</t>
  </si>
  <si>
    <t>ELECCIONES</t>
  </si>
  <si>
    <t>ARGIE TOURS S.R.L.</t>
  </si>
  <si>
    <t>CUI-30713569905</t>
  </si>
  <si>
    <t>Productos de Papel, Cartón e Impresos-Papel de Escritorio y Cartón</t>
  </si>
  <si>
    <t>FELIX A. MEDORO S.A.C.I.F.</t>
  </si>
  <si>
    <t>CUI-33500204279</t>
  </si>
  <si>
    <t>MELENZANE S.A.</t>
  </si>
  <si>
    <t>CUI-30637175706</t>
  </si>
  <si>
    <t>Productos de Papel, Cartón e Impresos-Papel para Computación</t>
  </si>
  <si>
    <t>Productos de Papel, Cartón e Impresos-Productos de Artes Gráficas</t>
  </si>
  <si>
    <t>Liquidado</t>
  </si>
  <si>
    <t>Productos de Papel, Cartón e Impresos-Productos de Papel y Cartón</t>
  </si>
  <si>
    <t>FORMATO SA</t>
  </si>
  <si>
    <t>CUI-30635542434</t>
  </si>
  <si>
    <t>SINDICATURA GRAL. NACION</t>
  </si>
  <si>
    <t>CUI-33658406219</t>
  </si>
  <si>
    <t>Productos Químicos, Combustibles y Lubricantes-Productos de Material Plástico</t>
  </si>
  <si>
    <t>A Y M D`ESPOSITO S.R.L.</t>
  </si>
  <si>
    <t>CUI-30612677499</t>
  </si>
  <si>
    <t>Otros Bienes de Consumo-Elementos de Limpieza</t>
  </si>
  <si>
    <t>Otros Bienes de Consumo-Utiles de Escritorio, Oficina y Enseñanza</t>
  </si>
  <si>
    <t>SELLOS ONLINE S.R.L.</t>
  </si>
  <si>
    <t>CUI-30709444219</t>
  </si>
  <si>
    <t>Otros Bienes de Consumo-Utiles y Materiales Eléctricos</t>
  </si>
  <si>
    <t>Otros Bienes de Consumo-Utensilios de Cocina y Comedor</t>
  </si>
  <si>
    <t>Otros Bienes de Consumo-Utiles Menores Médico, Quirúrgico y de Laboratorio</t>
  </si>
  <si>
    <t>Otros Bienes de Consumo-Repuestos y Accesorios</t>
  </si>
  <si>
    <t>Otros Bienes de Consumo-Otros N.E.P.</t>
  </si>
  <si>
    <t>Servicios Básicos-Energía Eléctrica</t>
  </si>
  <si>
    <t>EDESUR S.A.</t>
  </si>
  <si>
    <t>CUI-30655116512</t>
  </si>
  <si>
    <t>Servicios Básicos-Agua</t>
  </si>
  <si>
    <t>AGUA Y SANEAMIENTOS ARGENTINOS S.A.</t>
  </si>
  <si>
    <t>CUI-30709565075</t>
  </si>
  <si>
    <t>Servicios Básicos-Gas</t>
  </si>
  <si>
    <t>METROGAS S.A</t>
  </si>
  <si>
    <t>CUI-30657863676</t>
  </si>
  <si>
    <t>Servicios Básicos-Correos y Telégrafo</t>
  </si>
  <si>
    <t>CORREO OFICIAL DE LA REPUBLICA ARGENTINA SA</t>
  </si>
  <si>
    <t>CUI-30708574836</t>
  </si>
  <si>
    <t>Servicios Básicos-Otros N.E.P.</t>
  </si>
  <si>
    <t>Alquileres y Derechos-Alquiler de Equipos de Computación</t>
  </si>
  <si>
    <t>EDUC. AR SOCIEDAD DEL ESTADO</t>
  </si>
  <si>
    <t>CUI-30707219536</t>
  </si>
  <si>
    <t>Alquileres y Derechos-Otros N.E.P.</t>
  </si>
  <si>
    <t>Mantenimiento, Reparación y Limpieza-Mantenimiento y Reparación de Edificios y Locales</t>
  </si>
  <si>
    <t>CONSORCIO DE PROPIETARIOS GASCON 348</t>
  </si>
  <si>
    <t>CUI-30535863489</t>
  </si>
  <si>
    <t>Mantenimiento, Reparación y Limpieza-Mantenimiento y Reparacion de Vías de Comunicación</t>
  </si>
  <si>
    <t>Servicios Técnicos y Profesionales-Estudios, Investigaciones y Proyectos de Factibilidad</t>
  </si>
  <si>
    <t>UNIVERSIDAD DE BUENOS AIRES</t>
  </si>
  <si>
    <t>CUI-30546666561</t>
  </si>
  <si>
    <t xml:space="preserve"> </t>
  </si>
  <si>
    <t>Servicios Técnicos y Profesionales-De Informática y Sistemas Computarizados</t>
  </si>
  <si>
    <t>Servicios Técnicos y Profesionales-Otros N.E.P.</t>
  </si>
  <si>
    <t>Servicios Comerciales y Financieros-Transporte</t>
  </si>
  <si>
    <t>Servicios Comerciales y Financieros-Imprenta, Publicaciones y Reproducciones</t>
  </si>
  <si>
    <t>IMPRENTA DEL CONGRESO</t>
  </si>
  <si>
    <t>CUI-30586760110</t>
  </si>
  <si>
    <t>Servicios Comerciales y Financieros-Internet</t>
  </si>
  <si>
    <t>Servicios Comerciales y Financieros-Otros N.E.P.</t>
  </si>
  <si>
    <t>Pasajes y Viáticos-Pasajes</t>
  </si>
  <si>
    <t>OPTAR OPERADOR MAYORISTA DE SERVICIOS TURISTICOS S A</t>
  </si>
  <si>
    <t>CUI-30662109602</t>
  </si>
  <si>
    <t>Pasajes y Viáticos-Viaticos</t>
  </si>
  <si>
    <t>Pasajes y Viáticos-Otros N.E.P.</t>
  </si>
  <si>
    <t>Impuestos, Derechos, Tasas y Juicios-Impuestos Directos</t>
  </si>
  <si>
    <t>GOBIERNO DE LA CIUDAD DE BUENOS AIRES</t>
  </si>
  <si>
    <t>CUI-34999032089</t>
  </si>
  <si>
    <t>Impuestos, Derechos, Tasas y Juicios-Derechos y Tasas</t>
  </si>
  <si>
    <t>Otros Servicios-Otros N.E.P.</t>
  </si>
  <si>
    <t>Transf. al Sector Privado para Financiar Gastos Corrientes-Transf. a Otras Instituc. Culturales y Soc. S/Fines de Lucro</t>
  </si>
  <si>
    <t>COMANDO GENERAL ELECTORAL</t>
  </si>
  <si>
    <t>CCG-1096</t>
  </si>
  <si>
    <t>MINISTERIO PUBLICO-PROCURACION GRAL.DE LA NACION</t>
  </si>
  <si>
    <t>CUI-30687235815</t>
  </si>
  <si>
    <t>CORTE SUPREMA DE JUSTICIA DE LA NACION</t>
  </si>
  <si>
    <t>CUI-30700876116</t>
  </si>
  <si>
    <t>Totales Generales</t>
  </si>
  <si>
    <t>PAGADO</t>
  </si>
  <si>
    <t>PG</t>
  </si>
  <si>
    <t xml:space="preserve">PG </t>
  </si>
  <si>
    <t>SOCIEDAD DEL ESTADO CASA DE MONEDA</t>
  </si>
  <si>
    <t>CUI-30546676974</t>
  </si>
  <si>
    <t>SECRETARIA ELECTORAL DE LA PAMPA</t>
  </si>
  <si>
    <t>CCG-191</t>
  </si>
  <si>
    <t>SECRETARIA ELECTORAL DE LA CAPITAL FEDERAL</t>
  </si>
  <si>
    <t>CCG-143</t>
  </si>
  <si>
    <t>SECRETARIA ELECTORAL DEL JUZGADO FEDERAL N°1 DE SANTA FE</t>
  </si>
  <si>
    <t>CCG-141</t>
  </si>
  <si>
    <t>CONSEJO DE LA MAGISTRATURA</t>
  </si>
  <si>
    <t>CUI-34546671471</t>
  </si>
  <si>
    <t>CAMARA NACIONAL ELECTORAL</t>
  </si>
  <si>
    <t>CCG-184</t>
  </si>
  <si>
    <t>SECRETARIA ELECTORAL NEUQUEN</t>
  </si>
  <si>
    <t>CCG-161</t>
  </si>
  <si>
    <t>SECRETARIA ELECTORAL PROVINCIA DE BUENOS AIRES</t>
  </si>
  <si>
    <t>CCG-207</t>
  </si>
  <si>
    <t>SECRETARIA ELECTORAL DISTRICTO MISIONES</t>
  </si>
  <si>
    <t>CCG-1073</t>
  </si>
  <si>
    <t>JUZGADO FEDERAL N°1 - SECRETARIA ELECTORAL MENDOZA</t>
  </si>
  <si>
    <t>CCG-179</t>
  </si>
  <si>
    <t>SECRETARIA ELECTORAL JUZGADO FEDERAL N°1 SAN JUAN</t>
  </si>
  <si>
    <t>CCG-1064</t>
  </si>
  <si>
    <t>JUZGADO FEDERAL N°1 - SECRETARIA ELECTORAL CORDOBA</t>
  </si>
  <si>
    <t>CCG-285</t>
  </si>
  <si>
    <t xml:space="preserve">CREDITO VIGENTE </t>
  </si>
  <si>
    <t>BOLDT IMPRESORES S.A.</t>
  </si>
  <si>
    <t>CUI-30709968250</t>
  </si>
  <si>
    <t>GOLD LINK S.R.L.</t>
  </si>
  <si>
    <t>CUI-30708525231</t>
  </si>
  <si>
    <t>CENTRO DE IMPLEM DE POLITIC PUBLICAS PARA LA EQUIDAD Y EL CRECIM</t>
  </si>
  <si>
    <t>CUI-33707241379</t>
  </si>
  <si>
    <t>SCO95/18</t>
  </si>
  <si>
    <t>DELEGADOS JUDICIALES TECNOLOGICOS</t>
  </si>
  <si>
    <t>AUTORIDADES DE MESA VIATICO (CORREO)</t>
  </si>
  <si>
    <t>DELAGADOS JUDICIALES (CABA)</t>
  </si>
  <si>
    <t>DELEGADOS JUDICIALES TECNOLOGICOS GENERALES</t>
  </si>
  <si>
    <t>DELAGADOS JUDICIALES (CABA) GENERALES</t>
  </si>
  <si>
    <t>JUZGADO FEDERAL DE TIERRA DEL FUEGO - SECRETARIA ELECTORAL</t>
  </si>
  <si>
    <t>CCG-301</t>
  </si>
  <si>
    <t>JUZGADO FEDERAL DE JUJUY - SECRETARIA ELECTORAL</t>
  </si>
  <si>
    <t>CCG-176</t>
  </si>
  <si>
    <t>SECRETARIA ELECTORAL DE TUCUMAN</t>
  </si>
  <si>
    <t>CCG-318</t>
  </si>
  <si>
    <t>SECRATARIA ELECTORAL DE LA RIOJA - JUZGADO DE PRIMERA INSTANCIA</t>
  </si>
  <si>
    <t>CCG-159</t>
  </si>
  <si>
    <t>JUZGADO FEDERAL DE FORMOSA - SECRETARIA ELECTORAL</t>
  </si>
  <si>
    <t>CCG-177</t>
  </si>
  <si>
    <t>SECRETARIA ELECTORAL - JUZGADO FEDERAL DE 1ERA INSTANCIA CHUBUT</t>
  </si>
  <si>
    <t>CCG-506</t>
  </si>
  <si>
    <t>SECRETARIA ELECTORAL NACIONAL - CORRIENTES</t>
  </si>
  <si>
    <t>CCG-219</t>
  </si>
  <si>
    <t>SECRETARIA ELECTORAL RIO NEGRO</t>
  </si>
  <si>
    <t>CCG-1070</t>
  </si>
  <si>
    <t>JUZGADO FEDERAL DE CATAMARCA - SECRETARIA ELECTORAL</t>
  </si>
  <si>
    <t>CCG-232</t>
  </si>
  <si>
    <t>JUZGADO FEDERAL SANTIAGO DEL ESTERO - SECRETARIA ELECTORAL</t>
  </si>
  <si>
    <t>CCG-504</t>
  </si>
  <si>
    <t>SECRETARIA ELECTORAL NACIONAL DTO. ENTRE RIOS - CORT. SUPREMA DE JUSTICIA</t>
  </si>
  <si>
    <t>CCG-1059</t>
  </si>
  <si>
    <t>SECRETARIA ELECTORAL CHACO</t>
  </si>
  <si>
    <t>CCG-1071</t>
  </si>
  <si>
    <t>FONDO PARTIDARIO PERMANENTE LEY 25600</t>
  </si>
  <si>
    <t>CCG-3943</t>
  </si>
  <si>
    <t>FONDO PARTIDARIO PERMANENTE LEY 25600 SALDO DEUDOR MOV. AL SOCIALISMO CORDOBA</t>
  </si>
  <si>
    <t>JUZGADO FEDERAL N 1 - SECRETAROA ELECTORAL MENDOZA</t>
  </si>
  <si>
    <t>APORTE CAMPAÑA PARTIDOS POLITICOS</t>
  </si>
  <si>
    <t>APORTE BOLETAS AGRUPACIONES POLITICAS</t>
  </si>
  <si>
    <t>Numero SIDIF</t>
  </si>
  <si>
    <t>Beneficiario</t>
  </si>
  <si>
    <t>CUIT</t>
  </si>
  <si>
    <t>Fecha Comprobante</t>
  </si>
  <si>
    <t>Comprobante</t>
  </si>
  <si>
    <t>TOTAL INCISO 1</t>
  </si>
  <si>
    <t>Ingresado</t>
  </si>
  <si>
    <t>CORREO ARGENTINO SA (AUTORIDADES DE MESA GENERALES)</t>
  </si>
  <si>
    <t>CORTE SUPREMA DE JUSTICIA DE LA NACION (HORAS EXTRAS)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</si>
</sst>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&quot;$&quot;\ #,##0.00;[Red]&quot;$&quot;\ \-#,##0.00"/>
    <numFmt numFmtId="44" formatCode="_ &quot;$&quot;\ * #,##0.00_ ;_ &quot;$&quot;\ * \-#,##0.00_ ;_ &quot;$&quot;\ * &quot;-&quot;??_ ;_ @_ 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sz val="7"/>
      <color indexed="8"/>
      <name val="Arial"/>
      <family val="2"/>
    </font>
    <font>
      <b/>
      <sz val="11"/>
      <color indexed="8"/>
      <name val="SansSerif"/>
    </font>
    <font>
      <b/>
      <sz val="11"/>
      <color indexed="8"/>
      <name val="Arial"/>
      <family val="2"/>
    </font>
    <font>
      <sz val="9"/>
      <name val="Arial"/>
      <family val="2"/>
    </font>
    <font>
      <sz val="12"/>
      <color indexed="8"/>
      <name val="Arial"/>
      <family val="2"/>
      <charset val="204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4">
    <xf numFmtId="0" fontId="0" fillId="0" borderId="0" xfId="0"/>
    <xf numFmtId="0" fontId="3" fillId="3" borderId="1" xfId="0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left" vertical="center"/>
    </xf>
    <xf numFmtId="0" fontId="5" fillId="3" borderId="1" xfId="0" applyFont="1" applyFill="1" applyBorder="1" applyAlignment="1" applyProtection="1">
      <alignment horizontal="center" vertical="center" wrapText="1"/>
    </xf>
    <xf numFmtId="14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 wrapText="1"/>
    </xf>
    <xf numFmtId="44" fontId="6" fillId="0" borderId="1" xfId="1" applyFont="1" applyBorder="1" applyAlignment="1" applyProtection="1">
      <alignment horizontal="center" vertical="center" wrapText="1"/>
    </xf>
    <xf numFmtId="44" fontId="7" fillId="4" borderId="1" xfId="1" applyFont="1" applyFill="1" applyBorder="1" applyAlignment="1" applyProtection="1">
      <alignment horizontal="right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left" vertical="center" wrapText="1"/>
    </xf>
    <xf numFmtId="0" fontId="5" fillId="0" borderId="2" xfId="0" applyFont="1" applyBorder="1" applyAlignment="1" applyProtection="1">
      <alignment horizontal="center" vertical="center" wrapText="1"/>
    </xf>
    <xf numFmtId="14" fontId="5" fillId="0" borderId="3" xfId="0" applyNumberFormat="1" applyFont="1" applyBorder="1" applyAlignment="1" applyProtection="1">
      <alignment horizontal="center" vertical="center" wrapText="1"/>
    </xf>
    <xf numFmtId="0" fontId="3" fillId="3" borderId="4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6" xfId="0" applyFont="1" applyFill="1" applyBorder="1" applyAlignment="1" applyProtection="1">
      <alignment horizontal="center" vertical="center" wrapText="1"/>
    </xf>
    <xf numFmtId="0" fontId="2" fillId="3" borderId="6" xfId="0" applyFont="1" applyFill="1" applyBorder="1" applyAlignment="1" applyProtection="1">
      <alignment horizontal="center" vertical="center" wrapText="1"/>
    </xf>
    <xf numFmtId="0" fontId="3" fillId="3" borderId="6" xfId="0" applyFont="1" applyFill="1" applyBorder="1" applyAlignment="1" applyProtection="1">
      <alignment horizontal="left" vertical="center" wrapText="1"/>
    </xf>
    <xf numFmtId="0" fontId="5" fillId="3" borderId="6" xfId="0" applyFont="1" applyFill="1" applyBorder="1" applyAlignment="1" applyProtection="1">
      <alignment horizontal="center" vertical="center" wrapText="1"/>
    </xf>
    <xf numFmtId="14" fontId="5" fillId="3" borderId="6" xfId="0" applyNumberFormat="1" applyFont="1" applyFill="1" applyBorder="1" applyAlignment="1" applyProtection="1">
      <alignment horizontal="center" vertical="center" wrapText="1"/>
    </xf>
    <xf numFmtId="44" fontId="5" fillId="0" borderId="2" xfId="1" applyFont="1" applyBorder="1" applyAlignment="1" applyProtection="1">
      <alignment horizontal="right" vertical="center" wrapText="1"/>
    </xf>
    <xf numFmtId="14" fontId="5" fillId="0" borderId="2" xfId="0" applyNumberFormat="1" applyFont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center" vertical="center" wrapText="1"/>
    </xf>
    <xf numFmtId="0" fontId="3" fillId="4" borderId="7" xfId="0" applyFont="1" applyFill="1" applyBorder="1" applyAlignment="1" applyProtection="1">
      <alignment horizontal="center" vertical="center" wrapText="1"/>
    </xf>
    <xf numFmtId="0" fontId="3" fillId="4" borderId="3" xfId="0" applyFont="1" applyFill="1" applyBorder="1" applyAlignment="1" applyProtection="1">
      <alignment horizontal="center" vertical="center" wrapText="1"/>
    </xf>
    <xf numFmtId="0" fontId="2" fillId="4" borderId="3" xfId="0" applyFont="1" applyFill="1" applyBorder="1" applyAlignment="1" applyProtection="1">
      <alignment horizontal="center" vertical="center" wrapText="1"/>
    </xf>
    <xf numFmtId="0" fontId="5" fillId="4" borderId="3" xfId="0" applyFont="1" applyFill="1" applyBorder="1" applyAlignment="1" applyProtection="1">
      <alignment horizontal="center" vertical="center" wrapText="1"/>
    </xf>
    <xf numFmtId="14" fontId="5" fillId="4" borderId="3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4" fillId="4" borderId="2" xfId="0" applyFont="1" applyFill="1" applyBorder="1" applyAlignment="1" applyProtection="1">
      <alignment horizontal="left" vertical="center"/>
    </xf>
    <xf numFmtId="0" fontId="4" fillId="4" borderId="3" xfId="0" applyFont="1" applyFill="1" applyBorder="1" applyAlignment="1" applyProtection="1">
      <alignment horizontal="left" vertical="center"/>
    </xf>
    <xf numFmtId="44" fontId="6" fillId="4" borderId="3" xfId="1" applyFont="1" applyFill="1" applyBorder="1" applyAlignment="1" applyProtection="1">
      <alignment horizontal="center" vertical="center" wrapText="1"/>
    </xf>
    <xf numFmtId="44" fontId="7" fillId="4" borderId="3" xfId="1" applyFont="1" applyFill="1" applyBorder="1" applyAlignment="1" applyProtection="1">
      <alignment horizontal="right" vertical="center" wrapText="1"/>
    </xf>
    <xf numFmtId="0" fontId="11" fillId="0" borderId="0" xfId="0" applyFont="1"/>
    <xf numFmtId="0" fontId="0" fillId="0" borderId="0" xfId="0" applyAlignment="1">
      <alignment horizontal="left"/>
    </xf>
    <xf numFmtId="0" fontId="2" fillId="2" borderId="9" xfId="0" applyFont="1" applyFill="1" applyBorder="1" applyAlignment="1" applyProtection="1">
      <alignment horizontal="center" vertical="center" wrapText="1"/>
    </xf>
    <xf numFmtId="0" fontId="2" fillId="2" borderId="10" xfId="0" applyFont="1" applyFill="1" applyBorder="1" applyAlignment="1" applyProtection="1">
      <alignment horizontal="center" vertical="center" wrapText="1"/>
    </xf>
    <xf numFmtId="0" fontId="2" fillId="2" borderId="10" xfId="0" applyFont="1" applyFill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</xf>
    <xf numFmtId="0" fontId="2" fillId="2" borderId="12" xfId="0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horizontal="left" vertical="center"/>
    </xf>
    <xf numFmtId="14" fontId="5" fillId="0" borderId="1" xfId="0" applyNumberFormat="1" applyFont="1" applyBorder="1" applyAlignment="1" applyProtection="1">
      <alignment horizontal="center" vertical="center" wrapText="1"/>
    </xf>
    <xf numFmtId="44" fontId="5" fillId="0" borderId="1" xfId="1" applyFont="1" applyBorder="1" applyAlignment="1" applyProtection="1">
      <alignment horizontal="right" vertical="center" wrapText="1"/>
    </xf>
    <xf numFmtId="44" fontId="5" fillId="4" borderId="1" xfId="1" applyFont="1" applyFill="1" applyBorder="1" applyAlignment="1" applyProtection="1">
      <alignment horizontal="right" vertical="center" wrapText="1"/>
    </xf>
    <xf numFmtId="44" fontId="5" fillId="0" borderId="13" xfId="1" applyFont="1" applyBorder="1" applyAlignment="1" applyProtection="1">
      <alignment horizontal="right" vertical="center" wrapText="1"/>
    </xf>
    <xf numFmtId="44" fontId="5" fillId="0" borderId="14" xfId="1" applyFont="1" applyBorder="1" applyAlignment="1" applyProtection="1">
      <alignment horizontal="right" vertical="center" wrapText="1"/>
    </xf>
    <xf numFmtId="0" fontId="3" fillId="0" borderId="1" xfId="0" applyFont="1" applyBorder="1" applyAlignment="1" applyProtection="1">
      <alignment horizontal="left" vertical="center" wrapText="1"/>
    </xf>
    <xf numFmtId="44" fontId="5" fillId="0" borderId="16" xfId="1" applyFont="1" applyBorder="1" applyAlignment="1" applyProtection="1">
      <alignment horizontal="right" vertical="center" wrapText="1"/>
    </xf>
    <xf numFmtId="44" fontId="7" fillId="3" borderId="8" xfId="1" applyFont="1" applyFill="1" applyBorder="1" applyAlignment="1" applyProtection="1">
      <alignment horizontal="right" vertical="center" wrapText="1"/>
    </xf>
    <xf numFmtId="44" fontId="5" fillId="4" borderId="2" xfId="1" applyFont="1" applyFill="1" applyBorder="1" applyAlignment="1" applyProtection="1">
      <alignment horizontal="right" vertical="center" wrapText="1"/>
    </xf>
    <xf numFmtId="0" fontId="3" fillId="0" borderId="15" xfId="0" applyFont="1" applyBorder="1" applyAlignment="1" applyProtection="1">
      <alignment horizontal="center" vertical="center" wrapText="1"/>
    </xf>
    <xf numFmtId="44" fontId="5" fillId="4" borderId="13" xfId="1" applyFont="1" applyFill="1" applyBorder="1" applyAlignment="1" applyProtection="1">
      <alignment horizontal="right" vertical="center" wrapText="1"/>
    </xf>
    <xf numFmtId="44" fontId="5" fillId="4" borderId="16" xfId="1" applyFont="1" applyFill="1" applyBorder="1" applyAlignment="1" applyProtection="1">
      <alignment horizontal="right" vertical="center" wrapText="1"/>
    </xf>
    <xf numFmtId="0" fontId="3" fillId="0" borderId="2" xfId="0" applyFont="1" applyBorder="1" applyAlignment="1" applyProtection="1">
      <alignment horizontal="left" vertical="center"/>
    </xf>
    <xf numFmtId="0" fontId="3" fillId="0" borderId="3" xfId="0" applyFont="1" applyBorder="1" applyAlignment="1" applyProtection="1">
      <alignment horizontal="left" vertical="center"/>
    </xf>
    <xf numFmtId="0" fontId="9" fillId="2" borderId="18" xfId="0" applyFont="1" applyFill="1" applyBorder="1" applyAlignment="1" applyProtection="1">
      <alignment vertical="center"/>
    </xf>
    <xf numFmtId="0" fontId="9" fillId="2" borderId="19" xfId="0" applyFont="1" applyFill="1" applyBorder="1" applyAlignment="1" applyProtection="1">
      <alignment vertical="center"/>
    </xf>
    <xf numFmtId="0" fontId="9" fillId="2" borderId="19" xfId="0" applyFont="1" applyFill="1" applyBorder="1" applyAlignment="1" applyProtection="1">
      <alignment vertical="center" wrapText="1"/>
    </xf>
    <xf numFmtId="44" fontId="10" fillId="2" borderId="11" xfId="1" applyFont="1" applyFill="1" applyBorder="1" applyAlignment="1" applyProtection="1">
      <alignment horizontal="right" vertical="center" wrapText="1"/>
    </xf>
    <xf numFmtId="8" fontId="5" fillId="0" borderId="1" xfId="1" applyNumberFormat="1" applyFont="1" applyBorder="1" applyAlignment="1" applyProtection="1">
      <alignment horizontal="right" vertical="center" wrapText="1"/>
    </xf>
    <xf numFmtId="8" fontId="5" fillId="0" borderId="14" xfId="1" applyNumberFormat="1" applyFont="1" applyBorder="1" applyAlignment="1" applyProtection="1">
      <alignment horizontal="right" vertical="center" wrapText="1"/>
    </xf>
    <xf numFmtId="8" fontId="5" fillId="0" borderId="2" xfId="1" applyNumberFormat="1" applyFont="1" applyBorder="1" applyAlignment="1" applyProtection="1">
      <alignment horizontal="right" vertical="center" wrapText="1"/>
    </xf>
    <xf numFmtId="8" fontId="5" fillId="0" borderId="21" xfId="1" applyNumberFormat="1" applyFont="1" applyBorder="1" applyAlignment="1" applyProtection="1">
      <alignment horizontal="right" vertical="center" wrapText="1"/>
    </xf>
    <xf numFmtId="8" fontId="7" fillId="4" borderId="1" xfId="1" applyNumberFormat="1" applyFont="1" applyFill="1" applyBorder="1" applyAlignment="1" applyProtection="1">
      <alignment horizontal="right" vertical="center" wrapText="1"/>
    </xf>
    <xf numFmtId="8" fontId="7" fillId="4" borderId="21" xfId="1" applyNumberFormat="1" applyFont="1" applyFill="1" applyBorder="1" applyAlignment="1" applyProtection="1">
      <alignment horizontal="right" vertical="center" wrapText="1"/>
    </xf>
    <xf numFmtId="0" fontId="4" fillId="3" borderId="6" xfId="0" applyFont="1" applyFill="1" applyBorder="1" applyAlignment="1" applyProtection="1">
      <alignment horizontal="left" vertical="center"/>
    </xf>
    <xf numFmtId="44" fontId="7" fillId="4" borderId="20" xfId="1" applyNumberFormat="1" applyFont="1" applyFill="1" applyBorder="1" applyAlignment="1" applyProtection="1">
      <alignment horizontal="right" vertical="center" wrapText="1"/>
    </xf>
    <xf numFmtId="0" fontId="3" fillId="0" borderId="2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14" fontId="5" fillId="0" borderId="2" xfId="0" applyNumberFormat="1" applyFont="1" applyBorder="1" applyAlignment="1" applyProtection="1">
      <alignment horizontal="center" vertical="center"/>
    </xf>
    <xf numFmtId="44" fontId="5" fillId="0" borderId="2" xfId="1" applyFont="1" applyBorder="1" applyAlignment="1" applyProtection="1">
      <alignment horizontal="right" vertical="center"/>
    </xf>
    <xf numFmtId="8" fontId="5" fillId="0" borderId="2" xfId="1" applyNumberFormat="1" applyFont="1" applyBorder="1" applyAlignment="1" applyProtection="1">
      <alignment horizontal="right" vertical="center"/>
    </xf>
    <xf numFmtId="0" fontId="0" fillId="0" borderId="0" xfId="0" applyAlignment="1"/>
    <xf numFmtId="0" fontId="3" fillId="0" borderId="7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14" fontId="5" fillId="0" borderId="3" xfId="0" applyNumberFormat="1" applyFont="1" applyBorder="1" applyAlignment="1" applyProtection="1">
      <alignment horizontal="center" vertical="center"/>
    </xf>
    <xf numFmtId="44" fontId="5" fillId="0" borderId="13" xfId="1" applyFont="1" applyBorder="1" applyAlignment="1" applyProtection="1">
      <alignment horizontal="right" vertical="center"/>
    </xf>
    <xf numFmtId="8" fontId="5" fillId="0" borderId="22" xfId="1" applyNumberFormat="1" applyFont="1" applyBorder="1" applyAlignment="1" applyProtection="1">
      <alignment horizontal="right" vertical="center"/>
    </xf>
    <xf numFmtId="0" fontId="3" fillId="0" borderId="1" xfId="0" applyFont="1" applyBorder="1" applyAlignment="1" applyProtection="1">
      <alignment horizontal="center" vertical="center"/>
    </xf>
    <xf numFmtId="14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44" fontId="5" fillId="0" borderId="1" xfId="1" applyFont="1" applyBorder="1" applyAlignment="1" applyProtection="1">
      <alignment horizontal="right" vertical="center"/>
    </xf>
    <xf numFmtId="8" fontId="5" fillId="0" borderId="1" xfId="1" applyNumberFormat="1" applyFont="1" applyBorder="1" applyAlignment="1" applyProtection="1">
      <alignment horizontal="right" vertical="center"/>
    </xf>
    <xf numFmtId="44" fontId="5" fillId="4" borderId="2" xfId="1" applyFont="1" applyFill="1" applyBorder="1" applyAlignment="1" applyProtection="1">
      <alignment horizontal="right" vertical="center"/>
    </xf>
    <xf numFmtId="0" fontId="3" fillId="3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 applyProtection="1">
      <alignment horizontal="center" vertical="center"/>
    </xf>
    <xf numFmtId="14" fontId="5" fillId="3" borderId="1" xfId="0" applyNumberFormat="1" applyFont="1" applyFill="1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center" vertical="center"/>
    </xf>
    <xf numFmtId="44" fontId="6" fillId="0" borderId="1" xfId="1" applyFont="1" applyBorder="1" applyAlignment="1" applyProtection="1">
      <alignment horizontal="center" vertical="center"/>
    </xf>
    <xf numFmtId="44" fontId="7" fillId="4" borderId="1" xfId="1" applyFont="1" applyFill="1" applyBorder="1" applyAlignment="1" applyProtection="1">
      <alignment horizontal="right" vertical="center"/>
    </xf>
    <xf numFmtId="8" fontId="7" fillId="4" borderId="1" xfId="1" applyNumberFormat="1" applyFont="1" applyFill="1" applyBorder="1" applyAlignment="1" applyProtection="1">
      <alignment horizontal="right" vertical="center"/>
    </xf>
    <xf numFmtId="14" fontId="5" fillId="4" borderId="1" xfId="0" applyNumberFormat="1" applyFont="1" applyFill="1" applyBorder="1" applyAlignment="1" applyProtection="1">
      <alignment horizontal="center" vertical="center"/>
    </xf>
    <xf numFmtId="0" fontId="5" fillId="4" borderId="1" xfId="0" applyFont="1" applyFill="1" applyBorder="1" applyAlignment="1" applyProtection="1">
      <alignment horizontal="center" vertical="center"/>
    </xf>
    <xf numFmtId="44" fontId="6" fillId="4" borderId="1" xfId="1" applyFont="1" applyFill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center" vertical="center"/>
    </xf>
    <xf numFmtId="14" fontId="5" fillId="0" borderId="14" xfId="0" applyNumberFormat="1" applyFont="1" applyBorder="1" applyAlignment="1" applyProtection="1">
      <alignment horizontal="center" vertical="center"/>
    </xf>
    <xf numFmtId="0" fontId="3" fillId="4" borderId="2" xfId="0" applyFont="1" applyFill="1" applyBorder="1" applyAlignment="1" applyProtection="1">
      <alignment horizontal="center" vertical="center"/>
    </xf>
    <xf numFmtId="0" fontId="2" fillId="4" borderId="2" xfId="0" applyFont="1" applyFill="1" applyBorder="1" applyAlignment="1" applyProtection="1">
      <alignment horizontal="center" vertical="center"/>
    </xf>
    <xf numFmtId="0" fontId="5" fillId="4" borderId="2" xfId="0" applyFont="1" applyFill="1" applyBorder="1" applyAlignment="1" applyProtection="1">
      <alignment horizontal="center" vertical="center"/>
    </xf>
    <xf numFmtId="14" fontId="5" fillId="4" borderId="2" xfId="0" applyNumberFormat="1" applyFont="1" applyFill="1" applyBorder="1" applyAlignment="1" applyProtection="1">
      <alignment horizontal="center" vertical="center"/>
    </xf>
    <xf numFmtId="44" fontId="6" fillId="0" borderId="2" xfId="1" applyFont="1" applyBorder="1" applyAlignment="1" applyProtection="1">
      <alignment horizontal="center" vertical="center"/>
    </xf>
    <xf numFmtId="44" fontId="7" fillId="4" borderId="2" xfId="1" applyFont="1" applyFill="1" applyBorder="1" applyAlignment="1" applyProtection="1">
      <alignment horizontal="right" vertical="center"/>
    </xf>
    <xf numFmtId="8" fontId="7" fillId="4" borderId="2" xfId="1" applyNumberFormat="1" applyFont="1" applyFill="1" applyBorder="1" applyAlignment="1" applyProtection="1">
      <alignment horizontal="right" vertical="center"/>
    </xf>
    <xf numFmtId="0" fontId="3" fillId="3" borderId="4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6" xfId="0" applyFont="1" applyFill="1" applyBorder="1" applyAlignment="1" applyProtection="1">
      <alignment horizontal="center" vertical="center"/>
    </xf>
    <xf numFmtId="0" fontId="2" fillId="3" borderId="6" xfId="0" applyFont="1" applyFill="1" applyBorder="1" applyAlignment="1" applyProtection="1">
      <alignment horizontal="center" vertical="center"/>
    </xf>
    <xf numFmtId="0" fontId="3" fillId="3" borderId="6" xfId="0" applyFont="1" applyFill="1" applyBorder="1" applyAlignment="1" applyProtection="1">
      <alignment horizontal="left" vertical="center"/>
    </xf>
    <xf numFmtId="0" fontId="5" fillId="3" borderId="6" xfId="0" applyFont="1" applyFill="1" applyBorder="1" applyAlignment="1" applyProtection="1">
      <alignment horizontal="center" vertical="center"/>
    </xf>
    <xf numFmtId="14" fontId="5" fillId="3" borderId="6" xfId="0" applyNumberFormat="1" applyFont="1" applyFill="1" applyBorder="1" applyAlignment="1" applyProtection="1">
      <alignment horizontal="center" vertical="center"/>
    </xf>
    <xf numFmtId="44" fontId="7" fillId="3" borderId="8" xfId="1" applyFont="1" applyFill="1" applyBorder="1" applyAlignment="1" applyProtection="1">
      <alignment horizontal="right" vertical="center"/>
    </xf>
    <xf numFmtId="44" fontId="7" fillId="4" borderId="20" xfId="1" applyNumberFormat="1" applyFont="1" applyFill="1" applyBorder="1" applyAlignment="1" applyProtection="1">
      <alignment horizontal="right" vertical="center"/>
    </xf>
    <xf numFmtId="0" fontId="5" fillId="0" borderId="3" xfId="0" applyFont="1" applyBorder="1" applyAlignment="1" applyProtection="1">
      <alignment horizontal="center" vertical="center"/>
    </xf>
    <xf numFmtId="44" fontId="5" fillId="0" borderId="3" xfId="1" applyFont="1" applyBorder="1" applyAlignment="1" applyProtection="1">
      <alignment horizontal="right" vertical="center"/>
    </xf>
    <xf numFmtId="8" fontId="5" fillId="0" borderId="3" xfId="1" applyNumberFormat="1" applyFont="1" applyBorder="1" applyAlignment="1" applyProtection="1">
      <alignment horizontal="right" vertical="center"/>
    </xf>
    <xf numFmtId="0" fontId="3" fillId="5" borderId="4" xfId="0" applyFont="1" applyFill="1" applyBorder="1" applyAlignment="1" applyProtection="1">
      <alignment horizontal="center" vertical="center"/>
    </xf>
    <xf numFmtId="0" fontId="3" fillId="5" borderId="5" xfId="0" applyFont="1" applyFill="1" applyBorder="1" applyAlignment="1" applyProtection="1">
      <alignment horizontal="center" vertical="center"/>
    </xf>
    <xf numFmtId="0" fontId="3" fillId="5" borderId="6" xfId="0" applyFont="1" applyFill="1" applyBorder="1" applyAlignment="1" applyProtection="1">
      <alignment horizontal="center" vertical="center"/>
    </xf>
    <xf numFmtId="0" fontId="2" fillId="5" borderId="6" xfId="0" applyFont="1" applyFill="1" applyBorder="1" applyAlignment="1" applyProtection="1">
      <alignment horizontal="center" vertical="center"/>
    </xf>
    <xf numFmtId="0" fontId="5" fillId="5" borderId="6" xfId="0" applyFont="1" applyFill="1" applyBorder="1" applyAlignment="1" applyProtection="1">
      <alignment horizontal="center" vertical="center"/>
    </xf>
    <xf numFmtId="14" fontId="5" fillId="5" borderId="6" xfId="0" applyNumberFormat="1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14" fontId="5" fillId="3" borderId="2" xfId="0" applyNumberFormat="1" applyFont="1" applyFill="1" applyBorder="1" applyAlignment="1" applyProtection="1">
      <alignment horizontal="center" vertical="center"/>
    </xf>
    <xf numFmtId="8" fontId="13" fillId="4" borderId="2" xfId="1" applyNumberFormat="1" applyFont="1" applyFill="1" applyBorder="1" applyAlignment="1" applyProtection="1">
      <alignment horizontal="right" vertical="center"/>
    </xf>
    <xf numFmtId="0" fontId="3" fillId="0" borderId="1" xfId="0" applyFont="1" applyBorder="1" applyAlignment="1" applyProtection="1">
      <alignment horizontal="left" vertical="center"/>
    </xf>
    <xf numFmtId="44" fontId="5" fillId="0" borderId="14" xfId="1" applyFont="1" applyBorder="1" applyAlignment="1" applyProtection="1">
      <alignment horizontal="right" vertical="center"/>
    </xf>
    <xf numFmtId="8" fontId="5" fillId="0" borderId="14" xfId="1" applyNumberFormat="1" applyFont="1" applyBorder="1" applyAlignment="1" applyProtection="1">
      <alignment horizontal="right" vertical="center"/>
    </xf>
    <xf numFmtId="44" fontId="5" fillId="4" borderId="1" xfId="1" applyFont="1" applyFill="1" applyBorder="1" applyAlignment="1" applyProtection="1">
      <alignment horizontal="right" vertical="center"/>
    </xf>
    <xf numFmtId="44" fontId="6" fillId="0" borderId="6" xfId="1" applyFont="1" applyBorder="1" applyAlignment="1" applyProtection="1">
      <alignment horizontal="center" vertical="center"/>
    </xf>
    <xf numFmtId="44" fontId="7" fillId="4" borderId="6" xfId="1" applyFont="1" applyFill="1" applyBorder="1" applyAlignment="1" applyProtection="1">
      <alignment horizontal="right" vertical="center"/>
    </xf>
    <xf numFmtId="14" fontId="5" fillId="0" borderId="15" xfId="0" applyNumberFormat="1" applyFont="1" applyBorder="1" applyAlignment="1" applyProtection="1">
      <alignment horizontal="center" vertical="center"/>
    </xf>
    <xf numFmtId="44" fontId="5" fillId="0" borderId="16" xfId="1" applyFont="1" applyBorder="1" applyAlignment="1" applyProtection="1">
      <alignment horizontal="right" vertical="center"/>
    </xf>
    <xf numFmtId="14" fontId="5" fillId="0" borderId="17" xfId="0" applyNumberFormat="1" applyFont="1" applyBorder="1" applyAlignment="1" applyProtection="1">
      <alignment horizontal="center" vertical="center"/>
    </xf>
    <xf numFmtId="8" fontId="5" fillId="0" borderId="21" xfId="1" applyNumberFormat="1" applyFont="1" applyBorder="1" applyAlignment="1" applyProtection="1">
      <alignment horizontal="right" vertical="center"/>
    </xf>
    <xf numFmtId="0" fontId="5" fillId="3" borderId="8" xfId="0" applyFont="1" applyFill="1" applyBorder="1" applyAlignment="1" applyProtection="1">
      <alignment horizontal="center" vertical="center"/>
    </xf>
    <xf numFmtId="14" fontId="5" fillId="3" borderId="11" xfId="0" applyNumberFormat="1" applyFont="1" applyFill="1" applyBorder="1" applyAlignment="1" applyProtection="1">
      <alignment horizontal="center" vertical="center"/>
    </xf>
    <xf numFmtId="0" fontId="5" fillId="3" borderId="5" xfId="0" applyFont="1" applyFill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left" vertical="top"/>
    </xf>
    <xf numFmtId="8" fontId="3" fillId="0" borderId="2" xfId="1" applyNumberFormat="1" applyFont="1" applyBorder="1" applyAlignment="1" applyProtection="1">
      <alignment horizontal="left" vertical="center"/>
    </xf>
    <xf numFmtId="8" fontId="5" fillId="0" borderId="13" xfId="1" applyNumberFormat="1" applyFont="1" applyBorder="1" applyAlignment="1" applyProtection="1">
      <alignment horizontal="right" vertical="center"/>
    </xf>
    <xf numFmtId="0" fontId="3" fillId="4" borderId="7" xfId="0" applyFont="1" applyFill="1" applyBorder="1" applyAlignment="1" applyProtection="1">
      <alignment horizontal="center" vertical="center"/>
    </xf>
    <xf numFmtId="0" fontId="3" fillId="4" borderId="3" xfId="0" applyFont="1" applyFill="1" applyBorder="1" applyAlignment="1" applyProtection="1">
      <alignment horizontal="center" vertical="center"/>
    </xf>
    <xf numFmtId="0" fontId="2" fillId="4" borderId="3" xfId="0" applyFont="1" applyFill="1" applyBorder="1" applyAlignment="1" applyProtection="1">
      <alignment horizontal="center" vertical="center"/>
    </xf>
    <xf numFmtId="0" fontId="3" fillId="4" borderId="3" xfId="0" applyFont="1" applyFill="1" applyBorder="1" applyAlignment="1" applyProtection="1">
      <alignment horizontal="left" vertical="center"/>
    </xf>
    <xf numFmtId="0" fontId="5" fillId="4" borderId="3" xfId="0" applyFont="1" applyFill="1" applyBorder="1" applyAlignment="1" applyProtection="1">
      <alignment horizontal="center" vertical="center"/>
    </xf>
    <xf numFmtId="14" fontId="5" fillId="4" borderId="3" xfId="0" applyNumberFormat="1" applyFont="1" applyFill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left" vertical="center"/>
    </xf>
    <xf numFmtId="0" fontId="5" fillId="0" borderId="14" xfId="0" applyFont="1" applyBorder="1" applyAlignment="1" applyProtection="1">
      <alignment horizontal="center" vertical="center"/>
    </xf>
    <xf numFmtId="44" fontId="6" fillId="4" borderId="2" xfId="1" applyFont="1" applyFill="1" applyBorder="1" applyAlignment="1" applyProtection="1">
      <alignment horizontal="center" vertical="center"/>
    </xf>
    <xf numFmtId="44" fontId="6" fillId="4" borderId="3" xfId="1" applyFont="1" applyFill="1" applyBorder="1" applyAlignment="1" applyProtection="1">
      <alignment horizontal="center" vertical="center"/>
    </xf>
    <xf numFmtId="44" fontId="7" fillId="4" borderId="3" xfId="1" applyFont="1" applyFill="1" applyBorder="1" applyAlignment="1" applyProtection="1">
      <alignment horizontal="right" vertical="center"/>
    </xf>
    <xf numFmtId="8" fontId="7" fillId="4" borderId="21" xfId="1" applyNumberFormat="1" applyFont="1" applyFill="1" applyBorder="1" applyAlignment="1" applyProtection="1">
      <alignment horizontal="right" vertical="center"/>
    </xf>
    <xf numFmtId="44" fontId="6" fillId="0" borderId="3" xfId="1" applyFont="1" applyBorder="1" applyAlignment="1" applyProtection="1">
      <alignment horizontal="center" vertical="center"/>
    </xf>
    <xf numFmtId="8" fontId="13" fillId="4" borderId="1" xfId="1" applyNumberFormat="1" applyFont="1" applyFill="1" applyBorder="1" applyAlignment="1" applyProtection="1">
      <alignment horizontal="right" vertical="center"/>
    </xf>
    <xf numFmtId="0" fontId="12" fillId="5" borderId="6" xfId="0" applyFont="1" applyFill="1" applyBorder="1" applyAlignment="1" applyProtection="1">
      <alignment horizontal="left" vertical="center"/>
    </xf>
    <xf numFmtId="44" fontId="0" fillId="0" borderId="0" xfId="0" applyNumberFormat="1" applyAlignment="1"/>
    <xf numFmtId="8" fontId="5" fillId="0" borderId="23" xfId="1" applyNumberFormat="1" applyFont="1" applyBorder="1" applyAlignment="1" applyProtection="1">
      <alignment horizontal="right" vertical="center"/>
    </xf>
    <xf numFmtId="14" fontId="5" fillId="0" borderId="0" xfId="0" applyNumberFormat="1" applyFont="1" applyBorder="1" applyAlignment="1" applyProtection="1">
      <alignment horizontal="center" vertical="center" wrapText="1"/>
    </xf>
    <xf numFmtId="14" fontId="5" fillId="0" borderId="16" xfId="0" applyNumberFormat="1" applyFont="1" applyBorder="1" applyAlignment="1" applyProtection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FERNANDO\PRESUPUESTOS\PRESUPUESTO%20DINE\PRESUPUESTO%20DIN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Presup"/>
      <sheetName val="Saldos"/>
      <sheetName val="Pagos"/>
      <sheetName val="Pagos Camp y Bolet"/>
      <sheetName val="Inc 1"/>
    </sheetNames>
    <sheetDataSet>
      <sheetData sheetId="0"/>
      <sheetData sheetId="1">
        <row r="2">
          <cell r="C2">
            <v>68132200</v>
          </cell>
        </row>
        <row r="3">
          <cell r="C3">
            <v>261775</v>
          </cell>
        </row>
        <row r="7">
          <cell r="C7">
            <v>25124426</v>
          </cell>
        </row>
        <row r="8">
          <cell r="C8">
            <v>3872815</v>
          </cell>
        </row>
        <row r="9">
          <cell r="C9">
            <v>15000000</v>
          </cell>
        </row>
        <row r="10">
          <cell r="C10">
            <v>1453210</v>
          </cell>
        </row>
        <row r="28">
          <cell r="C28">
            <v>140715023</v>
          </cell>
        </row>
        <row r="38">
          <cell r="C38">
            <v>1070000</v>
          </cell>
        </row>
        <row r="39">
          <cell r="C39">
            <v>3492417170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17"/>
  <sheetViews>
    <sheetView tabSelected="1" topLeftCell="G394" workbookViewId="0">
      <selection activeCell="O315" sqref="O315"/>
    </sheetView>
  </sheetViews>
  <sheetFormatPr baseColWidth="10" defaultColWidth="9.140625" defaultRowHeight="15"/>
  <cols>
    <col min="1" max="1" width="13.140625" customWidth="1"/>
    <col min="2" max="2" width="9.5703125" customWidth="1"/>
    <col min="3" max="3" width="7.85546875" customWidth="1"/>
    <col min="4" max="4" width="8.85546875" style="35" customWidth="1"/>
    <col min="5" max="5" width="11.85546875" style="36" customWidth="1"/>
    <col min="6" max="6" width="94.7109375" bestFit="1" customWidth="1"/>
    <col min="7" max="7" width="15.5703125" bestFit="1" customWidth="1"/>
    <col min="8" max="8" width="13" customWidth="1"/>
    <col min="9" max="13" width="4.140625" customWidth="1"/>
    <col min="14" max="14" width="21.28515625" bestFit="1" customWidth="1"/>
    <col min="15" max="16" width="20" bestFit="1" customWidth="1"/>
    <col min="18" max="18" width="11.85546875" bestFit="1" customWidth="1"/>
    <col min="19" max="19" width="14" bestFit="1" customWidth="1"/>
    <col min="253" max="253" width="6.85546875" customWidth="1"/>
    <col min="254" max="254" width="9.5703125" customWidth="1"/>
    <col min="255" max="255" width="7.85546875" customWidth="1"/>
    <col min="256" max="256" width="8.85546875" customWidth="1"/>
    <col min="257" max="257" width="6" customWidth="1"/>
    <col min="258" max="258" width="94.7109375" bestFit="1" customWidth="1"/>
    <col min="259" max="259" width="15.5703125" bestFit="1" customWidth="1"/>
    <col min="260" max="260" width="9.85546875" bestFit="1" customWidth="1"/>
    <col min="261" max="265" width="4.140625" customWidth="1"/>
    <col min="266" max="268" width="20.140625" customWidth="1"/>
    <col min="269" max="270" width="19.140625" customWidth="1"/>
    <col min="271" max="271" width="19.42578125" bestFit="1" customWidth="1"/>
    <col min="272" max="272" width="18.140625" bestFit="1" customWidth="1"/>
    <col min="274" max="274" width="11.85546875" bestFit="1" customWidth="1"/>
    <col min="509" max="509" width="6.85546875" customWidth="1"/>
    <col min="510" max="510" width="9.5703125" customWidth="1"/>
    <col min="511" max="511" width="7.85546875" customWidth="1"/>
    <col min="512" max="512" width="8.85546875" customWidth="1"/>
    <col min="513" max="513" width="6" customWidth="1"/>
    <col min="514" max="514" width="94.7109375" bestFit="1" customWidth="1"/>
    <col min="515" max="515" width="15.5703125" bestFit="1" customWidth="1"/>
    <col min="516" max="516" width="9.85546875" bestFit="1" customWidth="1"/>
    <col min="517" max="521" width="4.140625" customWidth="1"/>
    <col min="522" max="524" width="20.140625" customWidth="1"/>
    <col min="525" max="526" width="19.140625" customWidth="1"/>
    <col min="527" max="527" width="19.42578125" bestFit="1" customWidth="1"/>
    <col min="528" max="528" width="18.140625" bestFit="1" customWidth="1"/>
    <col min="530" max="530" width="11.85546875" bestFit="1" customWidth="1"/>
    <col min="765" max="765" width="6.85546875" customWidth="1"/>
    <col min="766" max="766" width="9.5703125" customWidth="1"/>
    <col min="767" max="767" width="7.85546875" customWidth="1"/>
    <col min="768" max="768" width="8.85546875" customWidth="1"/>
    <col min="769" max="769" width="6" customWidth="1"/>
    <col min="770" max="770" width="94.7109375" bestFit="1" customWidth="1"/>
    <col min="771" max="771" width="15.5703125" bestFit="1" customWidth="1"/>
    <col min="772" max="772" width="9.85546875" bestFit="1" customWidth="1"/>
    <col min="773" max="777" width="4.140625" customWidth="1"/>
    <col min="778" max="780" width="20.140625" customWidth="1"/>
    <col min="781" max="782" width="19.140625" customWidth="1"/>
    <col min="783" max="783" width="19.42578125" bestFit="1" customWidth="1"/>
    <col min="784" max="784" width="18.140625" bestFit="1" customWidth="1"/>
    <col min="786" max="786" width="11.85546875" bestFit="1" customWidth="1"/>
    <col min="1021" max="1021" width="6.85546875" customWidth="1"/>
    <col min="1022" max="1022" width="9.5703125" customWidth="1"/>
    <col min="1023" max="1023" width="7.85546875" customWidth="1"/>
    <col min="1024" max="1024" width="8.85546875" customWidth="1"/>
    <col min="1025" max="1025" width="6" customWidth="1"/>
    <col min="1026" max="1026" width="94.7109375" bestFit="1" customWidth="1"/>
    <col min="1027" max="1027" width="15.5703125" bestFit="1" customWidth="1"/>
    <col min="1028" max="1028" width="9.85546875" bestFit="1" customWidth="1"/>
    <col min="1029" max="1033" width="4.140625" customWidth="1"/>
    <col min="1034" max="1036" width="20.140625" customWidth="1"/>
    <col min="1037" max="1038" width="19.140625" customWidth="1"/>
    <col min="1039" max="1039" width="19.42578125" bestFit="1" customWidth="1"/>
    <col min="1040" max="1040" width="18.140625" bestFit="1" customWidth="1"/>
    <col min="1042" max="1042" width="11.85546875" bestFit="1" customWidth="1"/>
    <col min="1277" max="1277" width="6.85546875" customWidth="1"/>
    <col min="1278" max="1278" width="9.5703125" customWidth="1"/>
    <col min="1279" max="1279" width="7.85546875" customWidth="1"/>
    <col min="1280" max="1280" width="8.85546875" customWidth="1"/>
    <col min="1281" max="1281" width="6" customWidth="1"/>
    <col min="1282" max="1282" width="94.7109375" bestFit="1" customWidth="1"/>
    <col min="1283" max="1283" width="15.5703125" bestFit="1" customWidth="1"/>
    <col min="1284" max="1284" width="9.85546875" bestFit="1" customWidth="1"/>
    <col min="1285" max="1289" width="4.140625" customWidth="1"/>
    <col min="1290" max="1292" width="20.140625" customWidth="1"/>
    <col min="1293" max="1294" width="19.140625" customWidth="1"/>
    <col min="1295" max="1295" width="19.42578125" bestFit="1" customWidth="1"/>
    <col min="1296" max="1296" width="18.140625" bestFit="1" customWidth="1"/>
    <col min="1298" max="1298" width="11.85546875" bestFit="1" customWidth="1"/>
    <col min="1533" max="1533" width="6.85546875" customWidth="1"/>
    <col min="1534" max="1534" width="9.5703125" customWidth="1"/>
    <col min="1535" max="1535" width="7.85546875" customWidth="1"/>
    <col min="1536" max="1536" width="8.85546875" customWidth="1"/>
    <col min="1537" max="1537" width="6" customWidth="1"/>
    <col min="1538" max="1538" width="94.7109375" bestFit="1" customWidth="1"/>
    <col min="1539" max="1539" width="15.5703125" bestFit="1" customWidth="1"/>
    <col min="1540" max="1540" width="9.85546875" bestFit="1" customWidth="1"/>
    <col min="1541" max="1545" width="4.140625" customWidth="1"/>
    <col min="1546" max="1548" width="20.140625" customWidth="1"/>
    <col min="1549" max="1550" width="19.140625" customWidth="1"/>
    <col min="1551" max="1551" width="19.42578125" bestFit="1" customWidth="1"/>
    <col min="1552" max="1552" width="18.140625" bestFit="1" customWidth="1"/>
    <col min="1554" max="1554" width="11.85546875" bestFit="1" customWidth="1"/>
    <col min="1789" max="1789" width="6.85546875" customWidth="1"/>
    <col min="1790" max="1790" width="9.5703125" customWidth="1"/>
    <col min="1791" max="1791" width="7.85546875" customWidth="1"/>
    <col min="1792" max="1792" width="8.85546875" customWidth="1"/>
    <col min="1793" max="1793" width="6" customWidth="1"/>
    <col min="1794" max="1794" width="94.7109375" bestFit="1" customWidth="1"/>
    <col min="1795" max="1795" width="15.5703125" bestFit="1" customWidth="1"/>
    <col min="1796" max="1796" width="9.85546875" bestFit="1" customWidth="1"/>
    <col min="1797" max="1801" width="4.140625" customWidth="1"/>
    <col min="1802" max="1804" width="20.140625" customWidth="1"/>
    <col min="1805" max="1806" width="19.140625" customWidth="1"/>
    <col min="1807" max="1807" width="19.42578125" bestFit="1" customWidth="1"/>
    <col min="1808" max="1808" width="18.140625" bestFit="1" customWidth="1"/>
    <col min="1810" max="1810" width="11.85546875" bestFit="1" customWidth="1"/>
    <col min="2045" max="2045" width="6.85546875" customWidth="1"/>
    <col min="2046" max="2046" width="9.5703125" customWidth="1"/>
    <col min="2047" max="2047" width="7.85546875" customWidth="1"/>
    <col min="2048" max="2048" width="8.85546875" customWidth="1"/>
    <col min="2049" max="2049" width="6" customWidth="1"/>
    <col min="2050" max="2050" width="94.7109375" bestFit="1" customWidth="1"/>
    <col min="2051" max="2051" width="15.5703125" bestFit="1" customWidth="1"/>
    <col min="2052" max="2052" width="9.85546875" bestFit="1" customWidth="1"/>
    <col min="2053" max="2057" width="4.140625" customWidth="1"/>
    <col min="2058" max="2060" width="20.140625" customWidth="1"/>
    <col min="2061" max="2062" width="19.140625" customWidth="1"/>
    <col min="2063" max="2063" width="19.42578125" bestFit="1" customWidth="1"/>
    <col min="2064" max="2064" width="18.140625" bestFit="1" customWidth="1"/>
    <col min="2066" max="2066" width="11.85546875" bestFit="1" customWidth="1"/>
    <col min="2301" max="2301" width="6.85546875" customWidth="1"/>
    <col min="2302" max="2302" width="9.5703125" customWidth="1"/>
    <col min="2303" max="2303" width="7.85546875" customWidth="1"/>
    <col min="2304" max="2304" width="8.85546875" customWidth="1"/>
    <col min="2305" max="2305" width="6" customWidth="1"/>
    <col min="2306" max="2306" width="94.7109375" bestFit="1" customWidth="1"/>
    <col min="2307" max="2307" width="15.5703125" bestFit="1" customWidth="1"/>
    <col min="2308" max="2308" width="9.85546875" bestFit="1" customWidth="1"/>
    <col min="2309" max="2313" width="4.140625" customWidth="1"/>
    <col min="2314" max="2316" width="20.140625" customWidth="1"/>
    <col min="2317" max="2318" width="19.140625" customWidth="1"/>
    <col min="2319" max="2319" width="19.42578125" bestFit="1" customWidth="1"/>
    <col min="2320" max="2320" width="18.140625" bestFit="1" customWidth="1"/>
    <col min="2322" max="2322" width="11.85546875" bestFit="1" customWidth="1"/>
    <col min="2557" max="2557" width="6.85546875" customWidth="1"/>
    <col min="2558" max="2558" width="9.5703125" customWidth="1"/>
    <col min="2559" max="2559" width="7.85546875" customWidth="1"/>
    <col min="2560" max="2560" width="8.85546875" customWidth="1"/>
    <col min="2561" max="2561" width="6" customWidth="1"/>
    <col min="2562" max="2562" width="94.7109375" bestFit="1" customWidth="1"/>
    <col min="2563" max="2563" width="15.5703125" bestFit="1" customWidth="1"/>
    <col min="2564" max="2564" width="9.85546875" bestFit="1" customWidth="1"/>
    <col min="2565" max="2569" width="4.140625" customWidth="1"/>
    <col min="2570" max="2572" width="20.140625" customWidth="1"/>
    <col min="2573" max="2574" width="19.140625" customWidth="1"/>
    <col min="2575" max="2575" width="19.42578125" bestFit="1" customWidth="1"/>
    <col min="2576" max="2576" width="18.140625" bestFit="1" customWidth="1"/>
    <col min="2578" max="2578" width="11.85546875" bestFit="1" customWidth="1"/>
    <col min="2813" max="2813" width="6.85546875" customWidth="1"/>
    <col min="2814" max="2814" width="9.5703125" customWidth="1"/>
    <col min="2815" max="2815" width="7.85546875" customWidth="1"/>
    <col min="2816" max="2816" width="8.85546875" customWidth="1"/>
    <col min="2817" max="2817" width="6" customWidth="1"/>
    <col min="2818" max="2818" width="94.7109375" bestFit="1" customWidth="1"/>
    <col min="2819" max="2819" width="15.5703125" bestFit="1" customWidth="1"/>
    <col min="2820" max="2820" width="9.85546875" bestFit="1" customWidth="1"/>
    <col min="2821" max="2825" width="4.140625" customWidth="1"/>
    <col min="2826" max="2828" width="20.140625" customWidth="1"/>
    <col min="2829" max="2830" width="19.140625" customWidth="1"/>
    <col min="2831" max="2831" width="19.42578125" bestFit="1" customWidth="1"/>
    <col min="2832" max="2832" width="18.140625" bestFit="1" customWidth="1"/>
    <col min="2834" max="2834" width="11.85546875" bestFit="1" customWidth="1"/>
    <col min="3069" max="3069" width="6.85546875" customWidth="1"/>
    <col min="3070" max="3070" width="9.5703125" customWidth="1"/>
    <col min="3071" max="3071" width="7.85546875" customWidth="1"/>
    <col min="3072" max="3072" width="8.85546875" customWidth="1"/>
    <col min="3073" max="3073" width="6" customWidth="1"/>
    <col min="3074" max="3074" width="94.7109375" bestFit="1" customWidth="1"/>
    <col min="3075" max="3075" width="15.5703125" bestFit="1" customWidth="1"/>
    <col min="3076" max="3076" width="9.85546875" bestFit="1" customWidth="1"/>
    <col min="3077" max="3081" width="4.140625" customWidth="1"/>
    <col min="3082" max="3084" width="20.140625" customWidth="1"/>
    <col min="3085" max="3086" width="19.140625" customWidth="1"/>
    <col min="3087" max="3087" width="19.42578125" bestFit="1" customWidth="1"/>
    <col min="3088" max="3088" width="18.140625" bestFit="1" customWidth="1"/>
    <col min="3090" max="3090" width="11.85546875" bestFit="1" customWidth="1"/>
    <col min="3325" max="3325" width="6.85546875" customWidth="1"/>
    <col min="3326" max="3326" width="9.5703125" customWidth="1"/>
    <col min="3327" max="3327" width="7.85546875" customWidth="1"/>
    <col min="3328" max="3328" width="8.85546875" customWidth="1"/>
    <col min="3329" max="3329" width="6" customWidth="1"/>
    <col min="3330" max="3330" width="94.7109375" bestFit="1" customWidth="1"/>
    <col min="3331" max="3331" width="15.5703125" bestFit="1" customWidth="1"/>
    <col min="3332" max="3332" width="9.85546875" bestFit="1" customWidth="1"/>
    <col min="3333" max="3337" width="4.140625" customWidth="1"/>
    <col min="3338" max="3340" width="20.140625" customWidth="1"/>
    <col min="3341" max="3342" width="19.140625" customWidth="1"/>
    <col min="3343" max="3343" width="19.42578125" bestFit="1" customWidth="1"/>
    <col min="3344" max="3344" width="18.140625" bestFit="1" customWidth="1"/>
    <col min="3346" max="3346" width="11.85546875" bestFit="1" customWidth="1"/>
    <col min="3581" max="3581" width="6.85546875" customWidth="1"/>
    <col min="3582" max="3582" width="9.5703125" customWidth="1"/>
    <col min="3583" max="3583" width="7.85546875" customWidth="1"/>
    <col min="3584" max="3584" width="8.85546875" customWidth="1"/>
    <col min="3585" max="3585" width="6" customWidth="1"/>
    <col min="3586" max="3586" width="94.7109375" bestFit="1" customWidth="1"/>
    <col min="3587" max="3587" width="15.5703125" bestFit="1" customWidth="1"/>
    <col min="3588" max="3588" width="9.85546875" bestFit="1" customWidth="1"/>
    <col min="3589" max="3593" width="4.140625" customWidth="1"/>
    <col min="3594" max="3596" width="20.140625" customWidth="1"/>
    <col min="3597" max="3598" width="19.140625" customWidth="1"/>
    <col min="3599" max="3599" width="19.42578125" bestFit="1" customWidth="1"/>
    <col min="3600" max="3600" width="18.140625" bestFit="1" customWidth="1"/>
    <col min="3602" max="3602" width="11.85546875" bestFit="1" customWidth="1"/>
    <col min="3837" max="3837" width="6.85546875" customWidth="1"/>
    <col min="3838" max="3838" width="9.5703125" customWidth="1"/>
    <col min="3839" max="3839" width="7.85546875" customWidth="1"/>
    <col min="3840" max="3840" width="8.85546875" customWidth="1"/>
    <col min="3841" max="3841" width="6" customWidth="1"/>
    <col min="3842" max="3842" width="94.7109375" bestFit="1" customWidth="1"/>
    <col min="3843" max="3843" width="15.5703125" bestFit="1" customWidth="1"/>
    <col min="3844" max="3844" width="9.85546875" bestFit="1" customWidth="1"/>
    <col min="3845" max="3849" width="4.140625" customWidth="1"/>
    <col min="3850" max="3852" width="20.140625" customWidth="1"/>
    <col min="3853" max="3854" width="19.140625" customWidth="1"/>
    <col min="3855" max="3855" width="19.42578125" bestFit="1" customWidth="1"/>
    <col min="3856" max="3856" width="18.140625" bestFit="1" customWidth="1"/>
    <col min="3858" max="3858" width="11.85546875" bestFit="1" customWidth="1"/>
    <col min="4093" max="4093" width="6.85546875" customWidth="1"/>
    <col min="4094" max="4094" width="9.5703125" customWidth="1"/>
    <col min="4095" max="4095" width="7.85546875" customWidth="1"/>
    <col min="4096" max="4096" width="8.85546875" customWidth="1"/>
    <col min="4097" max="4097" width="6" customWidth="1"/>
    <col min="4098" max="4098" width="94.7109375" bestFit="1" customWidth="1"/>
    <col min="4099" max="4099" width="15.5703125" bestFit="1" customWidth="1"/>
    <col min="4100" max="4100" width="9.85546875" bestFit="1" customWidth="1"/>
    <col min="4101" max="4105" width="4.140625" customWidth="1"/>
    <col min="4106" max="4108" width="20.140625" customWidth="1"/>
    <col min="4109" max="4110" width="19.140625" customWidth="1"/>
    <col min="4111" max="4111" width="19.42578125" bestFit="1" customWidth="1"/>
    <col min="4112" max="4112" width="18.140625" bestFit="1" customWidth="1"/>
    <col min="4114" max="4114" width="11.85546875" bestFit="1" customWidth="1"/>
    <col min="4349" max="4349" width="6.85546875" customWidth="1"/>
    <col min="4350" max="4350" width="9.5703125" customWidth="1"/>
    <col min="4351" max="4351" width="7.85546875" customWidth="1"/>
    <col min="4352" max="4352" width="8.85546875" customWidth="1"/>
    <col min="4353" max="4353" width="6" customWidth="1"/>
    <col min="4354" max="4354" width="94.7109375" bestFit="1" customWidth="1"/>
    <col min="4355" max="4355" width="15.5703125" bestFit="1" customWidth="1"/>
    <col min="4356" max="4356" width="9.85546875" bestFit="1" customWidth="1"/>
    <col min="4357" max="4361" width="4.140625" customWidth="1"/>
    <col min="4362" max="4364" width="20.140625" customWidth="1"/>
    <col min="4365" max="4366" width="19.140625" customWidth="1"/>
    <col min="4367" max="4367" width="19.42578125" bestFit="1" customWidth="1"/>
    <col min="4368" max="4368" width="18.140625" bestFit="1" customWidth="1"/>
    <col min="4370" max="4370" width="11.85546875" bestFit="1" customWidth="1"/>
    <col min="4605" max="4605" width="6.85546875" customWidth="1"/>
    <col min="4606" max="4606" width="9.5703125" customWidth="1"/>
    <col min="4607" max="4607" width="7.85546875" customWidth="1"/>
    <col min="4608" max="4608" width="8.85546875" customWidth="1"/>
    <col min="4609" max="4609" width="6" customWidth="1"/>
    <col min="4610" max="4610" width="94.7109375" bestFit="1" customWidth="1"/>
    <col min="4611" max="4611" width="15.5703125" bestFit="1" customWidth="1"/>
    <col min="4612" max="4612" width="9.85546875" bestFit="1" customWidth="1"/>
    <col min="4613" max="4617" width="4.140625" customWidth="1"/>
    <col min="4618" max="4620" width="20.140625" customWidth="1"/>
    <col min="4621" max="4622" width="19.140625" customWidth="1"/>
    <col min="4623" max="4623" width="19.42578125" bestFit="1" customWidth="1"/>
    <col min="4624" max="4624" width="18.140625" bestFit="1" customWidth="1"/>
    <col min="4626" max="4626" width="11.85546875" bestFit="1" customWidth="1"/>
    <col min="4861" max="4861" width="6.85546875" customWidth="1"/>
    <col min="4862" max="4862" width="9.5703125" customWidth="1"/>
    <col min="4863" max="4863" width="7.85546875" customWidth="1"/>
    <col min="4864" max="4864" width="8.85546875" customWidth="1"/>
    <col min="4865" max="4865" width="6" customWidth="1"/>
    <col min="4866" max="4866" width="94.7109375" bestFit="1" customWidth="1"/>
    <col min="4867" max="4867" width="15.5703125" bestFit="1" customWidth="1"/>
    <col min="4868" max="4868" width="9.85546875" bestFit="1" customWidth="1"/>
    <col min="4869" max="4873" width="4.140625" customWidth="1"/>
    <col min="4874" max="4876" width="20.140625" customWidth="1"/>
    <col min="4877" max="4878" width="19.140625" customWidth="1"/>
    <col min="4879" max="4879" width="19.42578125" bestFit="1" customWidth="1"/>
    <col min="4880" max="4880" width="18.140625" bestFit="1" customWidth="1"/>
    <col min="4882" max="4882" width="11.85546875" bestFit="1" customWidth="1"/>
    <col min="5117" max="5117" width="6.85546875" customWidth="1"/>
    <col min="5118" max="5118" width="9.5703125" customWidth="1"/>
    <col min="5119" max="5119" width="7.85546875" customWidth="1"/>
    <col min="5120" max="5120" width="8.85546875" customWidth="1"/>
    <col min="5121" max="5121" width="6" customWidth="1"/>
    <col min="5122" max="5122" width="94.7109375" bestFit="1" customWidth="1"/>
    <col min="5123" max="5123" width="15.5703125" bestFit="1" customWidth="1"/>
    <col min="5124" max="5124" width="9.85546875" bestFit="1" customWidth="1"/>
    <col min="5125" max="5129" width="4.140625" customWidth="1"/>
    <col min="5130" max="5132" width="20.140625" customWidth="1"/>
    <col min="5133" max="5134" width="19.140625" customWidth="1"/>
    <col min="5135" max="5135" width="19.42578125" bestFit="1" customWidth="1"/>
    <col min="5136" max="5136" width="18.140625" bestFit="1" customWidth="1"/>
    <col min="5138" max="5138" width="11.85546875" bestFit="1" customWidth="1"/>
    <col min="5373" max="5373" width="6.85546875" customWidth="1"/>
    <col min="5374" max="5374" width="9.5703125" customWidth="1"/>
    <col min="5375" max="5375" width="7.85546875" customWidth="1"/>
    <col min="5376" max="5376" width="8.85546875" customWidth="1"/>
    <col min="5377" max="5377" width="6" customWidth="1"/>
    <col min="5378" max="5378" width="94.7109375" bestFit="1" customWidth="1"/>
    <col min="5379" max="5379" width="15.5703125" bestFit="1" customWidth="1"/>
    <col min="5380" max="5380" width="9.85546875" bestFit="1" customWidth="1"/>
    <col min="5381" max="5385" width="4.140625" customWidth="1"/>
    <col min="5386" max="5388" width="20.140625" customWidth="1"/>
    <col min="5389" max="5390" width="19.140625" customWidth="1"/>
    <col min="5391" max="5391" width="19.42578125" bestFit="1" customWidth="1"/>
    <col min="5392" max="5392" width="18.140625" bestFit="1" customWidth="1"/>
    <col min="5394" max="5394" width="11.85546875" bestFit="1" customWidth="1"/>
    <col min="5629" max="5629" width="6.85546875" customWidth="1"/>
    <col min="5630" max="5630" width="9.5703125" customWidth="1"/>
    <col min="5631" max="5631" width="7.85546875" customWidth="1"/>
    <col min="5632" max="5632" width="8.85546875" customWidth="1"/>
    <col min="5633" max="5633" width="6" customWidth="1"/>
    <col min="5634" max="5634" width="94.7109375" bestFit="1" customWidth="1"/>
    <col min="5635" max="5635" width="15.5703125" bestFit="1" customWidth="1"/>
    <col min="5636" max="5636" width="9.85546875" bestFit="1" customWidth="1"/>
    <col min="5637" max="5641" width="4.140625" customWidth="1"/>
    <col min="5642" max="5644" width="20.140625" customWidth="1"/>
    <col min="5645" max="5646" width="19.140625" customWidth="1"/>
    <col min="5647" max="5647" width="19.42578125" bestFit="1" customWidth="1"/>
    <col min="5648" max="5648" width="18.140625" bestFit="1" customWidth="1"/>
    <col min="5650" max="5650" width="11.85546875" bestFit="1" customWidth="1"/>
    <col min="5885" max="5885" width="6.85546875" customWidth="1"/>
    <col min="5886" max="5886" width="9.5703125" customWidth="1"/>
    <col min="5887" max="5887" width="7.85546875" customWidth="1"/>
    <col min="5888" max="5888" width="8.85546875" customWidth="1"/>
    <col min="5889" max="5889" width="6" customWidth="1"/>
    <col min="5890" max="5890" width="94.7109375" bestFit="1" customWidth="1"/>
    <col min="5891" max="5891" width="15.5703125" bestFit="1" customWidth="1"/>
    <col min="5892" max="5892" width="9.85546875" bestFit="1" customWidth="1"/>
    <col min="5893" max="5897" width="4.140625" customWidth="1"/>
    <col min="5898" max="5900" width="20.140625" customWidth="1"/>
    <col min="5901" max="5902" width="19.140625" customWidth="1"/>
    <col min="5903" max="5903" width="19.42578125" bestFit="1" customWidth="1"/>
    <col min="5904" max="5904" width="18.140625" bestFit="1" customWidth="1"/>
    <col min="5906" max="5906" width="11.85546875" bestFit="1" customWidth="1"/>
    <col min="6141" max="6141" width="6.85546875" customWidth="1"/>
    <col min="6142" max="6142" width="9.5703125" customWidth="1"/>
    <col min="6143" max="6143" width="7.85546875" customWidth="1"/>
    <col min="6144" max="6144" width="8.85546875" customWidth="1"/>
    <col min="6145" max="6145" width="6" customWidth="1"/>
    <col min="6146" max="6146" width="94.7109375" bestFit="1" customWidth="1"/>
    <col min="6147" max="6147" width="15.5703125" bestFit="1" customWidth="1"/>
    <col min="6148" max="6148" width="9.85546875" bestFit="1" customWidth="1"/>
    <col min="6149" max="6153" width="4.140625" customWidth="1"/>
    <col min="6154" max="6156" width="20.140625" customWidth="1"/>
    <col min="6157" max="6158" width="19.140625" customWidth="1"/>
    <col min="6159" max="6159" width="19.42578125" bestFit="1" customWidth="1"/>
    <col min="6160" max="6160" width="18.140625" bestFit="1" customWidth="1"/>
    <col min="6162" max="6162" width="11.85546875" bestFit="1" customWidth="1"/>
    <col min="6397" max="6397" width="6.85546875" customWidth="1"/>
    <col min="6398" max="6398" width="9.5703125" customWidth="1"/>
    <col min="6399" max="6399" width="7.85546875" customWidth="1"/>
    <col min="6400" max="6400" width="8.85546875" customWidth="1"/>
    <col min="6401" max="6401" width="6" customWidth="1"/>
    <col min="6402" max="6402" width="94.7109375" bestFit="1" customWidth="1"/>
    <col min="6403" max="6403" width="15.5703125" bestFit="1" customWidth="1"/>
    <col min="6404" max="6404" width="9.85546875" bestFit="1" customWidth="1"/>
    <col min="6405" max="6409" width="4.140625" customWidth="1"/>
    <col min="6410" max="6412" width="20.140625" customWidth="1"/>
    <col min="6413" max="6414" width="19.140625" customWidth="1"/>
    <col min="6415" max="6415" width="19.42578125" bestFit="1" customWidth="1"/>
    <col min="6416" max="6416" width="18.140625" bestFit="1" customWidth="1"/>
    <col min="6418" max="6418" width="11.85546875" bestFit="1" customWidth="1"/>
    <col min="6653" max="6653" width="6.85546875" customWidth="1"/>
    <col min="6654" max="6654" width="9.5703125" customWidth="1"/>
    <col min="6655" max="6655" width="7.85546875" customWidth="1"/>
    <col min="6656" max="6656" width="8.85546875" customWidth="1"/>
    <col min="6657" max="6657" width="6" customWidth="1"/>
    <col min="6658" max="6658" width="94.7109375" bestFit="1" customWidth="1"/>
    <col min="6659" max="6659" width="15.5703125" bestFit="1" customWidth="1"/>
    <col min="6660" max="6660" width="9.85546875" bestFit="1" customWidth="1"/>
    <col min="6661" max="6665" width="4.140625" customWidth="1"/>
    <col min="6666" max="6668" width="20.140625" customWidth="1"/>
    <col min="6669" max="6670" width="19.140625" customWidth="1"/>
    <col min="6671" max="6671" width="19.42578125" bestFit="1" customWidth="1"/>
    <col min="6672" max="6672" width="18.140625" bestFit="1" customWidth="1"/>
    <col min="6674" max="6674" width="11.85546875" bestFit="1" customWidth="1"/>
    <col min="6909" max="6909" width="6.85546875" customWidth="1"/>
    <col min="6910" max="6910" width="9.5703125" customWidth="1"/>
    <col min="6911" max="6911" width="7.85546875" customWidth="1"/>
    <col min="6912" max="6912" width="8.85546875" customWidth="1"/>
    <col min="6913" max="6913" width="6" customWidth="1"/>
    <col min="6914" max="6914" width="94.7109375" bestFit="1" customWidth="1"/>
    <col min="6915" max="6915" width="15.5703125" bestFit="1" customWidth="1"/>
    <col min="6916" max="6916" width="9.85546875" bestFit="1" customWidth="1"/>
    <col min="6917" max="6921" width="4.140625" customWidth="1"/>
    <col min="6922" max="6924" width="20.140625" customWidth="1"/>
    <col min="6925" max="6926" width="19.140625" customWidth="1"/>
    <col min="6927" max="6927" width="19.42578125" bestFit="1" customWidth="1"/>
    <col min="6928" max="6928" width="18.140625" bestFit="1" customWidth="1"/>
    <col min="6930" max="6930" width="11.85546875" bestFit="1" customWidth="1"/>
    <col min="7165" max="7165" width="6.85546875" customWidth="1"/>
    <col min="7166" max="7166" width="9.5703125" customWidth="1"/>
    <col min="7167" max="7167" width="7.85546875" customWidth="1"/>
    <col min="7168" max="7168" width="8.85546875" customWidth="1"/>
    <col min="7169" max="7169" width="6" customWidth="1"/>
    <col min="7170" max="7170" width="94.7109375" bestFit="1" customWidth="1"/>
    <col min="7171" max="7171" width="15.5703125" bestFit="1" customWidth="1"/>
    <col min="7172" max="7172" width="9.85546875" bestFit="1" customWidth="1"/>
    <col min="7173" max="7177" width="4.140625" customWidth="1"/>
    <col min="7178" max="7180" width="20.140625" customWidth="1"/>
    <col min="7181" max="7182" width="19.140625" customWidth="1"/>
    <col min="7183" max="7183" width="19.42578125" bestFit="1" customWidth="1"/>
    <col min="7184" max="7184" width="18.140625" bestFit="1" customWidth="1"/>
    <col min="7186" max="7186" width="11.85546875" bestFit="1" customWidth="1"/>
    <col min="7421" max="7421" width="6.85546875" customWidth="1"/>
    <col min="7422" max="7422" width="9.5703125" customWidth="1"/>
    <col min="7423" max="7423" width="7.85546875" customWidth="1"/>
    <col min="7424" max="7424" width="8.85546875" customWidth="1"/>
    <col min="7425" max="7425" width="6" customWidth="1"/>
    <col min="7426" max="7426" width="94.7109375" bestFit="1" customWidth="1"/>
    <col min="7427" max="7427" width="15.5703125" bestFit="1" customWidth="1"/>
    <col min="7428" max="7428" width="9.85546875" bestFit="1" customWidth="1"/>
    <col min="7429" max="7433" width="4.140625" customWidth="1"/>
    <col min="7434" max="7436" width="20.140625" customWidth="1"/>
    <col min="7437" max="7438" width="19.140625" customWidth="1"/>
    <col min="7439" max="7439" width="19.42578125" bestFit="1" customWidth="1"/>
    <col min="7440" max="7440" width="18.140625" bestFit="1" customWidth="1"/>
    <col min="7442" max="7442" width="11.85546875" bestFit="1" customWidth="1"/>
    <col min="7677" max="7677" width="6.85546875" customWidth="1"/>
    <col min="7678" max="7678" width="9.5703125" customWidth="1"/>
    <col min="7679" max="7679" width="7.85546875" customWidth="1"/>
    <col min="7680" max="7680" width="8.85546875" customWidth="1"/>
    <col min="7681" max="7681" width="6" customWidth="1"/>
    <col min="7682" max="7682" width="94.7109375" bestFit="1" customWidth="1"/>
    <col min="7683" max="7683" width="15.5703125" bestFit="1" customWidth="1"/>
    <col min="7684" max="7684" width="9.85546875" bestFit="1" customWidth="1"/>
    <col min="7685" max="7689" width="4.140625" customWidth="1"/>
    <col min="7690" max="7692" width="20.140625" customWidth="1"/>
    <col min="7693" max="7694" width="19.140625" customWidth="1"/>
    <col min="7695" max="7695" width="19.42578125" bestFit="1" customWidth="1"/>
    <col min="7696" max="7696" width="18.140625" bestFit="1" customWidth="1"/>
    <col min="7698" max="7698" width="11.85546875" bestFit="1" customWidth="1"/>
    <col min="7933" max="7933" width="6.85546875" customWidth="1"/>
    <col min="7934" max="7934" width="9.5703125" customWidth="1"/>
    <col min="7935" max="7935" width="7.85546875" customWidth="1"/>
    <col min="7936" max="7936" width="8.85546875" customWidth="1"/>
    <col min="7937" max="7937" width="6" customWidth="1"/>
    <col min="7938" max="7938" width="94.7109375" bestFit="1" customWidth="1"/>
    <col min="7939" max="7939" width="15.5703125" bestFit="1" customWidth="1"/>
    <col min="7940" max="7940" width="9.85546875" bestFit="1" customWidth="1"/>
    <col min="7941" max="7945" width="4.140625" customWidth="1"/>
    <col min="7946" max="7948" width="20.140625" customWidth="1"/>
    <col min="7949" max="7950" width="19.140625" customWidth="1"/>
    <col min="7951" max="7951" width="19.42578125" bestFit="1" customWidth="1"/>
    <col min="7952" max="7952" width="18.140625" bestFit="1" customWidth="1"/>
    <col min="7954" max="7954" width="11.85546875" bestFit="1" customWidth="1"/>
    <col min="8189" max="8189" width="6.85546875" customWidth="1"/>
    <col min="8190" max="8190" width="9.5703125" customWidth="1"/>
    <col min="8191" max="8191" width="7.85546875" customWidth="1"/>
    <col min="8192" max="8192" width="8.85546875" customWidth="1"/>
    <col min="8193" max="8193" width="6" customWidth="1"/>
    <col min="8194" max="8194" width="94.7109375" bestFit="1" customWidth="1"/>
    <col min="8195" max="8195" width="15.5703125" bestFit="1" customWidth="1"/>
    <col min="8196" max="8196" width="9.85546875" bestFit="1" customWidth="1"/>
    <col min="8197" max="8201" width="4.140625" customWidth="1"/>
    <col min="8202" max="8204" width="20.140625" customWidth="1"/>
    <col min="8205" max="8206" width="19.140625" customWidth="1"/>
    <col min="8207" max="8207" width="19.42578125" bestFit="1" customWidth="1"/>
    <col min="8208" max="8208" width="18.140625" bestFit="1" customWidth="1"/>
    <col min="8210" max="8210" width="11.85546875" bestFit="1" customWidth="1"/>
    <col min="8445" max="8445" width="6.85546875" customWidth="1"/>
    <col min="8446" max="8446" width="9.5703125" customWidth="1"/>
    <col min="8447" max="8447" width="7.85546875" customWidth="1"/>
    <col min="8448" max="8448" width="8.85546875" customWidth="1"/>
    <col min="8449" max="8449" width="6" customWidth="1"/>
    <col min="8450" max="8450" width="94.7109375" bestFit="1" customWidth="1"/>
    <col min="8451" max="8451" width="15.5703125" bestFit="1" customWidth="1"/>
    <col min="8452" max="8452" width="9.85546875" bestFit="1" customWidth="1"/>
    <col min="8453" max="8457" width="4.140625" customWidth="1"/>
    <col min="8458" max="8460" width="20.140625" customWidth="1"/>
    <col min="8461" max="8462" width="19.140625" customWidth="1"/>
    <col min="8463" max="8463" width="19.42578125" bestFit="1" customWidth="1"/>
    <col min="8464" max="8464" width="18.140625" bestFit="1" customWidth="1"/>
    <col min="8466" max="8466" width="11.85546875" bestFit="1" customWidth="1"/>
    <col min="8701" max="8701" width="6.85546875" customWidth="1"/>
    <col min="8702" max="8702" width="9.5703125" customWidth="1"/>
    <col min="8703" max="8703" width="7.85546875" customWidth="1"/>
    <col min="8704" max="8704" width="8.85546875" customWidth="1"/>
    <col min="8705" max="8705" width="6" customWidth="1"/>
    <col min="8706" max="8706" width="94.7109375" bestFit="1" customWidth="1"/>
    <col min="8707" max="8707" width="15.5703125" bestFit="1" customWidth="1"/>
    <col min="8708" max="8708" width="9.85546875" bestFit="1" customWidth="1"/>
    <col min="8709" max="8713" width="4.140625" customWidth="1"/>
    <col min="8714" max="8716" width="20.140625" customWidth="1"/>
    <col min="8717" max="8718" width="19.140625" customWidth="1"/>
    <col min="8719" max="8719" width="19.42578125" bestFit="1" customWidth="1"/>
    <col min="8720" max="8720" width="18.140625" bestFit="1" customWidth="1"/>
    <col min="8722" max="8722" width="11.85546875" bestFit="1" customWidth="1"/>
    <col min="8957" max="8957" width="6.85546875" customWidth="1"/>
    <col min="8958" max="8958" width="9.5703125" customWidth="1"/>
    <col min="8959" max="8959" width="7.85546875" customWidth="1"/>
    <col min="8960" max="8960" width="8.85546875" customWidth="1"/>
    <col min="8961" max="8961" width="6" customWidth="1"/>
    <col min="8962" max="8962" width="94.7109375" bestFit="1" customWidth="1"/>
    <col min="8963" max="8963" width="15.5703125" bestFit="1" customWidth="1"/>
    <col min="8964" max="8964" width="9.85546875" bestFit="1" customWidth="1"/>
    <col min="8965" max="8969" width="4.140625" customWidth="1"/>
    <col min="8970" max="8972" width="20.140625" customWidth="1"/>
    <col min="8973" max="8974" width="19.140625" customWidth="1"/>
    <col min="8975" max="8975" width="19.42578125" bestFit="1" customWidth="1"/>
    <col min="8976" max="8976" width="18.140625" bestFit="1" customWidth="1"/>
    <col min="8978" max="8978" width="11.85546875" bestFit="1" customWidth="1"/>
    <col min="9213" max="9213" width="6.85546875" customWidth="1"/>
    <col min="9214" max="9214" width="9.5703125" customWidth="1"/>
    <col min="9215" max="9215" width="7.85546875" customWidth="1"/>
    <col min="9216" max="9216" width="8.85546875" customWidth="1"/>
    <col min="9217" max="9217" width="6" customWidth="1"/>
    <col min="9218" max="9218" width="94.7109375" bestFit="1" customWidth="1"/>
    <col min="9219" max="9219" width="15.5703125" bestFit="1" customWidth="1"/>
    <col min="9220" max="9220" width="9.85546875" bestFit="1" customWidth="1"/>
    <col min="9221" max="9225" width="4.140625" customWidth="1"/>
    <col min="9226" max="9228" width="20.140625" customWidth="1"/>
    <col min="9229" max="9230" width="19.140625" customWidth="1"/>
    <col min="9231" max="9231" width="19.42578125" bestFit="1" customWidth="1"/>
    <col min="9232" max="9232" width="18.140625" bestFit="1" customWidth="1"/>
    <col min="9234" max="9234" width="11.85546875" bestFit="1" customWidth="1"/>
    <col min="9469" max="9469" width="6.85546875" customWidth="1"/>
    <col min="9470" max="9470" width="9.5703125" customWidth="1"/>
    <col min="9471" max="9471" width="7.85546875" customWidth="1"/>
    <col min="9472" max="9472" width="8.85546875" customWidth="1"/>
    <col min="9473" max="9473" width="6" customWidth="1"/>
    <col min="9474" max="9474" width="94.7109375" bestFit="1" customWidth="1"/>
    <col min="9475" max="9475" width="15.5703125" bestFit="1" customWidth="1"/>
    <col min="9476" max="9476" width="9.85546875" bestFit="1" customWidth="1"/>
    <col min="9477" max="9481" width="4.140625" customWidth="1"/>
    <col min="9482" max="9484" width="20.140625" customWidth="1"/>
    <col min="9485" max="9486" width="19.140625" customWidth="1"/>
    <col min="9487" max="9487" width="19.42578125" bestFit="1" customWidth="1"/>
    <col min="9488" max="9488" width="18.140625" bestFit="1" customWidth="1"/>
    <col min="9490" max="9490" width="11.85546875" bestFit="1" customWidth="1"/>
    <col min="9725" max="9725" width="6.85546875" customWidth="1"/>
    <col min="9726" max="9726" width="9.5703125" customWidth="1"/>
    <col min="9727" max="9727" width="7.85546875" customWidth="1"/>
    <col min="9728" max="9728" width="8.85546875" customWidth="1"/>
    <col min="9729" max="9729" width="6" customWidth="1"/>
    <col min="9730" max="9730" width="94.7109375" bestFit="1" customWidth="1"/>
    <col min="9731" max="9731" width="15.5703125" bestFit="1" customWidth="1"/>
    <col min="9732" max="9732" width="9.85546875" bestFit="1" customWidth="1"/>
    <col min="9733" max="9737" width="4.140625" customWidth="1"/>
    <col min="9738" max="9740" width="20.140625" customWidth="1"/>
    <col min="9741" max="9742" width="19.140625" customWidth="1"/>
    <col min="9743" max="9743" width="19.42578125" bestFit="1" customWidth="1"/>
    <col min="9744" max="9744" width="18.140625" bestFit="1" customWidth="1"/>
    <col min="9746" max="9746" width="11.85546875" bestFit="1" customWidth="1"/>
    <col min="9981" max="9981" width="6.85546875" customWidth="1"/>
    <col min="9982" max="9982" width="9.5703125" customWidth="1"/>
    <col min="9983" max="9983" width="7.85546875" customWidth="1"/>
    <col min="9984" max="9984" width="8.85546875" customWidth="1"/>
    <col min="9985" max="9985" width="6" customWidth="1"/>
    <col min="9986" max="9986" width="94.7109375" bestFit="1" customWidth="1"/>
    <col min="9987" max="9987" width="15.5703125" bestFit="1" customWidth="1"/>
    <col min="9988" max="9988" width="9.85546875" bestFit="1" customWidth="1"/>
    <col min="9989" max="9993" width="4.140625" customWidth="1"/>
    <col min="9994" max="9996" width="20.140625" customWidth="1"/>
    <col min="9997" max="9998" width="19.140625" customWidth="1"/>
    <col min="9999" max="9999" width="19.42578125" bestFit="1" customWidth="1"/>
    <col min="10000" max="10000" width="18.140625" bestFit="1" customWidth="1"/>
    <col min="10002" max="10002" width="11.85546875" bestFit="1" customWidth="1"/>
    <col min="10237" max="10237" width="6.85546875" customWidth="1"/>
    <col min="10238" max="10238" width="9.5703125" customWidth="1"/>
    <col min="10239" max="10239" width="7.85546875" customWidth="1"/>
    <col min="10240" max="10240" width="8.85546875" customWidth="1"/>
    <col min="10241" max="10241" width="6" customWidth="1"/>
    <col min="10242" max="10242" width="94.7109375" bestFit="1" customWidth="1"/>
    <col min="10243" max="10243" width="15.5703125" bestFit="1" customWidth="1"/>
    <col min="10244" max="10244" width="9.85546875" bestFit="1" customWidth="1"/>
    <col min="10245" max="10249" width="4.140625" customWidth="1"/>
    <col min="10250" max="10252" width="20.140625" customWidth="1"/>
    <col min="10253" max="10254" width="19.140625" customWidth="1"/>
    <col min="10255" max="10255" width="19.42578125" bestFit="1" customWidth="1"/>
    <col min="10256" max="10256" width="18.140625" bestFit="1" customWidth="1"/>
    <col min="10258" max="10258" width="11.85546875" bestFit="1" customWidth="1"/>
    <col min="10493" max="10493" width="6.85546875" customWidth="1"/>
    <col min="10494" max="10494" width="9.5703125" customWidth="1"/>
    <col min="10495" max="10495" width="7.85546875" customWidth="1"/>
    <col min="10496" max="10496" width="8.85546875" customWidth="1"/>
    <col min="10497" max="10497" width="6" customWidth="1"/>
    <col min="10498" max="10498" width="94.7109375" bestFit="1" customWidth="1"/>
    <col min="10499" max="10499" width="15.5703125" bestFit="1" customWidth="1"/>
    <col min="10500" max="10500" width="9.85546875" bestFit="1" customWidth="1"/>
    <col min="10501" max="10505" width="4.140625" customWidth="1"/>
    <col min="10506" max="10508" width="20.140625" customWidth="1"/>
    <col min="10509" max="10510" width="19.140625" customWidth="1"/>
    <col min="10511" max="10511" width="19.42578125" bestFit="1" customWidth="1"/>
    <col min="10512" max="10512" width="18.140625" bestFit="1" customWidth="1"/>
    <col min="10514" max="10514" width="11.85546875" bestFit="1" customWidth="1"/>
    <col min="10749" max="10749" width="6.85546875" customWidth="1"/>
    <col min="10750" max="10750" width="9.5703125" customWidth="1"/>
    <col min="10751" max="10751" width="7.85546875" customWidth="1"/>
    <col min="10752" max="10752" width="8.85546875" customWidth="1"/>
    <col min="10753" max="10753" width="6" customWidth="1"/>
    <col min="10754" max="10754" width="94.7109375" bestFit="1" customWidth="1"/>
    <col min="10755" max="10755" width="15.5703125" bestFit="1" customWidth="1"/>
    <col min="10756" max="10756" width="9.85546875" bestFit="1" customWidth="1"/>
    <col min="10757" max="10761" width="4.140625" customWidth="1"/>
    <col min="10762" max="10764" width="20.140625" customWidth="1"/>
    <col min="10765" max="10766" width="19.140625" customWidth="1"/>
    <col min="10767" max="10767" width="19.42578125" bestFit="1" customWidth="1"/>
    <col min="10768" max="10768" width="18.140625" bestFit="1" customWidth="1"/>
    <col min="10770" max="10770" width="11.85546875" bestFit="1" customWidth="1"/>
    <col min="11005" max="11005" width="6.85546875" customWidth="1"/>
    <col min="11006" max="11006" width="9.5703125" customWidth="1"/>
    <col min="11007" max="11007" width="7.85546875" customWidth="1"/>
    <col min="11008" max="11008" width="8.85546875" customWidth="1"/>
    <col min="11009" max="11009" width="6" customWidth="1"/>
    <col min="11010" max="11010" width="94.7109375" bestFit="1" customWidth="1"/>
    <col min="11011" max="11011" width="15.5703125" bestFit="1" customWidth="1"/>
    <col min="11012" max="11012" width="9.85546875" bestFit="1" customWidth="1"/>
    <col min="11013" max="11017" width="4.140625" customWidth="1"/>
    <col min="11018" max="11020" width="20.140625" customWidth="1"/>
    <col min="11021" max="11022" width="19.140625" customWidth="1"/>
    <col min="11023" max="11023" width="19.42578125" bestFit="1" customWidth="1"/>
    <col min="11024" max="11024" width="18.140625" bestFit="1" customWidth="1"/>
    <col min="11026" max="11026" width="11.85546875" bestFit="1" customWidth="1"/>
    <col min="11261" max="11261" width="6.85546875" customWidth="1"/>
    <col min="11262" max="11262" width="9.5703125" customWidth="1"/>
    <col min="11263" max="11263" width="7.85546875" customWidth="1"/>
    <col min="11264" max="11264" width="8.85546875" customWidth="1"/>
    <col min="11265" max="11265" width="6" customWidth="1"/>
    <col min="11266" max="11266" width="94.7109375" bestFit="1" customWidth="1"/>
    <col min="11267" max="11267" width="15.5703125" bestFit="1" customWidth="1"/>
    <col min="11268" max="11268" width="9.85546875" bestFit="1" customWidth="1"/>
    <col min="11269" max="11273" width="4.140625" customWidth="1"/>
    <col min="11274" max="11276" width="20.140625" customWidth="1"/>
    <col min="11277" max="11278" width="19.140625" customWidth="1"/>
    <col min="11279" max="11279" width="19.42578125" bestFit="1" customWidth="1"/>
    <col min="11280" max="11280" width="18.140625" bestFit="1" customWidth="1"/>
    <col min="11282" max="11282" width="11.85546875" bestFit="1" customWidth="1"/>
    <col min="11517" max="11517" width="6.85546875" customWidth="1"/>
    <col min="11518" max="11518" width="9.5703125" customWidth="1"/>
    <col min="11519" max="11519" width="7.85546875" customWidth="1"/>
    <col min="11520" max="11520" width="8.85546875" customWidth="1"/>
    <col min="11521" max="11521" width="6" customWidth="1"/>
    <col min="11522" max="11522" width="94.7109375" bestFit="1" customWidth="1"/>
    <col min="11523" max="11523" width="15.5703125" bestFit="1" customWidth="1"/>
    <col min="11524" max="11524" width="9.85546875" bestFit="1" customWidth="1"/>
    <col min="11525" max="11529" width="4.140625" customWidth="1"/>
    <col min="11530" max="11532" width="20.140625" customWidth="1"/>
    <col min="11533" max="11534" width="19.140625" customWidth="1"/>
    <col min="11535" max="11535" width="19.42578125" bestFit="1" customWidth="1"/>
    <col min="11536" max="11536" width="18.140625" bestFit="1" customWidth="1"/>
    <col min="11538" max="11538" width="11.85546875" bestFit="1" customWidth="1"/>
    <col min="11773" max="11773" width="6.85546875" customWidth="1"/>
    <col min="11774" max="11774" width="9.5703125" customWidth="1"/>
    <col min="11775" max="11775" width="7.85546875" customWidth="1"/>
    <col min="11776" max="11776" width="8.85546875" customWidth="1"/>
    <col min="11777" max="11777" width="6" customWidth="1"/>
    <col min="11778" max="11778" width="94.7109375" bestFit="1" customWidth="1"/>
    <col min="11779" max="11779" width="15.5703125" bestFit="1" customWidth="1"/>
    <col min="11780" max="11780" width="9.85546875" bestFit="1" customWidth="1"/>
    <col min="11781" max="11785" width="4.140625" customWidth="1"/>
    <col min="11786" max="11788" width="20.140625" customWidth="1"/>
    <col min="11789" max="11790" width="19.140625" customWidth="1"/>
    <col min="11791" max="11791" width="19.42578125" bestFit="1" customWidth="1"/>
    <col min="11792" max="11792" width="18.140625" bestFit="1" customWidth="1"/>
    <col min="11794" max="11794" width="11.85546875" bestFit="1" customWidth="1"/>
    <col min="12029" max="12029" width="6.85546875" customWidth="1"/>
    <col min="12030" max="12030" width="9.5703125" customWidth="1"/>
    <col min="12031" max="12031" width="7.85546875" customWidth="1"/>
    <col min="12032" max="12032" width="8.85546875" customWidth="1"/>
    <col min="12033" max="12033" width="6" customWidth="1"/>
    <col min="12034" max="12034" width="94.7109375" bestFit="1" customWidth="1"/>
    <col min="12035" max="12035" width="15.5703125" bestFit="1" customWidth="1"/>
    <col min="12036" max="12036" width="9.85546875" bestFit="1" customWidth="1"/>
    <col min="12037" max="12041" width="4.140625" customWidth="1"/>
    <col min="12042" max="12044" width="20.140625" customWidth="1"/>
    <col min="12045" max="12046" width="19.140625" customWidth="1"/>
    <col min="12047" max="12047" width="19.42578125" bestFit="1" customWidth="1"/>
    <col min="12048" max="12048" width="18.140625" bestFit="1" customWidth="1"/>
    <col min="12050" max="12050" width="11.85546875" bestFit="1" customWidth="1"/>
    <col min="12285" max="12285" width="6.85546875" customWidth="1"/>
    <col min="12286" max="12286" width="9.5703125" customWidth="1"/>
    <col min="12287" max="12287" width="7.85546875" customWidth="1"/>
    <col min="12288" max="12288" width="8.85546875" customWidth="1"/>
    <col min="12289" max="12289" width="6" customWidth="1"/>
    <col min="12290" max="12290" width="94.7109375" bestFit="1" customWidth="1"/>
    <col min="12291" max="12291" width="15.5703125" bestFit="1" customWidth="1"/>
    <col min="12292" max="12292" width="9.85546875" bestFit="1" customWidth="1"/>
    <col min="12293" max="12297" width="4.140625" customWidth="1"/>
    <col min="12298" max="12300" width="20.140625" customWidth="1"/>
    <col min="12301" max="12302" width="19.140625" customWidth="1"/>
    <col min="12303" max="12303" width="19.42578125" bestFit="1" customWidth="1"/>
    <col min="12304" max="12304" width="18.140625" bestFit="1" customWidth="1"/>
    <col min="12306" max="12306" width="11.85546875" bestFit="1" customWidth="1"/>
    <col min="12541" max="12541" width="6.85546875" customWidth="1"/>
    <col min="12542" max="12542" width="9.5703125" customWidth="1"/>
    <col min="12543" max="12543" width="7.85546875" customWidth="1"/>
    <col min="12544" max="12544" width="8.85546875" customWidth="1"/>
    <col min="12545" max="12545" width="6" customWidth="1"/>
    <col min="12546" max="12546" width="94.7109375" bestFit="1" customWidth="1"/>
    <col min="12547" max="12547" width="15.5703125" bestFit="1" customWidth="1"/>
    <col min="12548" max="12548" width="9.85546875" bestFit="1" customWidth="1"/>
    <col min="12549" max="12553" width="4.140625" customWidth="1"/>
    <col min="12554" max="12556" width="20.140625" customWidth="1"/>
    <col min="12557" max="12558" width="19.140625" customWidth="1"/>
    <col min="12559" max="12559" width="19.42578125" bestFit="1" customWidth="1"/>
    <col min="12560" max="12560" width="18.140625" bestFit="1" customWidth="1"/>
    <col min="12562" max="12562" width="11.85546875" bestFit="1" customWidth="1"/>
    <col min="12797" max="12797" width="6.85546875" customWidth="1"/>
    <col min="12798" max="12798" width="9.5703125" customWidth="1"/>
    <col min="12799" max="12799" width="7.85546875" customWidth="1"/>
    <col min="12800" max="12800" width="8.85546875" customWidth="1"/>
    <col min="12801" max="12801" width="6" customWidth="1"/>
    <col min="12802" max="12802" width="94.7109375" bestFit="1" customWidth="1"/>
    <col min="12803" max="12803" width="15.5703125" bestFit="1" customWidth="1"/>
    <col min="12804" max="12804" width="9.85546875" bestFit="1" customWidth="1"/>
    <col min="12805" max="12809" width="4.140625" customWidth="1"/>
    <col min="12810" max="12812" width="20.140625" customWidth="1"/>
    <col min="12813" max="12814" width="19.140625" customWidth="1"/>
    <col min="12815" max="12815" width="19.42578125" bestFit="1" customWidth="1"/>
    <col min="12816" max="12816" width="18.140625" bestFit="1" customWidth="1"/>
    <col min="12818" max="12818" width="11.85546875" bestFit="1" customWidth="1"/>
    <col min="13053" max="13053" width="6.85546875" customWidth="1"/>
    <col min="13054" max="13054" width="9.5703125" customWidth="1"/>
    <col min="13055" max="13055" width="7.85546875" customWidth="1"/>
    <col min="13056" max="13056" width="8.85546875" customWidth="1"/>
    <col min="13057" max="13057" width="6" customWidth="1"/>
    <col min="13058" max="13058" width="94.7109375" bestFit="1" customWidth="1"/>
    <col min="13059" max="13059" width="15.5703125" bestFit="1" customWidth="1"/>
    <col min="13060" max="13060" width="9.85546875" bestFit="1" customWidth="1"/>
    <col min="13061" max="13065" width="4.140625" customWidth="1"/>
    <col min="13066" max="13068" width="20.140625" customWidth="1"/>
    <col min="13069" max="13070" width="19.140625" customWidth="1"/>
    <col min="13071" max="13071" width="19.42578125" bestFit="1" customWidth="1"/>
    <col min="13072" max="13072" width="18.140625" bestFit="1" customWidth="1"/>
    <col min="13074" max="13074" width="11.85546875" bestFit="1" customWidth="1"/>
    <col min="13309" max="13309" width="6.85546875" customWidth="1"/>
    <col min="13310" max="13310" width="9.5703125" customWidth="1"/>
    <col min="13311" max="13311" width="7.85546875" customWidth="1"/>
    <col min="13312" max="13312" width="8.85546875" customWidth="1"/>
    <col min="13313" max="13313" width="6" customWidth="1"/>
    <col min="13314" max="13314" width="94.7109375" bestFit="1" customWidth="1"/>
    <col min="13315" max="13315" width="15.5703125" bestFit="1" customWidth="1"/>
    <col min="13316" max="13316" width="9.85546875" bestFit="1" customWidth="1"/>
    <col min="13317" max="13321" width="4.140625" customWidth="1"/>
    <col min="13322" max="13324" width="20.140625" customWidth="1"/>
    <col min="13325" max="13326" width="19.140625" customWidth="1"/>
    <col min="13327" max="13327" width="19.42578125" bestFit="1" customWidth="1"/>
    <col min="13328" max="13328" width="18.140625" bestFit="1" customWidth="1"/>
    <col min="13330" max="13330" width="11.85546875" bestFit="1" customWidth="1"/>
    <col min="13565" max="13565" width="6.85546875" customWidth="1"/>
    <col min="13566" max="13566" width="9.5703125" customWidth="1"/>
    <col min="13567" max="13567" width="7.85546875" customWidth="1"/>
    <col min="13568" max="13568" width="8.85546875" customWidth="1"/>
    <col min="13569" max="13569" width="6" customWidth="1"/>
    <col min="13570" max="13570" width="94.7109375" bestFit="1" customWidth="1"/>
    <col min="13571" max="13571" width="15.5703125" bestFit="1" customWidth="1"/>
    <col min="13572" max="13572" width="9.85546875" bestFit="1" customWidth="1"/>
    <col min="13573" max="13577" width="4.140625" customWidth="1"/>
    <col min="13578" max="13580" width="20.140625" customWidth="1"/>
    <col min="13581" max="13582" width="19.140625" customWidth="1"/>
    <col min="13583" max="13583" width="19.42578125" bestFit="1" customWidth="1"/>
    <col min="13584" max="13584" width="18.140625" bestFit="1" customWidth="1"/>
    <col min="13586" max="13586" width="11.85546875" bestFit="1" customWidth="1"/>
    <col min="13821" max="13821" width="6.85546875" customWidth="1"/>
    <col min="13822" max="13822" width="9.5703125" customWidth="1"/>
    <col min="13823" max="13823" width="7.85546875" customWidth="1"/>
    <col min="13824" max="13824" width="8.85546875" customWidth="1"/>
    <col min="13825" max="13825" width="6" customWidth="1"/>
    <col min="13826" max="13826" width="94.7109375" bestFit="1" customWidth="1"/>
    <col min="13827" max="13827" width="15.5703125" bestFit="1" customWidth="1"/>
    <col min="13828" max="13828" width="9.85546875" bestFit="1" customWidth="1"/>
    <col min="13829" max="13833" width="4.140625" customWidth="1"/>
    <col min="13834" max="13836" width="20.140625" customWidth="1"/>
    <col min="13837" max="13838" width="19.140625" customWidth="1"/>
    <col min="13839" max="13839" width="19.42578125" bestFit="1" customWidth="1"/>
    <col min="13840" max="13840" width="18.140625" bestFit="1" customWidth="1"/>
    <col min="13842" max="13842" width="11.85546875" bestFit="1" customWidth="1"/>
    <col min="14077" max="14077" width="6.85546875" customWidth="1"/>
    <col min="14078" max="14078" width="9.5703125" customWidth="1"/>
    <col min="14079" max="14079" width="7.85546875" customWidth="1"/>
    <col min="14080" max="14080" width="8.85546875" customWidth="1"/>
    <col min="14081" max="14081" width="6" customWidth="1"/>
    <col min="14082" max="14082" width="94.7109375" bestFit="1" customWidth="1"/>
    <col min="14083" max="14083" width="15.5703125" bestFit="1" customWidth="1"/>
    <col min="14084" max="14084" width="9.85546875" bestFit="1" customWidth="1"/>
    <col min="14085" max="14089" width="4.140625" customWidth="1"/>
    <col min="14090" max="14092" width="20.140625" customWidth="1"/>
    <col min="14093" max="14094" width="19.140625" customWidth="1"/>
    <col min="14095" max="14095" width="19.42578125" bestFit="1" customWidth="1"/>
    <col min="14096" max="14096" width="18.140625" bestFit="1" customWidth="1"/>
    <col min="14098" max="14098" width="11.85546875" bestFit="1" customWidth="1"/>
    <col min="14333" max="14333" width="6.85546875" customWidth="1"/>
    <col min="14334" max="14334" width="9.5703125" customWidth="1"/>
    <col min="14335" max="14335" width="7.85546875" customWidth="1"/>
    <col min="14336" max="14336" width="8.85546875" customWidth="1"/>
    <col min="14337" max="14337" width="6" customWidth="1"/>
    <col min="14338" max="14338" width="94.7109375" bestFit="1" customWidth="1"/>
    <col min="14339" max="14339" width="15.5703125" bestFit="1" customWidth="1"/>
    <col min="14340" max="14340" width="9.85546875" bestFit="1" customWidth="1"/>
    <col min="14341" max="14345" width="4.140625" customWidth="1"/>
    <col min="14346" max="14348" width="20.140625" customWidth="1"/>
    <col min="14349" max="14350" width="19.140625" customWidth="1"/>
    <col min="14351" max="14351" width="19.42578125" bestFit="1" customWidth="1"/>
    <col min="14352" max="14352" width="18.140625" bestFit="1" customWidth="1"/>
    <col min="14354" max="14354" width="11.85546875" bestFit="1" customWidth="1"/>
    <col min="14589" max="14589" width="6.85546875" customWidth="1"/>
    <col min="14590" max="14590" width="9.5703125" customWidth="1"/>
    <col min="14591" max="14591" width="7.85546875" customWidth="1"/>
    <col min="14592" max="14592" width="8.85546875" customWidth="1"/>
    <col min="14593" max="14593" width="6" customWidth="1"/>
    <col min="14594" max="14594" width="94.7109375" bestFit="1" customWidth="1"/>
    <col min="14595" max="14595" width="15.5703125" bestFit="1" customWidth="1"/>
    <col min="14596" max="14596" width="9.85546875" bestFit="1" customWidth="1"/>
    <col min="14597" max="14601" width="4.140625" customWidth="1"/>
    <col min="14602" max="14604" width="20.140625" customWidth="1"/>
    <col min="14605" max="14606" width="19.140625" customWidth="1"/>
    <col min="14607" max="14607" width="19.42578125" bestFit="1" customWidth="1"/>
    <col min="14608" max="14608" width="18.140625" bestFit="1" customWidth="1"/>
    <col min="14610" max="14610" width="11.85546875" bestFit="1" customWidth="1"/>
    <col min="14845" max="14845" width="6.85546875" customWidth="1"/>
    <col min="14846" max="14846" width="9.5703125" customWidth="1"/>
    <col min="14847" max="14847" width="7.85546875" customWidth="1"/>
    <col min="14848" max="14848" width="8.85546875" customWidth="1"/>
    <col min="14849" max="14849" width="6" customWidth="1"/>
    <col min="14850" max="14850" width="94.7109375" bestFit="1" customWidth="1"/>
    <col min="14851" max="14851" width="15.5703125" bestFit="1" customWidth="1"/>
    <col min="14852" max="14852" width="9.85546875" bestFit="1" customWidth="1"/>
    <col min="14853" max="14857" width="4.140625" customWidth="1"/>
    <col min="14858" max="14860" width="20.140625" customWidth="1"/>
    <col min="14861" max="14862" width="19.140625" customWidth="1"/>
    <col min="14863" max="14863" width="19.42578125" bestFit="1" customWidth="1"/>
    <col min="14864" max="14864" width="18.140625" bestFit="1" customWidth="1"/>
    <col min="14866" max="14866" width="11.85546875" bestFit="1" customWidth="1"/>
    <col min="15101" max="15101" width="6.85546875" customWidth="1"/>
    <col min="15102" max="15102" width="9.5703125" customWidth="1"/>
    <col min="15103" max="15103" width="7.85546875" customWidth="1"/>
    <col min="15104" max="15104" width="8.85546875" customWidth="1"/>
    <col min="15105" max="15105" width="6" customWidth="1"/>
    <col min="15106" max="15106" width="94.7109375" bestFit="1" customWidth="1"/>
    <col min="15107" max="15107" width="15.5703125" bestFit="1" customWidth="1"/>
    <col min="15108" max="15108" width="9.85546875" bestFit="1" customWidth="1"/>
    <col min="15109" max="15113" width="4.140625" customWidth="1"/>
    <col min="15114" max="15116" width="20.140625" customWidth="1"/>
    <col min="15117" max="15118" width="19.140625" customWidth="1"/>
    <col min="15119" max="15119" width="19.42578125" bestFit="1" customWidth="1"/>
    <col min="15120" max="15120" width="18.140625" bestFit="1" customWidth="1"/>
    <col min="15122" max="15122" width="11.85546875" bestFit="1" customWidth="1"/>
    <col min="15357" max="15357" width="6.85546875" customWidth="1"/>
    <col min="15358" max="15358" width="9.5703125" customWidth="1"/>
    <col min="15359" max="15359" width="7.85546875" customWidth="1"/>
    <col min="15360" max="15360" width="8.85546875" customWidth="1"/>
    <col min="15361" max="15361" width="6" customWidth="1"/>
    <col min="15362" max="15362" width="94.7109375" bestFit="1" customWidth="1"/>
    <col min="15363" max="15363" width="15.5703125" bestFit="1" customWidth="1"/>
    <col min="15364" max="15364" width="9.85546875" bestFit="1" customWidth="1"/>
    <col min="15365" max="15369" width="4.140625" customWidth="1"/>
    <col min="15370" max="15372" width="20.140625" customWidth="1"/>
    <col min="15373" max="15374" width="19.140625" customWidth="1"/>
    <col min="15375" max="15375" width="19.42578125" bestFit="1" customWidth="1"/>
    <col min="15376" max="15376" width="18.140625" bestFit="1" customWidth="1"/>
    <col min="15378" max="15378" width="11.85546875" bestFit="1" customWidth="1"/>
    <col min="15613" max="15613" width="6.85546875" customWidth="1"/>
    <col min="15614" max="15614" width="9.5703125" customWidth="1"/>
    <col min="15615" max="15615" width="7.85546875" customWidth="1"/>
    <col min="15616" max="15616" width="8.85546875" customWidth="1"/>
    <col min="15617" max="15617" width="6" customWidth="1"/>
    <col min="15618" max="15618" width="94.7109375" bestFit="1" customWidth="1"/>
    <col min="15619" max="15619" width="15.5703125" bestFit="1" customWidth="1"/>
    <col min="15620" max="15620" width="9.85546875" bestFit="1" customWidth="1"/>
    <col min="15621" max="15625" width="4.140625" customWidth="1"/>
    <col min="15626" max="15628" width="20.140625" customWidth="1"/>
    <col min="15629" max="15630" width="19.140625" customWidth="1"/>
    <col min="15631" max="15631" width="19.42578125" bestFit="1" customWidth="1"/>
    <col min="15632" max="15632" width="18.140625" bestFit="1" customWidth="1"/>
    <col min="15634" max="15634" width="11.85546875" bestFit="1" customWidth="1"/>
    <col min="15869" max="15869" width="6.85546875" customWidth="1"/>
    <col min="15870" max="15870" width="9.5703125" customWidth="1"/>
    <col min="15871" max="15871" width="7.85546875" customWidth="1"/>
    <col min="15872" max="15872" width="8.85546875" customWidth="1"/>
    <col min="15873" max="15873" width="6" customWidth="1"/>
    <col min="15874" max="15874" width="94.7109375" bestFit="1" customWidth="1"/>
    <col min="15875" max="15875" width="15.5703125" bestFit="1" customWidth="1"/>
    <col min="15876" max="15876" width="9.85546875" bestFit="1" customWidth="1"/>
    <col min="15877" max="15881" width="4.140625" customWidth="1"/>
    <col min="15882" max="15884" width="20.140625" customWidth="1"/>
    <col min="15885" max="15886" width="19.140625" customWidth="1"/>
    <col min="15887" max="15887" width="19.42578125" bestFit="1" customWidth="1"/>
    <col min="15888" max="15888" width="18.140625" bestFit="1" customWidth="1"/>
    <col min="15890" max="15890" width="11.85546875" bestFit="1" customWidth="1"/>
    <col min="16125" max="16125" width="6.85546875" customWidth="1"/>
    <col min="16126" max="16126" width="9.5703125" customWidth="1"/>
    <col min="16127" max="16127" width="7.85546875" customWidth="1"/>
    <col min="16128" max="16128" width="8.85546875" customWidth="1"/>
    <col min="16129" max="16129" width="6" customWidth="1"/>
    <col min="16130" max="16130" width="94.7109375" bestFit="1" customWidth="1"/>
    <col min="16131" max="16131" width="15.5703125" bestFit="1" customWidth="1"/>
    <col min="16132" max="16132" width="9.85546875" bestFit="1" customWidth="1"/>
    <col min="16133" max="16137" width="4.140625" customWidth="1"/>
    <col min="16138" max="16140" width="20.140625" customWidth="1"/>
    <col min="16141" max="16142" width="19.140625" customWidth="1"/>
    <col min="16143" max="16143" width="19.42578125" bestFit="1" customWidth="1"/>
    <col min="16144" max="16144" width="18.140625" bestFit="1" customWidth="1"/>
    <col min="16146" max="16146" width="11.85546875" bestFit="1" customWidth="1"/>
  </cols>
  <sheetData>
    <row r="1" spans="1:16" ht="33" customHeight="1" thickBot="1">
      <c r="A1" s="37" t="s">
        <v>174</v>
      </c>
      <c r="B1" s="42" t="s">
        <v>0</v>
      </c>
      <c r="C1" s="38" t="s">
        <v>170</v>
      </c>
      <c r="D1" s="38" t="s">
        <v>1</v>
      </c>
      <c r="E1" s="39" t="s">
        <v>171</v>
      </c>
      <c r="F1" s="38" t="s">
        <v>2</v>
      </c>
      <c r="G1" s="38" t="s">
        <v>172</v>
      </c>
      <c r="H1" s="38" t="s">
        <v>173</v>
      </c>
      <c r="I1" s="38" t="s">
        <v>3</v>
      </c>
      <c r="J1" s="38" t="s">
        <v>4</v>
      </c>
      <c r="K1" s="38" t="s">
        <v>5</v>
      </c>
      <c r="L1" s="38" t="s">
        <v>6</v>
      </c>
      <c r="M1" s="38" t="s">
        <v>7</v>
      </c>
      <c r="N1" s="38" t="s">
        <v>127</v>
      </c>
      <c r="O1" s="38" t="s">
        <v>100</v>
      </c>
      <c r="P1" s="38" t="s">
        <v>14</v>
      </c>
    </row>
    <row r="2" spans="1:16" ht="16.5" customHeight="1">
      <c r="A2" s="125"/>
      <c r="B2" s="125"/>
      <c r="C2" s="125"/>
      <c r="D2" s="126" t="s">
        <v>8</v>
      </c>
      <c r="E2" s="125"/>
      <c r="F2" s="43" t="s">
        <v>9</v>
      </c>
      <c r="G2" s="91"/>
      <c r="H2" s="127"/>
      <c r="I2" s="91">
        <v>16</v>
      </c>
      <c r="J2" s="91">
        <v>43</v>
      </c>
      <c r="K2" s="91">
        <v>1</v>
      </c>
      <c r="L2" s="91">
        <v>1</v>
      </c>
      <c r="M2" s="91">
        <v>1</v>
      </c>
      <c r="N2" s="104">
        <f>[1]Saldos!C2</f>
        <v>68132200</v>
      </c>
      <c r="O2" s="105"/>
      <c r="P2" s="106"/>
    </row>
    <row r="3" spans="1:16">
      <c r="A3" s="70" t="s">
        <v>101</v>
      </c>
      <c r="B3" s="70" t="s">
        <v>10</v>
      </c>
      <c r="C3" s="70">
        <v>34145</v>
      </c>
      <c r="D3" s="70" t="s">
        <v>11</v>
      </c>
      <c r="E3" s="81">
        <v>1036</v>
      </c>
      <c r="F3" s="56" t="s">
        <v>12</v>
      </c>
      <c r="G3" s="71" t="s">
        <v>13</v>
      </c>
      <c r="H3" s="82">
        <v>43496</v>
      </c>
      <c r="I3" s="71">
        <v>16</v>
      </c>
      <c r="J3" s="71">
        <v>43</v>
      </c>
      <c r="K3" s="71">
        <v>1</v>
      </c>
      <c r="L3" s="71">
        <v>1</v>
      </c>
      <c r="M3" s="71">
        <v>1</v>
      </c>
      <c r="N3" s="84"/>
      <c r="O3" s="132">
        <v>51729996.170000002</v>
      </c>
      <c r="P3" s="85"/>
    </row>
    <row r="4" spans="1:16" ht="15.75" thickBot="1">
      <c r="A4" s="76"/>
      <c r="B4" s="76"/>
      <c r="C4" s="77"/>
      <c r="D4" s="77"/>
      <c r="E4" s="77"/>
      <c r="F4" s="57"/>
      <c r="G4" s="116"/>
      <c r="H4" s="78"/>
      <c r="I4" s="116"/>
      <c r="J4" s="116"/>
      <c r="K4" s="116"/>
      <c r="L4" s="116"/>
      <c r="M4" s="116"/>
      <c r="N4" s="79"/>
      <c r="O4" s="130"/>
      <c r="P4" s="131"/>
    </row>
    <row r="5" spans="1:16" ht="16.5" customHeight="1" thickBot="1">
      <c r="A5" s="107"/>
      <c r="B5" s="109"/>
      <c r="C5" s="109"/>
      <c r="D5" s="110" t="s">
        <v>14</v>
      </c>
      <c r="E5" s="109"/>
      <c r="F5" s="68" t="s">
        <v>175</v>
      </c>
      <c r="G5" s="112"/>
      <c r="H5" s="113"/>
      <c r="I5" s="112">
        <v>16</v>
      </c>
      <c r="J5" s="112">
        <v>43</v>
      </c>
      <c r="K5" s="112">
        <v>1</v>
      </c>
      <c r="L5" s="112">
        <v>1</v>
      </c>
      <c r="M5" s="112">
        <v>1</v>
      </c>
      <c r="N5" s="133">
        <f>SUM(N2:N3)</f>
        <v>68132200</v>
      </c>
      <c r="O5" s="134">
        <f>SUM(O2:O4)</f>
        <v>51729996.170000002</v>
      </c>
      <c r="P5" s="115">
        <f>N5-O5</f>
        <v>16402203.829999998</v>
      </c>
    </row>
    <row r="6" spans="1:16">
      <c r="A6" s="125"/>
      <c r="B6" s="125"/>
      <c r="C6" s="125"/>
      <c r="D6" s="126" t="s">
        <v>8</v>
      </c>
      <c r="E6" s="125"/>
      <c r="F6" s="43" t="s">
        <v>15</v>
      </c>
      <c r="G6" s="91"/>
      <c r="H6" s="127"/>
      <c r="I6" s="91">
        <v>16</v>
      </c>
      <c r="J6" s="91">
        <v>43</v>
      </c>
      <c r="K6" s="91">
        <v>2</v>
      </c>
      <c r="L6" s="91">
        <v>1</v>
      </c>
      <c r="M6" s="91">
        <v>1</v>
      </c>
      <c r="N6" s="104">
        <f>[1]Saldos!C3</f>
        <v>261775</v>
      </c>
      <c r="O6" s="105"/>
      <c r="P6" s="106"/>
    </row>
    <row r="7" spans="1:16">
      <c r="A7" s="70" t="s">
        <v>16</v>
      </c>
      <c r="B7" s="70" t="s">
        <v>10</v>
      </c>
      <c r="C7" s="70">
        <v>15</v>
      </c>
      <c r="D7" s="70" t="s">
        <v>17</v>
      </c>
      <c r="E7" s="70">
        <v>325</v>
      </c>
      <c r="F7" s="56" t="s">
        <v>18</v>
      </c>
      <c r="G7" s="71" t="s">
        <v>19</v>
      </c>
      <c r="H7" s="72">
        <v>43550.63921296296</v>
      </c>
      <c r="I7" s="71">
        <v>16</v>
      </c>
      <c r="J7" s="71">
        <v>43</v>
      </c>
      <c r="K7" s="71">
        <v>2</v>
      </c>
      <c r="L7" s="71">
        <v>1</v>
      </c>
      <c r="M7" s="71">
        <v>1</v>
      </c>
      <c r="N7" s="73"/>
      <c r="O7" s="73">
        <v>2211</v>
      </c>
      <c r="P7" s="74"/>
    </row>
    <row r="8" spans="1:16">
      <c r="A8" s="70" t="s">
        <v>16</v>
      </c>
      <c r="B8" s="70" t="s">
        <v>10</v>
      </c>
      <c r="C8" s="70">
        <v>18</v>
      </c>
      <c r="D8" s="70" t="s">
        <v>17</v>
      </c>
      <c r="E8" s="70">
        <v>325</v>
      </c>
      <c r="F8" s="56" t="s">
        <v>18</v>
      </c>
      <c r="G8" s="71" t="s">
        <v>19</v>
      </c>
      <c r="H8" s="72">
        <v>43560.461111111108</v>
      </c>
      <c r="I8" s="71">
        <v>16</v>
      </c>
      <c r="J8" s="71">
        <v>43</v>
      </c>
      <c r="K8" s="71">
        <v>2</v>
      </c>
      <c r="L8" s="71">
        <v>1</v>
      </c>
      <c r="M8" s="71">
        <v>1</v>
      </c>
      <c r="N8" s="73"/>
      <c r="O8" s="73">
        <v>7782.6</v>
      </c>
      <c r="P8" s="74"/>
    </row>
    <row r="9" spans="1:16">
      <c r="A9" s="70" t="s">
        <v>16</v>
      </c>
      <c r="B9" s="70" t="s">
        <v>10</v>
      </c>
      <c r="C9" s="70">
        <v>30</v>
      </c>
      <c r="D9" s="70" t="s">
        <v>17</v>
      </c>
      <c r="E9" s="70">
        <v>325</v>
      </c>
      <c r="F9" s="56" t="s">
        <v>18</v>
      </c>
      <c r="G9" s="71" t="s">
        <v>19</v>
      </c>
      <c r="H9" s="72">
        <v>43598</v>
      </c>
      <c r="I9" s="71">
        <v>16</v>
      </c>
      <c r="J9" s="71">
        <v>43</v>
      </c>
      <c r="K9" s="71">
        <v>2</v>
      </c>
      <c r="L9" s="71">
        <v>1</v>
      </c>
      <c r="M9" s="71">
        <v>1</v>
      </c>
      <c r="N9" s="73"/>
      <c r="O9" s="73">
        <v>959.99</v>
      </c>
      <c r="P9" s="74"/>
    </row>
    <row r="10" spans="1:16">
      <c r="A10" s="70" t="s">
        <v>16</v>
      </c>
      <c r="B10" s="70" t="s">
        <v>10</v>
      </c>
      <c r="C10" s="70">
        <v>34</v>
      </c>
      <c r="D10" s="70" t="s">
        <v>17</v>
      </c>
      <c r="E10" s="70">
        <v>325</v>
      </c>
      <c r="F10" s="56" t="s">
        <v>18</v>
      </c>
      <c r="G10" s="71" t="s">
        <v>19</v>
      </c>
      <c r="H10" s="72">
        <v>43621</v>
      </c>
      <c r="I10" s="71">
        <v>16</v>
      </c>
      <c r="J10" s="71">
        <v>43</v>
      </c>
      <c r="K10" s="71">
        <v>2</v>
      </c>
      <c r="L10" s="71">
        <v>1</v>
      </c>
      <c r="M10" s="71">
        <v>1</v>
      </c>
      <c r="N10" s="73"/>
      <c r="O10" s="73">
        <v>4192</v>
      </c>
      <c r="P10" s="74"/>
    </row>
    <row r="11" spans="1:16">
      <c r="A11" s="70" t="s">
        <v>16</v>
      </c>
      <c r="B11" s="70" t="s">
        <v>10</v>
      </c>
      <c r="C11" s="70">
        <v>58</v>
      </c>
      <c r="D11" s="70" t="s">
        <v>17</v>
      </c>
      <c r="E11" s="70">
        <v>325</v>
      </c>
      <c r="F11" s="56" t="s">
        <v>18</v>
      </c>
      <c r="G11" s="71" t="s">
        <v>19</v>
      </c>
      <c r="H11" s="72">
        <v>43682</v>
      </c>
      <c r="I11" s="71">
        <v>16</v>
      </c>
      <c r="J11" s="71">
        <v>43</v>
      </c>
      <c r="K11" s="71">
        <v>2</v>
      </c>
      <c r="L11" s="71">
        <v>1</v>
      </c>
      <c r="M11" s="71">
        <v>1</v>
      </c>
      <c r="N11" s="84"/>
      <c r="O11" s="84">
        <v>2963</v>
      </c>
      <c r="P11" s="85"/>
    </row>
    <row r="12" spans="1:16">
      <c r="A12" s="70" t="s">
        <v>16</v>
      </c>
      <c r="B12" s="70" t="s">
        <v>10</v>
      </c>
      <c r="C12" s="81">
        <v>63</v>
      </c>
      <c r="D12" s="81" t="s">
        <v>17</v>
      </c>
      <c r="E12" s="81">
        <v>325</v>
      </c>
      <c r="F12" s="129" t="s">
        <v>18</v>
      </c>
      <c r="G12" s="83" t="s">
        <v>19</v>
      </c>
      <c r="H12" s="135">
        <v>43693</v>
      </c>
      <c r="I12" s="71">
        <v>16</v>
      </c>
      <c r="J12" s="71">
        <v>43</v>
      </c>
      <c r="K12" s="71">
        <v>2</v>
      </c>
      <c r="L12" s="71">
        <v>1</v>
      </c>
      <c r="M12" s="71">
        <v>1</v>
      </c>
      <c r="N12" s="136"/>
      <c r="O12" s="136">
        <v>3355</v>
      </c>
      <c r="P12" s="85"/>
    </row>
    <row r="13" spans="1:16">
      <c r="A13" s="81" t="s">
        <v>16</v>
      </c>
      <c r="B13" s="81" t="s">
        <v>10</v>
      </c>
      <c r="C13" s="81">
        <v>75</v>
      </c>
      <c r="D13" s="81" t="s">
        <v>17</v>
      </c>
      <c r="E13" s="81">
        <v>325</v>
      </c>
      <c r="F13" s="129" t="s">
        <v>18</v>
      </c>
      <c r="G13" s="83" t="s">
        <v>19</v>
      </c>
      <c r="H13" s="137">
        <v>43717</v>
      </c>
      <c r="I13" s="83">
        <v>16</v>
      </c>
      <c r="J13" s="83">
        <v>43</v>
      </c>
      <c r="K13" s="83">
        <v>2</v>
      </c>
      <c r="L13" s="83">
        <v>1</v>
      </c>
      <c r="M13" s="83">
        <v>1</v>
      </c>
      <c r="N13" s="136"/>
      <c r="O13" s="136">
        <v>6088.4</v>
      </c>
      <c r="P13" s="85"/>
    </row>
    <row r="14" spans="1:16">
      <c r="A14" s="81" t="s">
        <v>16</v>
      </c>
      <c r="B14" s="81" t="s">
        <v>10</v>
      </c>
      <c r="C14" s="77">
        <v>96</v>
      </c>
      <c r="D14" s="81" t="s">
        <v>17</v>
      </c>
      <c r="E14" s="81">
        <v>325</v>
      </c>
      <c r="F14" s="129" t="s">
        <v>18</v>
      </c>
      <c r="G14" s="83" t="s">
        <v>19</v>
      </c>
      <c r="H14" s="163">
        <v>43768</v>
      </c>
      <c r="I14" s="83">
        <v>16</v>
      </c>
      <c r="J14" s="83">
        <v>43</v>
      </c>
      <c r="K14" s="83">
        <v>2</v>
      </c>
      <c r="L14" s="83">
        <v>1</v>
      </c>
      <c r="M14" s="83">
        <v>1</v>
      </c>
      <c r="N14" s="136"/>
      <c r="O14" s="136">
        <v>6923</v>
      </c>
      <c r="P14" s="85"/>
    </row>
    <row r="15" spans="1:16" ht="15.75" thickBot="1">
      <c r="A15" s="40" t="s">
        <v>16</v>
      </c>
      <c r="B15" s="40" t="s">
        <v>10</v>
      </c>
      <c r="C15" s="10">
        <v>115</v>
      </c>
      <c r="D15" s="40" t="s">
        <v>17</v>
      </c>
      <c r="E15" s="40">
        <v>325</v>
      </c>
      <c r="F15" s="49" t="s">
        <v>18</v>
      </c>
      <c r="G15" s="41" t="s">
        <v>19</v>
      </c>
      <c r="H15" s="162">
        <v>43798</v>
      </c>
      <c r="I15" s="71">
        <v>16</v>
      </c>
      <c r="J15" s="71">
        <v>43</v>
      </c>
      <c r="K15" s="71">
        <v>2</v>
      </c>
      <c r="L15" s="71">
        <v>1</v>
      </c>
      <c r="M15" s="71">
        <v>1</v>
      </c>
      <c r="N15" s="79"/>
      <c r="O15" s="79">
        <v>6090.47</v>
      </c>
      <c r="P15" s="161"/>
    </row>
    <row r="16" spans="1:16" ht="15.75" thickBot="1">
      <c r="A16" s="107"/>
      <c r="B16" s="108"/>
      <c r="C16" s="109"/>
      <c r="D16" s="110" t="s">
        <v>14</v>
      </c>
      <c r="E16" s="109"/>
      <c r="F16" s="111"/>
      <c r="G16" s="139"/>
      <c r="H16" s="140"/>
      <c r="I16" s="141"/>
      <c r="J16" s="112"/>
      <c r="K16" s="112"/>
      <c r="L16" s="112"/>
      <c r="M16" s="112"/>
      <c r="N16" s="114">
        <f>SUM(N6:N12)</f>
        <v>261775</v>
      </c>
      <c r="O16" s="114">
        <f>SUM(O6:O15)</f>
        <v>40565.46</v>
      </c>
      <c r="P16" s="115">
        <f>N16-O16</f>
        <v>221209.54</v>
      </c>
    </row>
    <row r="17" spans="1:16">
      <c r="A17" s="87"/>
      <c r="B17" s="87"/>
      <c r="C17" s="87"/>
      <c r="D17" s="88" t="s">
        <v>8</v>
      </c>
      <c r="E17" s="87"/>
      <c r="F17" s="3" t="s">
        <v>20</v>
      </c>
      <c r="G17" s="89"/>
      <c r="H17" s="90"/>
      <c r="I17" s="91">
        <v>16</v>
      </c>
      <c r="J17" s="91">
        <v>43</v>
      </c>
      <c r="K17" s="91">
        <v>2</v>
      </c>
      <c r="L17" s="91">
        <v>2</v>
      </c>
      <c r="M17" s="91">
        <v>2</v>
      </c>
      <c r="N17" s="92">
        <v>0</v>
      </c>
      <c r="O17" s="93"/>
      <c r="P17" s="94"/>
    </row>
    <row r="18" spans="1:16">
      <c r="A18" s="70" t="s">
        <v>101</v>
      </c>
      <c r="B18" s="142" t="s">
        <v>21</v>
      </c>
      <c r="C18" s="70">
        <v>1703</v>
      </c>
      <c r="D18" s="70" t="s">
        <v>11</v>
      </c>
      <c r="E18" s="70">
        <v>556920</v>
      </c>
      <c r="F18" s="56" t="s">
        <v>22</v>
      </c>
      <c r="G18" s="71" t="s">
        <v>23</v>
      </c>
      <c r="H18" s="72">
        <v>43522</v>
      </c>
      <c r="I18" s="71">
        <v>16</v>
      </c>
      <c r="J18" s="71">
        <v>43</v>
      </c>
      <c r="K18" s="71">
        <v>2</v>
      </c>
      <c r="L18" s="71">
        <v>2</v>
      </c>
      <c r="M18" s="71">
        <v>2</v>
      </c>
      <c r="N18" s="73"/>
      <c r="O18" s="73">
        <v>800000</v>
      </c>
      <c r="P18" s="74"/>
    </row>
    <row r="19" spans="1:16">
      <c r="A19" s="81" t="s">
        <v>101</v>
      </c>
      <c r="B19" s="142" t="s">
        <v>21</v>
      </c>
      <c r="C19" s="70">
        <v>1947</v>
      </c>
      <c r="D19" s="70" t="s">
        <v>11</v>
      </c>
      <c r="E19" s="70">
        <v>556920</v>
      </c>
      <c r="F19" s="56" t="s">
        <v>22</v>
      </c>
      <c r="G19" s="71" t="s">
        <v>23</v>
      </c>
      <c r="H19" s="72">
        <v>43532</v>
      </c>
      <c r="I19" s="71">
        <v>16</v>
      </c>
      <c r="J19" s="71">
        <v>43</v>
      </c>
      <c r="K19" s="71">
        <v>2</v>
      </c>
      <c r="L19" s="71">
        <v>2</v>
      </c>
      <c r="M19" s="71">
        <v>2</v>
      </c>
      <c r="N19" s="73"/>
      <c r="O19" s="73">
        <v>389400</v>
      </c>
      <c r="P19" s="74"/>
    </row>
    <row r="20" spans="1:16" ht="15.75" thickBot="1">
      <c r="A20" s="70" t="s">
        <v>101</v>
      </c>
      <c r="B20" s="142" t="s">
        <v>21</v>
      </c>
      <c r="C20" s="70">
        <v>2019</v>
      </c>
      <c r="D20" s="70" t="s">
        <v>11</v>
      </c>
      <c r="E20" s="70">
        <v>556920</v>
      </c>
      <c r="F20" s="56" t="s">
        <v>22</v>
      </c>
      <c r="G20" s="71" t="s">
        <v>23</v>
      </c>
      <c r="H20" s="72">
        <v>43539</v>
      </c>
      <c r="I20" s="71">
        <v>16</v>
      </c>
      <c r="J20" s="71">
        <v>43</v>
      </c>
      <c r="K20" s="71">
        <v>2</v>
      </c>
      <c r="L20" s="71">
        <v>2</v>
      </c>
      <c r="M20" s="71">
        <v>2</v>
      </c>
      <c r="N20" s="73"/>
      <c r="O20" s="73">
        <v>757600</v>
      </c>
      <c r="P20" s="74"/>
    </row>
    <row r="21" spans="1:16" ht="15.75" thickBot="1">
      <c r="A21" s="107"/>
      <c r="B21" s="107"/>
      <c r="C21" s="109"/>
      <c r="D21" s="110" t="s">
        <v>14</v>
      </c>
      <c r="E21" s="109"/>
      <c r="F21" s="111"/>
      <c r="G21" s="112"/>
      <c r="H21" s="113"/>
      <c r="I21" s="112"/>
      <c r="J21" s="112"/>
      <c r="K21" s="112"/>
      <c r="L21" s="112"/>
      <c r="M21" s="112"/>
      <c r="N21" s="114">
        <f>SUM(N17:N20)</f>
        <v>0</v>
      </c>
      <c r="O21" s="114">
        <f>SUM(O17:O20)</f>
        <v>1947000</v>
      </c>
      <c r="P21" s="115">
        <f>N21-O21</f>
        <v>-1947000</v>
      </c>
    </row>
    <row r="22" spans="1:16">
      <c r="A22" s="87"/>
      <c r="B22" s="87"/>
      <c r="C22" s="87"/>
      <c r="D22" s="88" t="s">
        <v>8</v>
      </c>
      <c r="E22" s="87"/>
      <c r="F22" s="3" t="s">
        <v>24</v>
      </c>
      <c r="G22" s="89"/>
      <c r="H22" s="90"/>
      <c r="I22" s="91">
        <v>16</v>
      </c>
      <c r="J22" s="91">
        <v>43</v>
      </c>
      <c r="K22" s="91">
        <v>2</v>
      </c>
      <c r="L22" s="91">
        <v>3</v>
      </c>
      <c r="M22" s="91">
        <v>1</v>
      </c>
      <c r="N22" s="92">
        <v>133337500</v>
      </c>
      <c r="O22" s="93"/>
      <c r="P22" s="94"/>
    </row>
    <row r="23" spans="1:16">
      <c r="A23" s="70" t="s">
        <v>101</v>
      </c>
      <c r="B23" s="70" t="s">
        <v>21</v>
      </c>
      <c r="C23" s="100">
        <v>1274</v>
      </c>
      <c r="D23" s="70" t="s">
        <v>11</v>
      </c>
      <c r="E23" s="70">
        <v>1953</v>
      </c>
      <c r="F23" s="56" t="s">
        <v>25</v>
      </c>
      <c r="G23" s="71" t="s">
        <v>26</v>
      </c>
      <c r="H23" s="72">
        <v>43508</v>
      </c>
      <c r="I23" s="71">
        <v>16</v>
      </c>
      <c r="J23" s="71">
        <v>43</v>
      </c>
      <c r="K23" s="71">
        <v>2</v>
      </c>
      <c r="L23" s="71">
        <v>3</v>
      </c>
      <c r="M23" s="71">
        <v>1</v>
      </c>
      <c r="N23" s="73"/>
      <c r="O23" s="86">
        <v>2127825</v>
      </c>
      <c r="P23" s="74"/>
    </row>
    <row r="24" spans="1:16">
      <c r="A24" s="70" t="s">
        <v>101</v>
      </c>
      <c r="B24" s="70" t="s">
        <v>21</v>
      </c>
      <c r="C24" s="100">
        <v>1276</v>
      </c>
      <c r="D24" s="70" t="s">
        <v>11</v>
      </c>
      <c r="E24" s="70">
        <v>1953</v>
      </c>
      <c r="F24" s="56" t="s">
        <v>25</v>
      </c>
      <c r="G24" s="71" t="s">
        <v>26</v>
      </c>
      <c r="H24" s="72">
        <v>43508</v>
      </c>
      <c r="I24" s="71">
        <v>16</v>
      </c>
      <c r="J24" s="71">
        <v>43</v>
      </c>
      <c r="K24" s="71">
        <v>2</v>
      </c>
      <c r="L24" s="71">
        <v>3</v>
      </c>
      <c r="M24" s="71">
        <v>1</v>
      </c>
      <c r="N24" s="73"/>
      <c r="O24" s="86">
        <v>2837100</v>
      </c>
      <c r="P24" s="74"/>
    </row>
    <row r="25" spans="1:16">
      <c r="A25" s="70" t="s">
        <v>101</v>
      </c>
      <c r="B25" s="70" t="s">
        <v>21</v>
      </c>
      <c r="C25" s="100">
        <v>1275</v>
      </c>
      <c r="D25" s="70" t="s">
        <v>11</v>
      </c>
      <c r="E25" s="70">
        <v>1953</v>
      </c>
      <c r="F25" s="56" t="s">
        <v>25</v>
      </c>
      <c r="G25" s="71" t="s">
        <v>26</v>
      </c>
      <c r="H25" s="72">
        <v>43508</v>
      </c>
      <c r="I25" s="71">
        <v>16</v>
      </c>
      <c r="J25" s="71">
        <v>43</v>
      </c>
      <c r="K25" s="71">
        <v>2</v>
      </c>
      <c r="L25" s="71">
        <v>3</v>
      </c>
      <c r="M25" s="71">
        <v>1</v>
      </c>
      <c r="N25" s="73"/>
      <c r="O25" s="86">
        <v>2847600</v>
      </c>
      <c r="P25" s="74"/>
    </row>
    <row r="26" spans="1:16">
      <c r="A26" s="70" t="s">
        <v>101</v>
      </c>
      <c r="B26" s="70" t="s">
        <v>21</v>
      </c>
      <c r="C26" s="100">
        <v>1277</v>
      </c>
      <c r="D26" s="70" t="s">
        <v>11</v>
      </c>
      <c r="E26" s="70">
        <v>1953</v>
      </c>
      <c r="F26" s="56" t="s">
        <v>25</v>
      </c>
      <c r="G26" s="71" t="s">
        <v>26</v>
      </c>
      <c r="H26" s="72">
        <v>43508</v>
      </c>
      <c r="I26" s="71">
        <v>16</v>
      </c>
      <c r="J26" s="71">
        <v>43</v>
      </c>
      <c r="K26" s="71">
        <v>2</v>
      </c>
      <c r="L26" s="71">
        <v>3</v>
      </c>
      <c r="M26" s="71">
        <v>1</v>
      </c>
      <c r="N26" s="73"/>
      <c r="O26" s="86">
        <v>2127825</v>
      </c>
      <c r="P26" s="74"/>
    </row>
    <row r="27" spans="1:16">
      <c r="A27" s="70" t="s">
        <v>101</v>
      </c>
      <c r="B27" s="70" t="s">
        <v>21</v>
      </c>
      <c r="C27" s="100">
        <v>1273</v>
      </c>
      <c r="D27" s="70" t="s">
        <v>11</v>
      </c>
      <c r="E27" s="70">
        <v>1953</v>
      </c>
      <c r="F27" s="56" t="s">
        <v>25</v>
      </c>
      <c r="G27" s="71" t="s">
        <v>26</v>
      </c>
      <c r="H27" s="72">
        <v>43508</v>
      </c>
      <c r="I27" s="71">
        <v>16</v>
      </c>
      <c r="J27" s="71">
        <v>43</v>
      </c>
      <c r="K27" s="71">
        <v>2</v>
      </c>
      <c r="L27" s="71">
        <v>3</v>
      </c>
      <c r="M27" s="71">
        <v>1</v>
      </c>
      <c r="N27" s="73"/>
      <c r="O27" s="86">
        <v>714000</v>
      </c>
      <c r="P27" s="74"/>
    </row>
    <row r="28" spans="1:16">
      <c r="A28" s="70" t="s">
        <v>101</v>
      </c>
      <c r="B28" s="70" t="s">
        <v>21</v>
      </c>
      <c r="C28" s="100">
        <v>2469</v>
      </c>
      <c r="D28" s="70" t="s">
        <v>11</v>
      </c>
      <c r="E28" s="70">
        <v>1953</v>
      </c>
      <c r="F28" s="56" t="s">
        <v>25</v>
      </c>
      <c r="G28" s="71" t="s">
        <v>26</v>
      </c>
      <c r="H28" s="72">
        <v>43550</v>
      </c>
      <c r="I28" s="71">
        <v>16</v>
      </c>
      <c r="J28" s="71">
        <v>43</v>
      </c>
      <c r="K28" s="71">
        <v>2</v>
      </c>
      <c r="L28" s="71">
        <v>3</v>
      </c>
      <c r="M28" s="71">
        <v>1</v>
      </c>
      <c r="N28" s="73"/>
      <c r="O28" s="86">
        <v>5268900</v>
      </c>
      <c r="P28" s="74"/>
    </row>
    <row r="29" spans="1:16">
      <c r="A29" s="70" t="s">
        <v>101</v>
      </c>
      <c r="B29" s="70" t="s">
        <v>21</v>
      </c>
      <c r="C29" s="100">
        <v>2234</v>
      </c>
      <c r="D29" s="70" t="s">
        <v>11</v>
      </c>
      <c r="E29" s="70">
        <v>1953</v>
      </c>
      <c r="F29" s="56" t="s">
        <v>25</v>
      </c>
      <c r="G29" s="71" t="s">
        <v>26</v>
      </c>
      <c r="H29" s="72">
        <v>43544</v>
      </c>
      <c r="I29" s="71">
        <v>16</v>
      </c>
      <c r="J29" s="71">
        <v>43</v>
      </c>
      <c r="K29" s="71">
        <v>2</v>
      </c>
      <c r="L29" s="71">
        <v>3</v>
      </c>
      <c r="M29" s="71">
        <v>1</v>
      </c>
      <c r="N29" s="73"/>
      <c r="O29" s="86">
        <v>2431800</v>
      </c>
      <c r="P29" s="74"/>
    </row>
    <row r="30" spans="1:16">
      <c r="A30" s="70" t="s">
        <v>101</v>
      </c>
      <c r="B30" s="70" t="s">
        <v>21</v>
      </c>
      <c r="C30" s="100">
        <v>1270</v>
      </c>
      <c r="D30" s="70" t="s">
        <v>11</v>
      </c>
      <c r="E30" s="70">
        <v>1953</v>
      </c>
      <c r="F30" s="56" t="s">
        <v>25</v>
      </c>
      <c r="G30" s="71" t="s">
        <v>26</v>
      </c>
      <c r="H30" s="72">
        <v>43508</v>
      </c>
      <c r="I30" s="71">
        <v>16</v>
      </c>
      <c r="J30" s="71">
        <v>43</v>
      </c>
      <c r="K30" s="71">
        <v>2</v>
      </c>
      <c r="L30" s="71">
        <v>3</v>
      </c>
      <c r="M30" s="71">
        <v>1</v>
      </c>
      <c r="N30" s="73"/>
      <c r="O30" s="86">
        <v>3907300</v>
      </c>
      <c r="P30" s="74"/>
    </row>
    <row r="31" spans="1:16">
      <c r="A31" s="70" t="s">
        <v>101</v>
      </c>
      <c r="B31" s="70" t="s">
        <v>21</v>
      </c>
      <c r="C31" s="100">
        <v>1269</v>
      </c>
      <c r="D31" s="70" t="s">
        <v>11</v>
      </c>
      <c r="E31" s="70">
        <v>1953</v>
      </c>
      <c r="F31" s="56" t="s">
        <v>25</v>
      </c>
      <c r="G31" s="71" t="s">
        <v>26</v>
      </c>
      <c r="H31" s="72">
        <v>43508</v>
      </c>
      <c r="I31" s="71">
        <v>16</v>
      </c>
      <c r="J31" s="71">
        <v>43</v>
      </c>
      <c r="K31" s="71">
        <v>2</v>
      </c>
      <c r="L31" s="71">
        <v>3</v>
      </c>
      <c r="M31" s="71">
        <v>1</v>
      </c>
      <c r="N31" s="73"/>
      <c r="O31" s="86">
        <v>4255650</v>
      </c>
      <c r="P31" s="74"/>
    </row>
    <row r="32" spans="1:16">
      <c r="A32" s="70" t="s">
        <v>101</v>
      </c>
      <c r="B32" s="70" t="s">
        <v>21</v>
      </c>
      <c r="C32" s="100">
        <v>1268</v>
      </c>
      <c r="D32" s="70" t="s">
        <v>11</v>
      </c>
      <c r="E32" s="70">
        <v>1953</v>
      </c>
      <c r="F32" s="56" t="s">
        <v>25</v>
      </c>
      <c r="G32" s="71" t="s">
        <v>26</v>
      </c>
      <c r="H32" s="72">
        <v>43508</v>
      </c>
      <c r="I32" s="71">
        <v>16</v>
      </c>
      <c r="J32" s="71">
        <v>43</v>
      </c>
      <c r="K32" s="71">
        <v>2</v>
      </c>
      <c r="L32" s="71">
        <v>3</v>
      </c>
      <c r="M32" s="71">
        <v>1</v>
      </c>
      <c r="N32" s="73"/>
      <c r="O32" s="86">
        <v>4458300</v>
      </c>
      <c r="P32" s="74"/>
    </row>
    <row r="33" spans="1:16">
      <c r="A33" s="70" t="s">
        <v>101</v>
      </c>
      <c r="B33" s="70" t="s">
        <v>21</v>
      </c>
      <c r="C33" s="100">
        <v>1267</v>
      </c>
      <c r="D33" s="70" t="s">
        <v>11</v>
      </c>
      <c r="E33" s="70">
        <v>1953</v>
      </c>
      <c r="F33" s="56" t="s">
        <v>25</v>
      </c>
      <c r="G33" s="71" t="s">
        <v>26</v>
      </c>
      <c r="H33" s="72">
        <v>43508</v>
      </c>
      <c r="I33" s="71">
        <v>16</v>
      </c>
      <c r="J33" s="71">
        <v>43</v>
      </c>
      <c r="K33" s="71">
        <v>2</v>
      </c>
      <c r="L33" s="71">
        <v>3</v>
      </c>
      <c r="M33" s="71">
        <v>1</v>
      </c>
      <c r="N33" s="73"/>
      <c r="O33" s="86">
        <v>2837100</v>
      </c>
      <c r="P33" s="74"/>
    </row>
    <row r="34" spans="1:16">
      <c r="A34" s="70" t="s">
        <v>101</v>
      </c>
      <c r="B34" s="70" t="s">
        <v>21</v>
      </c>
      <c r="C34" s="100">
        <v>1246</v>
      </c>
      <c r="D34" s="70" t="s">
        <v>11</v>
      </c>
      <c r="E34" s="70">
        <v>1221</v>
      </c>
      <c r="F34" s="56" t="s">
        <v>27</v>
      </c>
      <c r="G34" s="71" t="s">
        <v>28</v>
      </c>
      <c r="H34" s="72">
        <v>43508</v>
      </c>
      <c r="I34" s="71">
        <v>16</v>
      </c>
      <c r="J34" s="71">
        <v>43</v>
      </c>
      <c r="K34" s="71">
        <v>2</v>
      </c>
      <c r="L34" s="71">
        <v>3</v>
      </c>
      <c r="M34" s="71">
        <v>1</v>
      </c>
      <c r="N34" s="73"/>
      <c r="O34" s="73">
        <v>808000</v>
      </c>
      <c r="P34" s="74"/>
    </row>
    <row r="35" spans="1:16">
      <c r="A35" s="70" t="s">
        <v>101</v>
      </c>
      <c r="B35" s="70" t="s">
        <v>21</v>
      </c>
      <c r="C35" s="100">
        <v>2247</v>
      </c>
      <c r="D35" s="70" t="s">
        <v>11</v>
      </c>
      <c r="E35" s="70">
        <v>1953</v>
      </c>
      <c r="F35" s="56" t="s">
        <v>25</v>
      </c>
      <c r="G35" s="71" t="s">
        <v>26</v>
      </c>
      <c r="H35" s="72">
        <v>43544</v>
      </c>
      <c r="I35" s="71">
        <v>16</v>
      </c>
      <c r="J35" s="71">
        <v>43</v>
      </c>
      <c r="K35" s="71">
        <v>2</v>
      </c>
      <c r="L35" s="71">
        <v>3</v>
      </c>
      <c r="M35" s="71">
        <v>1</v>
      </c>
      <c r="N35" s="73"/>
      <c r="O35" s="86">
        <v>2634450</v>
      </c>
      <c r="P35" s="74"/>
    </row>
    <row r="36" spans="1:16">
      <c r="A36" s="70" t="s">
        <v>101</v>
      </c>
      <c r="B36" s="70" t="s">
        <v>21</v>
      </c>
      <c r="C36" s="100">
        <v>2235</v>
      </c>
      <c r="D36" s="70" t="s">
        <v>11</v>
      </c>
      <c r="E36" s="70">
        <v>1953</v>
      </c>
      <c r="F36" s="56" t="s">
        <v>25</v>
      </c>
      <c r="G36" s="71" t="s">
        <v>26</v>
      </c>
      <c r="H36" s="72">
        <v>43544</v>
      </c>
      <c r="I36" s="71">
        <v>16</v>
      </c>
      <c r="J36" s="71">
        <v>43</v>
      </c>
      <c r="K36" s="71">
        <v>2</v>
      </c>
      <c r="L36" s="71">
        <v>3</v>
      </c>
      <c r="M36" s="71">
        <v>1</v>
      </c>
      <c r="N36" s="73"/>
      <c r="O36" s="86">
        <v>3121950</v>
      </c>
      <c r="P36" s="74"/>
    </row>
    <row r="37" spans="1:16">
      <c r="A37" s="70" t="s">
        <v>101</v>
      </c>
      <c r="B37" s="70" t="s">
        <v>21</v>
      </c>
      <c r="C37" s="100">
        <v>1271</v>
      </c>
      <c r="D37" s="70" t="s">
        <v>11</v>
      </c>
      <c r="E37" s="70">
        <v>1953</v>
      </c>
      <c r="F37" s="56" t="s">
        <v>25</v>
      </c>
      <c r="G37" s="71" t="s">
        <v>26</v>
      </c>
      <c r="H37" s="72">
        <v>43508</v>
      </c>
      <c r="I37" s="71">
        <v>16</v>
      </c>
      <c r="J37" s="71">
        <v>43</v>
      </c>
      <c r="K37" s="71">
        <v>2</v>
      </c>
      <c r="L37" s="71">
        <v>3</v>
      </c>
      <c r="M37" s="71">
        <v>1</v>
      </c>
      <c r="N37" s="73"/>
      <c r="O37" s="86">
        <v>2431800</v>
      </c>
      <c r="P37" s="74"/>
    </row>
    <row r="38" spans="1:16">
      <c r="A38" s="70" t="s">
        <v>101</v>
      </c>
      <c r="B38" s="70" t="s">
        <v>21</v>
      </c>
      <c r="C38" s="100">
        <v>2485</v>
      </c>
      <c r="D38" s="70" t="s">
        <v>11</v>
      </c>
      <c r="E38" s="70">
        <v>1953</v>
      </c>
      <c r="F38" s="56" t="s">
        <v>25</v>
      </c>
      <c r="G38" s="71" t="s">
        <v>26</v>
      </c>
      <c r="H38" s="72">
        <v>43550</v>
      </c>
      <c r="I38" s="71">
        <v>16</v>
      </c>
      <c r="J38" s="71">
        <v>43</v>
      </c>
      <c r="K38" s="71">
        <v>2</v>
      </c>
      <c r="L38" s="71">
        <v>3</v>
      </c>
      <c r="M38" s="71">
        <v>1</v>
      </c>
      <c r="N38" s="73"/>
      <c r="O38" s="86">
        <v>7700700</v>
      </c>
      <c r="P38" s="74"/>
    </row>
    <row r="39" spans="1:16">
      <c r="A39" s="70" t="s">
        <v>101</v>
      </c>
      <c r="B39" s="70" t="s">
        <v>21</v>
      </c>
      <c r="C39" s="100">
        <v>1272</v>
      </c>
      <c r="D39" s="70" t="s">
        <v>11</v>
      </c>
      <c r="E39" s="70">
        <v>1953</v>
      </c>
      <c r="F39" s="56" t="s">
        <v>25</v>
      </c>
      <c r="G39" s="71" t="s">
        <v>26</v>
      </c>
      <c r="H39" s="72">
        <v>43508</v>
      </c>
      <c r="I39" s="71">
        <v>16</v>
      </c>
      <c r="J39" s="71">
        <v>43</v>
      </c>
      <c r="K39" s="71">
        <v>2</v>
      </c>
      <c r="L39" s="71">
        <v>3</v>
      </c>
      <c r="M39" s="71">
        <v>1</v>
      </c>
      <c r="N39" s="73"/>
      <c r="O39" s="86">
        <v>5268900</v>
      </c>
      <c r="P39" s="74"/>
    </row>
    <row r="40" spans="1:16">
      <c r="A40" s="70" t="s">
        <v>101</v>
      </c>
      <c r="B40" s="70" t="s">
        <v>21</v>
      </c>
      <c r="C40" s="100">
        <v>3215</v>
      </c>
      <c r="D40" s="70" t="s">
        <v>11</v>
      </c>
      <c r="E40" s="70">
        <v>1953</v>
      </c>
      <c r="F40" s="56" t="s">
        <v>25</v>
      </c>
      <c r="G40" s="71" t="s">
        <v>26</v>
      </c>
      <c r="H40" s="72">
        <v>43579</v>
      </c>
      <c r="I40" s="71">
        <v>16</v>
      </c>
      <c r="J40" s="71">
        <v>43</v>
      </c>
      <c r="K40" s="71">
        <v>2</v>
      </c>
      <c r="L40" s="71">
        <v>3</v>
      </c>
      <c r="M40" s="71">
        <v>1</v>
      </c>
      <c r="N40" s="73"/>
      <c r="O40" s="86">
        <v>7498050</v>
      </c>
      <c r="P40" s="74"/>
    </row>
    <row r="41" spans="1:16">
      <c r="A41" s="70" t="s">
        <v>101</v>
      </c>
      <c r="B41" s="70" t="s">
        <v>21</v>
      </c>
      <c r="C41" s="100">
        <v>3207</v>
      </c>
      <c r="D41" s="70" t="s">
        <v>11</v>
      </c>
      <c r="E41" s="70">
        <v>1953</v>
      </c>
      <c r="F41" s="56" t="s">
        <v>25</v>
      </c>
      <c r="G41" s="71" t="s">
        <v>26</v>
      </c>
      <c r="H41" s="72">
        <v>43579</v>
      </c>
      <c r="I41" s="71">
        <v>16</v>
      </c>
      <c r="J41" s="71">
        <v>43</v>
      </c>
      <c r="K41" s="71">
        <v>2</v>
      </c>
      <c r="L41" s="71">
        <v>3</v>
      </c>
      <c r="M41" s="71">
        <v>1</v>
      </c>
      <c r="N41" s="73"/>
      <c r="O41" s="86">
        <v>864000</v>
      </c>
      <c r="P41" s="74"/>
    </row>
    <row r="42" spans="1:16">
      <c r="A42" s="70" t="s">
        <v>101</v>
      </c>
      <c r="B42" s="70" t="s">
        <v>21</v>
      </c>
      <c r="C42" s="100">
        <v>3903</v>
      </c>
      <c r="D42" s="70" t="s">
        <v>11</v>
      </c>
      <c r="E42" s="70">
        <v>1953</v>
      </c>
      <c r="F42" s="56" t="s">
        <v>25</v>
      </c>
      <c r="G42" s="71" t="s">
        <v>26</v>
      </c>
      <c r="H42" s="72">
        <v>43599</v>
      </c>
      <c r="I42" s="71">
        <v>16</v>
      </c>
      <c r="J42" s="71">
        <v>43</v>
      </c>
      <c r="K42" s="71">
        <v>2</v>
      </c>
      <c r="L42" s="71">
        <v>3</v>
      </c>
      <c r="M42" s="71">
        <v>1</v>
      </c>
      <c r="N42" s="73"/>
      <c r="O42" s="86">
        <v>2634450</v>
      </c>
      <c r="P42" s="74"/>
    </row>
    <row r="43" spans="1:16">
      <c r="A43" s="70" t="s">
        <v>101</v>
      </c>
      <c r="B43" s="70" t="s">
        <v>21</v>
      </c>
      <c r="C43" s="100">
        <v>3899</v>
      </c>
      <c r="D43" s="70" t="s">
        <v>11</v>
      </c>
      <c r="E43" s="70">
        <v>1953</v>
      </c>
      <c r="F43" s="56" t="s">
        <v>25</v>
      </c>
      <c r="G43" s="71" t="s">
        <v>26</v>
      </c>
      <c r="H43" s="72">
        <v>43599</v>
      </c>
      <c r="I43" s="71">
        <v>16</v>
      </c>
      <c r="J43" s="71">
        <v>43</v>
      </c>
      <c r="K43" s="71">
        <v>2</v>
      </c>
      <c r="L43" s="71">
        <v>3</v>
      </c>
      <c r="M43" s="71">
        <v>1</v>
      </c>
      <c r="N43" s="73"/>
      <c r="O43" s="86">
        <v>10996500</v>
      </c>
      <c r="P43" s="74"/>
    </row>
    <row r="44" spans="1:16">
      <c r="A44" s="70" t="s">
        <v>101</v>
      </c>
      <c r="B44" s="70" t="s">
        <v>21</v>
      </c>
      <c r="C44" s="100">
        <v>3196</v>
      </c>
      <c r="D44" s="70" t="s">
        <v>17</v>
      </c>
      <c r="E44" s="70">
        <v>1953</v>
      </c>
      <c r="F44" s="56" t="s">
        <v>25</v>
      </c>
      <c r="G44" s="71" t="s">
        <v>26</v>
      </c>
      <c r="H44" s="72">
        <v>43579</v>
      </c>
      <c r="I44" s="71">
        <v>16</v>
      </c>
      <c r="J44" s="71">
        <v>43</v>
      </c>
      <c r="K44" s="71">
        <v>2</v>
      </c>
      <c r="L44" s="71">
        <v>3</v>
      </c>
      <c r="M44" s="71">
        <v>1</v>
      </c>
      <c r="N44" s="73"/>
      <c r="O44" s="86">
        <v>2634450</v>
      </c>
      <c r="P44" s="74"/>
    </row>
    <row r="45" spans="1:16">
      <c r="A45" s="70" t="s">
        <v>101</v>
      </c>
      <c r="B45" s="70" t="s">
        <v>21</v>
      </c>
      <c r="C45" s="100">
        <v>3912</v>
      </c>
      <c r="D45" s="70" t="s">
        <v>17</v>
      </c>
      <c r="E45" s="70">
        <v>1953</v>
      </c>
      <c r="F45" s="56" t="s">
        <v>25</v>
      </c>
      <c r="G45" s="71" t="s">
        <v>26</v>
      </c>
      <c r="H45" s="72">
        <v>43599</v>
      </c>
      <c r="I45" s="71">
        <v>16</v>
      </c>
      <c r="J45" s="71">
        <v>43</v>
      </c>
      <c r="K45" s="71">
        <v>2</v>
      </c>
      <c r="L45" s="71">
        <v>3</v>
      </c>
      <c r="M45" s="71">
        <v>1</v>
      </c>
      <c r="N45" s="73"/>
      <c r="O45" s="86">
        <v>7903350</v>
      </c>
      <c r="P45" s="74"/>
    </row>
    <row r="46" spans="1:16">
      <c r="A46" s="70" t="s">
        <v>101</v>
      </c>
      <c r="B46" s="70" t="s">
        <v>21</v>
      </c>
      <c r="C46" s="100">
        <v>3925</v>
      </c>
      <c r="D46" s="70" t="s">
        <v>11</v>
      </c>
      <c r="E46" s="70">
        <v>1953</v>
      </c>
      <c r="F46" s="56" t="s">
        <v>25</v>
      </c>
      <c r="G46" s="71" t="s">
        <v>26</v>
      </c>
      <c r="H46" s="72">
        <v>43599</v>
      </c>
      <c r="I46" s="71">
        <v>16</v>
      </c>
      <c r="J46" s="71">
        <v>43</v>
      </c>
      <c r="K46" s="71">
        <v>2</v>
      </c>
      <c r="L46" s="71">
        <v>3</v>
      </c>
      <c r="M46" s="71">
        <v>1</v>
      </c>
      <c r="N46" s="73"/>
      <c r="O46" s="86">
        <v>20250</v>
      </c>
      <c r="P46" s="74"/>
    </row>
    <row r="47" spans="1:16">
      <c r="A47" s="70" t="s">
        <v>101</v>
      </c>
      <c r="B47" s="70" t="s">
        <v>21</v>
      </c>
      <c r="C47" s="100">
        <v>3950</v>
      </c>
      <c r="D47" s="70" t="s">
        <v>11</v>
      </c>
      <c r="E47" s="70">
        <v>1953</v>
      </c>
      <c r="F47" s="56" t="s">
        <v>25</v>
      </c>
      <c r="G47" s="71" t="s">
        <v>26</v>
      </c>
      <c r="H47" s="72">
        <v>43601</v>
      </c>
      <c r="I47" s="71">
        <v>16</v>
      </c>
      <c r="J47" s="71">
        <v>43</v>
      </c>
      <c r="K47" s="71">
        <v>2</v>
      </c>
      <c r="L47" s="71">
        <v>3</v>
      </c>
      <c r="M47" s="71">
        <v>1</v>
      </c>
      <c r="N47" s="73"/>
      <c r="O47" s="86">
        <v>573270</v>
      </c>
      <c r="P47" s="74"/>
    </row>
    <row r="48" spans="1:16">
      <c r="A48" s="70" t="s">
        <v>101</v>
      </c>
      <c r="B48" s="70" t="s">
        <v>21</v>
      </c>
      <c r="C48" s="100">
        <v>4191</v>
      </c>
      <c r="D48" s="70" t="s">
        <v>11</v>
      </c>
      <c r="E48" s="70">
        <v>1953</v>
      </c>
      <c r="F48" s="56" t="s">
        <v>25</v>
      </c>
      <c r="G48" s="71" t="s">
        <v>26</v>
      </c>
      <c r="H48" s="72">
        <v>43609</v>
      </c>
      <c r="I48" s="83">
        <v>16</v>
      </c>
      <c r="J48" s="83">
        <v>43</v>
      </c>
      <c r="K48" s="83">
        <v>2</v>
      </c>
      <c r="L48" s="83">
        <v>3</v>
      </c>
      <c r="M48" s="83">
        <v>1</v>
      </c>
      <c r="N48" s="73"/>
      <c r="O48" s="86">
        <v>200000</v>
      </c>
      <c r="P48" s="74"/>
    </row>
    <row r="49" spans="1:16">
      <c r="A49" s="70" t="s">
        <v>101</v>
      </c>
      <c r="B49" s="70" t="s">
        <v>21</v>
      </c>
      <c r="C49" s="100">
        <v>4299</v>
      </c>
      <c r="D49" s="70" t="s">
        <v>11</v>
      </c>
      <c r="E49" s="70">
        <v>1953</v>
      </c>
      <c r="F49" s="56" t="s">
        <v>25</v>
      </c>
      <c r="G49" s="71" t="s">
        <v>26</v>
      </c>
      <c r="H49" s="72">
        <v>43613</v>
      </c>
      <c r="I49" s="83">
        <v>16</v>
      </c>
      <c r="J49" s="83">
        <v>43</v>
      </c>
      <c r="K49" s="83">
        <v>2</v>
      </c>
      <c r="L49" s="83">
        <v>3</v>
      </c>
      <c r="M49" s="83">
        <v>1</v>
      </c>
      <c r="N49" s="73"/>
      <c r="O49" s="86">
        <v>124000</v>
      </c>
      <c r="P49" s="74"/>
    </row>
    <row r="50" spans="1:16">
      <c r="A50" s="70" t="s">
        <v>101</v>
      </c>
      <c r="B50" s="70" t="s">
        <v>21</v>
      </c>
      <c r="C50" s="100">
        <v>4399</v>
      </c>
      <c r="D50" s="70" t="s">
        <v>11</v>
      </c>
      <c r="E50" s="70">
        <v>1953</v>
      </c>
      <c r="F50" s="56" t="s">
        <v>25</v>
      </c>
      <c r="G50" s="71" t="s">
        <v>26</v>
      </c>
      <c r="H50" s="72">
        <v>43615</v>
      </c>
      <c r="I50" s="83">
        <v>16</v>
      </c>
      <c r="J50" s="83">
        <v>43</v>
      </c>
      <c r="K50" s="83">
        <v>2</v>
      </c>
      <c r="L50" s="83">
        <v>3</v>
      </c>
      <c r="M50" s="83">
        <v>1</v>
      </c>
      <c r="N50" s="73"/>
      <c r="O50" s="86">
        <v>9127356</v>
      </c>
      <c r="P50" s="74"/>
    </row>
    <row r="51" spans="1:16">
      <c r="A51" s="70" t="s">
        <v>16</v>
      </c>
      <c r="B51" s="70" t="s">
        <v>10</v>
      </c>
      <c r="C51" s="100">
        <v>34</v>
      </c>
      <c r="D51" s="70" t="s">
        <v>11</v>
      </c>
      <c r="E51" s="70">
        <v>325</v>
      </c>
      <c r="F51" s="56" t="s">
        <v>18</v>
      </c>
      <c r="G51" s="71" t="s">
        <v>19</v>
      </c>
      <c r="H51" s="72">
        <v>43621</v>
      </c>
      <c r="I51" s="83">
        <v>16</v>
      </c>
      <c r="J51" s="83">
        <v>43</v>
      </c>
      <c r="K51" s="83">
        <v>2</v>
      </c>
      <c r="L51" s="83">
        <v>3</v>
      </c>
      <c r="M51" s="83">
        <v>1</v>
      </c>
      <c r="N51" s="73"/>
      <c r="O51" s="73">
        <v>1048</v>
      </c>
      <c r="P51" s="74"/>
    </row>
    <row r="52" spans="1:16">
      <c r="A52" s="70" t="s">
        <v>101</v>
      </c>
      <c r="B52" s="70" t="s">
        <v>21</v>
      </c>
      <c r="C52" s="100">
        <v>5081</v>
      </c>
      <c r="D52" s="70" t="s">
        <v>11</v>
      </c>
      <c r="E52" s="70">
        <v>1953</v>
      </c>
      <c r="F52" s="56" t="s">
        <v>25</v>
      </c>
      <c r="G52" s="71" t="s">
        <v>26</v>
      </c>
      <c r="H52" s="72">
        <v>43642</v>
      </c>
      <c r="I52" s="83">
        <v>16</v>
      </c>
      <c r="J52" s="83">
        <v>43</v>
      </c>
      <c r="K52" s="83">
        <v>2</v>
      </c>
      <c r="L52" s="83">
        <v>3</v>
      </c>
      <c r="M52" s="83">
        <v>1</v>
      </c>
      <c r="N52" s="73"/>
      <c r="O52" s="86">
        <v>7700700</v>
      </c>
      <c r="P52" s="74"/>
    </row>
    <row r="53" spans="1:16">
      <c r="A53" s="70" t="s">
        <v>101</v>
      </c>
      <c r="B53" s="70" t="s">
        <v>21</v>
      </c>
      <c r="C53" s="100">
        <v>5083</v>
      </c>
      <c r="D53" s="70" t="s">
        <v>11</v>
      </c>
      <c r="E53" s="70">
        <v>1953</v>
      </c>
      <c r="F53" s="56" t="s">
        <v>25</v>
      </c>
      <c r="G53" s="71" t="s">
        <v>26</v>
      </c>
      <c r="H53" s="72">
        <v>43642</v>
      </c>
      <c r="I53" s="83">
        <v>16</v>
      </c>
      <c r="J53" s="83">
        <v>43</v>
      </c>
      <c r="K53" s="83">
        <v>2</v>
      </c>
      <c r="L53" s="83">
        <v>3</v>
      </c>
      <c r="M53" s="83">
        <v>1</v>
      </c>
      <c r="N53" s="73"/>
      <c r="O53" s="86">
        <v>11199150</v>
      </c>
      <c r="P53" s="74"/>
    </row>
    <row r="54" spans="1:16">
      <c r="A54" s="70" t="s">
        <v>101</v>
      </c>
      <c r="B54" s="70" t="s">
        <v>21</v>
      </c>
      <c r="C54" s="100">
        <v>5084</v>
      </c>
      <c r="D54" s="70" t="s">
        <v>11</v>
      </c>
      <c r="E54" s="70">
        <v>1953</v>
      </c>
      <c r="F54" s="56" t="s">
        <v>25</v>
      </c>
      <c r="G54" s="71" t="s">
        <v>26</v>
      </c>
      <c r="H54" s="72">
        <v>43642</v>
      </c>
      <c r="I54" s="83">
        <v>16</v>
      </c>
      <c r="J54" s="83">
        <v>43</v>
      </c>
      <c r="K54" s="83">
        <v>2</v>
      </c>
      <c r="L54" s="83">
        <v>3</v>
      </c>
      <c r="M54" s="83">
        <v>1</v>
      </c>
      <c r="N54" s="73"/>
      <c r="O54" s="86">
        <v>11240520</v>
      </c>
      <c r="P54" s="74"/>
    </row>
    <row r="55" spans="1:16">
      <c r="A55" s="70" t="s">
        <v>101</v>
      </c>
      <c r="B55" s="70" t="s">
        <v>21</v>
      </c>
      <c r="C55" s="100">
        <v>5928</v>
      </c>
      <c r="D55" s="70" t="s">
        <v>11</v>
      </c>
      <c r="E55" s="70">
        <v>1953</v>
      </c>
      <c r="F55" s="56" t="s">
        <v>25</v>
      </c>
      <c r="G55" s="71" t="s">
        <v>26</v>
      </c>
      <c r="H55" s="72">
        <v>43669</v>
      </c>
      <c r="I55" s="83">
        <v>16</v>
      </c>
      <c r="J55" s="83">
        <v>43</v>
      </c>
      <c r="K55" s="83">
        <v>2</v>
      </c>
      <c r="L55" s="83">
        <v>3</v>
      </c>
      <c r="M55" s="83">
        <v>1</v>
      </c>
      <c r="N55" s="73"/>
      <c r="O55" s="73">
        <v>5650254</v>
      </c>
      <c r="P55" s="74"/>
    </row>
    <row r="56" spans="1:16">
      <c r="A56" s="70" t="s">
        <v>101</v>
      </c>
      <c r="B56" s="70" t="s">
        <v>21</v>
      </c>
      <c r="C56" s="100">
        <v>6699</v>
      </c>
      <c r="D56" s="70" t="s">
        <v>11</v>
      </c>
      <c r="E56" s="70">
        <v>369888</v>
      </c>
      <c r="F56" s="56" t="s">
        <v>128</v>
      </c>
      <c r="G56" s="71" t="s">
        <v>129</v>
      </c>
      <c r="H56" s="72">
        <v>43686</v>
      </c>
      <c r="I56" s="83">
        <v>16</v>
      </c>
      <c r="J56" s="83">
        <v>43</v>
      </c>
      <c r="K56" s="83">
        <v>2</v>
      </c>
      <c r="L56" s="83">
        <v>3</v>
      </c>
      <c r="M56" s="83">
        <v>1</v>
      </c>
      <c r="N56" s="73"/>
      <c r="O56" s="73">
        <v>474000</v>
      </c>
      <c r="P56" s="74"/>
    </row>
    <row r="57" spans="1:16" ht="15.75" thickBot="1">
      <c r="A57" s="70" t="s">
        <v>101</v>
      </c>
      <c r="B57" s="70" t="s">
        <v>21</v>
      </c>
      <c r="C57" s="70">
        <v>6699</v>
      </c>
      <c r="D57" s="70" t="s">
        <v>11</v>
      </c>
      <c r="E57" s="70">
        <v>369888</v>
      </c>
      <c r="F57" s="56" t="s">
        <v>128</v>
      </c>
      <c r="G57" s="71" t="s">
        <v>129</v>
      </c>
      <c r="H57" s="72">
        <v>43686</v>
      </c>
      <c r="I57" s="83">
        <v>16</v>
      </c>
      <c r="J57" s="83">
        <v>43</v>
      </c>
      <c r="K57" s="83">
        <v>2</v>
      </c>
      <c r="L57" s="83">
        <v>3</v>
      </c>
      <c r="M57" s="83">
        <v>1</v>
      </c>
      <c r="N57" s="73"/>
      <c r="O57" s="73">
        <v>20400</v>
      </c>
      <c r="P57" s="74"/>
    </row>
    <row r="58" spans="1:16" ht="15.75" thickBot="1">
      <c r="A58" s="107"/>
      <c r="B58" s="108"/>
      <c r="C58" s="109"/>
      <c r="D58" s="110" t="s">
        <v>14</v>
      </c>
      <c r="E58" s="109"/>
      <c r="F58" s="111"/>
      <c r="G58" s="112"/>
      <c r="H58" s="113"/>
      <c r="I58" s="113"/>
      <c r="J58" s="113"/>
      <c r="K58" s="113"/>
      <c r="L58" s="113"/>
      <c r="M58" s="113"/>
      <c r="N58" s="114">
        <f>SUM(N22:N57)</f>
        <v>133337500</v>
      </c>
      <c r="O58" s="114">
        <f>SUM(O22:O57)</f>
        <v>134640948</v>
      </c>
      <c r="P58" s="115">
        <f>N58-O58</f>
        <v>-1303448</v>
      </c>
    </row>
    <row r="59" spans="1:16">
      <c r="A59" s="87"/>
      <c r="B59" s="87"/>
      <c r="C59" s="87"/>
      <c r="D59" s="88" t="s">
        <v>8</v>
      </c>
      <c r="E59" s="87"/>
      <c r="F59" s="3" t="s">
        <v>29</v>
      </c>
      <c r="G59" s="89"/>
      <c r="H59" s="90"/>
      <c r="I59" s="91">
        <v>16</v>
      </c>
      <c r="J59" s="91">
        <v>43</v>
      </c>
      <c r="K59" s="91">
        <v>2</v>
      </c>
      <c r="L59" s="91">
        <v>3</v>
      </c>
      <c r="M59" s="91">
        <v>2</v>
      </c>
      <c r="N59" s="92">
        <v>761967</v>
      </c>
      <c r="O59" s="93"/>
      <c r="P59" s="94"/>
    </row>
    <row r="60" spans="1:16" ht="15.75" thickBot="1">
      <c r="A60" s="100"/>
      <c r="B60" s="70"/>
      <c r="C60" s="56"/>
      <c r="D60" s="56"/>
      <c r="E60" s="70"/>
      <c r="F60" s="56"/>
      <c r="G60" s="56"/>
      <c r="H60" s="56"/>
      <c r="I60" s="71">
        <v>16</v>
      </c>
      <c r="J60" s="71">
        <v>43</v>
      </c>
      <c r="K60" s="71">
        <v>2</v>
      </c>
      <c r="L60" s="71">
        <v>3</v>
      </c>
      <c r="M60" s="71">
        <v>2</v>
      </c>
      <c r="N60" s="56"/>
      <c r="O60" s="73">
        <v>0</v>
      </c>
      <c r="P60" s="143"/>
    </row>
    <row r="61" spans="1:16" ht="15.75" thickBot="1">
      <c r="A61" s="107"/>
      <c r="B61" s="108"/>
      <c r="C61" s="109"/>
      <c r="D61" s="110" t="s">
        <v>14</v>
      </c>
      <c r="E61" s="109"/>
      <c r="F61" s="111"/>
      <c r="G61" s="112"/>
      <c r="H61" s="113"/>
      <c r="I61" s="112"/>
      <c r="J61" s="112"/>
      <c r="K61" s="112"/>
      <c r="L61" s="112"/>
      <c r="M61" s="112"/>
      <c r="N61" s="114">
        <f>SUM(N59:N60)</f>
        <v>761967</v>
      </c>
      <c r="O61" s="114">
        <f>SUM(O59:O60)</f>
        <v>0</v>
      </c>
      <c r="P61" s="115">
        <f>N61-O61</f>
        <v>761967</v>
      </c>
    </row>
    <row r="62" spans="1:16">
      <c r="A62" s="87"/>
      <c r="B62" s="87"/>
      <c r="C62" s="87"/>
      <c r="D62" s="88" t="s">
        <v>8</v>
      </c>
      <c r="E62" s="87"/>
      <c r="F62" s="3" t="s">
        <v>30</v>
      </c>
      <c r="G62" s="89"/>
      <c r="H62" s="90"/>
      <c r="I62" s="91">
        <v>16</v>
      </c>
      <c r="J62" s="91">
        <v>43</v>
      </c>
      <c r="K62" s="91">
        <v>2</v>
      </c>
      <c r="L62" s="91">
        <v>3</v>
      </c>
      <c r="M62" s="91">
        <v>3</v>
      </c>
      <c r="N62" s="92">
        <f>[1]Saldos!C7</f>
        <v>25124426</v>
      </c>
      <c r="O62" s="93"/>
      <c r="P62" s="94"/>
    </row>
    <row r="63" spans="1:16">
      <c r="A63" s="70" t="s">
        <v>102</v>
      </c>
      <c r="B63" s="70" t="s">
        <v>21</v>
      </c>
      <c r="C63" s="70">
        <v>3925</v>
      </c>
      <c r="D63" s="70" t="s">
        <v>11</v>
      </c>
      <c r="E63" s="70">
        <v>1953</v>
      </c>
      <c r="F63" s="56" t="s">
        <v>25</v>
      </c>
      <c r="G63" s="71" t="s">
        <v>26</v>
      </c>
      <c r="H63" s="72">
        <v>43599</v>
      </c>
      <c r="I63" s="71">
        <v>16</v>
      </c>
      <c r="J63" s="71">
        <v>43</v>
      </c>
      <c r="K63" s="71">
        <v>2</v>
      </c>
      <c r="L63" s="71">
        <v>3</v>
      </c>
      <c r="M63" s="71">
        <v>3</v>
      </c>
      <c r="N63" s="73"/>
      <c r="O63" s="86">
        <v>379750</v>
      </c>
      <c r="P63" s="74"/>
    </row>
    <row r="64" spans="1:16">
      <c r="A64" s="70" t="s">
        <v>16</v>
      </c>
      <c r="B64" s="70" t="s">
        <v>10</v>
      </c>
      <c r="C64" s="70">
        <v>30</v>
      </c>
      <c r="D64" s="70" t="s">
        <v>31</v>
      </c>
      <c r="E64" s="70">
        <v>325</v>
      </c>
      <c r="F64" s="56" t="s">
        <v>18</v>
      </c>
      <c r="G64" s="71" t="s">
        <v>19</v>
      </c>
      <c r="H64" s="72">
        <v>43598</v>
      </c>
      <c r="I64" s="71">
        <v>16</v>
      </c>
      <c r="J64" s="71">
        <v>43</v>
      </c>
      <c r="K64" s="71">
        <v>2</v>
      </c>
      <c r="L64" s="71">
        <v>3</v>
      </c>
      <c r="M64" s="71">
        <v>3</v>
      </c>
      <c r="N64" s="73"/>
      <c r="O64" s="73">
        <v>3650</v>
      </c>
      <c r="P64" s="74"/>
    </row>
    <row r="65" spans="1:16">
      <c r="A65" s="70" t="s">
        <v>101</v>
      </c>
      <c r="B65" s="70" t="s">
        <v>21</v>
      </c>
      <c r="C65" s="100">
        <v>1275</v>
      </c>
      <c r="D65" s="70" t="s">
        <v>11</v>
      </c>
      <c r="E65" s="70">
        <v>1953</v>
      </c>
      <c r="F65" s="56" t="s">
        <v>25</v>
      </c>
      <c r="G65" s="71" t="s">
        <v>26</v>
      </c>
      <c r="H65" s="72">
        <v>43508</v>
      </c>
      <c r="I65" s="71">
        <v>16</v>
      </c>
      <c r="J65" s="71">
        <v>43</v>
      </c>
      <c r="K65" s="71">
        <v>2</v>
      </c>
      <c r="L65" s="71">
        <v>3</v>
      </c>
      <c r="M65" s="71">
        <v>3</v>
      </c>
      <c r="N65" s="73"/>
      <c r="O65" s="86">
        <v>991500</v>
      </c>
      <c r="P65" s="74"/>
    </row>
    <row r="66" spans="1:16">
      <c r="A66" s="70" t="s">
        <v>101</v>
      </c>
      <c r="B66" s="70" t="s">
        <v>21</v>
      </c>
      <c r="C66" s="100">
        <v>2235</v>
      </c>
      <c r="D66" s="70" t="s">
        <v>11</v>
      </c>
      <c r="E66" s="70">
        <v>1953</v>
      </c>
      <c r="F66" s="56" t="s">
        <v>25</v>
      </c>
      <c r="G66" s="71" t="s">
        <v>26</v>
      </c>
      <c r="H66" s="72">
        <v>43544</v>
      </c>
      <c r="I66" s="71">
        <v>16</v>
      </c>
      <c r="J66" s="71">
        <v>43</v>
      </c>
      <c r="K66" s="71">
        <v>2</v>
      </c>
      <c r="L66" s="71">
        <v>3</v>
      </c>
      <c r="M66" s="71">
        <v>3</v>
      </c>
      <c r="N66" s="73"/>
      <c r="O66" s="86">
        <v>363660</v>
      </c>
      <c r="P66" s="74"/>
    </row>
    <row r="67" spans="1:16">
      <c r="A67" s="70" t="s">
        <v>101</v>
      </c>
      <c r="B67" s="70" t="s">
        <v>21</v>
      </c>
      <c r="C67" s="100">
        <v>4299</v>
      </c>
      <c r="D67" s="70" t="s">
        <v>11</v>
      </c>
      <c r="E67" s="70">
        <v>1953</v>
      </c>
      <c r="F67" s="56" t="s">
        <v>25</v>
      </c>
      <c r="G67" s="71" t="s">
        <v>26</v>
      </c>
      <c r="H67" s="72">
        <v>43613</v>
      </c>
      <c r="I67" s="71">
        <v>16</v>
      </c>
      <c r="J67" s="71">
        <v>43</v>
      </c>
      <c r="K67" s="71">
        <v>2</v>
      </c>
      <c r="L67" s="71">
        <v>3</v>
      </c>
      <c r="M67" s="71">
        <v>3</v>
      </c>
      <c r="N67" s="73"/>
      <c r="O67" s="86">
        <v>425000</v>
      </c>
      <c r="P67" s="74"/>
    </row>
    <row r="68" spans="1:16">
      <c r="A68" s="70" t="s">
        <v>101</v>
      </c>
      <c r="B68" s="70" t="s">
        <v>21</v>
      </c>
      <c r="C68" s="100">
        <v>4235</v>
      </c>
      <c r="D68" s="70" t="s">
        <v>11</v>
      </c>
      <c r="E68" s="70">
        <v>1953</v>
      </c>
      <c r="F68" s="56" t="s">
        <v>25</v>
      </c>
      <c r="G68" s="71" t="s">
        <v>26</v>
      </c>
      <c r="H68" s="72">
        <v>43613</v>
      </c>
      <c r="I68" s="71">
        <v>16</v>
      </c>
      <c r="J68" s="71">
        <v>43</v>
      </c>
      <c r="K68" s="71">
        <v>2</v>
      </c>
      <c r="L68" s="71">
        <v>3</v>
      </c>
      <c r="M68" s="71">
        <v>3</v>
      </c>
      <c r="N68" s="73"/>
      <c r="O68" s="86">
        <v>972000</v>
      </c>
      <c r="P68" s="74"/>
    </row>
    <row r="69" spans="1:16">
      <c r="A69" s="70" t="s">
        <v>101</v>
      </c>
      <c r="B69" s="70" t="s">
        <v>21</v>
      </c>
      <c r="C69" s="100">
        <v>4346</v>
      </c>
      <c r="D69" s="70" t="s">
        <v>11</v>
      </c>
      <c r="E69" s="70">
        <v>1953</v>
      </c>
      <c r="F69" s="56" t="s">
        <v>25</v>
      </c>
      <c r="G69" s="71" t="s">
        <v>26</v>
      </c>
      <c r="H69" s="72">
        <v>43615</v>
      </c>
      <c r="I69" s="71">
        <v>16</v>
      </c>
      <c r="J69" s="71">
        <v>43</v>
      </c>
      <c r="K69" s="71">
        <v>2</v>
      </c>
      <c r="L69" s="71">
        <v>3</v>
      </c>
      <c r="M69" s="71">
        <v>3</v>
      </c>
      <c r="N69" s="73"/>
      <c r="O69" s="86">
        <v>115000</v>
      </c>
      <c r="P69" s="74"/>
    </row>
    <row r="70" spans="1:16">
      <c r="A70" s="70" t="s">
        <v>101</v>
      </c>
      <c r="B70" s="70" t="s">
        <v>21</v>
      </c>
      <c r="C70" s="100">
        <v>5928</v>
      </c>
      <c r="D70" s="70" t="s">
        <v>11</v>
      </c>
      <c r="E70" s="70">
        <v>1953</v>
      </c>
      <c r="F70" s="56" t="s">
        <v>25</v>
      </c>
      <c r="G70" s="71" t="s">
        <v>26</v>
      </c>
      <c r="H70" s="72">
        <v>43669</v>
      </c>
      <c r="I70" s="71">
        <v>16</v>
      </c>
      <c r="J70" s="71">
        <v>43</v>
      </c>
      <c r="K70" s="71">
        <v>2</v>
      </c>
      <c r="L70" s="71">
        <v>3</v>
      </c>
      <c r="M70" s="71">
        <v>3</v>
      </c>
      <c r="N70" s="73"/>
      <c r="O70" s="73">
        <v>1646690</v>
      </c>
      <c r="P70" s="74"/>
    </row>
    <row r="71" spans="1:16">
      <c r="A71" s="70" t="s">
        <v>101</v>
      </c>
      <c r="B71" s="70" t="s">
        <v>21</v>
      </c>
      <c r="C71" s="100">
        <v>6699</v>
      </c>
      <c r="D71" s="70" t="s">
        <v>11</v>
      </c>
      <c r="E71" s="70">
        <v>369888</v>
      </c>
      <c r="F71" s="56" t="s">
        <v>128</v>
      </c>
      <c r="G71" s="71" t="s">
        <v>129</v>
      </c>
      <c r="H71" s="72">
        <v>43686</v>
      </c>
      <c r="I71" s="71">
        <v>16</v>
      </c>
      <c r="J71" s="71">
        <v>43</v>
      </c>
      <c r="K71" s="71">
        <v>2</v>
      </c>
      <c r="L71" s="71">
        <v>3</v>
      </c>
      <c r="M71" s="71">
        <v>3</v>
      </c>
      <c r="N71" s="73"/>
      <c r="O71" s="73">
        <v>4322000</v>
      </c>
      <c r="P71" s="74"/>
    </row>
    <row r="72" spans="1:16">
      <c r="A72" s="70" t="s">
        <v>101</v>
      </c>
      <c r="B72" s="70" t="s">
        <v>21</v>
      </c>
      <c r="C72" s="70">
        <v>6701</v>
      </c>
      <c r="D72" s="70" t="s">
        <v>11</v>
      </c>
      <c r="E72" s="70">
        <v>369888</v>
      </c>
      <c r="F72" s="56" t="s">
        <v>128</v>
      </c>
      <c r="G72" s="71" t="s">
        <v>129</v>
      </c>
      <c r="H72" s="72">
        <v>43686</v>
      </c>
      <c r="I72" s="71">
        <v>16</v>
      </c>
      <c r="J72" s="71">
        <v>43</v>
      </c>
      <c r="K72" s="71">
        <v>2</v>
      </c>
      <c r="L72" s="71">
        <v>3</v>
      </c>
      <c r="M72" s="71">
        <v>3</v>
      </c>
      <c r="N72" s="73"/>
      <c r="O72" s="73">
        <v>4322000</v>
      </c>
      <c r="P72" s="74"/>
    </row>
    <row r="73" spans="1:16">
      <c r="A73" s="70" t="s">
        <v>101</v>
      </c>
      <c r="B73" s="70" t="s">
        <v>21</v>
      </c>
      <c r="C73" s="70">
        <v>8660</v>
      </c>
      <c r="D73" s="70" t="s">
        <v>11</v>
      </c>
      <c r="E73" s="70">
        <v>369888</v>
      </c>
      <c r="F73" s="56" t="s">
        <v>128</v>
      </c>
      <c r="G73" s="71" t="s">
        <v>129</v>
      </c>
      <c r="H73" s="72">
        <v>43747</v>
      </c>
      <c r="I73" s="71">
        <v>16</v>
      </c>
      <c r="J73" s="71">
        <v>43</v>
      </c>
      <c r="K73" s="71">
        <v>2</v>
      </c>
      <c r="L73" s="71">
        <v>3</v>
      </c>
      <c r="M73" s="71">
        <v>3</v>
      </c>
      <c r="N73" s="73"/>
      <c r="O73" s="73">
        <v>3135000</v>
      </c>
      <c r="P73" s="74"/>
    </row>
    <row r="74" spans="1:16" ht="15.75" thickBot="1">
      <c r="A74" s="76" t="s">
        <v>16</v>
      </c>
      <c r="B74" s="76" t="s">
        <v>10</v>
      </c>
      <c r="C74" s="77">
        <v>96</v>
      </c>
      <c r="D74" s="77" t="s">
        <v>17</v>
      </c>
      <c r="E74" s="77">
        <v>325</v>
      </c>
      <c r="F74" s="56" t="s">
        <v>18</v>
      </c>
      <c r="G74" s="71" t="s">
        <v>19</v>
      </c>
      <c r="H74" s="78">
        <v>43768</v>
      </c>
      <c r="I74" s="71">
        <v>16</v>
      </c>
      <c r="J74" s="71">
        <v>43</v>
      </c>
      <c r="K74" s="71">
        <v>2</v>
      </c>
      <c r="L74" s="71">
        <v>3</v>
      </c>
      <c r="M74" s="71">
        <v>3</v>
      </c>
      <c r="N74" s="79"/>
      <c r="O74" s="79">
        <v>570</v>
      </c>
      <c r="P74" s="144"/>
    </row>
    <row r="75" spans="1:16" ht="15.75" thickBot="1">
      <c r="A75" s="107"/>
      <c r="B75" s="108"/>
      <c r="C75" s="109"/>
      <c r="D75" s="110" t="s">
        <v>14</v>
      </c>
      <c r="E75" s="109"/>
      <c r="F75" s="111"/>
      <c r="G75" s="112"/>
      <c r="H75" s="113"/>
      <c r="I75" s="112"/>
      <c r="J75" s="112"/>
      <c r="K75" s="112"/>
      <c r="L75" s="112"/>
      <c r="M75" s="112"/>
      <c r="N75" s="114">
        <f>SUM(N62:N73)</f>
        <v>25124426</v>
      </c>
      <c r="O75" s="114">
        <f>SUM(O62:O74)</f>
        <v>16676820</v>
      </c>
      <c r="P75" s="115">
        <f>N75-O75</f>
        <v>8447606</v>
      </c>
    </row>
    <row r="76" spans="1:16">
      <c r="A76" s="87"/>
      <c r="B76" s="87"/>
      <c r="C76" s="87"/>
      <c r="D76" s="88" t="s">
        <v>8</v>
      </c>
      <c r="E76" s="87"/>
      <c r="F76" s="3" t="s">
        <v>32</v>
      </c>
      <c r="G76" s="89"/>
      <c r="H76" s="90"/>
      <c r="I76" s="91">
        <v>16</v>
      </c>
      <c r="J76" s="91">
        <v>43</v>
      </c>
      <c r="K76" s="91">
        <v>2</v>
      </c>
      <c r="L76" s="91">
        <v>3</v>
      </c>
      <c r="M76" s="91">
        <v>4</v>
      </c>
      <c r="N76" s="92">
        <f>[1]Saldos!C8</f>
        <v>3872815</v>
      </c>
      <c r="O76" s="93"/>
      <c r="P76" s="94"/>
    </row>
    <row r="77" spans="1:16">
      <c r="A77" s="70" t="s">
        <v>101</v>
      </c>
      <c r="B77" s="70" t="s">
        <v>21</v>
      </c>
      <c r="C77" s="70">
        <v>2265</v>
      </c>
      <c r="D77" s="70" t="s">
        <v>11</v>
      </c>
      <c r="E77" s="70">
        <v>2721</v>
      </c>
      <c r="F77" s="56" t="s">
        <v>33</v>
      </c>
      <c r="G77" s="71" t="s">
        <v>34</v>
      </c>
      <c r="H77" s="72">
        <v>43545</v>
      </c>
      <c r="I77" s="71">
        <v>16</v>
      </c>
      <c r="J77" s="71">
        <v>43</v>
      </c>
      <c r="K77" s="71">
        <v>2</v>
      </c>
      <c r="L77" s="71">
        <v>3</v>
      </c>
      <c r="M77" s="71">
        <v>4</v>
      </c>
      <c r="N77" s="73"/>
      <c r="O77" s="73">
        <v>43915</v>
      </c>
      <c r="P77" s="74"/>
    </row>
    <row r="78" spans="1:16">
      <c r="A78" s="70" t="s">
        <v>101</v>
      </c>
      <c r="B78" s="70" t="s">
        <v>21</v>
      </c>
      <c r="C78" s="70">
        <v>2358</v>
      </c>
      <c r="D78" s="70" t="s">
        <v>11</v>
      </c>
      <c r="E78" s="70">
        <v>109</v>
      </c>
      <c r="F78" s="56" t="s">
        <v>35</v>
      </c>
      <c r="G78" s="71" t="s">
        <v>36</v>
      </c>
      <c r="H78" s="72">
        <v>43545</v>
      </c>
      <c r="I78" s="71">
        <v>16</v>
      </c>
      <c r="J78" s="71">
        <v>43</v>
      </c>
      <c r="K78" s="71">
        <v>2</v>
      </c>
      <c r="L78" s="71">
        <v>3</v>
      </c>
      <c r="M78" s="71">
        <v>4</v>
      </c>
      <c r="N78" s="73"/>
      <c r="O78" s="73">
        <v>210067.5</v>
      </c>
      <c r="P78" s="74"/>
    </row>
    <row r="79" spans="1:16">
      <c r="A79" s="70" t="s">
        <v>101</v>
      </c>
      <c r="B79" s="70" t="s">
        <v>21</v>
      </c>
      <c r="C79" s="70">
        <v>6708</v>
      </c>
      <c r="D79" s="70" t="s">
        <v>11</v>
      </c>
      <c r="E79" s="70">
        <v>246890</v>
      </c>
      <c r="F79" s="56" t="s">
        <v>42</v>
      </c>
      <c r="G79" s="71" t="s">
        <v>43</v>
      </c>
      <c r="H79" s="72">
        <v>43686</v>
      </c>
      <c r="I79" s="71">
        <v>16</v>
      </c>
      <c r="J79" s="71">
        <v>43</v>
      </c>
      <c r="K79" s="71">
        <v>2</v>
      </c>
      <c r="L79" s="71">
        <v>3</v>
      </c>
      <c r="M79" s="71">
        <v>4</v>
      </c>
      <c r="N79" s="73"/>
      <c r="O79" s="73">
        <v>14823000</v>
      </c>
      <c r="P79" s="74"/>
    </row>
    <row r="80" spans="1:16">
      <c r="A80" s="70" t="s">
        <v>101</v>
      </c>
      <c r="B80" s="70" t="s">
        <v>21</v>
      </c>
      <c r="C80" s="70">
        <v>7591</v>
      </c>
      <c r="D80" s="70" t="s">
        <v>11</v>
      </c>
      <c r="E80" s="70">
        <v>246890</v>
      </c>
      <c r="F80" s="56" t="s">
        <v>42</v>
      </c>
      <c r="G80" s="71" t="s">
        <v>43</v>
      </c>
      <c r="H80" s="72">
        <v>43687</v>
      </c>
      <c r="I80" s="71">
        <v>16</v>
      </c>
      <c r="J80" s="71">
        <v>43</v>
      </c>
      <c r="K80" s="71">
        <v>2</v>
      </c>
      <c r="L80" s="71">
        <v>3</v>
      </c>
      <c r="M80" s="71">
        <v>4</v>
      </c>
      <c r="N80" s="73"/>
      <c r="O80" s="73">
        <v>5000000</v>
      </c>
      <c r="P80" s="74"/>
    </row>
    <row r="81" spans="1:16">
      <c r="A81" s="70" t="s">
        <v>101</v>
      </c>
      <c r="B81" s="70" t="s">
        <v>21</v>
      </c>
      <c r="C81" s="70">
        <v>8656</v>
      </c>
      <c r="D81" s="70" t="s">
        <v>11</v>
      </c>
      <c r="E81" s="70">
        <v>246890</v>
      </c>
      <c r="F81" s="56" t="s">
        <v>42</v>
      </c>
      <c r="G81" s="71" t="s">
        <v>43</v>
      </c>
      <c r="H81" s="72">
        <v>43747</v>
      </c>
      <c r="I81" s="71">
        <v>16</v>
      </c>
      <c r="J81" s="71">
        <v>43</v>
      </c>
      <c r="K81" s="71">
        <v>2</v>
      </c>
      <c r="L81" s="71">
        <v>3</v>
      </c>
      <c r="M81" s="71">
        <v>4</v>
      </c>
      <c r="N81" s="73"/>
      <c r="O81" s="73">
        <v>10885014</v>
      </c>
      <c r="P81" s="74"/>
    </row>
    <row r="82" spans="1:16" ht="15.75" thickBot="1">
      <c r="A82" s="70" t="s">
        <v>101</v>
      </c>
      <c r="B82" s="70" t="s">
        <v>21</v>
      </c>
      <c r="C82" s="70">
        <v>8658</v>
      </c>
      <c r="D82" s="70" t="s">
        <v>11</v>
      </c>
      <c r="E82" s="70">
        <v>246890</v>
      </c>
      <c r="F82" s="56" t="s">
        <v>42</v>
      </c>
      <c r="G82" s="71" t="s">
        <v>43</v>
      </c>
      <c r="H82" s="72">
        <v>43747</v>
      </c>
      <c r="I82" s="71">
        <v>16</v>
      </c>
      <c r="J82" s="71">
        <v>43</v>
      </c>
      <c r="K82" s="71">
        <v>2</v>
      </c>
      <c r="L82" s="71">
        <v>3</v>
      </c>
      <c r="M82" s="71">
        <v>4</v>
      </c>
      <c r="N82" s="73"/>
      <c r="O82" s="73">
        <v>15789486</v>
      </c>
      <c r="P82" s="74"/>
    </row>
    <row r="83" spans="1:16" ht="15.75" thickBot="1">
      <c r="A83" s="107"/>
      <c r="B83" s="108"/>
      <c r="C83" s="109"/>
      <c r="D83" s="110" t="s">
        <v>14</v>
      </c>
      <c r="E83" s="109"/>
      <c r="F83" s="111"/>
      <c r="G83" s="112"/>
      <c r="H83" s="113"/>
      <c r="I83" s="112"/>
      <c r="J83" s="112"/>
      <c r="K83" s="112"/>
      <c r="L83" s="112"/>
      <c r="M83" s="112"/>
      <c r="N83" s="114">
        <f>SUM(N76:N82)</f>
        <v>3872815</v>
      </c>
      <c r="O83" s="114">
        <f>SUM(O76:O82)</f>
        <v>46751482.5</v>
      </c>
      <c r="P83" s="115">
        <f>N83-O83</f>
        <v>-42878667.5</v>
      </c>
    </row>
    <row r="84" spans="1:16">
      <c r="A84" s="87"/>
      <c r="B84" s="87"/>
      <c r="C84" s="87"/>
      <c r="D84" s="88" t="s">
        <v>8</v>
      </c>
      <c r="E84" s="87"/>
      <c r="F84" s="3" t="s">
        <v>37</v>
      </c>
      <c r="G84" s="89"/>
      <c r="H84" s="90"/>
      <c r="I84" s="91">
        <v>16</v>
      </c>
      <c r="J84" s="91">
        <v>43</v>
      </c>
      <c r="K84" s="91">
        <v>2</v>
      </c>
      <c r="L84" s="91">
        <v>5</v>
      </c>
      <c r="M84" s="91">
        <v>8</v>
      </c>
      <c r="N84" s="92">
        <f>[1]Saldos!C9</f>
        <v>15000000</v>
      </c>
      <c r="O84" s="93"/>
      <c r="P84" s="94"/>
    </row>
    <row r="85" spans="1:16">
      <c r="A85" s="70" t="s">
        <v>101</v>
      </c>
      <c r="B85" s="70" t="s">
        <v>21</v>
      </c>
      <c r="C85" s="70">
        <v>1253</v>
      </c>
      <c r="D85" s="70" t="s">
        <v>11</v>
      </c>
      <c r="E85" s="70">
        <v>2073</v>
      </c>
      <c r="F85" s="56" t="s">
        <v>38</v>
      </c>
      <c r="G85" s="71" t="s">
        <v>39</v>
      </c>
      <c r="H85" s="72">
        <v>43508</v>
      </c>
      <c r="I85" s="71">
        <v>16</v>
      </c>
      <c r="J85" s="71">
        <v>43</v>
      </c>
      <c r="K85" s="71">
        <v>2</v>
      </c>
      <c r="L85" s="71">
        <v>5</v>
      </c>
      <c r="M85" s="71">
        <v>8</v>
      </c>
      <c r="N85" s="73"/>
      <c r="O85" s="73">
        <v>3723117.5</v>
      </c>
      <c r="P85" s="74"/>
    </row>
    <row r="86" spans="1:16">
      <c r="A86" s="70" t="s">
        <v>101</v>
      </c>
      <c r="B86" s="70" t="s">
        <v>21</v>
      </c>
      <c r="C86" s="70">
        <v>1706</v>
      </c>
      <c r="D86" s="70" t="s">
        <v>11</v>
      </c>
      <c r="E86" s="70">
        <v>2073</v>
      </c>
      <c r="F86" s="56" t="s">
        <v>38</v>
      </c>
      <c r="G86" s="71" t="s">
        <v>39</v>
      </c>
      <c r="H86" s="72">
        <v>43522</v>
      </c>
      <c r="I86" s="71">
        <v>16</v>
      </c>
      <c r="J86" s="71">
        <v>43</v>
      </c>
      <c r="K86" s="71">
        <v>2</v>
      </c>
      <c r="L86" s="71">
        <v>5</v>
      </c>
      <c r="M86" s="71">
        <v>8</v>
      </c>
      <c r="N86" s="73"/>
      <c r="O86" s="73">
        <v>17530800</v>
      </c>
      <c r="P86" s="74"/>
    </row>
    <row r="87" spans="1:16">
      <c r="A87" s="70" t="s">
        <v>101</v>
      </c>
      <c r="B87" s="70" t="s">
        <v>21</v>
      </c>
      <c r="C87" s="70">
        <v>2434</v>
      </c>
      <c r="D87" s="70" t="s">
        <v>11</v>
      </c>
      <c r="E87" s="70">
        <v>2073</v>
      </c>
      <c r="F87" s="56" t="s">
        <v>38</v>
      </c>
      <c r="G87" s="71" t="s">
        <v>39</v>
      </c>
      <c r="H87" s="72">
        <v>43549</v>
      </c>
      <c r="I87" s="71">
        <v>16</v>
      </c>
      <c r="J87" s="71">
        <v>43</v>
      </c>
      <c r="K87" s="71">
        <v>2</v>
      </c>
      <c r="L87" s="71">
        <v>5</v>
      </c>
      <c r="M87" s="71">
        <v>8</v>
      </c>
      <c r="N87" s="73"/>
      <c r="O87" s="73">
        <v>2000000</v>
      </c>
      <c r="P87" s="74"/>
    </row>
    <row r="88" spans="1:16">
      <c r="A88" s="70" t="s">
        <v>101</v>
      </c>
      <c r="B88" s="70" t="s">
        <v>21</v>
      </c>
      <c r="C88" s="70">
        <v>2489</v>
      </c>
      <c r="D88" s="70" t="s">
        <v>11</v>
      </c>
      <c r="E88" s="70">
        <v>2073</v>
      </c>
      <c r="F88" s="56" t="s">
        <v>38</v>
      </c>
      <c r="G88" s="71" t="s">
        <v>39</v>
      </c>
      <c r="H88" s="72">
        <v>43550</v>
      </c>
      <c r="I88" s="71">
        <v>16</v>
      </c>
      <c r="J88" s="71">
        <v>43</v>
      </c>
      <c r="K88" s="71">
        <v>2</v>
      </c>
      <c r="L88" s="71">
        <v>5</v>
      </c>
      <c r="M88" s="71">
        <v>8</v>
      </c>
      <c r="N88" s="73"/>
      <c r="O88" s="73">
        <v>15490000</v>
      </c>
      <c r="P88" s="74"/>
    </row>
    <row r="89" spans="1:16">
      <c r="A89" s="70" t="s">
        <v>101</v>
      </c>
      <c r="B89" s="70" t="s">
        <v>21</v>
      </c>
      <c r="C89" s="70">
        <v>2456</v>
      </c>
      <c r="D89" s="70" t="s">
        <v>11</v>
      </c>
      <c r="E89" s="70">
        <v>2073</v>
      </c>
      <c r="F89" s="56" t="s">
        <v>38</v>
      </c>
      <c r="G89" s="71" t="s">
        <v>39</v>
      </c>
      <c r="H89" s="72">
        <v>43550</v>
      </c>
      <c r="I89" s="71">
        <v>16</v>
      </c>
      <c r="J89" s="71">
        <v>43</v>
      </c>
      <c r="K89" s="71">
        <v>2</v>
      </c>
      <c r="L89" s="71">
        <v>5</v>
      </c>
      <c r="M89" s="71">
        <v>8</v>
      </c>
      <c r="N89" s="73"/>
      <c r="O89" s="73">
        <v>4686000</v>
      </c>
      <c r="P89" s="74"/>
    </row>
    <row r="90" spans="1:16">
      <c r="A90" s="70" t="s">
        <v>101</v>
      </c>
      <c r="B90" s="70" t="s">
        <v>21</v>
      </c>
      <c r="C90" s="70">
        <v>2450</v>
      </c>
      <c r="D90" s="70" t="s">
        <v>11</v>
      </c>
      <c r="E90" s="70">
        <v>2073</v>
      </c>
      <c r="F90" s="56" t="s">
        <v>38</v>
      </c>
      <c r="G90" s="71" t="s">
        <v>39</v>
      </c>
      <c r="H90" s="72">
        <v>43550</v>
      </c>
      <c r="I90" s="71">
        <v>16</v>
      </c>
      <c r="J90" s="71">
        <v>43</v>
      </c>
      <c r="K90" s="71">
        <v>2</v>
      </c>
      <c r="L90" s="71">
        <v>5</v>
      </c>
      <c r="M90" s="71">
        <v>8</v>
      </c>
      <c r="N90" s="73"/>
      <c r="O90" s="73">
        <v>4852972.5</v>
      </c>
      <c r="P90" s="74"/>
    </row>
    <row r="91" spans="1:16" ht="15.75" thickBot="1">
      <c r="A91" s="81" t="s">
        <v>101</v>
      </c>
      <c r="B91" s="81" t="s">
        <v>21</v>
      </c>
      <c r="C91" s="81">
        <v>3222</v>
      </c>
      <c r="D91" s="81" t="s">
        <v>11</v>
      </c>
      <c r="E91" s="81">
        <v>2073</v>
      </c>
      <c r="F91" s="129" t="s">
        <v>38</v>
      </c>
      <c r="G91" s="83" t="s">
        <v>39</v>
      </c>
      <c r="H91" s="82">
        <v>43579</v>
      </c>
      <c r="I91" s="83">
        <v>16</v>
      </c>
      <c r="J91" s="83">
        <v>43</v>
      </c>
      <c r="K91" s="83">
        <v>2</v>
      </c>
      <c r="L91" s="83">
        <v>5</v>
      </c>
      <c r="M91" s="83">
        <v>8</v>
      </c>
      <c r="N91" s="84"/>
      <c r="O91" s="84">
        <v>15025300</v>
      </c>
      <c r="P91" s="85"/>
    </row>
    <row r="92" spans="1:16" ht="15.75" thickBot="1">
      <c r="A92" s="107"/>
      <c r="B92" s="108"/>
      <c r="C92" s="109"/>
      <c r="D92" s="110" t="s">
        <v>14</v>
      </c>
      <c r="E92" s="109"/>
      <c r="F92" s="111"/>
      <c r="G92" s="112"/>
      <c r="H92" s="113"/>
      <c r="I92" s="112"/>
      <c r="J92" s="112"/>
      <c r="K92" s="112"/>
      <c r="L92" s="112"/>
      <c r="M92" s="112"/>
      <c r="N92" s="114">
        <f>SUM(N84:N91)</f>
        <v>15000000</v>
      </c>
      <c r="O92" s="114">
        <f>SUM(O84:O91)</f>
        <v>63308190</v>
      </c>
      <c r="P92" s="115">
        <f>N92-O92</f>
        <v>-48308190</v>
      </c>
    </row>
    <row r="93" spans="1:16">
      <c r="A93" s="87"/>
      <c r="B93" s="87"/>
      <c r="C93" s="87"/>
      <c r="D93" s="88" t="s">
        <v>8</v>
      </c>
      <c r="E93" s="87"/>
      <c r="F93" s="3" t="s">
        <v>40</v>
      </c>
      <c r="G93" s="89"/>
      <c r="H93" s="90"/>
      <c r="I93" s="91">
        <v>16</v>
      </c>
      <c r="J93" s="91">
        <v>43</v>
      </c>
      <c r="K93" s="91">
        <v>2</v>
      </c>
      <c r="L93" s="91">
        <v>9</v>
      </c>
      <c r="M93" s="91">
        <v>1</v>
      </c>
      <c r="N93" s="92">
        <f>[1]Saldos!C10</f>
        <v>1453210</v>
      </c>
      <c r="O93" s="93"/>
      <c r="P93" s="94"/>
    </row>
    <row r="94" spans="1:16" ht="15.75" thickBot="1">
      <c r="A94" s="145"/>
      <c r="B94" s="70"/>
      <c r="C94" s="146"/>
      <c r="D94" s="147"/>
      <c r="E94" s="146"/>
      <c r="F94" s="148"/>
      <c r="G94" s="149"/>
      <c r="H94" s="150"/>
      <c r="I94" s="71">
        <v>16</v>
      </c>
      <c r="J94" s="71">
        <v>43</v>
      </c>
      <c r="K94" s="71">
        <v>2</v>
      </c>
      <c r="L94" s="71">
        <v>9</v>
      </c>
      <c r="M94" s="71">
        <v>1</v>
      </c>
      <c r="N94" s="73"/>
      <c r="O94" s="73">
        <v>0</v>
      </c>
      <c r="P94" s="74"/>
    </row>
    <row r="95" spans="1:16" ht="15.75" thickBot="1">
      <c r="A95" s="107"/>
      <c r="B95" s="108"/>
      <c r="C95" s="109"/>
      <c r="D95" s="110" t="s">
        <v>14</v>
      </c>
      <c r="E95" s="109"/>
      <c r="F95" s="111"/>
      <c r="G95" s="112"/>
      <c r="H95" s="113"/>
      <c r="I95" s="112"/>
      <c r="J95" s="112"/>
      <c r="K95" s="112"/>
      <c r="L95" s="112"/>
      <c r="M95" s="112"/>
      <c r="N95" s="114">
        <f>SUM(N93:N94)</f>
        <v>1453210</v>
      </c>
      <c r="O95" s="114">
        <f>SUM(O93:O94)</f>
        <v>0</v>
      </c>
      <c r="P95" s="115">
        <f>N95-O95</f>
        <v>1453210</v>
      </c>
    </row>
    <row r="96" spans="1:16">
      <c r="A96" s="87"/>
      <c r="B96" s="87"/>
      <c r="C96" s="87"/>
      <c r="D96" s="88" t="s">
        <v>8</v>
      </c>
      <c r="E96" s="87"/>
      <c r="F96" s="3" t="s">
        <v>41</v>
      </c>
      <c r="G96" s="89"/>
      <c r="H96" s="90"/>
      <c r="I96" s="91">
        <v>16</v>
      </c>
      <c r="J96" s="91">
        <v>43</v>
      </c>
      <c r="K96" s="91">
        <v>2</v>
      </c>
      <c r="L96" s="91">
        <v>9</v>
      </c>
      <c r="M96" s="91">
        <v>2</v>
      </c>
      <c r="N96" s="92">
        <v>66382520</v>
      </c>
      <c r="O96" s="93"/>
      <c r="P96" s="94"/>
    </row>
    <row r="97" spans="1:16">
      <c r="A97" s="70" t="s">
        <v>101</v>
      </c>
      <c r="B97" s="70" t="s">
        <v>21</v>
      </c>
      <c r="C97" s="70">
        <v>2240</v>
      </c>
      <c r="D97" s="70" t="s">
        <v>11</v>
      </c>
      <c r="E97" s="70">
        <v>246890</v>
      </c>
      <c r="F97" s="56" t="s">
        <v>42</v>
      </c>
      <c r="G97" s="71" t="s">
        <v>43</v>
      </c>
      <c r="H97" s="72">
        <v>43544</v>
      </c>
      <c r="I97" s="71">
        <v>16</v>
      </c>
      <c r="J97" s="71">
        <v>43</v>
      </c>
      <c r="K97" s="71">
        <v>2</v>
      </c>
      <c r="L97" s="71">
        <v>9</v>
      </c>
      <c r="M97" s="71">
        <v>2</v>
      </c>
      <c r="N97" s="73"/>
      <c r="O97" s="73">
        <v>5614500</v>
      </c>
      <c r="P97" s="74"/>
    </row>
    <row r="98" spans="1:16">
      <c r="A98" s="70" t="s">
        <v>101</v>
      </c>
      <c r="B98" s="70" t="s">
        <v>21</v>
      </c>
      <c r="C98" s="70">
        <v>2239</v>
      </c>
      <c r="D98" s="70" t="s">
        <v>11</v>
      </c>
      <c r="E98" s="70">
        <v>246890</v>
      </c>
      <c r="F98" s="56" t="s">
        <v>42</v>
      </c>
      <c r="G98" s="71" t="s">
        <v>43</v>
      </c>
      <c r="H98" s="72">
        <v>43544</v>
      </c>
      <c r="I98" s="71">
        <v>16</v>
      </c>
      <c r="J98" s="71">
        <v>43</v>
      </c>
      <c r="K98" s="71">
        <v>2</v>
      </c>
      <c r="L98" s="71">
        <v>9</v>
      </c>
      <c r="M98" s="71">
        <v>2</v>
      </c>
      <c r="N98" s="73"/>
      <c r="O98" s="73">
        <v>5053050</v>
      </c>
      <c r="P98" s="74"/>
    </row>
    <row r="99" spans="1:16">
      <c r="A99" s="70" t="s">
        <v>101</v>
      </c>
      <c r="B99" s="70" t="s">
        <v>21</v>
      </c>
      <c r="C99" s="70">
        <v>2223</v>
      </c>
      <c r="D99" s="70" t="s">
        <v>11</v>
      </c>
      <c r="E99" s="70">
        <v>246890</v>
      </c>
      <c r="F99" s="56" t="s">
        <v>42</v>
      </c>
      <c r="G99" s="71" t="s">
        <v>43</v>
      </c>
      <c r="H99" s="72">
        <v>43544</v>
      </c>
      <c r="I99" s="71">
        <v>16</v>
      </c>
      <c r="J99" s="71">
        <v>43</v>
      </c>
      <c r="K99" s="71">
        <v>2</v>
      </c>
      <c r="L99" s="71">
        <v>9</v>
      </c>
      <c r="M99" s="71">
        <v>2</v>
      </c>
      <c r="N99" s="73"/>
      <c r="O99" s="73">
        <v>5614500</v>
      </c>
      <c r="P99" s="74"/>
    </row>
    <row r="100" spans="1:16">
      <c r="A100" s="70" t="s">
        <v>101</v>
      </c>
      <c r="B100" s="70" t="s">
        <v>21</v>
      </c>
      <c r="C100" s="70">
        <v>2228</v>
      </c>
      <c r="D100" s="70" t="s">
        <v>11</v>
      </c>
      <c r="E100" s="70">
        <v>246890</v>
      </c>
      <c r="F100" s="56" t="s">
        <v>42</v>
      </c>
      <c r="G100" s="71" t="s">
        <v>43</v>
      </c>
      <c r="H100" s="72">
        <v>43544</v>
      </c>
      <c r="I100" s="71">
        <v>16</v>
      </c>
      <c r="J100" s="71">
        <v>43</v>
      </c>
      <c r="K100" s="71">
        <v>2</v>
      </c>
      <c r="L100" s="71">
        <v>9</v>
      </c>
      <c r="M100" s="71">
        <v>2</v>
      </c>
      <c r="N100" s="73"/>
      <c r="O100" s="73">
        <v>5614500</v>
      </c>
      <c r="P100" s="74"/>
    </row>
    <row r="101" spans="1:16">
      <c r="A101" s="70" t="s">
        <v>101</v>
      </c>
      <c r="B101" s="70" t="s">
        <v>21</v>
      </c>
      <c r="C101" s="70">
        <v>2472</v>
      </c>
      <c r="D101" s="70" t="s">
        <v>11</v>
      </c>
      <c r="E101" s="70">
        <v>246890</v>
      </c>
      <c r="F101" s="56" t="s">
        <v>42</v>
      </c>
      <c r="G101" s="71" t="s">
        <v>43</v>
      </c>
      <c r="H101" s="72">
        <v>43550</v>
      </c>
      <c r="I101" s="71">
        <v>16</v>
      </c>
      <c r="J101" s="71">
        <v>43</v>
      </c>
      <c r="K101" s="71">
        <v>2</v>
      </c>
      <c r="L101" s="71">
        <v>9</v>
      </c>
      <c r="M101" s="71">
        <v>2</v>
      </c>
      <c r="N101" s="73"/>
      <c r="O101" s="73">
        <v>5614500</v>
      </c>
      <c r="P101" s="74"/>
    </row>
    <row r="102" spans="1:16">
      <c r="A102" s="70" t="s">
        <v>101</v>
      </c>
      <c r="B102" s="70" t="s">
        <v>21</v>
      </c>
      <c r="C102" s="70">
        <v>2463</v>
      </c>
      <c r="D102" s="70" t="s">
        <v>11</v>
      </c>
      <c r="E102" s="70">
        <v>246890</v>
      </c>
      <c r="F102" s="56" t="s">
        <v>42</v>
      </c>
      <c r="G102" s="71" t="s">
        <v>43</v>
      </c>
      <c r="H102" s="72">
        <v>43550</v>
      </c>
      <c r="I102" s="71">
        <v>16</v>
      </c>
      <c r="J102" s="71">
        <v>43</v>
      </c>
      <c r="K102" s="71">
        <v>2</v>
      </c>
      <c r="L102" s="71">
        <v>9</v>
      </c>
      <c r="M102" s="71">
        <v>2</v>
      </c>
      <c r="N102" s="73"/>
      <c r="O102" s="73">
        <v>5614500</v>
      </c>
      <c r="P102" s="74"/>
    </row>
    <row r="103" spans="1:16">
      <c r="A103" s="70" t="s">
        <v>101</v>
      </c>
      <c r="B103" s="70" t="s">
        <v>21</v>
      </c>
      <c r="C103" s="70">
        <v>3208</v>
      </c>
      <c r="D103" s="70" t="s">
        <v>11</v>
      </c>
      <c r="E103" s="70">
        <v>246890</v>
      </c>
      <c r="F103" s="56" t="s">
        <v>42</v>
      </c>
      <c r="G103" s="71" t="s">
        <v>43</v>
      </c>
      <c r="H103" s="72">
        <v>43579</v>
      </c>
      <c r="I103" s="71">
        <v>16</v>
      </c>
      <c r="J103" s="71">
        <v>43</v>
      </c>
      <c r="K103" s="71">
        <v>2</v>
      </c>
      <c r="L103" s="71">
        <v>9</v>
      </c>
      <c r="M103" s="71">
        <v>2</v>
      </c>
      <c r="N103" s="73"/>
      <c r="O103" s="73">
        <v>10854700</v>
      </c>
      <c r="P103" s="74"/>
    </row>
    <row r="104" spans="1:16">
      <c r="A104" s="70" t="s">
        <v>101</v>
      </c>
      <c r="B104" s="70" t="s">
        <v>21</v>
      </c>
      <c r="C104" s="70">
        <v>3202</v>
      </c>
      <c r="D104" s="70" t="s">
        <v>11</v>
      </c>
      <c r="E104" s="70">
        <v>246890</v>
      </c>
      <c r="F104" s="56" t="s">
        <v>42</v>
      </c>
      <c r="G104" s="71" t="s">
        <v>43</v>
      </c>
      <c r="H104" s="72">
        <v>43579</v>
      </c>
      <c r="I104" s="71">
        <v>16</v>
      </c>
      <c r="J104" s="71">
        <v>43</v>
      </c>
      <c r="K104" s="71">
        <v>2</v>
      </c>
      <c r="L104" s="71">
        <v>9</v>
      </c>
      <c r="M104" s="71">
        <v>2</v>
      </c>
      <c r="N104" s="73"/>
      <c r="O104" s="73">
        <v>5614500</v>
      </c>
      <c r="P104" s="74"/>
    </row>
    <row r="105" spans="1:16">
      <c r="A105" s="70" t="s">
        <v>101</v>
      </c>
      <c r="B105" s="70" t="s">
        <v>21</v>
      </c>
      <c r="C105" s="70">
        <v>3199</v>
      </c>
      <c r="D105" s="70" t="s">
        <v>11</v>
      </c>
      <c r="E105" s="70">
        <v>246890</v>
      </c>
      <c r="F105" s="56" t="s">
        <v>42</v>
      </c>
      <c r="G105" s="71" t="s">
        <v>43</v>
      </c>
      <c r="H105" s="72">
        <v>43579</v>
      </c>
      <c r="I105" s="71">
        <v>16</v>
      </c>
      <c r="J105" s="71">
        <v>43</v>
      </c>
      <c r="K105" s="71">
        <v>2</v>
      </c>
      <c r="L105" s="71">
        <v>9</v>
      </c>
      <c r="M105" s="71">
        <v>2</v>
      </c>
      <c r="N105" s="73"/>
      <c r="O105" s="73">
        <v>5614500</v>
      </c>
      <c r="P105" s="74"/>
    </row>
    <row r="106" spans="1:16">
      <c r="A106" s="70" t="s">
        <v>101</v>
      </c>
      <c r="B106" s="70" t="s">
        <v>21</v>
      </c>
      <c r="C106" s="70">
        <v>3900</v>
      </c>
      <c r="D106" s="70" t="s">
        <v>11</v>
      </c>
      <c r="E106" s="70">
        <v>246890</v>
      </c>
      <c r="F106" s="56" t="s">
        <v>42</v>
      </c>
      <c r="G106" s="71" t="s">
        <v>43</v>
      </c>
      <c r="H106" s="72">
        <v>43599</v>
      </c>
      <c r="I106" s="71">
        <v>16</v>
      </c>
      <c r="J106" s="71">
        <v>43</v>
      </c>
      <c r="K106" s="71">
        <v>2</v>
      </c>
      <c r="L106" s="71">
        <v>9</v>
      </c>
      <c r="M106" s="71">
        <v>2</v>
      </c>
      <c r="N106" s="73"/>
      <c r="O106" s="73">
        <v>10293250</v>
      </c>
      <c r="P106" s="74"/>
    </row>
    <row r="107" spans="1:16">
      <c r="A107" s="70" t="s">
        <v>16</v>
      </c>
      <c r="B107" s="70" t="s">
        <v>10</v>
      </c>
      <c r="C107" s="70">
        <v>30</v>
      </c>
      <c r="D107" s="70" t="s">
        <v>11</v>
      </c>
      <c r="E107" s="70">
        <v>325</v>
      </c>
      <c r="F107" s="56" t="s">
        <v>18</v>
      </c>
      <c r="G107" s="71" t="s">
        <v>19</v>
      </c>
      <c r="H107" s="72">
        <v>43598</v>
      </c>
      <c r="I107" s="71">
        <v>16</v>
      </c>
      <c r="J107" s="71">
        <v>43</v>
      </c>
      <c r="K107" s="71">
        <v>2</v>
      </c>
      <c r="L107" s="71">
        <v>9</v>
      </c>
      <c r="M107" s="71">
        <v>2</v>
      </c>
      <c r="N107" s="73"/>
      <c r="O107" s="73">
        <v>810</v>
      </c>
      <c r="P107" s="74"/>
    </row>
    <row r="108" spans="1:16" ht="15.75" thickBot="1">
      <c r="A108" s="70" t="s">
        <v>16</v>
      </c>
      <c r="B108" s="70" t="s">
        <v>10</v>
      </c>
      <c r="C108" s="70">
        <v>58</v>
      </c>
      <c r="D108" s="70" t="s">
        <v>11</v>
      </c>
      <c r="E108" s="70">
        <v>325</v>
      </c>
      <c r="F108" s="56" t="s">
        <v>18</v>
      </c>
      <c r="G108" s="71" t="s">
        <v>19</v>
      </c>
      <c r="H108" s="72">
        <v>43682</v>
      </c>
      <c r="I108" s="71">
        <v>16</v>
      </c>
      <c r="J108" s="71">
        <v>43</v>
      </c>
      <c r="K108" s="71">
        <v>2</v>
      </c>
      <c r="L108" s="71">
        <v>9</v>
      </c>
      <c r="M108" s="71">
        <v>2</v>
      </c>
      <c r="N108" s="73"/>
      <c r="O108" s="73">
        <v>590</v>
      </c>
      <c r="P108" s="74"/>
    </row>
    <row r="109" spans="1:16" ht="15.75" thickBot="1">
      <c r="A109" s="107"/>
      <c r="B109" s="108"/>
      <c r="C109" s="109"/>
      <c r="D109" s="110" t="s">
        <v>14</v>
      </c>
      <c r="E109" s="109"/>
      <c r="F109" s="111"/>
      <c r="G109" s="112"/>
      <c r="H109" s="113"/>
      <c r="I109" s="112"/>
      <c r="J109" s="112"/>
      <c r="K109" s="112"/>
      <c r="L109" s="112"/>
      <c r="M109" s="112"/>
      <c r="N109" s="114">
        <f>SUM(N96:N107)</f>
        <v>66382520</v>
      </c>
      <c r="O109" s="114">
        <f>SUM(O96:O108)</f>
        <v>65503900</v>
      </c>
      <c r="P109" s="115">
        <f>N109-O109</f>
        <v>878620</v>
      </c>
    </row>
    <row r="110" spans="1:16">
      <c r="A110" s="87"/>
      <c r="B110" s="87"/>
      <c r="C110" s="87"/>
      <c r="D110" s="88" t="s">
        <v>8</v>
      </c>
      <c r="E110" s="87"/>
      <c r="F110" s="3" t="s">
        <v>44</v>
      </c>
      <c r="G110" s="89"/>
      <c r="H110" s="90"/>
      <c r="I110" s="91">
        <v>16</v>
      </c>
      <c r="J110" s="91">
        <v>43</v>
      </c>
      <c r="K110" s="91">
        <v>2</v>
      </c>
      <c r="L110" s="91">
        <v>9</v>
      </c>
      <c r="M110" s="91">
        <v>3</v>
      </c>
      <c r="N110" s="92">
        <v>16657</v>
      </c>
      <c r="O110" s="93"/>
      <c r="P110" s="94"/>
    </row>
    <row r="111" spans="1:16">
      <c r="A111" s="70" t="s">
        <v>16</v>
      </c>
      <c r="B111" s="70" t="s">
        <v>10</v>
      </c>
      <c r="C111" s="70">
        <v>58</v>
      </c>
      <c r="D111" s="70" t="s">
        <v>11</v>
      </c>
      <c r="E111" s="70">
        <v>325</v>
      </c>
      <c r="F111" s="56" t="s">
        <v>18</v>
      </c>
      <c r="G111" s="71" t="s">
        <v>19</v>
      </c>
      <c r="H111" s="72">
        <v>43682</v>
      </c>
      <c r="I111" s="71">
        <v>16</v>
      </c>
      <c r="J111" s="71">
        <v>43</v>
      </c>
      <c r="K111" s="71">
        <v>2</v>
      </c>
      <c r="L111" s="71">
        <v>9</v>
      </c>
      <c r="M111" s="71">
        <v>3</v>
      </c>
      <c r="N111" s="84"/>
      <c r="O111" s="84">
        <v>1605</v>
      </c>
      <c r="P111" s="85"/>
    </row>
    <row r="112" spans="1:16" ht="15.75" thickBot="1">
      <c r="A112" s="70" t="s">
        <v>16</v>
      </c>
      <c r="B112" s="70" t="s">
        <v>10</v>
      </c>
      <c r="C112" s="77">
        <v>96</v>
      </c>
      <c r="D112" s="70" t="s">
        <v>11</v>
      </c>
      <c r="E112" s="70">
        <v>325</v>
      </c>
      <c r="F112" s="56" t="s">
        <v>18</v>
      </c>
      <c r="G112" s="71" t="s">
        <v>19</v>
      </c>
      <c r="H112" s="78">
        <v>43768</v>
      </c>
      <c r="I112" s="71">
        <v>16</v>
      </c>
      <c r="J112" s="71">
        <v>43</v>
      </c>
      <c r="K112" s="71">
        <v>2</v>
      </c>
      <c r="L112" s="71">
        <v>9</v>
      </c>
      <c r="M112" s="71">
        <v>3</v>
      </c>
      <c r="N112" s="79"/>
      <c r="O112" s="79">
        <v>1000</v>
      </c>
      <c r="P112" s="138"/>
    </row>
    <row r="113" spans="1:16" ht="15.75" thickBot="1">
      <c r="A113" s="107"/>
      <c r="B113" s="108"/>
      <c r="C113" s="109"/>
      <c r="D113" s="110" t="s">
        <v>14</v>
      </c>
      <c r="E113" s="109"/>
      <c r="F113" s="111"/>
      <c r="G113" s="112"/>
      <c r="H113" s="113"/>
      <c r="I113" s="112"/>
      <c r="J113" s="112"/>
      <c r="K113" s="112"/>
      <c r="L113" s="112"/>
      <c r="M113" s="112"/>
      <c r="N113" s="114">
        <f>SUM(N110:N111)</f>
        <v>16657</v>
      </c>
      <c r="O113" s="114">
        <f>SUM(O110:O112)</f>
        <v>2605</v>
      </c>
      <c r="P113" s="115">
        <f>N113-O113</f>
        <v>14052</v>
      </c>
    </row>
    <row r="114" spans="1:16">
      <c r="A114" s="87"/>
      <c r="B114" s="87"/>
      <c r="C114" s="87"/>
      <c r="D114" s="88" t="s">
        <v>8</v>
      </c>
      <c r="E114" s="87"/>
      <c r="F114" s="3" t="s">
        <v>45</v>
      </c>
      <c r="G114" s="89"/>
      <c r="H114" s="90"/>
      <c r="I114" s="91">
        <v>16</v>
      </c>
      <c r="J114" s="91">
        <v>43</v>
      </c>
      <c r="K114" s="91">
        <v>2</v>
      </c>
      <c r="L114" s="91">
        <v>9</v>
      </c>
      <c r="M114" s="91">
        <v>4</v>
      </c>
      <c r="N114" s="92">
        <v>4052</v>
      </c>
      <c r="O114" s="93"/>
      <c r="P114" s="94"/>
    </row>
    <row r="115" spans="1:16">
      <c r="A115" s="70" t="s">
        <v>16</v>
      </c>
      <c r="B115" s="70" t="s">
        <v>10</v>
      </c>
      <c r="C115" s="70">
        <v>18</v>
      </c>
      <c r="D115" s="70" t="s">
        <v>17</v>
      </c>
      <c r="E115" s="70">
        <v>325</v>
      </c>
      <c r="F115" s="56" t="s">
        <v>18</v>
      </c>
      <c r="G115" s="71" t="s">
        <v>19</v>
      </c>
      <c r="H115" s="72">
        <v>43560.461111111108</v>
      </c>
      <c r="I115" s="71">
        <v>16</v>
      </c>
      <c r="J115" s="71">
        <v>43</v>
      </c>
      <c r="K115" s="71">
        <v>2</v>
      </c>
      <c r="L115" s="71">
        <v>9</v>
      </c>
      <c r="M115" s="71">
        <v>4</v>
      </c>
      <c r="N115" s="73"/>
      <c r="O115" s="73">
        <v>1286.97</v>
      </c>
      <c r="P115" s="74"/>
    </row>
    <row r="116" spans="1:16">
      <c r="A116" s="70" t="s">
        <v>16</v>
      </c>
      <c r="B116" s="70" t="s">
        <v>10</v>
      </c>
      <c r="C116" s="70">
        <v>30</v>
      </c>
      <c r="D116" s="70" t="s">
        <v>17</v>
      </c>
      <c r="E116" s="70">
        <v>325</v>
      </c>
      <c r="F116" s="56" t="s">
        <v>18</v>
      </c>
      <c r="G116" s="71" t="s">
        <v>19</v>
      </c>
      <c r="H116" s="72">
        <v>43598</v>
      </c>
      <c r="I116" s="71">
        <v>16</v>
      </c>
      <c r="J116" s="71">
        <v>43</v>
      </c>
      <c r="K116" s="71">
        <v>2</v>
      </c>
      <c r="L116" s="71">
        <v>9</v>
      </c>
      <c r="M116" s="71">
        <v>4</v>
      </c>
      <c r="N116" s="73"/>
      <c r="O116" s="73">
        <v>490</v>
      </c>
      <c r="P116" s="74"/>
    </row>
    <row r="117" spans="1:16">
      <c r="A117" s="70" t="s">
        <v>16</v>
      </c>
      <c r="B117" s="70" t="s">
        <v>10</v>
      </c>
      <c r="C117" s="70">
        <v>34</v>
      </c>
      <c r="D117" s="70" t="s">
        <v>17</v>
      </c>
      <c r="E117" s="70">
        <v>325</v>
      </c>
      <c r="F117" s="56" t="s">
        <v>18</v>
      </c>
      <c r="G117" s="71" t="s">
        <v>19</v>
      </c>
      <c r="H117" s="72">
        <v>43621</v>
      </c>
      <c r="I117" s="71">
        <v>16</v>
      </c>
      <c r="J117" s="71">
        <v>43</v>
      </c>
      <c r="K117" s="71">
        <v>2</v>
      </c>
      <c r="L117" s="71">
        <v>9</v>
      </c>
      <c r="M117" s="71">
        <v>4</v>
      </c>
      <c r="N117" s="73"/>
      <c r="O117" s="73">
        <v>764.99</v>
      </c>
      <c r="P117" s="74"/>
    </row>
    <row r="118" spans="1:16">
      <c r="A118" s="81" t="s">
        <v>16</v>
      </c>
      <c r="B118" s="81" t="s">
        <v>10</v>
      </c>
      <c r="C118" s="81">
        <v>58</v>
      </c>
      <c r="D118" s="81" t="s">
        <v>17</v>
      </c>
      <c r="E118" s="81">
        <v>325</v>
      </c>
      <c r="F118" s="129" t="s">
        <v>18</v>
      </c>
      <c r="G118" s="83" t="s">
        <v>19</v>
      </c>
      <c r="H118" s="82">
        <v>43682</v>
      </c>
      <c r="I118" s="83">
        <v>16</v>
      </c>
      <c r="J118" s="83">
        <v>43</v>
      </c>
      <c r="K118" s="83">
        <v>2</v>
      </c>
      <c r="L118" s="83">
        <v>9</v>
      </c>
      <c r="M118" s="83">
        <v>4</v>
      </c>
      <c r="N118" s="136"/>
      <c r="O118" s="136">
        <v>1062</v>
      </c>
      <c r="P118" s="85"/>
    </row>
    <row r="119" spans="1:16">
      <c r="A119" s="81" t="s">
        <v>16</v>
      </c>
      <c r="B119" s="81" t="s">
        <v>10</v>
      </c>
      <c r="C119" s="81">
        <v>96</v>
      </c>
      <c r="D119" s="81" t="s">
        <v>17</v>
      </c>
      <c r="E119" s="81">
        <v>325</v>
      </c>
      <c r="F119" s="129" t="s">
        <v>18</v>
      </c>
      <c r="G119" s="83" t="s">
        <v>19</v>
      </c>
      <c r="H119" s="82">
        <v>43768</v>
      </c>
      <c r="I119" s="83">
        <v>16</v>
      </c>
      <c r="J119" s="83">
        <v>43</v>
      </c>
      <c r="K119" s="83">
        <v>2</v>
      </c>
      <c r="L119" s="83">
        <v>9</v>
      </c>
      <c r="M119" s="83">
        <v>4</v>
      </c>
      <c r="N119" s="136"/>
      <c r="O119" s="136">
        <v>1056.3</v>
      </c>
      <c r="P119" s="85"/>
    </row>
    <row r="120" spans="1:16" ht="15.75" thickBot="1">
      <c r="A120" s="40" t="s">
        <v>16</v>
      </c>
      <c r="B120" s="40" t="s">
        <v>10</v>
      </c>
      <c r="C120" s="10">
        <v>115</v>
      </c>
      <c r="D120" s="40" t="s">
        <v>11</v>
      </c>
      <c r="E120" s="40">
        <v>325</v>
      </c>
      <c r="F120" s="49" t="s">
        <v>18</v>
      </c>
      <c r="G120" s="41" t="s">
        <v>19</v>
      </c>
      <c r="H120" s="13">
        <v>43798</v>
      </c>
      <c r="I120" s="12">
        <v>16</v>
      </c>
      <c r="J120" s="12">
        <v>43</v>
      </c>
      <c r="K120" s="12">
        <v>2</v>
      </c>
      <c r="L120" s="12">
        <v>9</v>
      </c>
      <c r="M120" s="29">
        <v>4</v>
      </c>
      <c r="N120" s="79"/>
      <c r="O120" s="79">
        <v>152.4</v>
      </c>
      <c r="P120" s="138"/>
    </row>
    <row r="121" spans="1:16" ht="15.75" thickBot="1">
      <c r="A121" s="107"/>
      <c r="B121" s="108"/>
      <c r="C121" s="109"/>
      <c r="D121" s="110" t="s">
        <v>14</v>
      </c>
      <c r="E121" s="109"/>
      <c r="F121" s="111"/>
      <c r="G121" s="112"/>
      <c r="H121" s="113"/>
      <c r="I121" s="112"/>
      <c r="J121" s="112"/>
      <c r="K121" s="112"/>
      <c r="L121" s="112"/>
      <c r="M121" s="112"/>
      <c r="N121" s="114">
        <f>SUM(N114:N117)</f>
        <v>4052</v>
      </c>
      <c r="O121" s="114">
        <f>SUM(O114:O120)</f>
        <v>4812.66</v>
      </c>
      <c r="P121" s="115">
        <f>N121-O121</f>
        <v>-760.65999999999985</v>
      </c>
    </row>
    <row r="122" spans="1:16">
      <c r="A122" s="87"/>
      <c r="B122" s="87"/>
      <c r="C122" s="87"/>
      <c r="D122" s="88" t="s">
        <v>8</v>
      </c>
      <c r="E122" s="87"/>
      <c r="F122" s="3" t="s">
        <v>46</v>
      </c>
      <c r="G122" s="89"/>
      <c r="H122" s="90"/>
      <c r="I122" s="91">
        <v>16</v>
      </c>
      <c r="J122" s="91">
        <v>43</v>
      </c>
      <c r="K122" s="91">
        <v>2</v>
      </c>
      <c r="L122" s="91">
        <v>9</v>
      </c>
      <c r="M122" s="91">
        <v>5</v>
      </c>
      <c r="N122" s="92">
        <v>61760</v>
      </c>
      <c r="O122" s="93"/>
      <c r="P122" s="94"/>
    </row>
    <row r="123" spans="1:16" ht="15.75" thickBot="1">
      <c r="A123" s="70"/>
      <c r="B123" s="70"/>
      <c r="C123" s="70"/>
      <c r="D123" s="70"/>
      <c r="E123" s="70"/>
      <c r="F123" s="56"/>
      <c r="G123" s="71"/>
      <c r="H123" s="72"/>
      <c r="I123" s="71">
        <v>16</v>
      </c>
      <c r="J123" s="71">
        <v>43</v>
      </c>
      <c r="K123" s="71">
        <v>2</v>
      </c>
      <c r="L123" s="71">
        <v>9</v>
      </c>
      <c r="M123" s="71">
        <v>5</v>
      </c>
      <c r="N123" s="73">
        <v>0</v>
      </c>
      <c r="O123" s="73">
        <v>0</v>
      </c>
      <c r="P123" s="74"/>
    </row>
    <row r="124" spans="1:16" ht="15.75" thickBot="1">
      <c r="A124" s="107"/>
      <c r="B124" s="108"/>
      <c r="C124" s="109"/>
      <c r="D124" s="110" t="s">
        <v>14</v>
      </c>
      <c r="E124" s="109"/>
      <c r="F124" s="111"/>
      <c r="G124" s="112"/>
      <c r="H124" s="113"/>
      <c r="I124" s="112"/>
      <c r="J124" s="112"/>
      <c r="K124" s="112"/>
      <c r="L124" s="112"/>
      <c r="M124" s="112"/>
      <c r="N124" s="114">
        <f>SUM(N122:N123)</f>
        <v>61760</v>
      </c>
      <c r="O124" s="114">
        <f>SUM(O122:O123)</f>
        <v>0</v>
      </c>
      <c r="P124" s="115">
        <f>N124-O124</f>
        <v>61760</v>
      </c>
    </row>
    <row r="125" spans="1:16">
      <c r="A125" s="87"/>
      <c r="B125" s="87"/>
      <c r="C125" s="87"/>
      <c r="D125" s="88" t="s">
        <v>8</v>
      </c>
      <c r="E125" s="87"/>
      <c r="F125" s="3" t="s">
        <v>47</v>
      </c>
      <c r="G125" s="89"/>
      <c r="H125" s="90"/>
      <c r="I125" s="91">
        <v>16</v>
      </c>
      <c r="J125" s="91">
        <v>43</v>
      </c>
      <c r="K125" s="91">
        <v>2</v>
      </c>
      <c r="L125" s="91">
        <v>9</v>
      </c>
      <c r="M125" s="91">
        <v>6</v>
      </c>
      <c r="N125" s="92">
        <v>102341373</v>
      </c>
      <c r="O125" s="93"/>
      <c r="P125" s="94"/>
    </row>
    <row r="126" spans="1:16">
      <c r="A126" s="70" t="s">
        <v>16</v>
      </c>
      <c r="B126" s="70" t="s">
        <v>10</v>
      </c>
      <c r="C126" s="70">
        <v>3067</v>
      </c>
      <c r="D126" s="70" t="s">
        <v>17</v>
      </c>
      <c r="E126" s="70">
        <v>325</v>
      </c>
      <c r="F126" s="56" t="s">
        <v>18</v>
      </c>
      <c r="G126" s="71" t="s">
        <v>19</v>
      </c>
      <c r="H126" s="72">
        <v>43560.461111111108</v>
      </c>
      <c r="I126" s="71">
        <v>16</v>
      </c>
      <c r="J126" s="71">
        <v>43</v>
      </c>
      <c r="K126" s="71">
        <v>2</v>
      </c>
      <c r="L126" s="71">
        <v>9</v>
      </c>
      <c r="M126" s="71">
        <v>6</v>
      </c>
      <c r="N126" s="73"/>
      <c r="O126" s="73">
        <v>1160</v>
      </c>
      <c r="P126" s="74"/>
    </row>
    <row r="127" spans="1:16">
      <c r="A127" s="70" t="s">
        <v>16</v>
      </c>
      <c r="B127" s="70" t="s">
        <v>10</v>
      </c>
      <c r="C127" s="70">
        <v>34</v>
      </c>
      <c r="D127" s="70" t="s">
        <v>11</v>
      </c>
      <c r="E127" s="70">
        <v>325</v>
      </c>
      <c r="F127" s="56" t="s">
        <v>18</v>
      </c>
      <c r="G127" s="71" t="s">
        <v>19</v>
      </c>
      <c r="H127" s="72">
        <v>43621</v>
      </c>
      <c r="I127" s="71">
        <v>16</v>
      </c>
      <c r="J127" s="71">
        <v>43</v>
      </c>
      <c r="K127" s="71">
        <v>2</v>
      </c>
      <c r="L127" s="71">
        <v>9</v>
      </c>
      <c r="M127" s="71">
        <v>6</v>
      </c>
      <c r="N127" s="73"/>
      <c r="O127" s="73">
        <v>880</v>
      </c>
      <c r="P127" s="74"/>
    </row>
    <row r="128" spans="1:16">
      <c r="A128" s="81" t="s">
        <v>16</v>
      </c>
      <c r="B128" s="81" t="s">
        <v>10</v>
      </c>
      <c r="C128" s="81">
        <v>58</v>
      </c>
      <c r="D128" s="81" t="s">
        <v>11</v>
      </c>
      <c r="E128" s="81">
        <v>325</v>
      </c>
      <c r="F128" s="129" t="s">
        <v>18</v>
      </c>
      <c r="G128" s="83" t="s">
        <v>19</v>
      </c>
      <c r="H128" s="82">
        <v>43682</v>
      </c>
      <c r="I128" s="83">
        <v>16</v>
      </c>
      <c r="J128" s="83">
        <v>43</v>
      </c>
      <c r="K128" s="83">
        <v>2</v>
      </c>
      <c r="L128" s="83">
        <v>9</v>
      </c>
      <c r="M128" s="83">
        <v>6</v>
      </c>
      <c r="N128" s="136"/>
      <c r="O128" s="136">
        <v>480</v>
      </c>
      <c r="P128" s="85"/>
    </row>
    <row r="129" spans="1:16">
      <c r="A129" s="81" t="s">
        <v>16</v>
      </c>
      <c r="B129" s="81" t="s">
        <v>10</v>
      </c>
      <c r="C129" s="81">
        <v>96</v>
      </c>
      <c r="D129" s="81" t="s">
        <v>11</v>
      </c>
      <c r="E129" s="81">
        <v>325</v>
      </c>
      <c r="F129" s="129" t="s">
        <v>18</v>
      </c>
      <c r="G129" s="83" t="s">
        <v>19</v>
      </c>
      <c r="H129" s="82">
        <v>43768</v>
      </c>
      <c r="I129" s="83">
        <v>16</v>
      </c>
      <c r="J129" s="83">
        <v>43</v>
      </c>
      <c r="K129" s="83">
        <v>2</v>
      </c>
      <c r="L129" s="83">
        <v>9</v>
      </c>
      <c r="M129" s="83">
        <v>6</v>
      </c>
      <c r="N129" s="136"/>
      <c r="O129" s="136">
        <v>720</v>
      </c>
      <c r="P129" s="85"/>
    </row>
    <row r="130" spans="1:16" ht="15.75" thickBot="1">
      <c r="A130" s="9" t="s">
        <v>16</v>
      </c>
      <c r="B130" s="9" t="s">
        <v>10</v>
      </c>
      <c r="C130" s="10">
        <v>115</v>
      </c>
      <c r="D130" s="9" t="s">
        <v>11</v>
      </c>
      <c r="E130" s="9">
        <v>325</v>
      </c>
      <c r="F130" s="11" t="s">
        <v>18</v>
      </c>
      <c r="G130" s="12" t="s">
        <v>19</v>
      </c>
      <c r="H130" s="13">
        <v>43798</v>
      </c>
      <c r="I130" s="12">
        <v>16</v>
      </c>
      <c r="J130" s="12">
        <v>43</v>
      </c>
      <c r="K130" s="12">
        <v>2</v>
      </c>
      <c r="L130" s="12">
        <v>9</v>
      </c>
      <c r="M130" s="12">
        <v>6</v>
      </c>
      <c r="N130" s="79"/>
      <c r="O130" s="79">
        <v>1160</v>
      </c>
      <c r="P130" s="161"/>
    </row>
    <row r="131" spans="1:16" ht="15.75" thickBot="1">
      <c r="A131" s="107"/>
      <c r="B131" s="108"/>
      <c r="C131" s="109"/>
      <c r="D131" s="110" t="s">
        <v>14</v>
      </c>
      <c r="E131" s="109"/>
      <c r="F131" s="111"/>
      <c r="G131" s="112"/>
      <c r="H131" s="113"/>
      <c r="I131" s="112"/>
      <c r="J131" s="112"/>
      <c r="K131" s="112"/>
      <c r="L131" s="112"/>
      <c r="M131" s="112"/>
      <c r="N131" s="114">
        <f>SUM(N125:N127)</f>
        <v>102341373</v>
      </c>
      <c r="O131" s="114">
        <f>SUM(O125:O130)</f>
        <v>4400</v>
      </c>
      <c r="P131" s="115">
        <f>N131-O131</f>
        <v>102336973</v>
      </c>
    </row>
    <row r="132" spans="1:16">
      <c r="A132" s="87"/>
      <c r="B132" s="87"/>
      <c r="C132" s="87"/>
      <c r="D132" s="88" t="s">
        <v>8</v>
      </c>
      <c r="E132" s="87"/>
      <c r="F132" s="3" t="s">
        <v>48</v>
      </c>
      <c r="G132" s="89"/>
      <c r="H132" s="90"/>
      <c r="I132" s="91">
        <v>16</v>
      </c>
      <c r="J132" s="91">
        <v>43</v>
      </c>
      <c r="K132" s="91">
        <v>2</v>
      </c>
      <c r="L132" s="91">
        <v>9</v>
      </c>
      <c r="M132" s="91">
        <v>9</v>
      </c>
      <c r="N132" s="92">
        <v>73426436</v>
      </c>
      <c r="O132" s="93"/>
      <c r="P132" s="94"/>
    </row>
    <row r="133" spans="1:16">
      <c r="A133" s="70" t="s">
        <v>101</v>
      </c>
      <c r="B133" s="70" t="s">
        <v>21</v>
      </c>
      <c r="C133" s="70">
        <v>1255</v>
      </c>
      <c r="D133" s="70" t="s">
        <v>11</v>
      </c>
      <c r="E133" s="70">
        <v>109</v>
      </c>
      <c r="F133" s="56" t="s">
        <v>35</v>
      </c>
      <c r="G133" s="71" t="s">
        <v>36</v>
      </c>
      <c r="H133" s="72">
        <v>43544</v>
      </c>
      <c r="I133" s="71">
        <v>16</v>
      </c>
      <c r="J133" s="71">
        <v>43</v>
      </c>
      <c r="K133" s="71">
        <v>2</v>
      </c>
      <c r="L133" s="71">
        <v>9</v>
      </c>
      <c r="M133" s="71">
        <v>9</v>
      </c>
      <c r="N133" s="73"/>
      <c r="O133" s="73">
        <v>337820</v>
      </c>
      <c r="P133" s="74"/>
    </row>
    <row r="134" spans="1:16">
      <c r="A134" s="70" t="s">
        <v>101</v>
      </c>
      <c r="B134" s="70" t="s">
        <v>21</v>
      </c>
      <c r="C134" s="70">
        <v>5959</v>
      </c>
      <c r="D134" s="70" t="s">
        <v>11</v>
      </c>
      <c r="E134" s="70">
        <v>2073</v>
      </c>
      <c r="F134" s="56" t="s">
        <v>38</v>
      </c>
      <c r="G134" s="71" t="s">
        <v>39</v>
      </c>
      <c r="H134" s="72">
        <v>43669</v>
      </c>
      <c r="I134" s="71">
        <v>16</v>
      </c>
      <c r="J134" s="71">
        <v>43</v>
      </c>
      <c r="K134" s="71">
        <v>2</v>
      </c>
      <c r="L134" s="71">
        <v>9</v>
      </c>
      <c r="M134" s="71">
        <v>9</v>
      </c>
      <c r="N134" s="73"/>
      <c r="O134" s="73">
        <v>15834500</v>
      </c>
      <c r="P134" s="74"/>
    </row>
    <row r="135" spans="1:16">
      <c r="A135" s="70" t="s">
        <v>101</v>
      </c>
      <c r="B135" s="70" t="s">
        <v>21</v>
      </c>
      <c r="C135" s="70">
        <v>6696</v>
      </c>
      <c r="D135" s="70" t="s">
        <v>11</v>
      </c>
      <c r="E135" s="70">
        <v>2073</v>
      </c>
      <c r="F135" s="56" t="s">
        <v>38</v>
      </c>
      <c r="G135" s="71" t="s">
        <v>39</v>
      </c>
      <c r="H135" s="72">
        <v>43686</v>
      </c>
      <c r="I135" s="71">
        <v>16</v>
      </c>
      <c r="J135" s="71">
        <v>43</v>
      </c>
      <c r="K135" s="71">
        <v>2</v>
      </c>
      <c r="L135" s="71">
        <v>9</v>
      </c>
      <c r="M135" s="71">
        <v>9</v>
      </c>
      <c r="N135" s="73"/>
      <c r="O135" s="73">
        <v>15834500</v>
      </c>
      <c r="P135" s="74"/>
    </row>
    <row r="136" spans="1:16">
      <c r="A136" s="70" t="s">
        <v>101</v>
      </c>
      <c r="B136" s="70" t="s">
        <v>21</v>
      </c>
      <c r="C136" s="70">
        <v>7150</v>
      </c>
      <c r="D136" s="70" t="s">
        <v>11</v>
      </c>
      <c r="E136" s="70">
        <v>516216</v>
      </c>
      <c r="F136" s="56" t="s">
        <v>130</v>
      </c>
      <c r="G136" s="71" t="s">
        <v>131</v>
      </c>
      <c r="H136" s="72">
        <v>43704</v>
      </c>
      <c r="I136" s="71">
        <v>16</v>
      </c>
      <c r="J136" s="71">
        <v>43</v>
      </c>
      <c r="K136" s="71">
        <v>2</v>
      </c>
      <c r="L136" s="71">
        <v>9</v>
      </c>
      <c r="M136" s="71">
        <v>9</v>
      </c>
      <c r="N136" s="73"/>
      <c r="O136" s="73">
        <v>69454</v>
      </c>
      <c r="P136" s="74"/>
    </row>
    <row r="137" spans="1:16" ht="15.75" thickBot="1">
      <c r="A137" s="70" t="s">
        <v>101</v>
      </c>
      <c r="B137" s="70" t="s">
        <v>21</v>
      </c>
      <c r="C137" s="70">
        <v>8659</v>
      </c>
      <c r="D137" s="70" t="s">
        <v>11</v>
      </c>
      <c r="E137" s="70">
        <v>2073</v>
      </c>
      <c r="F137" s="56" t="s">
        <v>38</v>
      </c>
      <c r="G137" s="71" t="s">
        <v>39</v>
      </c>
      <c r="H137" s="72">
        <v>43747</v>
      </c>
      <c r="I137" s="71">
        <v>16</v>
      </c>
      <c r="J137" s="71">
        <v>43</v>
      </c>
      <c r="K137" s="71">
        <v>2</v>
      </c>
      <c r="L137" s="71">
        <v>9</v>
      </c>
      <c r="M137" s="71">
        <v>9</v>
      </c>
      <c r="N137" s="73"/>
      <c r="O137" s="73">
        <v>15834500</v>
      </c>
      <c r="P137" s="74"/>
    </row>
    <row r="138" spans="1:16" ht="15.75" thickBot="1">
      <c r="A138" s="119"/>
      <c r="B138" s="120"/>
      <c r="C138" s="121"/>
      <c r="D138" s="122" t="s">
        <v>14</v>
      </c>
      <c r="E138" s="121"/>
      <c r="F138" s="159"/>
      <c r="G138" s="123"/>
      <c r="H138" s="124"/>
      <c r="I138" s="123">
        <v>16</v>
      </c>
      <c r="J138" s="123">
        <v>43</v>
      </c>
      <c r="K138" s="123">
        <v>2</v>
      </c>
      <c r="L138" s="123">
        <v>9</v>
      </c>
      <c r="M138" s="123">
        <v>9</v>
      </c>
      <c r="N138" s="114">
        <f>SUM(N132:N137)</f>
        <v>73426436</v>
      </c>
      <c r="O138" s="114">
        <f>SUM(O132:O137)</f>
        <v>47910774</v>
      </c>
      <c r="P138" s="115">
        <f>N138-O138</f>
        <v>25515662</v>
      </c>
    </row>
    <row r="139" spans="1:16">
      <c r="A139" s="87"/>
      <c r="B139" s="87"/>
      <c r="C139" s="87"/>
      <c r="D139" s="88" t="s">
        <v>8</v>
      </c>
      <c r="E139" s="87"/>
      <c r="F139" s="3" t="s">
        <v>49</v>
      </c>
      <c r="G139" s="89"/>
      <c r="H139" s="90"/>
      <c r="I139" s="91">
        <v>16</v>
      </c>
      <c r="J139" s="91">
        <v>43</v>
      </c>
      <c r="K139" s="91">
        <v>3</v>
      </c>
      <c r="L139" s="91">
        <v>1</v>
      </c>
      <c r="M139" s="91">
        <v>1</v>
      </c>
      <c r="N139" s="92">
        <v>0</v>
      </c>
      <c r="O139" s="93"/>
      <c r="P139" s="94"/>
    </row>
    <row r="140" spans="1:16">
      <c r="A140" s="70" t="s">
        <v>101</v>
      </c>
      <c r="B140" s="70" t="s">
        <v>10</v>
      </c>
      <c r="C140" s="70">
        <v>31532</v>
      </c>
      <c r="D140" s="70" t="s">
        <v>11</v>
      </c>
      <c r="E140" s="70">
        <v>1104</v>
      </c>
      <c r="F140" s="56" t="s">
        <v>50</v>
      </c>
      <c r="G140" s="71" t="s">
        <v>51</v>
      </c>
      <c r="H140" s="72">
        <v>43493</v>
      </c>
      <c r="I140" s="71">
        <v>16</v>
      </c>
      <c r="J140" s="71">
        <v>43</v>
      </c>
      <c r="K140" s="71">
        <v>3</v>
      </c>
      <c r="L140" s="71">
        <v>1</v>
      </c>
      <c r="M140" s="71">
        <v>1</v>
      </c>
      <c r="N140" s="73"/>
      <c r="O140" s="73">
        <v>6939.4</v>
      </c>
      <c r="P140" s="74"/>
    </row>
    <row r="141" spans="1:16">
      <c r="A141" s="70" t="s">
        <v>101</v>
      </c>
      <c r="B141" s="70" t="s">
        <v>10</v>
      </c>
      <c r="C141" s="70">
        <v>31564</v>
      </c>
      <c r="D141" s="70" t="s">
        <v>11</v>
      </c>
      <c r="E141" s="70">
        <v>1104</v>
      </c>
      <c r="F141" s="56" t="s">
        <v>50</v>
      </c>
      <c r="G141" s="71" t="s">
        <v>51</v>
      </c>
      <c r="H141" s="72">
        <v>43493</v>
      </c>
      <c r="I141" s="71">
        <v>16</v>
      </c>
      <c r="J141" s="71">
        <v>43</v>
      </c>
      <c r="K141" s="71">
        <v>3</v>
      </c>
      <c r="L141" s="71">
        <v>1</v>
      </c>
      <c r="M141" s="71">
        <v>1</v>
      </c>
      <c r="N141" s="73"/>
      <c r="O141" s="73">
        <v>74011.27</v>
      </c>
      <c r="P141" s="74"/>
    </row>
    <row r="142" spans="1:16">
      <c r="A142" s="70" t="s">
        <v>101</v>
      </c>
      <c r="B142" s="70"/>
      <c r="C142" s="70">
        <v>50880</v>
      </c>
      <c r="D142" s="70" t="s">
        <v>11</v>
      </c>
      <c r="E142" s="70">
        <v>1104</v>
      </c>
      <c r="F142" s="56" t="s">
        <v>50</v>
      </c>
      <c r="G142" s="71" t="s">
        <v>51</v>
      </c>
      <c r="H142" s="72">
        <v>43509</v>
      </c>
      <c r="I142" s="71">
        <v>16</v>
      </c>
      <c r="J142" s="71">
        <v>43</v>
      </c>
      <c r="K142" s="71">
        <v>3</v>
      </c>
      <c r="L142" s="71">
        <v>1</v>
      </c>
      <c r="M142" s="71">
        <v>1</v>
      </c>
      <c r="N142" s="73"/>
      <c r="O142" s="73">
        <v>7563.96</v>
      </c>
      <c r="P142" s="74"/>
    </row>
    <row r="143" spans="1:16">
      <c r="A143" s="70" t="s">
        <v>101</v>
      </c>
      <c r="B143" s="70" t="s">
        <v>10</v>
      </c>
      <c r="C143" s="70">
        <v>56048</v>
      </c>
      <c r="D143" s="70" t="s">
        <v>11</v>
      </c>
      <c r="E143" s="70">
        <v>1104</v>
      </c>
      <c r="F143" s="56" t="s">
        <v>50</v>
      </c>
      <c r="G143" s="71" t="s">
        <v>51</v>
      </c>
      <c r="H143" s="72">
        <v>43514</v>
      </c>
      <c r="I143" s="71">
        <v>16</v>
      </c>
      <c r="J143" s="71">
        <v>43</v>
      </c>
      <c r="K143" s="71">
        <v>3</v>
      </c>
      <c r="L143" s="71">
        <v>1</v>
      </c>
      <c r="M143" s="71">
        <v>1</v>
      </c>
      <c r="N143" s="73"/>
      <c r="O143" s="73">
        <v>44627.57</v>
      </c>
      <c r="P143" s="74"/>
    </row>
    <row r="144" spans="1:16">
      <c r="A144" s="70" t="s">
        <v>101</v>
      </c>
      <c r="B144" s="70" t="s">
        <v>10</v>
      </c>
      <c r="C144" s="70">
        <v>56054</v>
      </c>
      <c r="D144" s="70" t="s">
        <v>11</v>
      </c>
      <c r="E144" s="70">
        <v>1104</v>
      </c>
      <c r="F144" s="56" t="s">
        <v>50</v>
      </c>
      <c r="G144" s="71" t="s">
        <v>51</v>
      </c>
      <c r="H144" s="72">
        <v>43514</v>
      </c>
      <c r="I144" s="71">
        <v>16</v>
      </c>
      <c r="J144" s="71">
        <v>43</v>
      </c>
      <c r="K144" s="71">
        <v>3</v>
      </c>
      <c r="L144" s="71">
        <v>1</v>
      </c>
      <c r="M144" s="71">
        <v>1</v>
      </c>
      <c r="N144" s="73"/>
      <c r="O144" s="73">
        <v>6719.91</v>
      </c>
      <c r="P144" s="74"/>
    </row>
    <row r="145" spans="1:16">
      <c r="A145" s="70" t="s">
        <v>101</v>
      </c>
      <c r="B145" s="70" t="s">
        <v>10</v>
      </c>
      <c r="C145" s="70">
        <v>56056</v>
      </c>
      <c r="D145" s="70" t="s">
        <v>11</v>
      </c>
      <c r="E145" s="70">
        <v>1104</v>
      </c>
      <c r="F145" s="56" t="s">
        <v>50</v>
      </c>
      <c r="G145" s="71" t="s">
        <v>51</v>
      </c>
      <c r="H145" s="72">
        <v>43514</v>
      </c>
      <c r="I145" s="71">
        <v>16</v>
      </c>
      <c r="J145" s="71">
        <v>43</v>
      </c>
      <c r="K145" s="71">
        <v>3</v>
      </c>
      <c r="L145" s="71">
        <v>1</v>
      </c>
      <c r="M145" s="71">
        <v>1</v>
      </c>
      <c r="N145" s="73"/>
      <c r="O145" s="73">
        <v>16850.23</v>
      </c>
      <c r="P145" s="74"/>
    </row>
    <row r="146" spans="1:16">
      <c r="A146" s="70" t="s">
        <v>101</v>
      </c>
      <c r="B146" s="70" t="s">
        <v>10</v>
      </c>
      <c r="C146" s="70">
        <v>3962</v>
      </c>
      <c r="D146" s="70" t="s">
        <v>17</v>
      </c>
      <c r="E146" s="70">
        <v>1104</v>
      </c>
      <c r="F146" s="56" t="s">
        <v>50</v>
      </c>
      <c r="G146" s="71" t="s">
        <v>51</v>
      </c>
      <c r="H146" s="72">
        <v>43605</v>
      </c>
      <c r="I146" s="71">
        <v>16</v>
      </c>
      <c r="J146" s="71">
        <v>43</v>
      </c>
      <c r="K146" s="71">
        <v>3</v>
      </c>
      <c r="L146" s="71">
        <v>1</v>
      </c>
      <c r="M146" s="71">
        <v>1</v>
      </c>
      <c r="N146" s="73"/>
      <c r="O146" s="73">
        <v>45139.71</v>
      </c>
      <c r="P146" s="74"/>
    </row>
    <row r="147" spans="1:16">
      <c r="A147" s="70" t="s">
        <v>101</v>
      </c>
      <c r="B147" s="70" t="s">
        <v>10</v>
      </c>
      <c r="C147" s="70">
        <v>4001</v>
      </c>
      <c r="D147" s="70" t="s">
        <v>17</v>
      </c>
      <c r="E147" s="70">
        <v>1104</v>
      </c>
      <c r="F147" s="56" t="s">
        <v>50</v>
      </c>
      <c r="G147" s="71" t="s">
        <v>51</v>
      </c>
      <c r="H147" s="72">
        <v>43593</v>
      </c>
      <c r="I147" s="71">
        <v>16</v>
      </c>
      <c r="J147" s="71">
        <v>43</v>
      </c>
      <c r="K147" s="71">
        <v>3</v>
      </c>
      <c r="L147" s="71">
        <v>1</v>
      </c>
      <c r="M147" s="71">
        <v>1</v>
      </c>
      <c r="N147" s="73"/>
      <c r="O147" s="73">
        <v>868.93</v>
      </c>
      <c r="P147" s="74"/>
    </row>
    <row r="148" spans="1:16">
      <c r="A148" s="70" t="s">
        <v>101</v>
      </c>
      <c r="B148" s="70" t="s">
        <v>10</v>
      </c>
      <c r="C148" s="70">
        <v>4007</v>
      </c>
      <c r="D148" s="70" t="s">
        <v>17</v>
      </c>
      <c r="E148" s="70">
        <v>1104</v>
      </c>
      <c r="F148" s="56" t="s">
        <v>50</v>
      </c>
      <c r="G148" s="71" t="s">
        <v>51</v>
      </c>
      <c r="H148" s="72">
        <v>43605</v>
      </c>
      <c r="I148" s="71">
        <v>16</v>
      </c>
      <c r="J148" s="71">
        <v>43</v>
      </c>
      <c r="K148" s="71">
        <v>3</v>
      </c>
      <c r="L148" s="71">
        <v>1</v>
      </c>
      <c r="M148" s="71">
        <v>1</v>
      </c>
      <c r="N148" s="73"/>
      <c r="O148" s="73">
        <v>7575.32</v>
      </c>
      <c r="P148" s="74"/>
    </row>
    <row r="149" spans="1:16">
      <c r="A149" s="70" t="s">
        <v>101</v>
      </c>
      <c r="B149" s="70" t="s">
        <v>10</v>
      </c>
      <c r="C149" s="70">
        <v>4835</v>
      </c>
      <c r="D149" s="70" t="s">
        <v>17</v>
      </c>
      <c r="E149" s="70">
        <v>1104</v>
      </c>
      <c r="F149" s="56" t="s">
        <v>50</v>
      </c>
      <c r="G149" s="71" t="s">
        <v>51</v>
      </c>
      <c r="H149" s="72">
        <v>43630</v>
      </c>
      <c r="I149" s="71">
        <v>16</v>
      </c>
      <c r="J149" s="71">
        <v>43</v>
      </c>
      <c r="K149" s="71">
        <v>3</v>
      </c>
      <c r="L149" s="71">
        <v>1</v>
      </c>
      <c r="M149" s="71">
        <v>1</v>
      </c>
      <c r="N149" s="73"/>
      <c r="O149" s="73">
        <v>25016.71</v>
      </c>
      <c r="P149" s="74"/>
    </row>
    <row r="150" spans="1:16">
      <c r="A150" s="70" t="s">
        <v>101</v>
      </c>
      <c r="B150" s="70" t="s">
        <v>10</v>
      </c>
      <c r="C150" s="70">
        <v>4947</v>
      </c>
      <c r="D150" s="70" t="s">
        <v>17</v>
      </c>
      <c r="E150" s="70">
        <v>1104</v>
      </c>
      <c r="F150" s="56" t="s">
        <v>50</v>
      </c>
      <c r="G150" s="71" t="s">
        <v>51</v>
      </c>
      <c r="H150" s="72">
        <v>43635</v>
      </c>
      <c r="I150" s="71">
        <v>16</v>
      </c>
      <c r="J150" s="71">
        <v>43</v>
      </c>
      <c r="K150" s="71">
        <v>3</v>
      </c>
      <c r="L150" s="71">
        <v>1</v>
      </c>
      <c r="M150" s="71">
        <v>1</v>
      </c>
      <c r="N150" s="73"/>
      <c r="O150" s="73">
        <v>8856.27</v>
      </c>
      <c r="P150" s="74"/>
    </row>
    <row r="151" spans="1:16">
      <c r="A151" s="81" t="s">
        <v>101</v>
      </c>
      <c r="B151" s="81" t="s">
        <v>10</v>
      </c>
      <c r="C151" s="81">
        <v>5499</v>
      </c>
      <c r="D151" s="81" t="s">
        <v>17</v>
      </c>
      <c r="E151" s="98">
        <v>1104</v>
      </c>
      <c r="F151" s="151" t="s">
        <v>50</v>
      </c>
      <c r="G151" s="152" t="s">
        <v>51</v>
      </c>
      <c r="H151" s="82">
        <v>43657</v>
      </c>
      <c r="I151" s="83">
        <v>16</v>
      </c>
      <c r="J151" s="83">
        <v>43</v>
      </c>
      <c r="K151" s="83">
        <v>3</v>
      </c>
      <c r="L151" s="83">
        <v>1</v>
      </c>
      <c r="M151" s="83">
        <v>1</v>
      </c>
      <c r="N151" s="84"/>
      <c r="O151" s="84">
        <v>1712.33</v>
      </c>
      <c r="P151" s="85"/>
    </row>
    <row r="152" spans="1:16">
      <c r="A152" s="81" t="s">
        <v>101</v>
      </c>
      <c r="B152" s="81" t="s">
        <v>10</v>
      </c>
      <c r="C152" s="81">
        <v>5568</v>
      </c>
      <c r="D152" s="81" t="s">
        <v>11</v>
      </c>
      <c r="E152" s="98">
        <v>1104</v>
      </c>
      <c r="F152" s="151" t="s">
        <v>50</v>
      </c>
      <c r="G152" s="152" t="s">
        <v>51</v>
      </c>
      <c r="H152" s="82">
        <v>43658</v>
      </c>
      <c r="I152" s="83">
        <v>16</v>
      </c>
      <c r="J152" s="83">
        <v>43</v>
      </c>
      <c r="K152" s="83">
        <v>3</v>
      </c>
      <c r="L152" s="83">
        <v>1</v>
      </c>
      <c r="M152" s="83">
        <v>1</v>
      </c>
      <c r="N152" s="84"/>
      <c r="O152" s="84">
        <v>12748.69</v>
      </c>
      <c r="P152" s="85"/>
    </row>
    <row r="153" spans="1:16">
      <c r="A153" s="81" t="s">
        <v>101</v>
      </c>
      <c r="B153" s="81" t="s">
        <v>10</v>
      </c>
      <c r="C153" s="81">
        <v>5865</v>
      </c>
      <c r="D153" s="81" t="s">
        <v>11</v>
      </c>
      <c r="E153" s="81">
        <v>1104</v>
      </c>
      <c r="F153" s="129" t="s">
        <v>50</v>
      </c>
      <c r="G153" s="83" t="s">
        <v>51</v>
      </c>
      <c r="H153" s="82">
        <v>43658</v>
      </c>
      <c r="I153" s="83">
        <v>16</v>
      </c>
      <c r="J153" s="83">
        <v>43</v>
      </c>
      <c r="K153" s="83">
        <v>3</v>
      </c>
      <c r="L153" s="83">
        <v>1</v>
      </c>
      <c r="M153" s="83">
        <v>1</v>
      </c>
      <c r="N153" s="84"/>
      <c r="O153" s="84">
        <v>3065.26</v>
      </c>
      <c r="P153" s="85"/>
    </row>
    <row r="154" spans="1:16">
      <c r="A154" s="81" t="s">
        <v>101</v>
      </c>
      <c r="B154" s="81" t="s">
        <v>10</v>
      </c>
      <c r="C154" s="81">
        <v>6524</v>
      </c>
      <c r="D154" s="81" t="s">
        <v>11</v>
      </c>
      <c r="E154" s="81">
        <v>1104</v>
      </c>
      <c r="F154" s="129" t="s">
        <v>50</v>
      </c>
      <c r="G154" s="83" t="s">
        <v>51</v>
      </c>
      <c r="H154" s="82">
        <v>43678</v>
      </c>
      <c r="I154" s="83">
        <v>16</v>
      </c>
      <c r="J154" s="83">
        <v>43</v>
      </c>
      <c r="K154" s="83">
        <v>3</v>
      </c>
      <c r="L154" s="83">
        <v>1</v>
      </c>
      <c r="M154" s="83">
        <v>1</v>
      </c>
      <c r="N154" s="136"/>
      <c r="O154" s="136">
        <v>19994.39</v>
      </c>
      <c r="P154" s="85"/>
    </row>
    <row r="155" spans="1:16">
      <c r="A155" s="81" t="s">
        <v>101</v>
      </c>
      <c r="B155" s="81" t="s">
        <v>10</v>
      </c>
      <c r="C155" s="81">
        <v>7642</v>
      </c>
      <c r="D155" s="81" t="s">
        <v>11</v>
      </c>
      <c r="E155" s="81">
        <v>1104</v>
      </c>
      <c r="F155" s="129" t="s">
        <v>50</v>
      </c>
      <c r="G155" s="83" t="s">
        <v>51</v>
      </c>
      <c r="H155" s="82">
        <v>43718</v>
      </c>
      <c r="I155" s="83">
        <v>16</v>
      </c>
      <c r="J155" s="83">
        <v>43</v>
      </c>
      <c r="K155" s="83">
        <v>3</v>
      </c>
      <c r="L155" s="83">
        <v>1</v>
      </c>
      <c r="M155" s="83">
        <v>1</v>
      </c>
      <c r="N155" s="136"/>
      <c r="O155" s="136">
        <v>3689.87</v>
      </c>
      <c r="P155" s="85"/>
    </row>
    <row r="156" spans="1:16">
      <c r="A156" s="81" t="s">
        <v>101</v>
      </c>
      <c r="B156" s="81" t="s">
        <v>10</v>
      </c>
      <c r="C156" s="81">
        <v>7643</v>
      </c>
      <c r="D156" s="81" t="s">
        <v>11</v>
      </c>
      <c r="E156" s="81">
        <v>1104</v>
      </c>
      <c r="F156" s="129" t="s">
        <v>50</v>
      </c>
      <c r="G156" s="83" t="s">
        <v>51</v>
      </c>
      <c r="H156" s="82">
        <v>43718</v>
      </c>
      <c r="I156" s="83">
        <v>16</v>
      </c>
      <c r="J156" s="83">
        <v>43</v>
      </c>
      <c r="K156" s="83">
        <v>3</v>
      </c>
      <c r="L156" s="83">
        <v>1</v>
      </c>
      <c r="M156" s="83">
        <v>1</v>
      </c>
      <c r="N156" s="84"/>
      <c r="O156" s="84">
        <v>17.59</v>
      </c>
      <c r="P156" s="85"/>
    </row>
    <row r="157" spans="1:16">
      <c r="A157" s="81" t="s">
        <v>101</v>
      </c>
      <c r="B157" s="81" t="s">
        <v>10</v>
      </c>
      <c r="C157" s="81">
        <v>7915</v>
      </c>
      <c r="D157" s="81" t="s">
        <v>11</v>
      </c>
      <c r="E157" s="81">
        <v>1104</v>
      </c>
      <c r="F157" s="129" t="s">
        <v>50</v>
      </c>
      <c r="G157" s="83" t="s">
        <v>51</v>
      </c>
      <c r="H157" s="82">
        <v>43728</v>
      </c>
      <c r="I157" s="83">
        <v>16</v>
      </c>
      <c r="J157" s="83">
        <v>43</v>
      </c>
      <c r="K157" s="83">
        <v>3</v>
      </c>
      <c r="L157" s="83">
        <v>1</v>
      </c>
      <c r="M157" s="83">
        <v>1</v>
      </c>
      <c r="N157" s="84"/>
      <c r="O157" s="84">
        <v>20962.62</v>
      </c>
      <c r="P157" s="85"/>
    </row>
    <row r="158" spans="1:16">
      <c r="A158" s="81" t="s">
        <v>101</v>
      </c>
      <c r="B158" s="81" t="s">
        <v>10</v>
      </c>
      <c r="C158" s="81">
        <v>8107</v>
      </c>
      <c r="D158" s="81" t="s">
        <v>11</v>
      </c>
      <c r="E158" s="81">
        <v>1104</v>
      </c>
      <c r="F158" s="129" t="s">
        <v>50</v>
      </c>
      <c r="G158" s="83" t="s">
        <v>51</v>
      </c>
      <c r="H158" s="82">
        <v>43732</v>
      </c>
      <c r="I158" s="83">
        <v>16</v>
      </c>
      <c r="J158" s="83">
        <v>43</v>
      </c>
      <c r="K158" s="83">
        <v>3</v>
      </c>
      <c r="L158" s="83">
        <v>1</v>
      </c>
      <c r="M158" s="83">
        <v>1</v>
      </c>
      <c r="N158" s="136"/>
      <c r="O158" s="136">
        <v>128179.97</v>
      </c>
      <c r="P158" s="85"/>
    </row>
    <row r="159" spans="1:16" ht="15.75" thickBot="1">
      <c r="A159" s="81" t="s">
        <v>101</v>
      </c>
      <c r="B159" s="81" t="s">
        <v>10</v>
      </c>
      <c r="C159" s="77">
        <v>9247</v>
      </c>
      <c r="D159" s="81" t="s">
        <v>11</v>
      </c>
      <c r="E159" s="81">
        <v>1104</v>
      </c>
      <c r="F159" s="129" t="s">
        <v>50</v>
      </c>
      <c r="G159" s="83" t="s">
        <v>51</v>
      </c>
      <c r="H159" s="78">
        <v>43763</v>
      </c>
      <c r="I159" s="83">
        <v>16</v>
      </c>
      <c r="J159" s="83">
        <v>43</v>
      </c>
      <c r="K159" s="83">
        <v>3</v>
      </c>
      <c r="L159" s="83">
        <v>1</v>
      </c>
      <c r="M159" s="83">
        <v>1</v>
      </c>
      <c r="N159" s="79"/>
      <c r="O159" s="79">
        <v>11551.41</v>
      </c>
      <c r="P159" s="138"/>
    </row>
    <row r="160" spans="1:16" ht="15.75" thickBot="1">
      <c r="A160" s="107"/>
      <c r="B160" s="108"/>
      <c r="C160" s="109"/>
      <c r="D160" s="110" t="s">
        <v>14</v>
      </c>
      <c r="E160" s="109"/>
      <c r="F160" s="111"/>
      <c r="G160" s="112"/>
      <c r="H160" s="113"/>
      <c r="I160" s="112"/>
      <c r="J160" s="112"/>
      <c r="K160" s="112"/>
      <c r="L160" s="112"/>
      <c r="M160" s="112"/>
      <c r="N160" s="114">
        <f>SUM(N139:N152)</f>
        <v>0</v>
      </c>
      <c r="O160" s="114">
        <f>SUM(O139:O159)</f>
        <v>446091.41</v>
      </c>
      <c r="P160" s="115">
        <f>N160-O160</f>
        <v>-446091.41</v>
      </c>
    </row>
    <row r="161" spans="1:16">
      <c r="A161" s="87"/>
      <c r="B161" s="87"/>
      <c r="C161" s="87"/>
      <c r="D161" s="88" t="s">
        <v>8</v>
      </c>
      <c r="E161" s="87"/>
      <c r="F161" s="3" t="s">
        <v>52</v>
      </c>
      <c r="G161" s="89"/>
      <c r="H161" s="90"/>
      <c r="I161" s="91">
        <v>16</v>
      </c>
      <c r="J161" s="91">
        <v>43</v>
      </c>
      <c r="K161" s="91">
        <v>3</v>
      </c>
      <c r="L161" s="91">
        <v>1</v>
      </c>
      <c r="M161" s="91">
        <v>2</v>
      </c>
      <c r="N161" s="92">
        <v>0</v>
      </c>
      <c r="O161" s="93"/>
      <c r="P161" s="94"/>
    </row>
    <row r="162" spans="1:16">
      <c r="A162" s="70" t="s">
        <v>101</v>
      </c>
      <c r="B162" s="70" t="s">
        <v>10</v>
      </c>
      <c r="C162" s="70">
        <v>3957</v>
      </c>
      <c r="D162" s="70" t="s">
        <v>11</v>
      </c>
      <c r="E162" s="70">
        <v>250244</v>
      </c>
      <c r="F162" s="56" t="s">
        <v>53</v>
      </c>
      <c r="G162" s="71" t="s">
        <v>54</v>
      </c>
      <c r="H162" s="72">
        <v>43467</v>
      </c>
      <c r="I162" s="71">
        <v>16</v>
      </c>
      <c r="J162" s="71">
        <v>43</v>
      </c>
      <c r="K162" s="71">
        <v>3</v>
      </c>
      <c r="L162" s="71">
        <v>1</v>
      </c>
      <c r="M162" s="71">
        <v>2</v>
      </c>
      <c r="N162" s="73"/>
      <c r="O162" s="73">
        <v>16315.67</v>
      </c>
      <c r="P162" s="74"/>
    </row>
    <row r="163" spans="1:16">
      <c r="A163" s="70" t="s">
        <v>101</v>
      </c>
      <c r="B163" s="70" t="s">
        <v>10</v>
      </c>
      <c r="C163" s="70">
        <v>3958</v>
      </c>
      <c r="D163" s="70" t="s">
        <v>11</v>
      </c>
      <c r="E163" s="70">
        <v>250244</v>
      </c>
      <c r="F163" s="56" t="s">
        <v>53</v>
      </c>
      <c r="G163" s="71" t="s">
        <v>54</v>
      </c>
      <c r="H163" s="72">
        <v>43601</v>
      </c>
      <c r="I163" s="71">
        <v>16</v>
      </c>
      <c r="J163" s="71">
        <v>43</v>
      </c>
      <c r="K163" s="71">
        <v>3</v>
      </c>
      <c r="L163" s="71">
        <v>1</v>
      </c>
      <c r="M163" s="71">
        <v>2</v>
      </c>
      <c r="N163" s="73"/>
      <c r="O163" s="73">
        <v>10918.75</v>
      </c>
      <c r="P163" s="74"/>
    </row>
    <row r="164" spans="1:16">
      <c r="A164" s="70" t="s">
        <v>101</v>
      </c>
      <c r="B164" s="70" t="s">
        <v>10</v>
      </c>
      <c r="C164" s="70">
        <v>78722</v>
      </c>
      <c r="D164" s="70" t="s">
        <v>11</v>
      </c>
      <c r="E164" s="70">
        <v>250244</v>
      </c>
      <c r="F164" s="56" t="s">
        <v>53</v>
      </c>
      <c r="G164" s="71" t="s">
        <v>54</v>
      </c>
      <c r="H164" s="72">
        <v>43537</v>
      </c>
      <c r="I164" s="71">
        <v>16</v>
      </c>
      <c r="J164" s="71">
        <v>43</v>
      </c>
      <c r="K164" s="71">
        <v>3</v>
      </c>
      <c r="L164" s="71">
        <v>1</v>
      </c>
      <c r="M164" s="71">
        <v>2</v>
      </c>
      <c r="N164" s="73"/>
      <c r="O164" s="73">
        <v>9814.41</v>
      </c>
      <c r="P164" s="74"/>
    </row>
    <row r="165" spans="1:16">
      <c r="A165" s="70" t="s">
        <v>101</v>
      </c>
      <c r="B165" s="70" t="s">
        <v>10</v>
      </c>
      <c r="C165" s="70">
        <v>78724</v>
      </c>
      <c r="D165" s="70" t="s">
        <v>11</v>
      </c>
      <c r="E165" s="70">
        <v>250244</v>
      </c>
      <c r="F165" s="56" t="s">
        <v>53</v>
      </c>
      <c r="G165" s="71" t="s">
        <v>54</v>
      </c>
      <c r="H165" s="72">
        <v>43537</v>
      </c>
      <c r="I165" s="71">
        <v>16</v>
      </c>
      <c r="J165" s="71">
        <v>43</v>
      </c>
      <c r="K165" s="71">
        <v>3</v>
      </c>
      <c r="L165" s="71">
        <v>1</v>
      </c>
      <c r="M165" s="71">
        <v>2</v>
      </c>
      <c r="N165" s="73"/>
      <c r="O165" s="73">
        <v>11568.75</v>
      </c>
      <c r="P165" s="74"/>
    </row>
    <row r="166" spans="1:16">
      <c r="A166" s="70" t="s">
        <v>101</v>
      </c>
      <c r="B166" s="70" t="s">
        <v>10</v>
      </c>
      <c r="C166" s="70">
        <v>5634</v>
      </c>
      <c r="D166" s="70" t="s">
        <v>11</v>
      </c>
      <c r="E166" s="70">
        <v>250244</v>
      </c>
      <c r="F166" s="56" t="s">
        <v>53</v>
      </c>
      <c r="G166" s="71" t="s">
        <v>54</v>
      </c>
      <c r="H166" s="72">
        <v>43661</v>
      </c>
      <c r="I166" s="71">
        <v>16</v>
      </c>
      <c r="J166" s="71">
        <v>43</v>
      </c>
      <c r="K166" s="71">
        <v>3</v>
      </c>
      <c r="L166" s="71">
        <v>1</v>
      </c>
      <c r="M166" s="71">
        <v>2</v>
      </c>
      <c r="N166" s="84"/>
      <c r="O166" s="84">
        <v>12879.43</v>
      </c>
      <c r="P166" s="85"/>
    </row>
    <row r="167" spans="1:16">
      <c r="A167" s="70" t="s">
        <v>101</v>
      </c>
      <c r="B167" s="70" t="s">
        <v>10</v>
      </c>
      <c r="C167" s="70">
        <v>5639</v>
      </c>
      <c r="D167" s="70" t="s">
        <v>11</v>
      </c>
      <c r="E167" s="70">
        <v>250244</v>
      </c>
      <c r="F167" s="56" t="s">
        <v>53</v>
      </c>
      <c r="G167" s="71" t="s">
        <v>54</v>
      </c>
      <c r="H167" s="72">
        <v>43665</v>
      </c>
      <c r="I167" s="71">
        <v>16</v>
      </c>
      <c r="J167" s="71">
        <v>43</v>
      </c>
      <c r="K167" s="71">
        <v>3</v>
      </c>
      <c r="L167" s="71">
        <v>1</v>
      </c>
      <c r="M167" s="71">
        <v>2</v>
      </c>
      <c r="N167" s="73"/>
      <c r="O167" s="73">
        <v>15590.6</v>
      </c>
      <c r="P167" s="74"/>
    </row>
    <row r="168" spans="1:16">
      <c r="A168" s="70" t="s">
        <v>101</v>
      </c>
      <c r="B168" s="70" t="s">
        <v>10</v>
      </c>
      <c r="C168" s="70">
        <v>7068</v>
      </c>
      <c r="D168" s="70" t="s">
        <v>11</v>
      </c>
      <c r="E168" s="70">
        <v>250244</v>
      </c>
      <c r="F168" s="56" t="s">
        <v>53</v>
      </c>
      <c r="G168" s="71" t="s">
        <v>54</v>
      </c>
      <c r="H168" s="72">
        <v>43700</v>
      </c>
      <c r="I168" s="71">
        <v>16</v>
      </c>
      <c r="J168" s="71">
        <v>43</v>
      </c>
      <c r="K168" s="71">
        <v>3</v>
      </c>
      <c r="L168" s="71">
        <v>1</v>
      </c>
      <c r="M168" s="71">
        <v>2</v>
      </c>
      <c r="N168" s="73"/>
      <c r="O168" s="73">
        <v>16294.65</v>
      </c>
      <c r="P168" s="74"/>
    </row>
    <row r="169" spans="1:16">
      <c r="A169" s="70" t="s">
        <v>101</v>
      </c>
      <c r="B169" s="70" t="s">
        <v>10</v>
      </c>
      <c r="C169" s="70">
        <v>7063</v>
      </c>
      <c r="D169" s="70" t="s">
        <v>11</v>
      </c>
      <c r="E169" s="70">
        <v>250244</v>
      </c>
      <c r="F169" s="56" t="s">
        <v>53</v>
      </c>
      <c r="G169" s="71" t="s">
        <v>54</v>
      </c>
      <c r="H169" s="72">
        <v>43700</v>
      </c>
      <c r="I169" s="71">
        <v>16</v>
      </c>
      <c r="J169" s="71">
        <v>43</v>
      </c>
      <c r="K169" s="71">
        <v>3</v>
      </c>
      <c r="L169" s="71">
        <v>1</v>
      </c>
      <c r="M169" s="71">
        <v>2</v>
      </c>
      <c r="N169" s="73"/>
      <c r="O169" s="73">
        <v>11967.29</v>
      </c>
      <c r="P169" s="74"/>
    </row>
    <row r="170" spans="1:16">
      <c r="A170" s="81" t="s">
        <v>101</v>
      </c>
      <c r="B170" s="81" t="s">
        <v>10</v>
      </c>
      <c r="C170" s="81">
        <v>9018</v>
      </c>
      <c r="D170" s="81" t="s">
        <v>11</v>
      </c>
      <c r="E170" s="81">
        <v>250244</v>
      </c>
      <c r="F170" s="129" t="s">
        <v>53</v>
      </c>
      <c r="G170" s="83" t="s">
        <v>54</v>
      </c>
      <c r="H170" s="82">
        <v>43756</v>
      </c>
      <c r="I170" s="83">
        <v>16</v>
      </c>
      <c r="J170" s="83">
        <v>43</v>
      </c>
      <c r="K170" s="83">
        <v>3</v>
      </c>
      <c r="L170" s="83">
        <v>1</v>
      </c>
      <c r="M170" s="83">
        <v>2</v>
      </c>
      <c r="N170" s="136"/>
      <c r="O170" s="84">
        <v>11967.29</v>
      </c>
      <c r="P170" s="85"/>
    </row>
    <row r="171" spans="1:16" ht="15.75" thickBot="1">
      <c r="A171" s="81" t="s">
        <v>101</v>
      </c>
      <c r="B171" s="81" t="s">
        <v>10</v>
      </c>
      <c r="C171" s="77">
        <v>9556</v>
      </c>
      <c r="D171" s="81" t="s">
        <v>11</v>
      </c>
      <c r="E171" s="81">
        <v>250244</v>
      </c>
      <c r="F171" s="129" t="s">
        <v>53</v>
      </c>
      <c r="G171" s="83" t="s">
        <v>54</v>
      </c>
      <c r="H171" s="78">
        <v>43774</v>
      </c>
      <c r="I171" s="83">
        <v>16</v>
      </c>
      <c r="J171" s="83">
        <v>43</v>
      </c>
      <c r="K171" s="83">
        <v>3</v>
      </c>
      <c r="L171" s="83">
        <v>1</v>
      </c>
      <c r="M171" s="83">
        <v>2</v>
      </c>
      <c r="N171" s="79"/>
      <c r="O171" s="79">
        <v>18493.52</v>
      </c>
      <c r="P171" s="80"/>
    </row>
    <row r="172" spans="1:16" ht="15.75" thickBot="1">
      <c r="A172" s="107"/>
      <c r="B172" s="108"/>
      <c r="C172" s="109"/>
      <c r="D172" s="110" t="s">
        <v>14</v>
      </c>
      <c r="E172" s="109"/>
      <c r="F172" s="111"/>
      <c r="G172" s="112"/>
      <c r="H172" s="113"/>
      <c r="I172" s="112"/>
      <c r="J172" s="112"/>
      <c r="K172" s="112"/>
      <c r="L172" s="112"/>
      <c r="M172" s="112"/>
      <c r="N172" s="114">
        <f>SUM(N161:N167)</f>
        <v>0</v>
      </c>
      <c r="O172" s="114">
        <f>SUM(O161:O171)</f>
        <v>135810.35999999999</v>
      </c>
      <c r="P172" s="115">
        <f>N172-O172</f>
        <v>-135810.35999999999</v>
      </c>
    </row>
    <row r="173" spans="1:16">
      <c r="A173" s="87"/>
      <c r="B173" s="87"/>
      <c r="C173" s="87"/>
      <c r="D173" s="88" t="s">
        <v>8</v>
      </c>
      <c r="E173" s="87"/>
      <c r="F173" s="3" t="s">
        <v>55</v>
      </c>
      <c r="G173" s="89"/>
      <c r="H173" s="90"/>
      <c r="I173" s="91">
        <v>16</v>
      </c>
      <c r="J173" s="91">
        <v>43</v>
      </c>
      <c r="K173" s="91">
        <v>3</v>
      </c>
      <c r="L173" s="91">
        <v>1</v>
      </c>
      <c r="M173" s="91">
        <v>3</v>
      </c>
      <c r="N173" s="92">
        <v>0</v>
      </c>
      <c r="O173" s="97">
        <v>0</v>
      </c>
      <c r="P173" s="94"/>
    </row>
    <row r="174" spans="1:16">
      <c r="A174" s="70" t="s">
        <v>101</v>
      </c>
      <c r="B174" s="70" t="s">
        <v>10</v>
      </c>
      <c r="C174" s="70">
        <v>31552</v>
      </c>
      <c r="D174" s="70" t="s">
        <v>11</v>
      </c>
      <c r="E174" s="70">
        <v>1268</v>
      </c>
      <c r="F174" s="56" t="s">
        <v>56</v>
      </c>
      <c r="G174" s="71" t="s">
        <v>57</v>
      </c>
      <c r="H174" s="72">
        <v>43493</v>
      </c>
      <c r="I174" s="71">
        <v>16</v>
      </c>
      <c r="J174" s="71">
        <v>43</v>
      </c>
      <c r="K174" s="71">
        <v>3</v>
      </c>
      <c r="L174" s="71">
        <v>1</v>
      </c>
      <c r="M174" s="71">
        <v>3</v>
      </c>
      <c r="N174" s="73"/>
      <c r="O174" s="73">
        <v>1300.9100000000001</v>
      </c>
      <c r="P174" s="74"/>
    </row>
    <row r="175" spans="1:16">
      <c r="A175" s="70" t="s">
        <v>101</v>
      </c>
      <c r="B175" s="70" t="s">
        <v>10</v>
      </c>
      <c r="C175" s="70">
        <v>63060</v>
      </c>
      <c r="D175" s="70" t="s">
        <v>11</v>
      </c>
      <c r="E175" s="70">
        <v>1268</v>
      </c>
      <c r="F175" s="56" t="s">
        <v>56</v>
      </c>
      <c r="G175" s="71" t="s">
        <v>57</v>
      </c>
      <c r="H175" s="72">
        <v>43521</v>
      </c>
      <c r="I175" s="71">
        <v>16</v>
      </c>
      <c r="J175" s="71">
        <v>43</v>
      </c>
      <c r="K175" s="71">
        <v>3</v>
      </c>
      <c r="L175" s="71">
        <v>1</v>
      </c>
      <c r="M175" s="71">
        <v>3</v>
      </c>
      <c r="N175" s="73"/>
      <c r="O175" s="73">
        <v>508.88</v>
      </c>
      <c r="P175" s="74"/>
    </row>
    <row r="176" spans="1:16">
      <c r="A176" s="70" t="s">
        <v>101</v>
      </c>
      <c r="B176" s="70" t="s">
        <v>10</v>
      </c>
      <c r="C176" s="70">
        <v>3841</v>
      </c>
      <c r="D176" s="70" t="s">
        <v>17</v>
      </c>
      <c r="E176" s="70">
        <v>1268</v>
      </c>
      <c r="F176" s="56" t="s">
        <v>56</v>
      </c>
      <c r="G176" s="71" t="s">
        <v>57</v>
      </c>
      <c r="H176" s="72">
        <v>43595</v>
      </c>
      <c r="I176" s="71">
        <v>16</v>
      </c>
      <c r="J176" s="71">
        <v>43</v>
      </c>
      <c r="K176" s="71">
        <v>3</v>
      </c>
      <c r="L176" s="71">
        <v>1</v>
      </c>
      <c r="M176" s="71">
        <v>3</v>
      </c>
      <c r="N176" s="73"/>
      <c r="O176" s="73">
        <v>1241.77</v>
      </c>
      <c r="P176" s="74"/>
    </row>
    <row r="177" spans="1:16">
      <c r="A177" s="70" t="s">
        <v>101</v>
      </c>
      <c r="B177" s="70" t="s">
        <v>10</v>
      </c>
      <c r="C177" s="70">
        <v>3891</v>
      </c>
      <c r="D177" s="70" t="s">
        <v>17</v>
      </c>
      <c r="E177" s="70">
        <v>1268</v>
      </c>
      <c r="F177" s="56" t="s">
        <v>56</v>
      </c>
      <c r="G177" s="71" t="s">
        <v>57</v>
      </c>
      <c r="H177" s="72">
        <v>43598</v>
      </c>
      <c r="I177" s="71">
        <v>16</v>
      </c>
      <c r="J177" s="71">
        <v>43</v>
      </c>
      <c r="K177" s="71">
        <v>3</v>
      </c>
      <c r="L177" s="71">
        <v>1</v>
      </c>
      <c r="M177" s="71">
        <v>3</v>
      </c>
      <c r="N177" s="73"/>
      <c r="O177" s="73">
        <v>529.97</v>
      </c>
      <c r="P177" s="74"/>
    </row>
    <row r="178" spans="1:16">
      <c r="A178" s="70" t="s">
        <v>101</v>
      </c>
      <c r="B178" s="70" t="s">
        <v>10</v>
      </c>
      <c r="C178" s="70">
        <v>4879</v>
      </c>
      <c r="D178" s="70" t="s">
        <v>17</v>
      </c>
      <c r="E178" s="70">
        <v>1268</v>
      </c>
      <c r="F178" s="56" t="s">
        <v>56</v>
      </c>
      <c r="G178" s="71" t="s">
        <v>57</v>
      </c>
      <c r="H178" s="72">
        <v>43634</v>
      </c>
      <c r="I178" s="71">
        <v>16</v>
      </c>
      <c r="J178" s="71">
        <v>43</v>
      </c>
      <c r="K178" s="71">
        <v>3</v>
      </c>
      <c r="L178" s="71">
        <v>1</v>
      </c>
      <c r="M178" s="71">
        <v>3</v>
      </c>
      <c r="N178" s="73"/>
      <c r="O178" s="73">
        <v>599.01</v>
      </c>
      <c r="P178" s="74"/>
    </row>
    <row r="179" spans="1:16">
      <c r="A179" s="70" t="s">
        <v>101</v>
      </c>
      <c r="B179" s="70" t="s">
        <v>10</v>
      </c>
      <c r="C179" s="70">
        <v>4949</v>
      </c>
      <c r="D179" s="70" t="s">
        <v>17</v>
      </c>
      <c r="E179" s="70">
        <v>1268</v>
      </c>
      <c r="F179" s="56" t="s">
        <v>56</v>
      </c>
      <c r="G179" s="71" t="s">
        <v>57</v>
      </c>
      <c r="H179" s="72">
        <v>43635</v>
      </c>
      <c r="I179" s="71">
        <v>16</v>
      </c>
      <c r="J179" s="71">
        <v>43</v>
      </c>
      <c r="K179" s="71">
        <v>3</v>
      </c>
      <c r="L179" s="71">
        <v>1</v>
      </c>
      <c r="M179" s="71">
        <v>3</v>
      </c>
      <c r="N179" s="73"/>
      <c r="O179" s="73">
        <v>1874.99</v>
      </c>
      <c r="P179" s="74"/>
    </row>
    <row r="180" spans="1:16">
      <c r="A180" s="70" t="s">
        <v>101</v>
      </c>
      <c r="B180" s="70" t="s">
        <v>10</v>
      </c>
      <c r="C180" s="70">
        <v>5848</v>
      </c>
      <c r="D180" s="70" t="s">
        <v>17</v>
      </c>
      <c r="E180" s="70">
        <v>1268</v>
      </c>
      <c r="F180" s="56" t="s">
        <v>56</v>
      </c>
      <c r="G180" s="71" t="s">
        <v>57</v>
      </c>
      <c r="H180" s="72">
        <v>43665</v>
      </c>
      <c r="I180" s="71">
        <v>16</v>
      </c>
      <c r="J180" s="71">
        <v>43</v>
      </c>
      <c r="K180" s="71">
        <v>3</v>
      </c>
      <c r="L180" s="71">
        <v>1</v>
      </c>
      <c r="M180" s="71">
        <v>3</v>
      </c>
      <c r="N180" s="73"/>
      <c r="O180" s="73">
        <v>658.5</v>
      </c>
      <c r="P180" s="74"/>
    </row>
    <row r="181" spans="1:16">
      <c r="A181" s="70" t="s">
        <v>101</v>
      </c>
      <c r="B181" s="70" t="s">
        <v>10</v>
      </c>
      <c r="C181" s="70">
        <v>6765</v>
      </c>
      <c r="D181" s="70" t="s">
        <v>17</v>
      </c>
      <c r="E181" s="70">
        <v>1268</v>
      </c>
      <c r="F181" s="56" t="s">
        <v>56</v>
      </c>
      <c r="G181" s="71" t="s">
        <v>57</v>
      </c>
      <c r="H181" s="72">
        <v>43686</v>
      </c>
      <c r="I181" s="71">
        <v>16</v>
      </c>
      <c r="J181" s="71">
        <v>43</v>
      </c>
      <c r="K181" s="71">
        <v>3</v>
      </c>
      <c r="L181" s="71">
        <v>1</v>
      </c>
      <c r="M181" s="71">
        <v>3</v>
      </c>
      <c r="N181" s="73"/>
      <c r="O181" s="73">
        <v>671.51</v>
      </c>
      <c r="P181" s="74"/>
    </row>
    <row r="182" spans="1:16">
      <c r="A182" s="81" t="s">
        <v>101</v>
      </c>
      <c r="B182" s="81" t="s">
        <v>10</v>
      </c>
      <c r="C182" s="81">
        <v>6766</v>
      </c>
      <c r="D182" s="81" t="s">
        <v>17</v>
      </c>
      <c r="E182" s="81">
        <v>1268</v>
      </c>
      <c r="F182" s="129" t="s">
        <v>56</v>
      </c>
      <c r="G182" s="83" t="s">
        <v>57</v>
      </c>
      <c r="H182" s="82">
        <v>43686</v>
      </c>
      <c r="I182" s="83">
        <v>16</v>
      </c>
      <c r="J182" s="83">
        <v>43</v>
      </c>
      <c r="K182" s="83">
        <v>3</v>
      </c>
      <c r="L182" s="83">
        <v>1</v>
      </c>
      <c r="M182" s="83">
        <v>3</v>
      </c>
      <c r="N182" s="84"/>
      <c r="O182" s="84">
        <v>3236.17</v>
      </c>
      <c r="P182" s="85"/>
    </row>
    <row r="183" spans="1:16">
      <c r="A183" s="81" t="s">
        <v>101</v>
      </c>
      <c r="B183" s="81" t="s">
        <v>10</v>
      </c>
      <c r="C183" s="81">
        <v>7239</v>
      </c>
      <c r="D183" s="81" t="s">
        <v>17</v>
      </c>
      <c r="E183" s="81">
        <v>1268</v>
      </c>
      <c r="F183" s="129" t="s">
        <v>56</v>
      </c>
      <c r="G183" s="83" t="s">
        <v>57</v>
      </c>
      <c r="H183" s="82">
        <v>43705</v>
      </c>
      <c r="I183" s="83">
        <v>16</v>
      </c>
      <c r="J183" s="83">
        <v>43</v>
      </c>
      <c r="K183" s="83">
        <v>3</v>
      </c>
      <c r="L183" s="83">
        <v>1</v>
      </c>
      <c r="M183" s="83">
        <v>3</v>
      </c>
      <c r="N183" s="84"/>
      <c r="O183" s="84">
        <v>1451.01</v>
      </c>
      <c r="P183" s="131"/>
    </row>
    <row r="184" spans="1:16">
      <c r="A184" s="81" t="s">
        <v>101</v>
      </c>
      <c r="B184" s="81" t="s">
        <v>10</v>
      </c>
      <c r="C184" s="81">
        <v>7287</v>
      </c>
      <c r="D184" s="81" t="s">
        <v>17</v>
      </c>
      <c r="E184" s="81">
        <v>1268</v>
      </c>
      <c r="F184" s="129" t="s">
        <v>56</v>
      </c>
      <c r="G184" s="83" t="s">
        <v>57</v>
      </c>
      <c r="H184" s="82">
        <v>43707</v>
      </c>
      <c r="I184" s="83">
        <v>16</v>
      </c>
      <c r="J184" s="83">
        <v>43</v>
      </c>
      <c r="K184" s="83">
        <v>3</v>
      </c>
      <c r="L184" s="83">
        <v>1</v>
      </c>
      <c r="M184" s="83">
        <v>3</v>
      </c>
      <c r="N184" s="73"/>
      <c r="O184" s="73">
        <v>658.49</v>
      </c>
      <c r="P184" s="85"/>
    </row>
    <row r="185" spans="1:16">
      <c r="A185" s="81" t="s">
        <v>101</v>
      </c>
      <c r="B185" s="81" t="s">
        <v>10</v>
      </c>
      <c r="C185" s="81">
        <v>8818</v>
      </c>
      <c r="D185" s="81" t="s">
        <v>17</v>
      </c>
      <c r="E185" s="81">
        <v>1268</v>
      </c>
      <c r="F185" s="129" t="s">
        <v>56</v>
      </c>
      <c r="G185" s="83" t="s">
        <v>57</v>
      </c>
      <c r="H185" s="82">
        <v>43749</v>
      </c>
      <c r="I185" s="83">
        <v>16</v>
      </c>
      <c r="J185" s="83">
        <v>43</v>
      </c>
      <c r="K185" s="83">
        <v>3</v>
      </c>
      <c r="L185" s="83">
        <v>1</v>
      </c>
      <c r="M185" s="83">
        <v>3</v>
      </c>
      <c r="N185" s="136"/>
      <c r="O185" s="136">
        <v>668.19</v>
      </c>
      <c r="P185" s="85"/>
    </row>
    <row r="186" spans="1:16">
      <c r="A186" s="81" t="s">
        <v>101</v>
      </c>
      <c r="B186" s="81" t="s">
        <v>10</v>
      </c>
      <c r="C186" s="81">
        <v>8821</v>
      </c>
      <c r="D186" s="81" t="s">
        <v>17</v>
      </c>
      <c r="E186" s="81">
        <v>1268</v>
      </c>
      <c r="F186" s="129" t="s">
        <v>56</v>
      </c>
      <c r="G186" s="83" t="s">
        <v>57</v>
      </c>
      <c r="H186" s="82">
        <v>43749</v>
      </c>
      <c r="I186" s="83">
        <v>16</v>
      </c>
      <c r="J186" s="83">
        <v>43</v>
      </c>
      <c r="K186" s="83">
        <v>3</v>
      </c>
      <c r="L186" s="83">
        <v>1</v>
      </c>
      <c r="M186" s="83">
        <v>3</v>
      </c>
      <c r="N186" s="84"/>
      <c r="O186" s="84">
        <v>1395.68</v>
      </c>
      <c r="P186" s="85"/>
    </row>
    <row r="187" spans="1:16" ht="15.75" thickBot="1">
      <c r="A187" s="81" t="s">
        <v>101</v>
      </c>
      <c r="B187" s="81" t="s">
        <v>10</v>
      </c>
      <c r="C187" s="77">
        <v>9692</v>
      </c>
      <c r="D187" s="81" t="s">
        <v>17</v>
      </c>
      <c r="E187" s="81">
        <v>1268</v>
      </c>
      <c r="F187" s="129" t="s">
        <v>56</v>
      </c>
      <c r="G187" s="83" t="s">
        <v>57</v>
      </c>
      <c r="H187" s="78">
        <v>43782</v>
      </c>
      <c r="I187" s="83">
        <v>16</v>
      </c>
      <c r="J187" s="83">
        <v>43</v>
      </c>
      <c r="K187" s="83">
        <v>3</v>
      </c>
      <c r="L187" s="83">
        <v>1</v>
      </c>
      <c r="M187" s="83">
        <v>3</v>
      </c>
      <c r="N187" s="79"/>
      <c r="O187" s="79">
        <v>658.49</v>
      </c>
      <c r="P187" s="138"/>
    </row>
    <row r="188" spans="1:16" ht="15.75" thickBot="1">
      <c r="A188" s="107"/>
      <c r="B188" s="108"/>
      <c r="C188" s="109"/>
      <c r="D188" s="110" t="s">
        <v>14</v>
      </c>
      <c r="E188" s="109"/>
      <c r="F188" s="111"/>
      <c r="G188" s="112"/>
      <c r="H188" s="113"/>
      <c r="I188" s="112"/>
      <c r="J188" s="112"/>
      <c r="K188" s="112"/>
      <c r="L188" s="112"/>
      <c r="M188" s="112"/>
      <c r="N188" s="114">
        <f>SUM(N173:N179)</f>
        <v>0</v>
      </c>
      <c r="O188" s="114">
        <f>SUM(O173:O187)</f>
        <v>15453.57</v>
      </c>
      <c r="P188" s="115">
        <f>N188-O188</f>
        <v>-15453.57</v>
      </c>
    </row>
    <row r="189" spans="1:16">
      <c r="A189" s="87"/>
      <c r="B189" s="87"/>
      <c r="C189" s="87"/>
      <c r="D189" s="88" t="s">
        <v>8</v>
      </c>
      <c r="E189" s="87"/>
      <c r="F189" s="3" t="s">
        <v>58</v>
      </c>
      <c r="G189" s="89"/>
      <c r="H189" s="90"/>
      <c r="I189" s="91">
        <v>16</v>
      </c>
      <c r="J189" s="91">
        <v>43</v>
      </c>
      <c r="K189" s="91">
        <v>3</v>
      </c>
      <c r="L189" s="91">
        <v>1</v>
      </c>
      <c r="M189" s="91">
        <v>5</v>
      </c>
      <c r="N189" s="92">
        <v>1851840</v>
      </c>
      <c r="O189" s="93"/>
      <c r="P189" s="94"/>
    </row>
    <row r="190" spans="1:16">
      <c r="A190" s="70" t="s">
        <v>101</v>
      </c>
      <c r="B190" s="70" t="s">
        <v>10</v>
      </c>
      <c r="C190" s="70">
        <v>60014</v>
      </c>
      <c r="D190" s="70" t="s">
        <v>11</v>
      </c>
      <c r="E190" s="70">
        <v>193118</v>
      </c>
      <c r="F190" s="56" t="s">
        <v>59</v>
      </c>
      <c r="G190" s="71" t="s">
        <v>60</v>
      </c>
      <c r="H190" s="72">
        <v>43517</v>
      </c>
      <c r="I190" s="71">
        <v>16</v>
      </c>
      <c r="J190" s="71">
        <v>43</v>
      </c>
      <c r="K190" s="71">
        <v>3</v>
      </c>
      <c r="L190" s="71">
        <v>1</v>
      </c>
      <c r="M190" s="71">
        <v>5</v>
      </c>
      <c r="N190" s="73"/>
      <c r="O190" s="73">
        <v>480.01</v>
      </c>
      <c r="P190" s="74"/>
    </row>
    <row r="191" spans="1:16">
      <c r="A191" s="70" t="s">
        <v>101</v>
      </c>
      <c r="B191" s="70" t="s">
        <v>10</v>
      </c>
      <c r="C191" s="70">
        <v>85953</v>
      </c>
      <c r="D191" s="70" t="s">
        <v>11</v>
      </c>
      <c r="E191" s="70">
        <v>193118</v>
      </c>
      <c r="F191" s="56" t="s">
        <v>59</v>
      </c>
      <c r="G191" s="71" t="s">
        <v>60</v>
      </c>
      <c r="H191" s="72">
        <v>43543</v>
      </c>
      <c r="I191" s="71">
        <v>16</v>
      </c>
      <c r="J191" s="71">
        <v>43</v>
      </c>
      <c r="K191" s="71">
        <v>3</v>
      </c>
      <c r="L191" s="71">
        <v>1</v>
      </c>
      <c r="M191" s="71">
        <v>5</v>
      </c>
      <c r="N191" s="73"/>
      <c r="O191" s="73">
        <v>26640.2</v>
      </c>
      <c r="P191" s="74"/>
    </row>
    <row r="192" spans="1:16">
      <c r="A192" s="70" t="s">
        <v>101</v>
      </c>
      <c r="B192" s="70" t="s">
        <v>10</v>
      </c>
      <c r="C192" s="70">
        <v>89838</v>
      </c>
      <c r="D192" s="70" t="s">
        <v>11</v>
      </c>
      <c r="E192" s="70">
        <v>193118</v>
      </c>
      <c r="F192" s="56" t="s">
        <v>59</v>
      </c>
      <c r="G192" s="71" t="s">
        <v>60</v>
      </c>
      <c r="H192" s="72">
        <v>43545</v>
      </c>
      <c r="I192" s="71">
        <v>16</v>
      </c>
      <c r="J192" s="71">
        <v>43</v>
      </c>
      <c r="K192" s="71">
        <v>3</v>
      </c>
      <c r="L192" s="71">
        <v>1</v>
      </c>
      <c r="M192" s="71">
        <v>5</v>
      </c>
      <c r="N192" s="73"/>
      <c r="O192" s="73">
        <v>37600.25</v>
      </c>
      <c r="P192" s="74"/>
    </row>
    <row r="193" spans="1:16">
      <c r="A193" s="70" t="s">
        <v>101</v>
      </c>
      <c r="B193" s="70" t="s">
        <v>10</v>
      </c>
      <c r="C193" s="70">
        <v>89852</v>
      </c>
      <c r="D193" s="70" t="s">
        <v>11</v>
      </c>
      <c r="E193" s="70">
        <v>193118</v>
      </c>
      <c r="F193" s="56" t="s">
        <v>59</v>
      </c>
      <c r="G193" s="71" t="s">
        <v>60</v>
      </c>
      <c r="H193" s="72">
        <v>43545</v>
      </c>
      <c r="I193" s="71">
        <v>16</v>
      </c>
      <c r="J193" s="71">
        <v>43</v>
      </c>
      <c r="K193" s="71">
        <v>3</v>
      </c>
      <c r="L193" s="71">
        <v>1</v>
      </c>
      <c r="M193" s="71">
        <v>5</v>
      </c>
      <c r="N193" s="73"/>
      <c r="O193" s="73">
        <v>35400.080000000002</v>
      </c>
      <c r="P193" s="74"/>
    </row>
    <row r="194" spans="1:16">
      <c r="A194" s="70" t="s">
        <v>101</v>
      </c>
      <c r="B194" s="70" t="s">
        <v>10</v>
      </c>
      <c r="C194" s="70">
        <v>89854</v>
      </c>
      <c r="D194" s="70" t="s">
        <v>11</v>
      </c>
      <c r="E194" s="70">
        <v>193118</v>
      </c>
      <c r="F194" s="56" t="s">
        <v>59</v>
      </c>
      <c r="G194" s="71" t="s">
        <v>60</v>
      </c>
      <c r="H194" s="72">
        <v>43545</v>
      </c>
      <c r="I194" s="71">
        <v>16</v>
      </c>
      <c r="J194" s="71">
        <v>43</v>
      </c>
      <c r="K194" s="71">
        <v>3</v>
      </c>
      <c r="L194" s="71">
        <v>1</v>
      </c>
      <c r="M194" s="71">
        <v>5</v>
      </c>
      <c r="N194" s="73"/>
      <c r="O194" s="73">
        <v>211171.25</v>
      </c>
      <c r="P194" s="74"/>
    </row>
    <row r="195" spans="1:16">
      <c r="A195" s="70" t="s">
        <v>101</v>
      </c>
      <c r="B195" s="70" t="s">
        <v>10</v>
      </c>
      <c r="C195" s="70">
        <v>89913</v>
      </c>
      <c r="D195" s="70" t="s">
        <v>11</v>
      </c>
      <c r="E195" s="70">
        <v>193118</v>
      </c>
      <c r="F195" s="56" t="s">
        <v>59</v>
      </c>
      <c r="G195" s="71" t="s">
        <v>60</v>
      </c>
      <c r="H195" s="72">
        <v>43545</v>
      </c>
      <c r="I195" s="71">
        <v>16</v>
      </c>
      <c r="J195" s="71">
        <v>43</v>
      </c>
      <c r="K195" s="71">
        <v>3</v>
      </c>
      <c r="L195" s="71">
        <v>1</v>
      </c>
      <c r="M195" s="71">
        <v>5</v>
      </c>
      <c r="N195" s="73"/>
      <c r="O195" s="73">
        <v>254790.48</v>
      </c>
      <c r="P195" s="74"/>
    </row>
    <row r="196" spans="1:16">
      <c r="A196" s="70" t="s">
        <v>101</v>
      </c>
      <c r="B196" s="70" t="s">
        <v>10</v>
      </c>
      <c r="C196" s="70">
        <v>89937</v>
      </c>
      <c r="D196" s="70" t="s">
        <v>11</v>
      </c>
      <c r="E196" s="70">
        <v>193118</v>
      </c>
      <c r="F196" s="56" t="s">
        <v>59</v>
      </c>
      <c r="G196" s="71" t="s">
        <v>60</v>
      </c>
      <c r="H196" s="72">
        <v>43545</v>
      </c>
      <c r="I196" s="71">
        <v>16</v>
      </c>
      <c r="J196" s="71">
        <v>43</v>
      </c>
      <c r="K196" s="71">
        <v>3</v>
      </c>
      <c r="L196" s="71">
        <v>1</v>
      </c>
      <c r="M196" s="71">
        <v>5</v>
      </c>
      <c r="N196" s="73"/>
      <c r="O196" s="73">
        <v>358701.55</v>
      </c>
      <c r="P196" s="74"/>
    </row>
    <row r="197" spans="1:16">
      <c r="A197" s="70" t="s">
        <v>101</v>
      </c>
      <c r="B197" s="70" t="s">
        <v>10</v>
      </c>
      <c r="C197" s="70">
        <v>89939</v>
      </c>
      <c r="D197" s="70" t="s">
        <v>11</v>
      </c>
      <c r="E197" s="70">
        <v>193118</v>
      </c>
      <c r="F197" s="56" t="s">
        <v>59</v>
      </c>
      <c r="G197" s="71" t="s">
        <v>60</v>
      </c>
      <c r="H197" s="72">
        <v>43545</v>
      </c>
      <c r="I197" s="71">
        <v>16</v>
      </c>
      <c r="J197" s="71">
        <v>43</v>
      </c>
      <c r="K197" s="71">
        <v>3</v>
      </c>
      <c r="L197" s="71">
        <v>1</v>
      </c>
      <c r="M197" s="71">
        <v>5</v>
      </c>
      <c r="N197" s="73"/>
      <c r="O197" s="73">
        <v>38160.1</v>
      </c>
      <c r="P197" s="74"/>
    </row>
    <row r="198" spans="1:16">
      <c r="A198" s="70" t="s">
        <v>101</v>
      </c>
      <c r="B198" s="70" t="s">
        <v>10</v>
      </c>
      <c r="C198" s="70">
        <v>89947</v>
      </c>
      <c r="D198" s="70" t="s">
        <v>11</v>
      </c>
      <c r="E198" s="70">
        <v>193118</v>
      </c>
      <c r="F198" s="56" t="s">
        <v>59</v>
      </c>
      <c r="G198" s="71" t="s">
        <v>60</v>
      </c>
      <c r="H198" s="72">
        <v>43545</v>
      </c>
      <c r="I198" s="71">
        <v>16</v>
      </c>
      <c r="J198" s="71">
        <v>43</v>
      </c>
      <c r="K198" s="71">
        <v>3</v>
      </c>
      <c r="L198" s="71">
        <v>1</v>
      </c>
      <c r="M198" s="71">
        <v>5</v>
      </c>
      <c r="N198" s="73"/>
      <c r="O198" s="73">
        <v>38930.269999999997</v>
      </c>
      <c r="P198" s="74"/>
    </row>
    <row r="199" spans="1:16">
      <c r="A199" s="70" t="s">
        <v>101</v>
      </c>
      <c r="B199" s="70" t="s">
        <v>10</v>
      </c>
      <c r="C199" s="70">
        <v>112549</v>
      </c>
      <c r="D199" s="70" t="s">
        <v>11</v>
      </c>
      <c r="E199" s="70">
        <v>193118</v>
      </c>
      <c r="F199" s="56" t="s">
        <v>59</v>
      </c>
      <c r="G199" s="71" t="s">
        <v>60</v>
      </c>
      <c r="H199" s="72">
        <v>43563</v>
      </c>
      <c r="I199" s="71">
        <v>16</v>
      </c>
      <c r="J199" s="71">
        <v>43</v>
      </c>
      <c r="K199" s="71">
        <v>3</v>
      </c>
      <c r="L199" s="71">
        <v>1</v>
      </c>
      <c r="M199" s="71">
        <v>5</v>
      </c>
      <c r="N199" s="73"/>
      <c r="O199" s="73">
        <v>22585.06</v>
      </c>
      <c r="P199" s="74"/>
    </row>
    <row r="200" spans="1:16">
      <c r="A200" s="70" t="s">
        <v>101</v>
      </c>
      <c r="B200" s="70" t="s">
        <v>10</v>
      </c>
      <c r="C200" s="70">
        <v>112554</v>
      </c>
      <c r="D200" s="70" t="s">
        <v>11</v>
      </c>
      <c r="E200" s="70">
        <v>193118</v>
      </c>
      <c r="F200" s="56" t="s">
        <v>59</v>
      </c>
      <c r="G200" s="71" t="s">
        <v>60</v>
      </c>
      <c r="H200" s="72">
        <v>43563</v>
      </c>
      <c r="I200" s="71">
        <v>16</v>
      </c>
      <c r="J200" s="71">
        <v>43</v>
      </c>
      <c r="K200" s="71">
        <v>3</v>
      </c>
      <c r="L200" s="71">
        <v>1</v>
      </c>
      <c r="M200" s="71">
        <v>5</v>
      </c>
      <c r="N200" s="73"/>
      <c r="O200" s="73">
        <v>247666.32</v>
      </c>
      <c r="P200" s="74"/>
    </row>
    <row r="201" spans="1:16">
      <c r="A201" s="70" t="s">
        <v>101</v>
      </c>
      <c r="B201" s="70" t="s">
        <v>10</v>
      </c>
      <c r="C201" s="70">
        <v>4615</v>
      </c>
      <c r="D201" s="70" t="s">
        <v>11</v>
      </c>
      <c r="E201" s="70">
        <v>193118</v>
      </c>
      <c r="F201" s="56" t="s">
        <v>59</v>
      </c>
      <c r="G201" s="71" t="s">
        <v>60</v>
      </c>
      <c r="H201" s="72">
        <v>43626</v>
      </c>
      <c r="I201" s="71">
        <v>16</v>
      </c>
      <c r="J201" s="71">
        <v>43</v>
      </c>
      <c r="K201" s="71">
        <v>3</v>
      </c>
      <c r="L201" s="71">
        <v>1</v>
      </c>
      <c r="M201" s="71">
        <v>5</v>
      </c>
      <c r="N201" s="73"/>
      <c r="O201" s="73">
        <v>59390.35</v>
      </c>
      <c r="P201" s="74"/>
    </row>
    <row r="202" spans="1:16">
      <c r="A202" s="70" t="s">
        <v>101</v>
      </c>
      <c r="B202" s="70" t="s">
        <v>10</v>
      </c>
      <c r="C202" s="70">
        <v>4616</v>
      </c>
      <c r="D202" s="70" t="s">
        <v>11</v>
      </c>
      <c r="E202" s="70">
        <v>193118</v>
      </c>
      <c r="F202" s="56" t="s">
        <v>59</v>
      </c>
      <c r="G202" s="71" t="s">
        <v>60</v>
      </c>
      <c r="H202" s="72">
        <v>43626</v>
      </c>
      <c r="I202" s="71">
        <v>16</v>
      </c>
      <c r="J202" s="71">
        <v>43</v>
      </c>
      <c r="K202" s="71">
        <v>3</v>
      </c>
      <c r="L202" s="71">
        <v>1</v>
      </c>
      <c r="M202" s="71">
        <v>5</v>
      </c>
      <c r="N202" s="73"/>
      <c r="O202" s="73">
        <v>67380.960000000006</v>
      </c>
      <c r="P202" s="74"/>
    </row>
    <row r="203" spans="1:16">
      <c r="A203" s="70" t="s">
        <v>101</v>
      </c>
      <c r="B203" s="70" t="s">
        <v>10</v>
      </c>
      <c r="C203" s="70">
        <v>4714</v>
      </c>
      <c r="D203" s="70" t="s">
        <v>11</v>
      </c>
      <c r="E203" s="70">
        <v>193118</v>
      </c>
      <c r="F203" s="56" t="s">
        <v>59</v>
      </c>
      <c r="G203" s="71" t="s">
        <v>60</v>
      </c>
      <c r="H203" s="72">
        <v>43628</v>
      </c>
      <c r="I203" s="71">
        <v>16</v>
      </c>
      <c r="J203" s="71">
        <v>43</v>
      </c>
      <c r="K203" s="71">
        <v>3</v>
      </c>
      <c r="L203" s="71">
        <v>1</v>
      </c>
      <c r="M203" s="71">
        <v>5</v>
      </c>
      <c r="N203" s="73"/>
      <c r="O203" s="73">
        <v>416082.55</v>
      </c>
      <c r="P203" s="74"/>
    </row>
    <row r="204" spans="1:16">
      <c r="A204" s="70" t="s">
        <v>101</v>
      </c>
      <c r="B204" s="70" t="s">
        <v>10</v>
      </c>
      <c r="C204" s="70">
        <v>4957</v>
      </c>
      <c r="D204" s="70" t="s">
        <v>11</v>
      </c>
      <c r="E204" s="70">
        <v>193118</v>
      </c>
      <c r="F204" s="56" t="s">
        <v>59</v>
      </c>
      <c r="G204" s="71" t="s">
        <v>60</v>
      </c>
      <c r="H204" s="72">
        <v>43635</v>
      </c>
      <c r="I204" s="71">
        <v>16</v>
      </c>
      <c r="J204" s="71">
        <v>43</v>
      </c>
      <c r="K204" s="71">
        <v>3</v>
      </c>
      <c r="L204" s="71">
        <v>1</v>
      </c>
      <c r="M204" s="71">
        <v>5</v>
      </c>
      <c r="N204" s="73"/>
      <c r="O204" s="73">
        <v>526005.52</v>
      </c>
      <c r="P204" s="74"/>
    </row>
    <row r="205" spans="1:16">
      <c r="A205" s="70" t="s">
        <v>101</v>
      </c>
      <c r="B205" s="70" t="s">
        <v>10</v>
      </c>
      <c r="C205" s="70">
        <v>5039</v>
      </c>
      <c r="D205" s="70" t="s">
        <v>11</v>
      </c>
      <c r="E205" s="70">
        <v>193118</v>
      </c>
      <c r="F205" s="56" t="s">
        <v>59</v>
      </c>
      <c r="G205" s="71" t="s">
        <v>60</v>
      </c>
      <c r="H205" s="72">
        <v>43640</v>
      </c>
      <c r="I205" s="71">
        <v>16</v>
      </c>
      <c r="J205" s="71">
        <v>43</v>
      </c>
      <c r="K205" s="71">
        <v>3</v>
      </c>
      <c r="L205" s="71">
        <v>1</v>
      </c>
      <c r="M205" s="71">
        <v>5</v>
      </c>
      <c r="N205" s="73"/>
      <c r="O205" s="73">
        <v>765</v>
      </c>
      <c r="P205" s="74"/>
    </row>
    <row r="206" spans="1:16">
      <c r="A206" s="81" t="s">
        <v>101</v>
      </c>
      <c r="B206" s="81" t="s">
        <v>10</v>
      </c>
      <c r="C206" s="81">
        <v>5443</v>
      </c>
      <c r="D206" s="81" t="s">
        <v>11</v>
      </c>
      <c r="E206" s="81">
        <v>193118</v>
      </c>
      <c r="F206" s="129" t="s">
        <v>59</v>
      </c>
      <c r="G206" s="83" t="s">
        <v>60</v>
      </c>
      <c r="H206" s="82">
        <v>43656</v>
      </c>
      <c r="I206" s="83">
        <v>16</v>
      </c>
      <c r="J206" s="83">
        <v>43</v>
      </c>
      <c r="K206" s="83">
        <v>3</v>
      </c>
      <c r="L206" s="83">
        <v>1</v>
      </c>
      <c r="M206" s="83">
        <v>5</v>
      </c>
      <c r="N206" s="84"/>
      <c r="O206" s="84">
        <v>805</v>
      </c>
      <c r="P206" s="85"/>
    </row>
    <row r="207" spans="1:16">
      <c r="A207" s="81" t="s">
        <v>101</v>
      </c>
      <c r="B207" s="81" t="s">
        <v>10</v>
      </c>
      <c r="C207" s="81">
        <v>5517</v>
      </c>
      <c r="D207" s="81" t="s">
        <v>11</v>
      </c>
      <c r="E207" s="81">
        <v>193118</v>
      </c>
      <c r="F207" s="129" t="s">
        <v>59</v>
      </c>
      <c r="G207" s="83" t="s">
        <v>60</v>
      </c>
      <c r="H207" s="82">
        <v>43657</v>
      </c>
      <c r="I207" s="83">
        <v>16</v>
      </c>
      <c r="J207" s="83">
        <v>43</v>
      </c>
      <c r="K207" s="83">
        <v>3</v>
      </c>
      <c r="L207" s="83">
        <v>1</v>
      </c>
      <c r="M207" s="83">
        <v>5</v>
      </c>
      <c r="N207" s="84"/>
      <c r="O207" s="84">
        <v>610.01</v>
      </c>
      <c r="P207" s="85"/>
    </row>
    <row r="208" spans="1:16">
      <c r="A208" s="70" t="s">
        <v>101</v>
      </c>
      <c r="B208" s="70" t="s">
        <v>10</v>
      </c>
      <c r="C208" s="70">
        <v>5802</v>
      </c>
      <c r="D208" s="70" t="s">
        <v>11</v>
      </c>
      <c r="E208" s="81">
        <v>193118</v>
      </c>
      <c r="F208" s="129" t="s">
        <v>59</v>
      </c>
      <c r="G208" s="83" t="s">
        <v>60</v>
      </c>
      <c r="H208" s="82">
        <v>43664</v>
      </c>
      <c r="I208" s="83">
        <v>16</v>
      </c>
      <c r="J208" s="83">
        <v>43</v>
      </c>
      <c r="K208" s="83">
        <v>3</v>
      </c>
      <c r="L208" s="83">
        <v>1</v>
      </c>
      <c r="M208" s="83">
        <v>5</v>
      </c>
      <c r="N208" s="73"/>
      <c r="O208" s="73">
        <v>24810.25</v>
      </c>
      <c r="P208" s="74"/>
    </row>
    <row r="209" spans="1:16">
      <c r="A209" s="70" t="s">
        <v>101</v>
      </c>
      <c r="B209" s="70" t="s">
        <v>10</v>
      </c>
      <c r="C209" s="70">
        <v>6819</v>
      </c>
      <c r="D209" s="70" t="s">
        <v>11</v>
      </c>
      <c r="E209" s="70">
        <v>193118</v>
      </c>
      <c r="F209" s="56" t="s">
        <v>59</v>
      </c>
      <c r="G209" s="71" t="s">
        <v>60</v>
      </c>
      <c r="H209" s="72">
        <v>43690</v>
      </c>
      <c r="I209" s="83">
        <v>16</v>
      </c>
      <c r="J209" s="83">
        <v>43</v>
      </c>
      <c r="K209" s="83">
        <v>3</v>
      </c>
      <c r="L209" s="83">
        <v>1</v>
      </c>
      <c r="M209" s="83">
        <v>5</v>
      </c>
      <c r="N209" s="73"/>
      <c r="O209" s="73">
        <v>377129.34</v>
      </c>
      <c r="P209" s="74"/>
    </row>
    <row r="210" spans="1:16">
      <c r="A210" s="81" t="s">
        <v>101</v>
      </c>
      <c r="B210" s="81" t="s">
        <v>10</v>
      </c>
      <c r="C210" s="81">
        <v>6975</v>
      </c>
      <c r="D210" s="81" t="s">
        <v>11</v>
      </c>
      <c r="E210" s="81">
        <v>193118</v>
      </c>
      <c r="F210" s="129" t="s">
        <v>59</v>
      </c>
      <c r="G210" s="83" t="s">
        <v>60</v>
      </c>
      <c r="H210" s="82">
        <v>43698</v>
      </c>
      <c r="I210" s="83">
        <v>16</v>
      </c>
      <c r="J210" s="83">
        <v>43</v>
      </c>
      <c r="K210" s="83">
        <v>3</v>
      </c>
      <c r="L210" s="83">
        <v>1</v>
      </c>
      <c r="M210" s="83">
        <v>5</v>
      </c>
      <c r="N210" s="84"/>
      <c r="O210" s="84">
        <v>1860.03</v>
      </c>
      <c r="P210" s="85"/>
    </row>
    <row r="211" spans="1:16">
      <c r="A211" s="81" t="s">
        <v>101</v>
      </c>
      <c r="B211" s="81" t="s">
        <v>10</v>
      </c>
      <c r="C211" s="70">
        <v>7045</v>
      </c>
      <c r="D211" s="81" t="s">
        <v>11</v>
      </c>
      <c r="E211" s="81">
        <v>193118</v>
      </c>
      <c r="F211" s="129" t="s">
        <v>59</v>
      </c>
      <c r="G211" s="83" t="s">
        <v>60</v>
      </c>
      <c r="H211" s="82">
        <v>43700</v>
      </c>
      <c r="I211" s="83">
        <v>16</v>
      </c>
      <c r="J211" s="83">
        <v>43</v>
      </c>
      <c r="K211" s="83">
        <v>3</v>
      </c>
      <c r="L211" s="83">
        <v>1</v>
      </c>
      <c r="M211" s="83">
        <v>5</v>
      </c>
      <c r="N211" s="73"/>
      <c r="O211" s="73">
        <v>1300.02</v>
      </c>
      <c r="P211" s="74"/>
    </row>
    <row r="212" spans="1:16">
      <c r="A212" s="81" t="s">
        <v>101</v>
      </c>
      <c r="B212" s="81" t="s">
        <v>10</v>
      </c>
      <c r="C212" s="70">
        <v>7252</v>
      </c>
      <c r="D212" s="70" t="s">
        <v>11</v>
      </c>
      <c r="E212" s="81">
        <v>193118</v>
      </c>
      <c r="F212" s="129" t="s">
        <v>59</v>
      </c>
      <c r="G212" s="83" t="s">
        <v>60</v>
      </c>
      <c r="H212" s="82">
        <v>43705</v>
      </c>
      <c r="I212" s="83">
        <v>16</v>
      </c>
      <c r="J212" s="83">
        <v>43</v>
      </c>
      <c r="K212" s="83">
        <v>3</v>
      </c>
      <c r="L212" s="83">
        <v>1</v>
      </c>
      <c r="M212" s="83">
        <v>5</v>
      </c>
      <c r="N212" s="73"/>
      <c r="O212" s="73">
        <v>1870.02</v>
      </c>
      <c r="P212" s="74"/>
    </row>
    <row r="213" spans="1:16">
      <c r="A213" s="81" t="s">
        <v>101</v>
      </c>
      <c r="B213" s="81" t="s">
        <v>10</v>
      </c>
      <c r="C213" s="70">
        <v>7253</v>
      </c>
      <c r="D213" s="70" t="s">
        <v>11</v>
      </c>
      <c r="E213" s="81">
        <v>193118</v>
      </c>
      <c r="F213" s="129" t="s">
        <v>59</v>
      </c>
      <c r="G213" s="83" t="s">
        <v>60</v>
      </c>
      <c r="H213" s="82">
        <v>43705</v>
      </c>
      <c r="I213" s="83">
        <v>16</v>
      </c>
      <c r="J213" s="83">
        <v>43</v>
      </c>
      <c r="K213" s="83">
        <v>3</v>
      </c>
      <c r="L213" s="83">
        <v>1</v>
      </c>
      <c r="M213" s="83">
        <v>5</v>
      </c>
      <c r="N213" s="73"/>
      <c r="O213" s="73">
        <v>1950.04</v>
      </c>
      <c r="P213" s="74"/>
    </row>
    <row r="214" spans="1:16">
      <c r="A214" s="81" t="s">
        <v>101</v>
      </c>
      <c r="B214" s="81" t="s">
        <v>10</v>
      </c>
      <c r="C214" s="70">
        <v>7294</v>
      </c>
      <c r="D214" s="70" t="s">
        <v>11</v>
      </c>
      <c r="E214" s="81">
        <v>193118</v>
      </c>
      <c r="F214" s="129" t="s">
        <v>59</v>
      </c>
      <c r="G214" s="83" t="s">
        <v>60</v>
      </c>
      <c r="H214" s="82">
        <v>43707</v>
      </c>
      <c r="I214" s="83">
        <v>16</v>
      </c>
      <c r="J214" s="83">
        <v>43</v>
      </c>
      <c r="K214" s="83">
        <v>3</v>
      </c>
      <c r="L214" s="83">
        <v>1</v>
      </c>
      <c r="M214" s="83">
        <v>5</v>
      </c>
      <c r="N214" s="73"/>
      <c r="O214" s="73">
        <v>920.01</v>
      </c>
      <c r="P214" s="74"/>
    </row>
    <row r="215" spans="1:16">
      <c r="A215" s="81" t="s">
        <v>101</v>
      </c>
      <c r="B215" s="81" t="s">
        <v>10</v>
      </c>
      <c r="C215" s="70">
        <v>7295</v>
      </c>
      <c r="D215" s="70" t="s">
        <v>11</v>
      </c>
      <c r="E215" s="81">
        <v>193118</v>
      </c>
      <c r="F215" s="129" t="s">
        <v>59</v>
      </c>
      <c r="G215" s="83" t="s">
        <v>60</v>
      </c>
      <c r="H215" s="82">
        <v>43707</v>
      </c>
      <c r="I215" s="83">
        <v>16</v>
      </c>
      <c r="J215" s="83">
        <v>43</v>
      </c>
      <c r="K215" s="83">
        <v>3</v>
      </c>
      <c r="L215" s="83">
        <v>1</v>
      </c>
      <c r="M215" s="83">
        <v>5</v>
      </c>
      <c r="N215" s="73"/>
      <c r="O215" s="73">
        <v>3360.03</v>
      </c>
      <c r="P215" s="74"/>
    </row>
    <row r="216" spans="1:16">
      <c r="A216" s="81" t="s">
        <v>101</v>
      </c>
      <c r="B216" s="81" t="s">
        <v>10</v>
      </c>
      <c r="C216" s="70">
        <v>7296</v>
      </c>
      <c r="D216" s="70" t="s">
        <v>11</v>
      </c>
      <c r="E216" s="81">
        <v>193118</v>
      </c>
      <c r="F216" s="129" t="s">
        <v>59</v>
      </c>
      <c r="G216" s="83" t="s">
        <v>60</v>
      </c>
      <c r="H216" s="82">
        <v>43707</v>
      </c>
      <c r="I216" s="83">
        <v>16</v>
      </c>
      <c r="J216" s="83">
        <v>43</v>
      </c>
      <c r="K216" s="83">
        <v>3</v>
      </c>
      <c r="L216" s="83">
        <v>1</v>
      </c>
      <c r="M216" s="83">
        <v>5</v>
      </c>
      <c r="N216" s="73"/>
      <c r="O216" s="73">
        <v>4475.8500000000004</v>
      </c>
      <c r="P216" s="74"/>
    </row>
    <row r="217" spans="1:16">
      <c r="A217" s="81" t="s">
        <v>101</v>
      </c>
      <c r="B217" s="81" t="s">
        <v>10</v>
      </c>
      <c r="C217" s="70">
        <v>7298</v>
      </c>
      <c r="D217" s="70" t="s">
        <v>11</v>
      </c>
      <c r="E217" s="81">
        <v>193118</v>
      </c>
      <c r="F217" s="129" t="s">
        <v>59</v>
      </c>
      <c r="G217" s="83" t="s">
        <v>60</v>
      </c>
      <c r="H217" s="82">
        <v>43707</v>
      </c>
      <c r="I217" s="83">
        <v>16</v>
      </c>
      <c r="J217" s="83">
        <v>43</v>
      </c>
      <c r="K217" s="83">
        <v>3</v>
      </c>
      <c r="L217" s="83">
        <v>1</v>
      </c>
      <c r="M217" s="83">
        <v>5</v>
      </c>
      <c r="N217" s="73"/>
      <c r="O217" s="73">
        <v>4075.05</v>
      </c>
      <c r="P217" s="74"/>
    </row>
    <row r="218" spans="1:16">
      <c r="A218" s="81" t="s">
        <v>101</v>
      </c>
      <c r="B218" s="81" t="s">
        <v>10</v>
      </c>
      <c r="C218" s="70">
        <v>8067</v>
      </c>
      <c r="D218" s="70" t="s">
        <v>11</v>
      </c>
      <c r="E218" s="81">
        <v>193118</v>
      </c>
      <c r="F218" s="129" t="s">
        <v>59</v>
      </c>
      <c r="G218" s="83" t="s">
        <v>60</v>
      </c>
      <c r="H218" s="82">
        <v>43732</v>
      </c>
      <c r="I218" s="83">
        <v>16</v>
      </c>
      <c r="J218" s="83">
        <v>43</v>
      </c>
      <c r="K218" s="83">
        <v>3</v>
      </c>
      <c r="L218" s="83">
        <v>1</v>
      </c>
      <c r="M218" s="83">
        <v>5</v>
      </c>
      <c r="N218" s="73"/>
      <c r="O218" s="73">
        <v>126102.33</v>
      </c>
      <c r="P218" s="74"/>
    </row>
    <row r="219" spans="1:16">
      <c r="A219" s="81" t="s">
        <v>101</v>
      </c>
      <c r="B219" s="81" t="s">
        <v>10</v>
      </c>
      <c r="C219" s="70">
        <v>8034</v>
      </c>
      <c r="D219" s="70" t="s">
        <v>11</v>
      </c>
      <c r="E219" s="81">
        <v>193118</v>
      </c>
      <c r="F219" s="129" t="s">
        <v>59</v>
      </c>
      <c r="G219" s="83" t="s">
        <v>60</v>
      </c>
      <c r="H219" s="82">
        <v>43732</v>
      </c>
      <c r="I219" s="83">
        <v>16</v>
      </c>
      <c r="J219" s="83">
        <v>43</v>
      </c>
      <c r="K219" s="83">
        <v>3</v>
      </c>
      <c r="L219" s="83">
        <v>1</v>
      </c>
      <c r="M219" s="83">
        <v>5</v>
      </c>
      <c r="N219" s="73"/>
      <c r="O219" s="73">
        <v>11815.21</v>
      </c>
      <c r="P219" s="74"/>
    </row>
    <row r="220" spans="1:16">
      <c r="A220" s="81" t="s">
        <v>101</v>
      </c>
      <c r="B220" s="81" t="s">
        <v>10</v>
      </c>
      <c r="C220" s="70">
        <v>8040</v>
      </c>
      <c r="D220" s="70" t="s">
        <v>11</v>
      </c>
      <c r="E220" s="81">
        <v>193118</v>
      </c>
      <c r="F220" s="129" t="s">
        <v>59</v>
      </c>
      <c r="G220" s="83" t="s">
        <v>60</v>
      </c>
      <c r="H220" s="82">
        <v>43732</v>
      </c>
      <c r="I220" s="83">
        <v>16</v>
      </c>
      <c r="J220" s="83">
        <v>43</v>
      </c>
      <c r="K220" s="83">
        <v>3</v>
      </c>
      <c r="L220" s="83">
        <v>1</v>
      </c>
      <c r="M220" s="83">
        <v>5</v>
      </c>
      <c r="N220" s="73"/>
      <c r="O220" s="73">
        <v>26251.7</v>
      </c>
      <c r="P220" s="74"/>
    </row>
    <row r="221" spans="1:16">
      <c r="A221" s="81" t="s">
        <v>101</v>
      </c>
      <c r="B221" s="81" t="s">
        <v>10</v>
      </c>
      <c r="C221" s="70">
        <v>8041</v>
      </c>
      <c r="D221" s="70" t="s">
        <v>11</v>
      </c>
      <c r="E221" s="81">
        <v>193118</v>
      </c>
      <c r="F221" s="129" t="s">
        <v>59</v>
      </c>
      <c r="G221" s="83" t="s">
        <v>60</v>
      </c>
      <c r="H221" s="82">
        <v>43732</v>
      </c>
      <c r="I221" s="83">
        <v>16</v>
      </c>
      <c r="J221" s="83">
        <v>43</v>
      </c>
      <c r="K221" s="83">
        <v>3</v>
      </c>
      <c r="L221" s="83">
        <v>1</v>
      </c>
      <c r="M221" s="83">
        <v>5</v>
      </c>
      <c r="N221" s="73"/>
      <c r="O221" s="73">
        <v>202404.11</v>
      </c>
      <c r="P221" s="74"/>
    </row>
    <row r="222" spans="1:16">
      <c r="A222" s="81" t="s">
        <v>101</v>
      </c>
      <c r="B222" s="81" t="s">
        <v>10</v>
      </c>
      <c r="C222" s="70">
        <v>8043</v>
      </c>
      <c r="D222" s="70" t="s">
        <v>11</v>
      </c>
      <c r="E222" s="81">
        <v>193118</v>
      </c>
      <c r="F222" s="129" t="s">
        <v>59</v>
      </c>
      <c r="G222" s="83" t="s">
        <v>60</v>
      </c>
      <c r="H222" s="82">
        <v>43732</v>
      </c>
      <c r="I222" s="83">
        <v>16</v>
      </c>
      <c r="J222" s="83">
        <v>43</v>
      </c>
      <c r="K222" s="83">
        <v>3</v>
      </c>
      <c r="L222" s="83">
        <v>1</v>
      </c>
      <c r="M222" s="83">
        <v>5</v>
      </c>
      <c r="N222" s="73"/>
      <c r="O222" s="73">
        <v>34775.64</v>
      </c>
      <c r="P222" s="74"/>
    </row>
    <row r="223" spans="1:16">
      <c r="A223" s="81" t="s">
        <v>101</v>
      </c>
      <c r="B223" s="81" t="s">
        <v>10</v>
      </c>
      <c r="C223" s="70">
        <v>8007</v>
      </c>
      <c r="D223" s="70" t="s">
        <v>11</v>
      </c>
      <c r="E223" s="81">
        <v>193118</v>
      </c>
      <c r="F223" s="129" t="s">
        <v>59</v>
      </c>
      <c r="G223" s="83" t="s">
        <v>60</v>
      </c>
      <c r="H223" s="82">
        <v>43732</v>
      </c>
      <c r="I223" s="83">
        <v>16</v>
      </c>
      <c r="J223" s="83">
        <v>43</v>
      </c>
      <c r="K223" s="83">
        <v>3</v>
      </c>
      <c r="L223" s="83">
        <v>1</v>
      </c>
      <c r="M223" s="83">
        <v>5</v>
      </c>
      <c r="N223" s="73"/>
      <c r="O223" s="73">
        <v>249065.32</v>
      </c>
      <c r="P223" s="74"/>
    </row>
    <row r="224" spans="1:16">
      <c r="A224" s="81" t="s">
        <v>101</v>
      </c>
      <c r="B224" s="81" t="s">
        <v>10</v>
      </c>
      <c r="C224" s="70">
        <v>8015</v>
      </c>
      <c r="D224" s="70" t="s">
        <v>11</v>
      </c>
      <c r="E224" s="81">
        <v>193118</v>
      </c>
      <c r="F224" s="129" t="s">
        <v>59</v>
      </c>
      <c r="G224" s="83" t="s">
        <v>60</v>
      </c>
      <c r="H224" s="82">
        <v>43732</v>
      </c>
      <c r="I224" s="83">
        <v>16</v>
      </c>
      <c r="J224" s="83">
        <v>43</v>
      </c>
      <c r="K224" s="83">
        <v>3</v>
      </c>
      <c r="L224" s="83">
        <v>1</v>
      </c>
      <c r="M224" s="83">
        <v>5</v>
      </c>
      <c r="N224" s="73"/>
      <c r="O224" s="73">
        <v>5795.09</v>
      </c>
      <c r="P224" s="74"/>
    </row>
    <row r="225" spans="1:16" ht="15.75" thickBot="1">
      <c r="A225" s="81" t="s">
        <v>101</v>
      </c>
      <c r="B225" s="81" t="s">
        <v>10</v>
      </c>
      <c r="C225" s="77">
        <v>8000</v>
      </c>
      <c r="D225" s="70" t="s">
        <v>11</v>
      </c>
      <c r="E225" s="81">
        <v>193118</v>
      </c>
      <c r="F225" s="129" t="s">
        <v>59</v>
      </c>
      <c r="G225" s="83" t="s">
        <v>60</v>
      </c>
      <c r="H225" s="82">
        <v>43732</v>
      </c>
      <c r="I225" s="83">
        <v>16</v>
      </c>
      <c r="J225" s="83">
        <v>43</v>
      </c>
      <c r="K225" s="83">
        <v>3</v>
      </c>
      <c r="L225" s="83">
        <v>1</v>
      </c>
      <c r="M225" s="83">
        <v>5</v>
      </c>
      <c r="N225" s="79"/>
      <c r="O225" s="79">
        <v>268144.21999999997</v>
      </c>
      <c r="P225" s="138"/>
    </row>
    <row r="226" spans="1:16" ht="15.75" thickBot="1">
      <c r="A226" s="107"/>
      <c r="B226" s="108"/>
      <c r="C226" s="109"/>
      <c r="D226" s="110" t="s">
        <v>14</v>
      </c>
      <c r="E226" s="109"/>
      <c r="F226" s="111"/>
      <c r="G226" s="112"/>
      <c r="H226" s="113"/>
      <c r="I226" s="112"/>
      <c r="J226" s="112"/>
      <c r="K226" s="112"/>
      <c r="L226" s="112"/>
      <c r="M226" s="112"/>
      <c r="N226" s="114">
        <f>SUM(N189:N207)</f>
        <v>1851840</v>
      </c>
      <c r="O226" s="114">
        <f>SUM(O189:O225)</f>
        <v>3689269.2199999988</v>
      </c>
      <c r="P226" s="115">
        <f>N226-O226</f>
        <v>-1837429.2199999988</v>
      </c>
    </row>
    <row r="227" spans="1:16">
      <c r="A227" s="87"/>
      <c r="B227" s="87"/>
      <c r="C227" s="87"/>
      <c r="D227" s="88" t="s">
        <v>8</v>
      </c>
      <c r="E227" s="87"/>
      <c r="F227" s="3" t="s">
        <v>61</v>
      </c>
      <c r="G227" s="89"/>
      <c r="H227" s="90"/>
      <c r="I227" s="91">
        <v>16</v>
      </c>
      <c r="J227" s="91">
        <v>43</v>
      </c>
      <c r="K227" s="91">
        <v>3</v>
      </c>
      <c r="L227" s="91">
        <v>1</v>
      </c>
      <c r="M227" s="91">
        <v>9</v>
      </c>
      <c r="N227" s="92">
        <v>2479431</v>
      </c>
      <c r="O227" s="93"/>
      <c r="P227" s="94"/>
    </row>
    <row r="228" spans="1:16" ht="15.75" thickBot="1">
      <c r="A228" s="100"/>
      <c r="B228" s="100"/>
      <c r="C228" s="100"/>
      <c r="D228" s="101"/>
      <c r="E228" s="100"/>
      <c r="F228" s="31"/>
      <c r="G228" s="102"/>
      <c r="H228" s="103"/>
      <c r="I228" s="102">
        <v>16</v>
      </c>
      <c r="J228" s="102">
        <v>43</v>
      </c>
      <c r="K228" s="102">
        <v>3</v>
      </c>
      <c r="L228" s="102">
        <v>1</v>
      </c>
      <c r="M228" s="102">
        <v>9</v>
      </c>
      <c r="N228" s="153"/>
      <c r="O228" s="105">
        <v>0</v>
      </c>
      <c r="P228" s="106"/>
    </row>
    <row r="229" spans="1:16" ht="15.75" thickBot="1">
      <c r="A229" s="107"/>
      <c r="B229" s="108"/>
      <c r="C229" s="109"/>
      <c r="D229" s="110" t="s">
        <v>14</v>
      </c>
      <c r="E229" s="109"/>
      <c r="F229" s="111"/>
      <c r="G229" s="112"/>
      <c r="H229" s="113"/>
      <c r="I229" s="112"/>
      <c r="J229" s="112"/>
      <c r="K229" s="112"/>
      <c r="L229" s="112"/>
      <c r="M229" s="112"/>
      <c r="N229" s="114">
        <f>SUM(N227:N228)</f>
        <v>2479431</v>
      </c>
      <c r="O229" s="114">
        <f>SUM(O227:O228)</f>
        <v>0</v>
      </c>
      <c r="P229" s="115">
        <f>N229-O229</f>
        <v>2479431</v>
      </c>
    </row>
    <row r="230" spans="1:16">
      <c r="A230" s="87"/>
      <c r="B230" s="87"/>
      <c r="C230" s="87"/>
      <c r="D230" s="88" t="s">
        <v>8</v>
      </c>
      <c r="E230" s="87"/>
      <c r="F230" s="3" t="s">
        <v>62</v>
      </c>
      <c r="G230" s="89"/>
      <c r="H230" s="90"/>
      <c r="I230" s="91">
        <v>16</v>
      </c>
      <c r="J230" s="91">
        <v>43</v>
      </c>
      <c r="K230" s="91">
        <v>3</v>
      </c>
      <c r="L230" s="91">
        <v>2</v>
      </c>
      <c r="M230" s="91">
        <v>3</v>
      </c>
      <c r="N230" s="92">
        <v>20000000</v>
      </c>
      <c r="O230" s="93"/>
      <c r="P230" s="94"/>
    </row>
    <row r="231" spans="1:16" ht="15.75" thickBot="1">
      <c r="A231" s="70" t="s">
        <v>101</v>
      </c>
      <c r="B231" s="70" t="s">
        <v>21</v>
      </c>
      <c r="C231" s="70">
        <v>6707</v>
      </c>
      <c r="D231" s="70" t="s">
        <v>11</v>
      </c>
      <c r="E231" s="70">
        <v>162163</v>
      </c>
      <c r="F231" s="56" t="s">
        <v>63</v>
      </c>
      <c r="G231" s="71" t="s">
        <v>64</v>
      </c>
      <c r="H231" s="72">
        <v>43686</v>
      </c>
      <c r="I231" s="71">
        <v>16</v>
      </c>
      <c r="J231" s="71">
        <v>43</v>
      </c>
      <c r="K231" s="71">
        <v>3</v>
      </c>
      <c r="L231" s="71">
        <v>2</v>
      </c>
      <c r="M231" s="71">
        <v>3</v>
      </c>
      <c r="N231" s="73"/>
      <c r="O231" s="73">
        <v>20000000</v>
      </c>
      <c r="P231" s="74"/>
    </row>
    <row r="232" spans="1:16" ht="15.75" thickBot="1">
      <c r="A232" s="107"/>
      <c r="B232" s="108"/>
      <c r="C232" s="109"/>
      <c r="D232" s="110" t="s">
        <v>14</v>
      </c>
      <c r="E232" s="109"/>
      <c r="F232" s="111"/>
      <c r="G232" s="112"/>
      <c r="H232" s="113"/>
      <c r="I232" s="112"/>
      <c r="J232" s="112"/>
      <c r="K232" s="112"/>
      <c r="L232" s="112"/>
      <c r="M232" s="112"/>
      <c r="N232" s="114">
        <f>SUM(N230:N231)</f>
        <v>20000000</v>
      </c>
      <c r="O232" s="114">
        <f>SUM(O230:O231)</f>
        <v>20000000</v>
      </c>
      <c r="P232" s="115">
        <f>N232-O232</f>
        <v>0</v>
      </c>
    </row>
    <row r="233" spans="1:16">
      <c r="A233" s="87"/>
      <c r="B233" s="87"/>
      <c r="C233" s="87"/>
      <c r="D233" s="88" t="s">
        <v>8</v>
      </c>
      <c r="E233" s="87"/>
      <c r="F233" s="3" t="s">
        <v>65</v>
      </c>
      <c r="G233" s="89"/>
      <c r="H233" s="90"/>
      <c r="I233" s="91">
        <v>16</v>
      </c>
      <c r="J233" s="91">
        <v>43</v>
      </c>
      <c r="K233" s="91">
        <v>3</v>
      </c>
      <c r="L233" s="91">
        <v>2</v>
      </c>
      <c r="M233" s="91">
        <v>9</v>
      </c>
      <c r="N233" s="92">
        <v>0</v>
      </c>
      <c r="O233" s="93">
        <v>0</v>
      </c>
      <c r="P233" s="94"/>
    </row>
    <row r="234" spans="1:16" ht="15.75" thickBot="1">
      <c r="A234" s="145"/>
      <c r="B234" s="145"/>
      <c r="C234" s="146"/>
      <c r="D234" s="147"/>
      <c r="E234" s="146"/>
      <c r="F234" s="32"/>
      <c r="G234" s="149"/>
      <c r="H234" s="150"/>
      <c r="I234" s="149">
        <v>16</v>
      </c>
      <c r="J234" s="149">
        <v>43</v>
      </c>
      <c r="K234" s="149">
        <v>3</v>
      </c>
      <c r="L234" s="149">
        <v>2</v>
      </c>
      <c r="M234" s="149">
        <v>9</v>
      </c>
      <c r="N234" s="154"/>
      <c r="O234" s="155"/>
      <c r="P234" s="156"/>
    </row>
    <row r="235" spans="1:16" ht="15.75" thickBot="1">
      <c r="A235" s="107"/>
      <c r="B235" s="108"/>
      <c r="C235" s="109"/>
      <c r="D235" s="110" t="s">
        <v>14</v>
      </c>
      <c r="E235" s="109"/>
      <c r="F235" s="111"/>
      <c r="G235" s="112"/>
      <c r="H235" s="113"/>
      <c r="I235" s="112"/>
      <c r="J235" s="112"/>
      <c r="K235" s="112"/>
      <c r="L235" s="112"/>
      <c r="M235" s="112"/>
      <c r="N235" s="114">
        <f>SUM(N233:N234)</f>
        <v>0</v>
      </c>
      <c r="O235" s="114">
        <f>SUM(O233:O234)</f>
        <v>0</v>
      </c>
      <c r="P235" s="115">
        <f>N235-O235</f>
        <v>0</v>
      </c>
    </row>
    <row r="236" spans="1:16">
      <c r="A236" s="87"/>
      <c r="B236" s="87"/>
      <c r="C236" s="87"/>
      <c r="D236" s="88" t="s">
        <v>8</v>
      </c>
      <c r="E236" s="87"/>
      <c r="F236" s="3" t="s">
        <v>66</v>
      </c>
      <c r="G236" s="89"/>
      <c r="H236" s="90"/>
      <c r="I236" s="91">
        <v>16</v>
      </c>
      <c r="J236" s="91">
        <v>43</v>
      </c>
      <c r="K236" s="91">
        <v>3</v>
      </c>
      <c r="L236" s="91">
        <v>3</v>
      </c>
      <c r="M236" s="91">
        <v>1</v>
      </c>
      <c r="N236" s="92">
        <v>0</v>
      </c>
      <c r="O236" s="93"/>
      <c r="P236" s="94"/>
    </row>
    <row r="237" spans="1:16">
      <c r="A237" s="70" t="s">
        <v>101</v>
      </c>
      <c r="B237" s="70" t="s">
        <v>10</v>
      </c>
      <c r="C237" s="70">
        <v>31609</v>
      </c>
      <c r="D237" s="70" t="s">
        <v>11</v>
      </c>
      <c r="E237" s="70">
        <v>222696</v>
      </c>
      <c r="F237" s="56" t="s">
        <v>67</v>
      </c>
      <c r="G237" s="71" t="s">
        <v>68</v>
      </c>
      <c r="H237" s="72">
        <v>43493</v>
      </c>
      <c r="I237" s="71">
        <v>16</v>
      </c>
      <c r="J237" s="71">
        <v>43</v>
      </c>
      <c r="K237" s="71">
        <v>3</v>
      </c>
      <c r="L237" s="71">
        <v>3</v>
      </c>
      <c r="M237" s="71">
        <v>1</v>
      </c>
      <c r="N237" s="73"/>
      <c r="O237" s="73">
        <v>3000</v>
      </c>
      <c r="P237" s="74"/>
    </row>
    <row r="238" spans="1:16">
      <c r="A238" s="70" t="s">
        <v>101</v>
      </c>
      <c r="B238" s="70" t="s">
        <v>10</v>
      </c>
      <c r="C238" s="70">
        <v>50874</v>
      </c>
      <c r="D238" s="70" t="s">
        <v>11</v>
      </c>
      <c r="E238" s="70">
        <v>222696</v>
      </c>
      <c r="F238" s="56" t="s">
        <v>67</v>
      </c>
      <c r="G238" s="71" t="s">
        <v>68</v>
      </c>
      <c r="H238" s="72">
        <v>43509</v>
      </c>
      <c r="I238" s="71">
        <v>16</v>
      </c>
      <c r="J238" s="71">
        <v>43</v>
      </c>
      <c r="K238" s="71">
        <v>3</v>
      </c>
      <c r="L238" s="71">
        <v>3</v>
      </c>
      <c r="M238" s="71">
        <v>1</v>
      </c>
      <c r="N238" s="73"/>
      <c r="O238" s="73">
        <v>3030</v>
      </c>
      <c r="P238" s="74"/>
    </row>
    <row r="239" spans="1:16">
      <c r="A239" s="70" t="s">
        <v>101</v>
      </c>
      <c r="B239" s="70" t="s">
        <v>10</v>
      </c>
      <c r="C239" s="70">
        <v>92376</v>
      </c>
      <c r="D239" s="70" t="s">
        <v>11</v>
      </c>
      <c r="E239" s="70">
        <v>222696</v>
      </c>
      <c r="F239" s="56" t="s">
        <v>67</v>
      </c>
      <c r="G239" s="71" t="s">
        <v>68</v>
      </c>
      <c r="H239" s="72">
        <v>43546</v>
      </c>
      <c r="I239" s="71">
        <v>16</v>
      </c>
      <c r="J239" s="71">
        <v>43</v>
      </c>
      <c r="K239" s="71">
        <v>3</v>
      </c>
      <c r="L239" s="71">
        <v>3</v>
      </c>
      <c r="M239" s="71">
        <v>1</v>
      </c>
      <c r="N239" s="73"/>
      <c r="O239" s="73">
        <v>3030</v>
      </c>
      <c r="P239" s="74"/>
    </row>
    <row r="240" spans="1:16">
      <c r="A240" s="70" t="s">
        <v>101</v>
      </c>
      <c r="B240" s="70" t="s">
        <v>10</v>
      </c>
      <c r="C240" s="70">
        <v>3960</v>
      </c>
      <c r="D240" s="70" t="s">
        <v>17</v>
      </c>
      <c r="E240" s="70">
        <v>222696</v>
      </c>
      <c r="F240" s="56" t="s">
        <v>67</v>
      </c>
      <c r="G240" s="71" t="s">
        <v>68</v>
      </c>
      <c r="H240" s="72">
        <v>43605</v>
      </c>
      <c r="I240" s="71">
        <v>16</v>
      </c>
      <c r="J240" s="71">
        <v>43</v>
      </c>
      <c r="K240" s="71">
        <v>3</v>
      </c>
      <c r="L240" s="71">
        <v>3</v>
      </c>
      <c r="M240" s="71">
        <v>1</v>
      </c>
      <c r="N240" s="73"/>
      <c r="O240" s="73">
        <v>3030</v>
      </c>
      <c r="P240" s="74"/>
    </row>
    <row r="241" spans="1:16">
      <c r="A241" s="70" t="s">
        <v>101</v>
      </c>
      <c r="B241" s="70" t="s">
        <v>10</v>
      </c>
      <c r="C241" s="70">
        <v>3995</v>
      </c>
      <c r="D241" s="70" t="s">
        <v>17</v>
      </c>
      <c r="E241" s="70">
        <v>222696</v>
      </c>
      <c r="F241" s="56" t="s">
        <v>67</v>
      </c>
      <c r="G241" s="71" t="s">
        <v>68</v>
      </c>
      <c r="H241" s="72">
        <v>43601</v>
      </c>
      <c r="I241" s="71">
        <v>16</v>
      </c>
      <c r="J241" s="71">
        <v>43</v>
      </c>
      <c r="K241" s="71">
        <v>3</v>
      </c>
      <c r="L241" s="71">
        <v>3</v>
      </c>
      <c r="M241" s="71">
        <v>1</v>
      </c>
      <c r="N241" s="73"/>
      <c r="O241" s="73">
        <v>3030</v>
      </c>
      <c r="P241" s="74"/>
    </row>
    <row r="242" spans="1:16">
      <c r="A242" s="81" t="s">
        <v>101</v>
      </c>
      <c r="B242" s="81" t="s">
        <v>10</v>
      </c>
      <c r="C242" s="81">
        <v>5576</v>
      </c>
      <c r="D242" s="81" t="s">
        <v>11</v>
      </c>
      <c r="E242" s="81">
        <v>222696</v>
      </c>
      <c r="F242" s="129" t="s">
        <v>67</v>
      </c>
      <c r="G242" s="83" t="s">
        <v>68</v>
      </c>
      <c r="H242" s="82">
        <v>43658</v>
      </c>
      <c r="I242" s="83">
        <v>16</v>
      </c>
      <c r="J242" s="83">
        <v>43</v>
      </c>
      <c r="K242" s="83">
        <v>3</v>
      </c>
      <c r="L242" s="83">
        <v>3</v>
      </c>
      <c r="M242" s="83">
        <v>1</v>
      </c>
      <c r="N242" s="84"/>
      <c r="O242" s="84">
        <v>3030</v>
      </c>
      <c r="P242" s="85"/>
    </row>
    <row r="243" spans="1:16">
      <c r="A243" s="70" t="s">
        <v>101</v>
      </c>
      <c r="B243" s="70" t="s">
        <v>10</v>
      </c>
      <c r="C243" s="70">
        <v>6531</v>
      </c>
      <c r="D243" s="81" t="s">
        <v>11</v>
      </c>
      <c r="E243" s="81">
        <v>222696</v>
      </c>
      <c r="F243" s="129" t="s">
        <v>67</v>
      </c>
      <c r="G243" s="83" t="s">
        <v>68</v>
      </c>
      <c r="H243" s="72">
        <v>43678</v>
      </c>
      <c r="I243" s="83">
        <v>16</v>
      </c>
      <c r="J243" s="83">
        <v>43</v>
      </c>
      <c r="K243" s="83">
        <v>3</v>
      </c>
      <c r="L243" s="83">
        <v>3</v>
      </c>
      <c r="M243" s="83">
        <v>1</v>
      </c>
      <c r="N243" s="73"/>
      <c r="O243" s="73">
        <v>3000</v>
      </c>
      <c r="P243" s="74"/>
    </row>
    <row r="244" spans="1:16">
      <c r="A244" s="70" t="s">
        <v>101</v>
      </c>
      <c r="B244" s="70" t="s">
        <v>10</v>
      </c>
      <c r="C244" s="81">
        <v>6530</v>
      </c>
      <c r="D244" s="81" t="s">
        <v>11</v>
      </c>
      <c r="E244" s="81">
        <v>222696</v>
      </c>
      <c r="F244" s="129" t="s">
        <v>67</v>
      </c>
      <c r="G244" s="83" t="s">
        <v>68</v>
      </c>
      <c r="H244" s="72">
        <v>43678</v>
      </c>
      <c r="I244" s="83">
        <v>16</v>
      </c>
      <c r="J244" s="83">
        <v>43</v>
      </c>
      <c r="K244" s="83">
        <v>3</v>
      </c>
      <c r="L244" s="83">
        <v>3</v>
      </c>
      <c r="M244" s="83">
        <v>1</v>
      </c>
      <c r="N244" s="84"/>
      <c r="O244" s="84">
        <v>3060</v>
      </c>
      <c r="P244" s="85"/>
    </row>
    <row r="245" spans="1:16">
      <c r="A245" s="81" t="s">
        <v>101</v>
      </c>
      <c r="B245" s="81" t="s">
        <v>10</v>
      </c>
      <c r="C245" s="81">
        <v>7550</v>
      </c>
      <c r="D245" s="81" t="s">
        <v>11</v>
      </c>
      <c r="E245" s="81">
        <v>222696</v>
      </c>
      <c r="F245" s="129" t="s">
        <v>67</v>
      </c>
      <c r="G245" s="83" t="s">
        <v>68</v>
      </c>
      <c r="H245" s="82">
        <v>43714</v>
      </c>
      <c r="I245" s="83">
        <v>16</v>
      </c>
      <c r="J245" s="83">
        <v>43</v>
      </c>
      <c r="K245" s="83">
        <v>3</v>
      </c>
      <c r="L245" s="83">
        <v>3</v>
      </c>
      <c r="M245" s="83">
        <v>1</v>
      </c>
      <c r="N245" s="136"/>
      <c r="O245" s="136">
        <v>3123</v>
      </c>
      <c r="P245" s="85"/>
    </row>
    <row r="246" spans="1:16">
      <c r="A246" s="81" t="s">
        <v>101</v>
      </c>
      <c r="B246" s="81" t="s">
        <v>10</v>
      </c>
      <c r="C246" s="81">
        <v>8812</v>
      </c>
      <c r="D246" s="81" t="s">
        <v>11</v>
      </c>
      <c r="E246" s="81">
        <v>222696</v>
      </c>
      <c r="F246" s="129" t="s">
        <v>67</v>
      </c>
      <c r="G246" s="83" t="s">
        <v>68</v>
      </c>
      <c r="H246" s="82">
        <v>43749</v>
      </c>
      <c r="I246" s="83">
        <v>16</v>
      </c>
      <c r="J246" s="83">
        <v>43</v>
      </c>
      <c r="K246" s="83">
        <v>3</v>
      </c>
      <c r="L246" s="83">
        <v>3</v>
      </c>
      <c r="M246" s="83">
        <v>1</v>
      </c>
      <c r="N246" s="136"/>
      <c r="O246" s="136">
        <v>3031</v>
      </c>
      <c r="P246" s="85"/>
    </row>
    <row r="247" spans="1:16" ht="15.75" thickBot="1">
      <c r="A247" s="81" t="s">
        <v>101</v>
      </c>
      <c r="B247" s="81" t="s">
        <v>10</v>
      </c>
      <c r="C247" s="77">
        <v>9564</v>
      </c>
      <c r="D247" s="81" t="s">
        <v>11</v>
      </c>
      <c r="E247" s="81">
        <v>222696</v>
      </c>
      <c r="F247" s="129" t="s">
        <v>67</v>
      </c>
      <c r="G247" s="83" t="s">
        <v>68</v>
      </c>
      <c r="H247" s="78">
        <v>43774</v>
      </c>
      <c r="I247" s="83">
        <v>16</v>
      </c>
      <c r="J247" s="83">
        <v>43</v>
      </c>
      <c r="K247" s="83">
        <v>3</v>
      </c>
      <c r="L247" s="83">
        <v>3</v>
      </c>
      <c r="M247" s="83">
        <v>1</v>
      </c>
      <c r="N247" s="79"/>
      <c r="O247" s="79">
        <v>3061</v>
      </c>
      <c r="P247" s="138"/>
    </row>
    <row r="248" spans="1:16" ht="15.75" thickBot="1">
      <c r="A248" s="107"/>
      <c r="B248" s="108"/>
      <c r="C248" s="109"/>
      <c r="D248" s="110" t="s">
        <v>14</v>
      </c>
      <c r="E248" s="109"/>
      <c r="F248" s="111"/>
      <c r="G248" s="112"/>
      <c r="H248" s="113"/>
      <c r="I248" s="112"/>
      <c r="J248" s="112"/>
      <c r="K248" s="112"/>
      <c r="L248" s="112"/>
      <c r="M248" s="112"/>
      <c r="N248" s="114">
        <f>SUM(N236:N242)</f>
        <v>0</v>
      </c>
      <c r="O248" s="114">
        <f>SUM(O236:O247)</f>
        <v>33425</v>
      </c>
      <c r="P248" s="115">
        <f>N248-O248</f>
        <v>-33425</v>
      </c>
    </row>
    <row r="249" spans="1:16">
      <c r="A249" s="87"/>
      <c r="B249" s="87"/>
      <c r="C249" s="87"/>
      <c r="D249" s="88" t="s">
        <v>8</v>
      </c>
      <c r="E249" s="87"/>
      <c r="F249" s="3" t="s">
        <v>69</v>
      </c>
      <c r="G249" s="89"/>
      <c r="H249" s="90"/>
      <c r="I249" s="91">
        <v>16</v>
      </c>
      <c r="J249" s="91">
        <v>43</v>
      </c>
      <c r="K249" s="91">
        <v>3</v>
      </c>
      <c r="L249" s="91">
        <v>3</v>
      </c>
      <c r="M249" s="91">
        <v>4</v>
      </c>
      <c r="N249" s="92"/>
      <c r="O249" s="93"/>
      <c r="P249" s="94"/>
    </row>
    <row r="250" spans="1:16" ht="15.75" thickBot="1">
      <c r="A250" s="145"/>
      <c r="B250" s="145"/>
      <c r="C250" s="146"/>
      <c r="D250" s="147"/>
      <c r="E250" s="146"/>
      <c r="F250" s="32"/>
      <c r="G250" s="149"/>
      <c r="H250" s="150"/>
      <c r="I250" s="149">
        <v>16</v>
      </c>
      <c r="J250" s="149">
        <v>43</v>
      </c>
      <c r="K250" s="149">
        <v>3</v>
      </c>
      <c r="L250" s="149">
        <v>3</v>
      </c>
      <c r="M250" s="149">
        <v>4</v>
      </c>
      <c r="N250" s="157"/>
      <c r="O250" s="155"/>
      <c r="P250" s="156"/>
    </row>
    <row r="251" spans="1:16" ht="15.75" thickBot="1">
      <c r="A251" s="107"/>
      <c r="B251" s="108"/>
      <c r="C251" s="109"/>
      <c r="D251" s="110" t="s">
        <v>14</v>
      </c>
      <c r="E251" s="109"/>
      <c r="F251" s="111"/>
      <c r="G251" s="112"/>
      <c r="H251" s="113"/>
      <c r="I251" s="112"/>
      <c r="J251" s="112"/>
      <c r="K251" s="112"/>
      <c r="L251" s="112"/>
      <c r="M251" s="112"/>
      <c r="N251" s="114">
        <f>SUM(N249:N250)</f>
        <v>0</v>
      </c>
      <c r="O251" s="114">
        <f>SUM(O249:O250)</f>
        <v>0</v>
      </c>
      <c r="P251" s="115">
        <f>N251-O251</f>
        <v>0</v>
      </c>
    </row>
    <row r="252" spans="1:16">
      <c r="A252" s="87"/>
      <c r="B252" s="87"/>
      <c r="C252" s="87"/>
      <c r="D252" s="88" t="s">
        <v>8</v>
      </c>
      <c r="E252" s="87"/>
      <c r="F252" s="3" t="s">
        <v>70</v>
      </c>
      <c r="G252" s="89"/>
      <c r="H252" s="90"/>
      <c r="I252" s="91">
        <v>16</v>
      </c>
      <c r="J252" s="91">
        <v>43</v>
      </c>
      <c r="K252" s="91">
        <v>3</v>
      </c>
      <c r="L252" s="91">
        <v>4</v>
      </c>
      <c r="M252" s="91">
        <v>1</v>
      </c>
      <c r="N252" s="92">
        <v>0</v>
      </c>
      <c r="O252" s="93"/>
      <c r="P252" s="94"/>
    </row>
    <row r="253" spans="1:16">
      <c r="A253" s="70" t="s">
        <v>101</v>
      </c>
      <c r="B253" s="70" t="s">
        <v>21</v>
      </c>
      <c r="C253" s="70">
        <v>3889</v>
      </c>
      <c r="D253" s="70" t="s">
        <v>11</v>
      </c>
      <c r="E253" s="70">
        <v>1511</v>
      </c>
      <c r="F253" s="56" t="s">
        <v>71</v>
      </c>
      <c r="G253" s="71" t="s">
        <v>72</v>
      </c>
      <c r="H253" s="72">
        <v>43593</v>
      </c>
      <c r="I253" s="71">
        <v>16</v>
      </c>
      <c r="J253" s="71">
        <v>43</v>
      </c>
      <c r="K253" s="71">
        <v>3</v>
      </c>
      <c r="L253" s="71">
        <v>4</v>
      </c>
      <c r="M253" s="71">
        <v>1</v>
      </c>
      <c r="N253" s="73"/>
      <c r="O253" s="73">
        <v>50000</v>
      </c>
      <c r="P253" s="74"/>
    </row>
    <row r="254" spans="1:16">
      <c r="A254" s="70" t="s">
        <v>101</v>
      </c>
      <c r="B254" s="70" t="s">
        <v>21</v>
      </c>
      <c r="C254" s="70">
        <v>9140</v>
      </c>
      <c r="D254" s="70" t="s">
        <v>11</v>
      </c>
      <c r="E254" s="81">
        <v>193118</v>
      </c>
      <c r="F254" s="129" t="s">
        <v>59</v>
      </c>
      <c r="G254" s="83" t="s">
        <v>60</v>
      </c>
      <c r="H254" s="72">
        <v>43761</v>
      </c>
      <c r="I254" s="71">
        <v>16</v>
      </c>
      <c r="J254" s="71">
        <v>43</v>
      </c>
      <c r="K254" s="71">
        <v>3</v>
      </c>
      <c r="L254" s="71">
        <v>4</v>
      </c>
      <c r="M254" s="71">
        <v>1</v>
      </c>
      <c r="N254" s="73"/>
      <c r="O254" s="73">
        <v>25036500</v>
      </c>
      <c r="P254" s="74"/>
    </row>
    <row r="255" spans="1:16">
      <c r="A255" s="81" t="s">
        <v>101</v>
      </c>
      <c r="B255" s="81" t="s">
        <v>21</v>
      </c>
      <c r="C255" s="81">
        <v>6034</v>
      </c>
      <c r="D255" s="70" t="s">
        <v>11</v>
      </c>
      <c r="E255" s="81">
        <v>268791</v>
      </c>
      <c r="F255" s="129" t="s">
        <v>132</v>
      </c>
      <c r="G255" s="83" t="s">
        <v>133</v>
      </c>
      <c r="H255" s="82">
        <v>43670</v>
      </c>
      <c r="I255" s="83">
        <v>16</v>
      </c>
      <c r="J255" s="83">
        <v>43</v>
      </c>
      <c r="K255" s="83">
        <v>3</v>
      </c>
      <c r="L255" s="83">
        <v>4</v>
      </c>
      <c r="M255" s="83">
        <v>1</v>
      </c>
      <c r="N255" s="84"/>
      <c r="O255" s="84">
        <v>1000000</v>
      </c>
      <c r="P255" s="85"/>
    </row>
    <row r="256" spans="1:16">
      <c r="A256" s="81" t="s">
        <v>101</v>
      </c>
      <c r="B256" s="81" t="s">
        <v>21</v>
      </c>
      <c r="C256" s="81">
        <v>6777</v>
      </c>
      <c r="D256" s="70" t="s">
        <v>11</v>
      </c>
      <c r="E256" s="81">
        <v>268791</v>
      </c>
      <c r="F256" s="129" t="s">
        <v>132</v>
      </c>
      <c r="G256" s="83" t="s">
        <v>133</v>
      </c>
      <c r="H256" s="82">
        <v>43686</v>
      </c>
      <c r="I256" s="83">
        <v>16</v>
      </c>
      <c r="J256" s="83">
        <v>43</v>
      </c>
      <c r="K256" s="83">
        <v>3</v>
      </c>
      <c r="L256" s="83">
        <v>4</v>
      </c>
      <c r="M256" s="83">
        <v>1</v>
      </c>
      <c r="N256" s="84"/>
      <c r="O256" s="84">
        <v>200000</v>
      </c>
      <c r="P256" s="85"/>
    </row>
    <row r="257" spans="1:16">
      <c r="A257" s="81" t="s">
        <v>101</v>
      </c>
      <c r="B257" s="81" t="s">
        <v>21</v>
      </c>
      <c r="C257" s="81">
        <v>6825</v>
      </c>
      <c r="D257" s="70" t="s">
        <v>11</v>
      </c>
      <c r="E257" s="81">
        <v>268791</v>
      </c>
      <c r="F257" s="129" t="s">
        <v>132</v>
      </c>
      <c r="G257" s="83" t="s">
        <v>133</v>
      </c>
      <c r="H257" s="82">
        <v>43690</v>
      </c>
      <c r="I257" s="83">
        <v>16</v>
      </c>
      <c r="J257" s="83">
        <v>43</v>
      </c>
      <c r="K257" s="83">
        <v>3</v>
      </c>
      <c r="L257" s="83">
        <v>4</v>
      </c>
      <c r="M257" s="83">
        <v>1</v>
      </c>
      <c r="N257" s="84"/>
      <c r="O257" s="84">
        <v>198768.8</v>
      </c>
      <c r="P257" s="85"/>
    </row>
    <row r="258" spans="1:16" ht="15.75" thickBot="1">
      <c r="A258" s="81" t="s">
        <v>101</v>
      </c>
      <c r="B258" s="81" t="s">
        <v>21</v>
      </c>
      <c r="C258" s="81">
        <v>8086</v>
      </c>
      <c r="D258" s="70" t="s">
        <v>11</v>
      </c>
      <c r="E258" s="81">
        <v>268791</v>
      </c>
      <c r="F258" s="129" t="s">
        <v>132</v>
      </c>
      <c r="G258" s="83" t="s">
        <v>133</v>
      </c>
      <c r="H258" s="82">
        <v>43732</v>
      </c>
      <c r="I258" s="83">
        <v>16</v>
      </c>
      <c r="J258" s="83">
        <v>43</v>
      </c>
      <c r="K258" s="83">
        <v>3</v>
      </c>
      <c r="L258" s="83">
        <v>4</v>
      </c>
      <c r="M258" s="83">
        <v>1</v>
      </c>
      <c r="N258" s="84"/>
      <c r="O258" s="84">
        <v>1049076.6000000001</v>
      </c>
      <c r="P258" s="85"/>
    </row>
    <row r="259" spans="1:16" ht="15.75" thickBot="1">
      <c r="A259" s="107" t="s">
        <v>73</v>
      </c>
      <c r="B259" s="108"/>
      <c r="C259" s="109"/>
      <c r="D259" s="110" t="s">
        <v>14</v>
      </c>
      <c r="E259" s="109"/>
      <c r="F259" s="111"/>
      <c r="G259" s="112"/>
      <c r="H259" s="113"/>
      <c r="I259" s="112"/>
      <c r="J259" s="112"/>
      <c r="K259" s="112"/>
      <c r="L259" s="112"/>
      <c r="M259" s="112"/>
      <c r="N259" s="114">
        <f>SUM(N252:N258)</f>
        <v>0</v>
      </c>
      <c r="O259" s="114">
        <f>SUM(O252:O258)</f>
        <v>27534345.400000002</v>
      </c>
      <c r="P259" s="115">
        <f>N259-O259</f>
        <v>-27534345.400000002</v>
      </c>
    </row>
    <row r="260" spans="1:16">
      <c r="A260" s="87"/>
      <c r="B260" s="87"/>
      <c r="C260" s="87"/>
      <c r="D260" s="88" t="s">
        <v>8</v>
      </c>
      <c r="E260" s="87"/>
      <c r="F260" s="3" t="s">
        <v>74</v>
      </c>
      <c r="G260" s="89"/>
      <c r="H260" s="90"/>
      <c r="I260" s="91">
        <v>16</v>
      </c>
      <c r="J260" s="91">
        <v>43</v>
      </c>
      <c r="K260" s="91">
        <v>3</v>
      </c>
      <c r="L260" s="91">
        <v>4</v>
      </c>
      <c r="M260" s="91">
        <v>6</v>
      </c>
      <c r="N260" s="92">
        <v>54450000</v>
      </c>
      <c r="O260" s="93"/>
      <c r="P260" s="94"/>
    </row>
    <row r="261" spans="1:16" ht="15.75" thickBot="1">
      <c r="A261" s="145"/>
      <c r="B261" s="145"/>
      <c r="C261" s="146"/>
      <c r="D261" s="147"/>
      <c r="E261" s="146"/>
      <c r="F261" s="32"/>
      <c r="G261" s="149"/>
      <c r="H261" s="150"/>
      <c r="I261" s="149">
        <v>16</v>
      </c>
      <c r="J261" s="149">
        <v>43</v>
      </c>
      <c r="K261" s="149">
        <v>3</v>
      </c>
      <c r="L261" s="149">
        <v>4</v>
      </c>
      <c r="M261" s="149">
        <v>6</v>
      </c>
      <c r="N261" s="154"/>
      <c r="O261" s="155">
        <v>0</v>
      </c>
      <c r="P261" s="156"/>
    </row>
    <row r="262" spans="1:16" ht="15.75" thickBot="1">
      <c r="A262" s="107"/>
      <c r="B262" s="108"/>
      <c r="C262" s="109"/>
      <c r="D262" s="110" t="s">
        <v>14</v>
      </c>
      <c r="E262" s="109"/>
      <c r="F262" s="111"/>
      <c r="G262" s="112"/>
      <c r="H262" s="113"/>
      <c r="I262" s="112"/>
      <c r="J262" s="112"/>
      <c r="K262" s="112"/>
      <c r="L262" s="112"/>
      <c r="M262" s="112"/>
      <c r="N262" s="114">
        <f>SUM(N260:N261)</f>
        <v>54450000</v>
      </c>
      <c r="O262" s="114">
        <f>SUM(O260:O261)</f>
        <v>0</v>
      </c>
      <c r="P262" s="115">
        <f>N262-O262</f>
        <v>54450000</v>
      </c>
    </row>
    <row r="263" spans="1:16">
      <c r="A263" s="87"/>
      <c r="B263" s="87"/>
      <c r="C263" s="87"/>
      <c r="D263" s="88" t="s">
        <v>8</v>
      </c>
      <c r="E263" s="87"/>
      <c r="F263" s="3" t="s">
        <v>75</v>
      </c>
      <c r="G263" s="89"/>
      <c r="H263" s="90"/>
      <c r="I263" s="91">
        <v>16</v>
      </c>
      <c r="J263" s="91">
        <v>43</v>
      </c>
      <c r="K263" s="91">
        <v>3</v>
      </c>
      <c r="L263" s="91">
        <v>4</v>
      </c>
      <c r="M263" s="91">
        <v>9</v>
      </c>
      <c r="N263" s="92">
        <f>[1]Saldos!C28</f>
        <v>140715023</v>
      </c>
      <c r="O263" s="93"/>
      <c r="P263" s="158">
        <v>0</v>
      </c>
    </row>
    <row r="264" spans="1:16" ht="15.75" thickBot="1">
      <c r="A264" s="70"/>
      <c r="B264" s="70"/>
      <c r="C264" s="70"/>
      <c r="D264" s="70"/>
      <c r="E264" s="70"/>
      <c r="F264" s="56"/>
      <c r="G264" s="71"/>
      <c r="H264" s="72"/>
      <c r="I264" s="71">
        <v>16</v>
      </c>
      <c r="J264" s="71">
        <v>43</v>
      </c>
      <c r="K264" s="71">
        <v>3</v>
      </c>
      <c r="L264" s="71">
        <v>4</v>
      </c>
      <c r="M264" s="71">
        <v>9</v>
      </c>
      <c r="N264" s="73"/>
      <c r="O264" s="73">
        <v>0</v>
      </c>
      <c r="P264" s="74"/>
    </row>
    <row r="265" spans="1:16" ht="15.75" thickBot="1">
      <c r="A265" s="107"/>
      <c r="B265" s="108"/>
      <c r="C265" s="109"/>
      <c r="D265" s="110" t="s">
        <v>14</v>
      </c>
      <c r="E265" s="109"/>
      <c r="F265" s="111"/>
      <c r="G265" s="112"/>
      <c r="H265" s="113"/>
      <c r="I265" s="112"/>
      <c r="J265" s="112"/>
      <c r="K265" s="112"/>
      <c r="L265" s="112"/>
      <c r="M265" s="112"/>
      <c r="N265" s="114">
        <f>SUM(N263:N264)</f>
        <v>140715023</v>
      </c>
      <c r="O265" s="114">
        <f>SUM(O263:O264)</f>
        <v>0</v>
      </c>
      <c r="P265" s="115">
        <f>N265-O265</f>
        <v>140715023</v>
      </c>
    </row>
    <row r="266" spans="1:16">
      <c r="A266" s="87"/>
      <c r="B266" s="87"/>
      <c r="C266" s="87"/>
      <c r="D266" s="88" t="s">
        <v>8</v>
      </c>
      <c r="E266" s="87"/>
      <c r="F266" s="3" t="s">
        <v>76</v>
      </c>
      <c r="G266" s="89"/>
      <c r="H266" s="90"/>
      <c r="I266" s="91">
        <v>16</v>
      </c>
      <c r="J266" s="91">
        <v>43</v>
      </c>
      <c r="K266" s="91">
        <v>3</v>
      </c>
      <c r="L266" s="91">
        <v>5</v>
      </c>
      <c r="M266" s="91">
        <v>1</v>
      </c>
      <c r="N266" s="92">
        <v>142600</v>
      </c>
      <c r="O266" s="93"/>
      <c r="P266" s="94"/>
    </row>
    <row r="267" spans="1:16" ht="15.75" thickBot="1">
      <c r="A267" s="145"/>
      <c r="B267" s="145"/>
      <c r="C267" s="146"/>
      <c r="D267" s="147"/>
      <c r="E267" s="146"/>
      <c r="F267" s="32"/>
      <c r="G267" s="149"/>
      <c r="H267" s="150"/>
      <c r="I267" s="149">
        <v>16</v>
      </c>
      <c r="J267" s="149">
        <v>43</v>
      </c>
      <c r="K267" s="149">
        <v>3</v>
      </c>
      <c r="L267" s="149">
        <v>5</v>
      </c>
      <c r="M267" s="149">
        <v>1</v>
      </c>
      <c r="N267" s="154"/>
      <c r="O267" s="155"/>
      <c r="P267" s="156"/>
    </row>
    <row r="268" spans="1:16" ht="15.75" thickBot="1">
      <c r="A268" s="107"/>
      <c r="B268" s="108"/>
      <c r="C268" s="109"/>
      <c r="D268" s="110" t="s">
        <v>14</v>
      </c>
      <c r="E268" s="109"/>
      <c r="F268" s="111"/>
      <c r="G268" s="112"/>
      <c r="H268" s="113"/>
      <c r="I268" s="112"/>
      <c r="J268" s="112"/>
      <c r="K268" s="112"/>
      <c r="L268" s="112"/>
      <c r="M268" s="112"/>
      <c r="N268" s="114">
        <f>SUM(N266:N267)</f>
        <v>142600</v>
      </c>
      <c r="O268" s="114">
        <f>SUM(O266:O267)</f>
        <v>0</v>
      </c>
      <c r="P268" s="115">
        <f>N268-O268</f>
        <v>142600</v>
      </c>
    </row>
    <row r="269" spans="1:16">
      <c r="A269" s="87"/>
      <c r="B269" s="87"/>
      <c r="C269" s="87"/>
      <c r="D269" s="88" t="s">
        <v>8</v>
      </c>
      <c r="E269" s="87"/>
      <c r="F269" s="3" t="s">
        <v>77</v>
      </c>
      <c r="G269" s="89"/>
      <c r="H269" s="90"/>
      <c r="I269" s="91">
        <v>16</v>
      </c>
      <c r="J269" s="91">
        <v>43</v>
      </c>
      <c r="K269" s="91">
        <v>3</v>
      </c>
      <c r="L269" s="91">
        <v>5</v>
      </c>
      <c r="M269" s="91">
        <v>3</v>
      </c>
      <c r="N269" s="92">
        <v>490303211</v>
      </c>
      <c r="O269" s="93"/>
      <c r="P269" s="94"/>
    </row>
    <row r="270" spans="1:16" s="75" customFormat="1">
      <c r="A270" s="81" t="s">
        <v>101</v>
      </c>
      <c r="B270" s="81" t="s">
        <v>21</v>
      </c>
      <c r="C270" s="81">
        <v>4890</v>
      </c>
      <c r="D270" s="77" t="s">
        <v>11</v>
      </c>
      <c r="E270" s="70">
        <v>3406</v>
      </c>
      <c r="F270" s="56" t="s">
        <v>103</v>
      </c>
      <c r="G270" s="71" t="s">
        <v>104</v>
      </c>
      <c r="H270" s="82">
        <v>43635</v>
      </c>
      <c r="I270" s="71">
        <v>16</v>
      </c>
      <c r="J270" s="83">
        <v>43</v>
      </c>
      <c r="K270" s="83">
        <v>3</v>
      </c>
      <c r="L270" s="83">
        <v>5</v>
      </c>
      <c r="M270" s="83">
        <v>3</v>
      </c>
      <c r="N270" s="84"/>
      <c r="O270" s="84">
        <v>132105589.2</v>
      </c>
      <c r="P270" s="85"/>
    </row>
    <row r="271" spans="1:16" s="75" customFormat="1">
      <c r="A271" s="81" t="s">
        <v>101</v>
      </c>
      <c r="B271" s="81" t="s">
        <v>21</v>
      </c>
      <c r="C271" s="81">
        <v>5882</v>
      </c>
      <c r="D271" s="81" t="s">
        <v>11</v>
      </c>
      <c r="E271" s="70">
        <v>315</v>
      </c>
      <c r="F271" s="56" t="s">
        <v>78</v>
      </c>
      <c r="G271" s="71" t="s">
        <v>79</v>
      </c>
      <c r="H271" s="82">
        <v>43668</v>
      </c>
      <c r="I271" s="71">
        <v>16</v>
      </c>
      <c r="J271" s="83">
        <v>43</v>
      </c>
      <c r="K271" s="83">
        <v>3</v>
      </c>
      <c r="L271" s="83">
        <v>5</v>
      </c>
      <c r="M271" s="83">
        <v>3</v>
      </c>
      <c r="N271" s="84"/>
      <c r="O271" s="84">
        <v>1193720</v>
      </c>
      <c r="P271" s="85"/>
    </row>
    <row r="272" spans="1:16" s="75" customFormat="1">
      <c r="A272" s="81"/>
      <c r="B272" s="81"/>
      <c r="C272" s="81"/>
      <c r="D272" s="81"/>
      <c r="E272" s="70">
        <v>3406</v>
      </c>
      <c r="F272" s="56" t="s">
        <v>103</v>
      </c>
      <c r="G272" s="71" t="s">
        <v>104</v>
      </c>
      <c r="H272" s="82">
        <v>43739</v>
      </c>
      <c r="I272" s="71">
        <v>16</v>
      </c>
      <c r="J272" s="83">
        <v>43</v>
      </c>
      <c r="K272" s="83">
        <v>3</v>
      </c>
      <c r="L272" s="83">
        <v>5</v>
      </c>
      <c r="M272" s="83">
        <v>3</v>
      </c>
      <c r="N272" s="84"/>
      <c r="O272" s="84">
        <v>0</v>
      </c>
      <c r="P272" s="85"/>
    </row>
    <row r="273" spans="1:16" s="75" customFormat="1">
      <c r="A273" s="81" t="s">
        <v>101</v>
      </c>
      <c r="B273" s="81" t="s">
        <v>21</v>
      </c>
      <c r="C273" s="81">
        <v>6065</v>
      </c>
      <c r="D273" s="81" t="s">
        <v>11</v>
      </c>
      <c r="E273" s="70">
        <v>315</v>
      </c>
      <c r="F273" s="56" t="s">
        <v>78</v>
      </c>
      <c r="G273" s="71" t="s">
        <v>79</v>
      </c>
      <c r="H273" s="82">
        <v>43671</v>
      </c>
      <c r="I273" s="71">
        <v>16</v>
      </c>
      <c r="J273" s="83">
        <v>43</v>
      </c>
      <c r="K273" s="83">
        <v>3</v>
      </c>
      <c r="L273" s="83">
        <v>5</v>
      </c>
      <c r="M273" s="83">
        <v>3</v>
      </c>
      <c r="N273" s="84"/>
      <c r="O273" s="84">
        <v>19778850</v>
      </c>
      <c r="P273" s="85"/>
    </row>
    <row r="274" spans="1:16" s="75" customFormat="1">
      <c r="A274" s="81" t="s">
        <v>101</v>
      </c>
      <c r="B274" s="81" t="s">
        <v>21</v>
      </c>
      <c r="C274" s="81">
        <v>7945</v>
      </c>
      <c r="D274" s="81" t="s">
        <v>11</v>
      </c>
      <c r="E274" s="70">
        <v>315</v>
      </c>
      <c r="F274" s="56" t="s">
        <v>78</v>
      </c>
      <c r="G274" s="71" t="s">
        <v>79</v>
      </c>
      <c r="H274" s="82">
        <v>43731</v>
      </c>
      <c r="I274" s="71">
        <v>16</v>
      </c>
      <c r="J274" s="83">
        <v>43</v>
      </c>
      <c r="K274" s="83">
        <v>3</v>
      </c>
      <c r="L274" s="83">
        <v>5</v>
      </c>
      <c r="M274" s="83">
        <v>3</v>
      </c>
      <c r="N274" s="84"/>
      <c r="O274" s="84">
        <v>8131710</v>
      </c>
      <c r="P274" s="85"/>
    </row>
    <row r="275" spans="1:16" s="75" customFormat="1">
      <c r="A275" s="81" t="s">
        <v>101</v>
      </c>
      <c r="B275" s="81" t="s">
        <v>21</v>
      </c>
      <c r="C275" s="81">
        <v>7927</v>
      </c>
      <c r="D275" s="81" t="s">
        <v>11</v>
      </c>
      <c r="E275" s="70">
        <v>315</v>
      </c>
      <c r="F275" s="56" t="s">
        <v>78</v>
      </c>
      <c r="G275" s="71" t="s">
        <v>79</v>
      </c>
      <c r="H275" s="82">
        <v>43728</v>
      </c>
      <c r="I275" s="71">
        <v>16</v>
      </c>
      <c r="J275" s="83">
        <v>43</v>
      </c>
      <c r="K275" s="83">
        <v>3</v>
      </c>
      <c r="L275" s="83">
        <v>5</v>
      </c>
      <c r="M275" s="83">
        <v>3</v>
      </c>
      <c r="N275" s="84"/>
      <c r="O275" s="84">
        <v>179840</v>
      </c>
      <c r="P275" s="85"/>
    </row>
    <row r="276" spans="1:16" s="75" customFormat="1">
      <c r="A276" s="81" t="s">
        <v>101</v>
      </c>
      <c r="B276" s="81" t="s">
        <v>21</v>
      </c>
      <c r="C276" s="81">
        <v>8676</v>
      </c>
      <c r="D276" s="81" t="s">
        <v>11</v>
      </c>
      <c r="E276" s="70">
        <v>315</v>
      </c>
      <c r="F276" s="56" t="s">
        <v>78</v>
      </c>
      <c r="G276" s="71" t="s">
        <v>79</v>
      </c>
      <c r="H276" s="82">
        <v>43747</v>
      </c>
      <c r="I276" s="71">
        <v>16</v>
      </c>
      <c r="J276" s="83">
        <v>43</v>
      </c>
      <c r="K276" s="83">
        <v>3</v>
      </c>
      <c r="L276" s="83">
        <v>5</v>
      </c>
      <c r="M276" s="83">
        <v>3</v>
      </c>
      <c r="N276" s="84"/>
      <c r="O276" s="84">
        <v>9021450</v>
      </c>
      <c r="P276" s="85"/>
    </row>
    <row r="277" spans="1:16" s="75" customFormat="1" ht="15.75" thickBot="1">
      <c r="A277" s="76"/>
      <c r="B277" s="76"/>
      <c r="C277" s="70" t="s">
        <v>134</v>
      </c>
      <c r="D277" s="77"/>
      <c r="E277" s="70">
        <v>315</v>
      </c>
      <c r="F277" s="56" t="s">
        <v>78</v>
      </c>
      <c r="G277" s="71" t="s">
        <v>79</v>
      </c>
      <c r="H277" s="78"/>
      <c r="I277" s="71">
        <v>16</v>
      </c>
      <c r="J277" s="71">
        <v>43</v>
      </c>
      <c r="K277" s="71">
        <v>3</v>
      </c>
      <c r="L277" s="71">
        <v>5</v>
      </c>
      <c r="M277" s="71">
        <v>3</v>
      </c>
      <c r="N277" s="79"/>
      <c r="O277" s="79"/>
      <c r="P277" s="80"/>
    </row>
    <row r="278" spans="1:16" ht="15.75" thickBot="1">
      <c r="A278" s="14"/>
      <c r="B278" s="15"/>
      <c r="C278" s="16"/>
      <c r="D278" s="17" t="s">
        <v>14</v>
      </c>
      <c r="E278" s="16"/>
      <c r="F278" s="18"/>
      <c r="G278" s="19"/>
      <c r="H278" s="20"/>
      <c r="I278" s="19"/>
      <c r="J278" s="19"/>
      <c r="K278" s="19"/>
      <c r="L278" s="19"/>
      <c r="M278" s="19"/>
      <c r="N278" s="51">
        <f>SUM(N269:N272)</f>
        <v>490303211</v>
      </c>
      <c r="O278" s="51">
        <f>SUM(O269:O277)</f>
        <v>170411159.19999999</v>
      </c>
      <c r="P278" s="69">
        <f>N278-O278</f>
        <v>319892051.80000001</v>
      </c>
    </row>
    <row r="279" spans="1:16" ht="25.5">
      <c r="A279" s="1"/>
      <c r="B279" s="1"/>
      <c r="C279" s="1"/>
      <c r="D279" s="2" t="s">
        <v>8</v>
      </c>
      <c r="E279" s="1"/>
      <c r="F279" s="3" t="s">
        <v>80</v>
      </c>
      <c r="G279" s="4"/>
      <c r="H279" s="5"/>
      <c r="I279" s="6">
        <v>16</v>
      </c>
      <c r="J279" s="6">
        <v>43</v>
      </c>
      <c r="K279" s="6">
        <v>3</v>
      </c>
      <c r="L279" s="6">
        <v>5</v>
      </c>
      <c r="M279" s="6">
        <v>6</v>
      </c>
      <c r="N279" s="7">
        <v>455390</v>
      </c>
      <c r="O279" s="8"/>
      <c r="P279" s="66"/>
    </row>
    <row r="280" spans="1:16" ht="15.75" thickBot="1">
      <c r="A280" s="24"/>
      <c r="B280" s="24"/>
      <c r="C280" s="25"/>
      <c r="D280" s="26"/>
      <c r="E280" s="25"/>
      <c r="F280" s="32"/>
      <c r="G280" s="27"/>
      <c r="H280" s="28"/>
      <c r="I280" s="27">
        <v>16</v>
      </c>
      <c r="J280" s="27">
        <v>43</v>
      </c>
      <c r="K280" s="27">
        <v>3</v>
      </c>
      <c r="L280" s="27">
        <v>5</v>
      </c>
      <c r="M280" s="27">
        <v>6</v>
      </c>
      <c r="N280" s="33"/>
      <c r="O280" s="34"/>
      <c r="P280" s="67"/>
    </row>
    <row r="281" spans="1:16" ht="15.75" thickBot="1">
      <c r="A281" s="14"/>
      <c r="B281" s="15"/>
      <c r="C281" s="16"/>
      <c r="D281" s="17" t="s">
        <v>14</v>
      </c>
      <c r="E281" s="16"/>
      <c r="F281" s="18"/>
      <c r="G281" s="19"/>
      <c r="H281" s="20"/>
      <c r="I281" s="19"/>
      <c r="J281" s="19"/>
      <c r="K281" s="19"/>
      <c r="L281" s="19"/>
      <c r="M281" s="19"/>
      <c r="N281" s="51">
        <f>SUM(N279:N280)</f>
        <v>455390</v>
      </c>
      <c r="O281" s="51">
        <f>SUM(O279:O280)</f>
        <v>0</v>
      </c>
      <c r="P281" s="69">
        <f>N281-O281</f>
        <v>455390</v>
      </c>
    </row>
    <row r="282" spans="1:16" ht="25.5">
      <c r="A282" s="1"/>
      <c r="B282" s="1"/>
      <c r="C282" s="1"/>
      <c r="D282" s="2" t="s">
        <v>8</v>
      </c>
      <c r="E282" s="1"/>
      <c r="F282" s="3" t="s">
        <v>81</v>
      </c>
      <c r="G282" s="4"/>
      <c r="H282" s="5"/>
      <c r="I282" s="6">
        <v>16</v>
      </c>
      <c r="J282" s="6">
        <v>43</v>
      </c>
      <c r="K282" s="6">
        <v>3</v>
      </c>
      <c r="L282" s="6">
        <v>5</v>
      </c>
      <c r="M282" s="6">
        <v>9</v>
      </c>
      <c r="N282" s="7">
        <v>4007605153</v>
      </c>
      <c r="O282" s="8"/>
      <c r="P282" s="66"/>
    </row>
    <row r="283" spans="1:16" s="75" customFormat="1">
      <c r="A283" s="70" t="s">
        <v>101</v>
      </c>
      <c r="B283" s="70" t="s">
        <v>21</v>
      </c>
      <c r="C283" s="70">
        <v>4600</v>
      </c>
      <c r="D283" s="70" t="s">
        <v>11</v>
      </c>
      <c r="E283" s="70">
        <v>193118</v>
      </c>
      <c r="F283" s="56" t="s">
        <v>59</v>
      </c>
      <c r="G283" s="71" t="s">
        <v>60</v>
      </c>
      <c r="H283" s="72">
        <v>43623</v>
      </c>
      <c r="I283" s="71">
        <v>16</v>
      </c>
      <c r="J283" s="71">
        <v>43</v>
      </c>
      <c r="K283" s="71">
        <v>3</v>
      </c>
      <c r="L283" s="71">
        <v>5</v>
      </c>
      <c r="M283" s="71">
        <v>9</v>
      </c>
      <c r="N283" s="73"/>
      <c r="O283" s="73">
        <v>550000000</v>
      </c>
      <c r="P283" s="74"/>
    </row>
    <row r="284" spans="1:16" s="75" customFormat="1">
      <c r="A284" s="70" t="s">
        <v>101</v>
      </c>
      <c r="B284" s="70" t="s">
        <v>21</v>
      </c>
      <c r="C284" s="70">
        <v>4895</v>
      </c>
      <c r="D284" s="70" t="s">
        <v>11</v>
      </c>
      <c r="E284" s="70">
        <v>193118</v>
      </c>
      <c r="F284" s="56" t="s">
        <v>59</v>
      </c>
      <c r="G284" s="71" t="s">
        <v>60</v>
      </c>
      <c r="H284" s="72">
        <v>43623</v>
      </c>
      <c r="I284" s="71">
        <v>16</v>
      </c>
      <c r="J284" s="71">
        <v>43</v>
      </c>
      <c r="K284" s="71">
        <v>3</v>
      </c>
      <c r="L284" s="71">
        <v>5</v>
      </c>
      <c r="M284" s="71">
        <v>9</v>
      </c>
      <c r="N284" s="73"/>
      <c r="O284" s="73">
        <v>1000000000</v>
      </c>
      <c r="P284" s="74"/>
    </row>
    <row r="285" spans="1:16" s="75" customFormat="1">
      <c r="A285" s="70" t="s">
        <v>101</v>
      </c>
      <c r="B285" s="70" t="s">
        <v>21</v>
      </c>
      <c r="C285" s="70">
        <v>5153</v>
      </c>
      <c r="D285" s="70" t="s">
        <v>11</v>
      </c>
      <c r="E285" s="70">
        <v>193118</v>
      </c>
      <c r="F285" s="56" t="s">
        <v>59</v>
      </c>
      <c r="G285" s="71" t="s">
        <v>60</v>
      </c>
      <c r="H285" s="72">
        <v>43642</v>
      </c>
      <c r="I285" s="71">
        <v>16</v>
      </c>
      <c r="J285" s="71">
        <v>43</v>
      </c>
      <c r="K285" s="71">
        <v>3</v>
      </c>
      <c r="L285" s="71">
        <v>5</v>
      </c>
      <c r="M285" s="71">
        <v>9</v>
      </c>
      <c r="N285" s="73"/>
      <c r="O285" s="73">
        <v>650000000</v>
      </c>
      <c r="P285" s="74"/>
    </row>
    <row r="286" spans="1:16" s="75" customFormat="1">
      <c r="A286" s="70" t="s">
        <v>101</v>
      </c>
      <c r="B286" s="70" t="s">
        <v>21</v>
      </c>
      <c r="C286" s="70">
        <v>5917</v>
      </c>
      <c r="D286" s="70" t="s">
        <v>11</v>
      </c>
      <c r="E286" s="70">
        <v>193118</v>
      </c>
      <c r="F286" s="56" t="s">
        <v>59</v>
      </c>
      <c r="G286" s="71" t="s">
        <v>60</v>
      </c>
      <c r="H286" s="72">
        <v>43668</v>
      </c>
      <c r="I286" s="71">
        <v>16</v>
      </c>
      <c r="J286" s="71">
        <v>43</v>
      </c>
      <c r="K286" s="71">
        <v>3</v>
      </c>
      <c r="L286" s="71">
        <v>5</v>
      </c>
      <c r="M286" s="71">
        <v>9</v>
      </c>
      <c r="N286" s="73"/>
      <c r="O286" s="73">
        <v>700000000</v>
      </c>
      <c r="P286" s="74"/>
    </row>
    <row r="287" spans="1:16" s="75" customFormat="1">
      <c r="A287" s="70" t="s">
        <v>101</v>
      </c>
      <c r="B287" s="70" t="s">
        <v>21</v>
      </c>
      <c r="C287" s="70">
        <v>6935</v>
      </c>
      <c r="D287" s="70" t="s">
        <v>11</v>
      </c>
      <c r="E287" s="70">
        <v>193118</v>
      </c>
      <c r="F287" s="56" t="s">
        <v>59</v>
      </c>
      <c r="G287" s="71" t="s">
        <v>60</v>
      </c>
      <c r="H287" s="72">
        <v>43697</v>
      </c>
      <c r="I287" s="71">
        <v>16</v>
      </c>
      <c r="J287" s="71">
        <v>43</v>
      </c>
      <c r="K287" s="71">
        <v>3</v>
      </c>
      <c r="L287" s="71">
        <v>5</v>
      </c>
      <c r="M287" s="71">
        <v>9</v>
      </c>
      <c r="N287" s="73"/>
      <c r="O287" s="73">
        <v>350000000</v>
      </c>
      <c r="P287" s="74"/>
    </row>
    <row r="288" spans="1:16" s="75" customFormat="1">
      <c r="A288" s="70" t="s">
        <v>101</v>
      </c>
      <c r="B288" s="70" t="s">
        <v>21</v>
      </c>
      <c r="C288" s="70">
        <v>7117</v>
      </c>
      <c r="D288" s="70" t="s">
        <v>11</v>
      </c>
      <c r="E288" s="70">
        <v>193118</v>
      </c>
      <c r="F288" s="56" t="s">
        <v>59</v>
      </c>
      <c r="G288" s="71" t="s">
        <v>60</v>
      </c>
      <c r="H288" s="72">
        <v>43704</v>
      </c>
      <c r="I288" s="71">
        <v>16</v>
      </c>
      <c r="J288" s="71">
        <v>43</v>
      </c>
      <c r="K288" s="71">
        <v>3</v>
      </c>
      <c r="L288" s="71">
        <v>5</v>
      </c>
      <c r="M288" s="71">
        <v>9</v>
      </c>
      <c r="N288" s="73"/>
      <c r="O288" s="73">
        <v>350000000</v>
      </c>
      <c r="P288" s="74"/>
    </row>
    <row r="289" spans="1:16" s="75" customFormat="1" ht="15.75" thickBot="1">
      <c r="A289" s="70" t="s">
        <v>101</v>
      </c>
      <c r="B289" s="70" t="s">
        <v>21</v>
      </c>
      <c r="C289" s="70">
        <v>9141</v>
      </c>
      <c r="D289" s="70" t="s">
        <v>11</v>
      </c>
      <c r="E289" s="70">
        <v>193118</v>
      </c>
      <c r="F289" s="56" t="s">
        <v>59</v>
      </c>
      <c r="G289" s="71" t="s">
        <v>60</v>
      </c>
      <c r="H289" s="72">
        <v>43761</v>
      </c>
      <c r="I289" s="71">
        <v>16</v>
      </c>
      <c r="J289" s="71">
        <v>43</v>
      </c>
      <c r="K289" s="71">
        <v>3</v>
      </c>
      <c r="L289" s="71">
        <v>5</v>
      </c>
      <c r="M289" s="71">
        <v>9</v>
      </c>
      <c r="N289" s="73"/>
      <c r="O289" s="73">
        <v>424963500</v>
      </c>
      <c r="P289" s="74"/>
    </row>
    <row r="290" spans="1:16" ht="15.75" thickBot="1">
      <c r="A290" s="14"/>
      <c r="B290" s="15"/>
      <c r="C290" s="16"/>
      <c r="D290" s="17" t="s">
        <v>14</v>
      </c>
      <c r="E290" s="16"/>
      <c r="F290" s="18"/>
      <c r="G290" s="19"/>
      <c r="H290" s="20"/>
      <c r="I290" s="19"/>
      <c r="J290" s="19"/>
      <c r="K290" s="19"/>
      <c r="L290" s="19"/>
      <c r="M290" s="19"/>
      <c r="N290" s="51">
        <f>SUM(N282:N289)</f>
        <v>4007605153</v>
      </c>
      <c r="O290" s="51">
        <f>SUM(O282:O289)</f>
        <v>4024963500</v>
      </c>
      <c r="P290" s="69">
        <f>N290-O290</f>
        <v>-17358347</v>
      </c>
    </row>
    <row r="291" spans="1:16" ht="25.5">
      <c r="A291" s="1"/>
      <c r="B291" s="1"/>
      <c r="C291" s="1"/>
      <c r="D291" s="2" t="s">
        <v>8</v>
      </c>
      <c r="E291" s="1"/>
      <c r="F291" s="3" t="s">
        <v>82</v>
      </c>
      <c r="G291" s="4"/>
      <c r="H291" s="5"/>
      <c r="I291" s="6">
        <v>16</v>
      </c>
      <c r="J291" s="6">
        <v>43</v>
      </c>
      <c r="K291" s="6">
        <v>3</v>
      </c>
      <c r="L291" s="6">
        <v>7</v>
      </c>
      <c r="M291" s="6">
        <v>1</v>
      </c>
      <c r="N291" s="7">
        <v>0</v>
      </c>
      <c r="O291" s="8"/>
      <c r="P291" s="66"/>
    </row>
    <row r="292" spans="1:16">
      <c r="A292" s="9" t="s">
        <v>101</v>
      </c>
      <c r="B292" s="9" t="s">
        <v>10</v>
      </c>
      <c r="C292" s="9">
        <v>93790</v>
      </c>
      <c r="D292" s="9" t="s">
        <v>11</v>
      </c>
      <c r="E292" s="9">
        <v>125257</v>
      </c>
      <c r="F292" s="11" t="s">
        <v>83</v>
      </c>
      <c r="G292" s="12" t="s">
        <v>84</v>
      </c>
      <c r="H292" s="22">
        <v>43549</v>
      </c>
      <c r="I292" s="12">
        <v>16</v>
      </c>
      <c r="J292" s="12">
        <v>43</v>
      </c>
      <c r="K292" s="12">
        <v>3</v>
      </c>
      <c r="L292" s="12">
        <v>7</v>
      </c>
      <c r="M292" s="12">
        <v>1</v>
      </c>
      <c r="N292" s="21"/>
      <c r="O292" s="21">
        <v>6296.05</v>
      </c>
      <c r="P292" s="64"/>
    </row>
    <row r="293" spans="1:16">
      <c r="A293" s="9" t="s">
        <v>101</v>
      </c>
      <c r="B293" s="9" t="s">
        <v>10</v>
      </c>
      <c r="C293" s="9">
        <v>120982</v>
      </c>
      <c r="D293" s="9" t="s">
        <v>11</v>
      </c>
      <c r="E293" s="9">
        <v>125257</v>
      </c>
      <c r="F293" s="11" t="s">
        <v>83</v>
      </c>
      <c r="G293" s="12" t="s">
        <v>84</v>
      </c>
      <c r="H293" s="22">
        <v>43570</v>
      </c>
      <c r="I293" s="12">
        <v>16</v>
      </c>
      <c r="J293" s="12">
        <v>43</v>
      </c>
      <c r="K293" s="12">
        <v>3</v>
      </c>
      <c r="L293" s="12">
        <v>7</v>
      </c>
      <c r="M293" s="12">
        <v>1</v>
      </c>
      <c r="N293" s="21"/>
      <c r="O293" s="21">
        <v>27026</v>
      </c>
      <c r="P293" s="64"/>
    </row>
    <row r="294" spans="1:16">
      <c r="A294" s="9" t="s">
        <v>101</v>
      </c>
      <c r="B294" s="9" t="s">
        <v>10</v>
      </c>
      <c r="C294" s="9">
        <v>126001</v>
      </c>
      <c r="D294" s="9" t="s">
        <v>11</v>
      </c>
      <c r="E294" s="9">
        <v>125257</v>
      </c>
      <c r="F294" s="11" t="s">
        <v>83</v>
      </c>
      <c r="G294" s="12" t="s">
        <v>84</v>
      </c>
      <c r="H294" s="22">
        <v>43577</v>
      </c>
      <c r="I294" s="12">
        <v>16</v>
      </c>
      <c r="J294" s="12">
        <v>43</v>
      </c>
      <c r="K294" s="12">
        <v>3</v>
      </c>
      <c r="L294" s="12">
        <v>7</v>
      </c>
      <c r="M294" s="12">
        <v>1</v>
      </c>
      <c r="N294" s="21"/>
      <c r="O294" s="21">
        <v>5299.66</v>
      </c>
      <c r="P294" s="64"/>
    </row>
    <row r="295" spans="1:16">
      <c r="A295" s="9" t="s">
        <v>101</v>
      </c>
      <c r="B295" s="9" t="s">
        <v>10</v>
      </c>
      <c r="C295" s="9">
        <v>80944</v>
      </c>
      <c r="D295" s="9" t="s">
        <v>11</v>
      </c>
      <c r="E295" s="9">
        <v>125257</v>
      </c>
      <c r="F295" s="11" t="s">
        <v>83</v>
      </c>
      <c r="G295" s="12" t="s">
        <v>84</v>
      </c>
      <c r="H295" s="22">
        <v>43598</v>
      </c>
      <c r="I295" s="12">
        <v>16</v>
      </c>
      <c r="J295" s="12">
        <v>43</v>
      </c>
      <c r="K295" s="12">
        <v>3</v>
      </c>
      <c r="L295" s="12">
        <v>7</v>
      </c>
      <c r="M295" s="12">
        <v>1</v>
      </c>
      <c r="N295" s="21"/>
      <c r="O295" s="21">
        <v>3649.63</v>
      </c>
      <c r="P295" s="64"/>
    </row>
    <row r="296" spans="1:16">
      <c r="A296" s="9" t="s">
        <v>101</v>
      </c>
      <c r="B296" s="9" t="s">
        <v>10</v>
      </c>
      <c r="C296" s="9">
        <v>3881</v>
      </c>
      <c r="D296" s="9" t="s">
        <v>11</v>
      </c>
      <c r="E296" s="9">
        <v>125257</v>
      </c>
      <c r="F296" s="11" t="s">
        <v>83</v>
      </c>
      <c r="G296" s="12" t="s">
        <v>84</v>
      </c>
      <c r="H296" s="22">
        <v>43598</v>
      </c>
      <c r="I296" s="12">
        <v>16</v>
      </c>
      <c r="J296" s="12">
        <v>43</v>
      </c>
      <c r="K296" s="12">
        <v>3</v>
      </c>
      <c r="L296" s="12">
        <v>7</v>
      </c>
      <c r="M296" s="12">
        <v>1</v>
      </c>
      <c r="N296" s="21"/>
      <c r="O296" s="21">
        <v>9697.9500000000007</v>
      </c>
      <c r="P296" s="64"/>
    </row>
    <row r="297" spans="1:16">
      <c r="A297" s="9" t="s">
        <v>16</v>
      </c>
      <c r="B297" s="9" t="s">
        <v>10</v>
      </c>
      <c r="C297" s="9">
        <v>2423</v>
      </c>
      <c r="D297" s="9" t="s">
        <v>17</v>
      </c>
      <c r="E297" s="9">
        <v>325</v>
      </c>
      <c r="F297" s="11" t="s">
        <v>18</v>
      </c>
      <c r="G297" s="12" t="s">
        <v>19</v>
      </c>
      <c r="H297" s="22">
        <v>43550.63921296296</v>
      </c>
      <c r="I297" s="12">
        <v>16</v>
      </c>
      <c r="J297" s="12">
        <v>43</v>
      </c>
      <c r="K297" s="12">
        <v>3</v>
      </c>
      <c r="L297" s="12">
        <v>7</v>
      </c>
      <c r="M297" s="12">
        <v>1</v>
      </c>
      <c r="N297" s="21"/>
      <c r="O297" s="21">
        <v>1361.3</v>
      </c>
      <c r="P297" s="64"/>
    </row>
    <row r="298" spans="1:16">
      <c r="A298" s="9" t="s">
        <v>16</v>
      </c>
      <c r="B298" s="9" t="s">
        <v>10</v>
      </c>
      <c r="C298" s="9">
        <v>3067</v>
      </c>
      <c r="D298" s="9" t="s">
        <v>17</v>
      </c>
      <c r="E298" s="9">
        <v>325</v>
      </c>
      <c r="F298" s="11" t="s">
        <v>18</v>
      </c>
      <c r="G298" s="12" t="s">
        <v>19</v>
      </c>
      <c r="H298" s="22">
        <v>43560.461111111108</v>
      </c>
      <c r="I298" s="12">
        <v>16</v>
      </c>
      <c r="J298" s="12">
        <v>43</v>
      </c>
      <c r="K298" s="12">
        <v>3</v>
      </c>
      <c r="L298" s="12">
        <v>7</v>
      </c>
      <c r="M298" s="12">
        <v>1</v>
      </c>
      <c r="N298" s="21"/>
      <c r="O298" s="21">
        <v>4615.1000000000004</v>
      </c>
      <c r="P298" s="64"/>
    </row>
    <row r="299" spans="1:16">
      <c r="A299" s="9" t="s">
        <v>101</v>
      </c>
      <c r="B299" s="9" t="s">
        <v>10</v>
      </c>
      <c r="C299" s="9">
        <v>4207</v>
      </c>
      <c r="D299" s="9" t="s">
        <v>11</v>
      </c>
      <c r="E299" s="9">
        <v>125257</v>
      </c>
      <c r="F299" s="11" t="s">
        <v>83</v>
      </c>
      <c r="G299" s="12" t="s">
        <v>84</v>
      </c>
      <c r="H299" s="22">
        <v>43612</v>
      </c>
      <c r="I299" s="12">
        <v>16</v>
      </c>
      <c r="J299" s="12">
        <v>43</v>
      </c>
      <c r="K299" s="12">
        <v>3</v>
      </c>
      <c r="L299" s="12">
        <v>7</v>
      </c>
      <c r="M299" s="12">
        <v>1</v>
      </c>
      <c r="N299" s="21"/>
      <c r="O299" s="21">
        <v>50756.73</v>
      </c>
      <c r="P299" s="64"/>
    </row>
    <row r="300" spans="1:16">
      <c r="A300" s="9" t="s">
        <v>101</v>
      </c>
      <c r="B300" s="9" t="s">
        <v>10</v>
      </c>
      <c r="C300" s="9">
        <v>4416</v>
      </c>
      <c r="D300" s="9" t="s">
        <v>11</v>
      </c>
      <c r="E300" s="9">
        <v>125257</v>
      </c>
      <c r="F300" s="11" t="s">
        <v>83</v>
      </c>
      <c r="G300" s="12" t="s">
        <v>84</v>
      </c>
      <c r="H300" s="22">
        <v>43619</v>
      </c>
      <c r="I300" s="12">
        <v>16</v>
      </c>
      <c r="J300" s="12">
        <v>43</v>
      </c>
      <c r="K300" s="12">
        <v>3</v>
      </c>
      <c r="L300" s="12">
        <v>7</v>
      </c>
      <c r="M300" s="12">
        <v>1</v>
      </c>
      <c r="N300" s="21"/>
      <c r="O300" s="21">
        <v>172146.18</v>
      </c>
      <c r="P300" s="64"/>
    </row>
    <row r="301" spans="1:16">
      <c r="A301" s="9" t="s">
        <v>101</v>
      </c>
      <c r="B301" s="9" t="s">
        <v>10</v>
      </c>
      <c r="C301" s="9">
        <v>4989</v>
      </c>
      <c r="D301" s="9" t="s">
        <v>11</v>
      </c>
      <c r="E301" s="9">
        <v>125257</v>
      </c>
      <c r="F301" s="11" t="s">
        <v>83</v>
      </c>
      <c r="G301" s="12" t="s">
        <v>84</v>
      </c>
      <c r="H301" s="22">
        <v>43640</v>
      </c>
      <c r="I301" s="12">
        <v>16</v>
      </c>
      <c r="J301" s="12">
        <v>43</v>
      </c>
      <c r="K301" s="12">
        <v>3</v>
      </c>
      <c r="L301" s="12">
        <v>7</v>
      </c>
      <c r="M301" s="12">
        <v>1</v>
      </c>
      <c r="N301" s="21"/>
      <c r="O301" s="21">
        <v>55307.91</v>
      </c>
      <c r="P301" s="64"/>
    </row>
    <row r="302" spans="1:16">
      <c r="A302" s="9" t="s">
        <v>16</v>
      </c>
      <c r="B302" s="9" t="s">
        <v>10</v>
      </c>
      <c r="C302" s="9">
        <v>34</v>
      </c>
      <c r="D302" s="9" t="s">
        <v>17</v>
      </c>
      <c r="E302" s="9">
        <v>325</v>
      </c>
      <c r="F302" s="11" t="s">
        <v>18</v>
      </c>
      <c r="G302" s="12" t="s">
        <v>19</v>
      </c>
      <c r="H302" s="22">
        <v>43621</v>
      </c>
      <c r="I302" s="12">
        <v>16</v>
      </c>
      <c r="J302" s="12">
        <v>43</v>
      </c>
      <c r="K302" s="12">
        <v>3</v>
      </c>
      <c r="L302" s="12">
        <v>7</v>
      </c>
      <c r="M302" s="12">
        <v>1</v>
      </c>
      <c r="N302" s="21"/>
      <c r="O302" s="21">
        <v>6817.18</v>
      </c>
      <c r="P302" s="64"/>
    </row>
    <row r="303" spans="1:16">
      <c r="A303" s="40" t="s">
        <v>101</v>
      </c>
      <c r="B303" s="40" t="s">
        <v>10</v>
      </c>
      <c r="C303" s="40">
        <v>5916</v>
      </c>
      <c r="D303" s="40" t="s">
        <v>11</v>
      </c>
      <c r="E303" s="40">
        <v>125257</v>
      </c>
      <c r="F303" s="49" t="s">
        <v>83</v>
      </c>
      <c r="G303" s="41" t="s">
        <v>84</v>
      </c>
      <c r="H303" s="44">
        <v>43668</v>
      </c>
      <c r="I303" s="41">
        <v>16</v>
      </c>
      <c r="J303" s="41">
        <v>43</v>
      </c>
      <c r="K303" s="41">
        <v>3</v>
      </c>
      <c r="L303" s="41">
        <v>7</v>
      </c>
      <c r="M303" s="41">
        <v>1</v>
      </c>
      <c r="N303" s="45"/>
      <c r="O303" s="45">
        <v>102055.67999999999</v>
      </c>
      <c r="P303" s="62"/>
    </row>
    <row r="304" spans="1:16">
      <c r="A304" s="40" t="s">
        <v>101</v>
      </c>
      <c r="B304" s="40" t="s">
        <v>10</v>
      </c>
      <c r="C304" s="40">
        <v>6225</v>
      </c>
      <c r="D304" s="40" t="s">
        <v>11</v>
      </c>
      <c r="E304" s="40">
        <v>125257</v>
      </c>
      <c r="F304" s="49" t="s">
        <v>83</v>
      </c>
      <c r="G304" s="41" t="s">
        <v>84</v>
      </c>
      <c r="H304" s="44">
        <v>43675</v>
      </c>
      <c r="I304" s="41">
        <v>16</v>
      </c>
      <c r="J304" s="41">
        <v>43</v>
      </c>
      <c r="K304" s="41">
        <v>3</v>
      </c>
      <c r="L304" s="41">
        <v>7</v>
      </c>
      <c r="M304" s="41">
        <v>1</v>
      </c>
      <c r="N304" s="45"/>
      <c r="O304" s="45">
        <v>522887.07</v>
      </c>
      <c r="P304" s="62"/>
    </row>
    <row r="305" spans="1:16">
      <c r="A305" s="9" t="s">
        <v>16</v>
      </c>
      <c r="B305" s="9" t="s">
        <v>10</v>
      </c>
      <c r="C305" s="40">
        <v>58</v>
      </c>
      <c r="D305" s="9" t="s">
        <v>17</v>
      </c>
      <c r="E305" s="40">
        <v>325</v>
      </c>
      <c r="F305" s="11" t="s">
        <v>18</v>
      </c>
      <c r="G305" s="12" t="s">
        <v>19</v>
      </c>
      <c r="H305" s="44">
        <v>43682</v>
      </c>
      <c r="I305" s="41">
        <v>16</v>
      </c>
      <c r="J305" s="41">
        <v>43</v>
      </c>
      <c r="K305" s="41">
        <v>3</v>
      </c>
      <c r="L305" s="41">
        <v>7</v>
      </c>
      <c r="M305" s="41">
        <v>1</v>
      </c>
      <c r="N305" s="45"/>
      <c r="O305" s="45">
        <v>8098.69</v>
      </c>
      <c r="P305" s="62"/>
    </row>
    <row r="306" spans="1:16">
      <c r="A306" s="40" t="s">
        <v>101</v>
      </c>
      <c r="B306" s="40" t="s">
        <v>10</v>
      </c>
      <c r="C306" s="10">
        <v>6793</v>
      </c>
      <c r="D306" s="40" t="s">
        <v>11</v>
      </c>
      <c r="E306" s="40">
        <v>125257</v>
      </c>
      <c r="F306" s="49" t="s">
        <v>83</v>
      </c>
      <c r="G306" s="41" t="s">
        <v>84</v>
      </c>
      <c r="H306" s="13">
        <v>43690</v>
      </c>
      <c r="I306" s="41">
        <v>16</v>
      </c>
      <c r="J306" s="41">
        <v>43</v>
      </c>
      <c r="K306" s="41">
        <v>3</v>
      </c>
      <c r="L306" s="41">
        <v>7</v>
      </c>
      <c r="M306" s="41">
        <v>1</v>
      </c>
      <c r="N306" s="47"/>
      <c r="O306" s="47">
        <v>198116.86</v>
      </c>
      <c r="P306" s="62"/>
    </row>
    <row r="307" spans="1:16">
      <c r="A307" s="9" t="s">
        <v>16</v>
      </c>
      <c r="B307" s="9" t="s">
        <v>10</v>
      </c>
      <c r="C307" s="40">
        <v>63</v>
      </c>
      <c r="D307" s="9" t="s">
        <v>17</v>
      </c>
      <c r="E307" s="40">
        <v>325</v>
      </c>
      <c r="F307" s="11" t="s">
        <v>18</v>
      </c>
      <c r="G307" s="12" t="s">
        <v>19</v>
      </c>
      <c r="H307" s="44">
        <v>43695</v>
      </c>
      <c r="I307" s="41">
        <v>16</v>
      </c>
      <c r="J307" s="41">
        <v>43</v>
      </c>
      <c r="K307" s="41">
        <v>3</v>
      </c>
      <c r="L307" s="41">
        <v>7</v>
      </c>
      <c r="M307" s="41">
        <v>1</v>
      </c>
      <c r="N307" s="45"/>
      <c r="O307" s="46">
        <v>9076.73</v>
      </c>
      <c r="P307" s="64"/>
    </row>
    <row r="308" spans="1:16">
      <c r="A308" s="40" t="s">
        <v>16</v>
      </c>
      <c r="B308" s="40" t="s">
        <v>10</v>
      </c>
      <c r="C308" s="40">
        <v>75</v>
      </c>
      <c r="D308" s="40" t="s">
        <v>17</v>
      </c>
      <c r="E308" s="40">
        <v>325</v>
      </c>
      <c r="F308" s="49" t="s">
        <v>18</v>
      </c>
      <c r="G308" s="41" t="s">
        <v>19</v>
      </c>
      <c r="H308" s="44">
        <v>43717</v>
      </c>
      <c r="I308" s="41">
        <v>16</v>
      </c>
      <c r="J308" s="41">
        <v>43</v>
      </c>
      <c r="K308" s="41">
        <v>3</v>
      </c>
      <c r="L308" s="41">
        <v>7</v>
      </c>
      <c r="M308" s="41">
        <v>1</v>
      </c>
      <c r="N308" s="50"/>
      <c r="O308" s="55">
        <v>9162.9599999999991</v>
      </c>
      <c r="P308" s="62"/>
    </row>
    <row r="309" spans="1:16">
      <c r="A309" s="53" t="s">
        <v>101</v>
      </c>
      <c r="B309" s="40" t="s">
        <v>10</v>
      </c>
      <c r="C309" s="40">
        <v>8428</v>
      </c>
      <c r="D309" s="40" t="s">
        <v>11</v>
      </c>
      <c r="E309" s="40">
        <v>125257</v>
      </c>
      <c r="F309" s="49" t="s">
        <v>83</v>
      </c>
      <c r="G309" s="41" t="s">
        <v>84</v>
      </c>
      <c r="H309" s="44">
        <v>43738</v>
      </c>
      <c r="I309" s="41">
        <v>16</v>
      </c>
      <c r="J309" s="41">
        <v>43</v>
      </c>
      <c r="K309" s="41">
        <v>3</v>
      </c>
      <c r="L309" s="41">
        <v>7</v>
      </c>
      <c r="M309" s="41">
        <v>1</v>
      </c>
      <c r="N309" s="50"/>
      <c r="O309" s="55">
        <v>23168.3</v>
      </c>
      <c r="P309" s="62"/>
    </row>
    <row r="310" spans="1:16">
      <c r="A310" s="40" t="s">
        <v>16</v>
      </c>
      <c r="B310" s="40" t="s">
        <v>10</v>
      </c>
      <c r="C310" s="40">
        <v>96</v>
      </c>
      <c r="D310" s="40" t="s">
        <v>17</v>
      </c>
      <c r="E310" s="40">
        <v>325</v>
      </c>
      <c r="F310" s="49" t="s">
        <v>18</v>
      </c>
      <c r="G310" s="41" t="s">
        <v>19</v>
      </c>
      <c r="H310" s="44">
        <v>43768</v>
      </c>
      <c r="I310" s="41">
        <v>16</v>
      </c>
      <c r="J310" s="41">
        <v>43</v>
      </c>
      <c r="K310" s="41">
        <v>3</v>
      </c>
      <c r="L310" s="41">
        <v>7</v>
      </c>
      <c r="M310" s="41">
        <v>1</v>
      </c>
      <c r="N310" s="50"/>
      <c r="O310" s="55">
        <v>9438.89</v>
      </c>
      <c r="P310" s="62"/>
    </row>
    <row r="311" spans="1:16">
      <c r="A311" s="53" t="s">
        <v>101</v>
      </c>
      <c r="B311" s="40" t="s">
        <v>10</v>
      </c>
      <c r="C311" s="40">
        <v>9491</v>
      </c>
      <c r="D311" s="40" t="s">
        <v>11</v>
      </c>
      <c r="E311" s="40">
        <v>125257</v>
      </c>
      <c r="F311" s="49" t="s">
        <v>83</v>
      </c>
      <c r="G311" s="41" t="s">
        <v>84</v>
      </c>
      <c r="H311" s="44">
        <v>43773</v>
      </c>
      <c r="I311" s="41">
        <v>16</v>
      </c>
      <c r="J311" s="41">
        <v>43</v>
      </c>
      <c r="K311" s="41">
        <v>3</v>
      </c>
      <c r="L311" s="41">
        <v>7</v>
      </c>
      <c r="M311" s="41">
        <v>1</v>
      </c>
      <c r="N311" s="50"/>
      <c r="O311" s="55">
        <v>55369.39</v>
      </c>
      <c r="P311" s="62"/>
    </row>
    <row r="312" spans="1:16">
      <c r="A312" s="40" t="s">
        <v>101</v>
      </c>
      <c r="B312" s="40" t="s">
        <v>10</v>
      </c>
      <c r="C312" s="40">
        <v>9793</v>
      </c>
      <c r="D312" s="40" t="s">
        <v>11</v>
      </c>
      <c r="E312" s="40">
        <v>125257</v>
      </c>
      <c r="F312" s="49" t="s">
        <v>83</v>
      </c>
      <c r="G312" s="41" t="s">
        <v>84</v>
      </c>
      <c r="H312" s="44">
        <v>43788</v>
      </c>
      <c r="I312" s="41">
        <v>16</v>
      </c>
      <c r="J312" s="41">
        <v>43</v>
      </c>
      <c r="K312" s="41">
        <v>3</v>
      </c>
      <c r="L312" s="41">
        <v>7</v>
      </c>
      <c r="M312" s="41">
        <v>1</v>
      </c>
      <c r="N312" s="45"/>
      <c r="O312" s="46">
        <v>189795.47</v>
      </c>
      <c r="P312" s="62"/>
    </row>
    <row r="313" spans="1:16">
      <c r="A313" s="53" t="s">
        <v>101</v>
      </c>
      <c r="B313" s="53" t="s">
        <v>10</v>
      </c>
      <c r="C313" s="40">
        <v>10106</v>
      </c>
      <c r="D313" s="40" t="s">
        <v>11</v>
      </c>
      <c r="E313" s="40">
        <v>125257</v>
      </c>
      <c r="F313" s="49" t="s">
        <v>83</v>
      </c>
      <c r="G313" s="41" t="s">
        <v>84</v>
      </c>
      <c r="H313" s="44">
        <v>43801</v>
      </c>
      <c r="I313" s="41">
        <v>16</v>
      </c>
      <c r="J313" s="41">
        <v>43</v>
      </c>
      <c r="K313" s="41">
        <v>3</v>
      </c>
      <c r="L313" s="41">
        <v>7</v>
      </c>
      <c r="M313" s="41">
        <v>1</v>
      </c>
      <c r="N313" s="45"/>
      <c r="O313" s="55">
        <v>42485.67</v>
      </c>
      <c r="P313" s="62"/>
    </row>
    <row r="314" spans="1:16" ht="15.75" thickBot="1">
      <c r="A314" s="40" t="s">
        <v>16</v>
      </c>
      <c r="B314" s="40" t="s">
        <v>10</v>
      </c>
      <c r="C314" s="10">
        <v>115</v>
      </c>
      <c r="D314" s="40" t="s">
        <v>17</v>
      </c>
      <c r="E314" s="40">
        <v>325</v>
      </c>
      <c r="F314" s="49" t="s">
        <v>18</v>
      </c>
      <c r="G314" s="41" t="s">
        <v>19</v>
      </c>
      <c r="H314" s="13">
        <v>43798</v>
      </c>
      <c r="I314" s="41">
        <v>16</v>
      </c>
      <c r="J314" s="41">
        <v>43</v>
      </c>
      <c r="K314" s="41">
        <v>3</v>
      </c>
      <c r="L314" s="41">
        <v>7</v>
      </c>
      <c r="M314" s="41">
        <v>1</v>
      </c>
      <c r="N314" s="47"/>
      <c r="O314" s="54">
        <v>11072.44</v>
      </c>
      <c r="P314" s="65"/>
    </row>
    <row r="315" spans="1:16" ht="15.75" thickBot="1">
      <c r="A315" s="14"/>
      <c r="B315" s="15"/>
      <c r="C315" s="16"/>
      <c r="D315" s="17" t="s">
        <v>14</v>
      </c>
      <c r="E315" s="16"/>
      <c r="F315" s="18"/>
      <c r="G315" s="19"/>
      <c r="H315" s="20"/>
      <c r="I315" s="19"/>
      <c r="J315" s="19"/>
      <c r="K315" s="19"/>
      <c r="L315" s="19"/>
      <c r="M315" s="19"/>
      <c r="N315" s="51">
        <f>SUM(N291:N302)</f>
        <v>0</v>
      </c>
      <c r="O315" s="51">
        <f>SUM(O291:O314)</f>
        <v>1523701.8399999994</v>
      </c>
      <c r="P315" s="69">
        <f>N315-O315</f>
        <v>-1523701.8399999994</v>
      </c>
    </row>
    <row r="316" spans="1:16" ht="25.5">
      <c r="A316" s="1"/>
      <c r="B316" s="1"/>
      <c r="C316" s="1"/>
      <c r="D316" s="2" t="s">
        <v>8</v>
      </c>
      <c r="E316" s="1"/>
      <c r="F316" s="3" t="s">
        <v>85</v>
      </c>
      <c r="G316" s="4"/>
      <c r="H316" s="5"/>
      <c r="I316" s="6">
        <v>16</v>
      </c>
      <c r="J316" s="6">
        <v>43</v>
      </c>
      <c r="K316" s="6">
        <v>3</v>
      </c>
      <c r="L316" s="6">
        <v>7</v>
      </c>
      <c r="M316" s="6">
        <v>2</v>
      </c>
      <c r="N316" s="7">
        <v>569000000</v>
      </c>
      <c r="O316" s="8"/>
      <c r="P316" s="66"/>
    </row>
    <row r="317" spans="1:16">
      <c r="A317" s="9" t="s">
        <v>16</v>
      </c>
      <c r="B317" s="9" t="s">
        <v>10</v>
      </c>
      <c r="C317" s="9">
        <v>16</v>
      </c>
      <c r="D317" s="9" t="s">
        <v>17</v>
      </c>
      <c r="E317" s="9">
        <v>325</v>
      </c>
      <c r="F317" s="11" t="s">
        <v>18</v>
      </c>
      <c r="G317" s="12" t="s">
        <v>19</v>
      </c>
      <c r="H317" s="22">
        <v>43552.64603009259</v>
      </c>
      <c r="I317" s="12">
        <v>16</v>
      </c>
      <c r="J317" s="12">
        <v>43</v>
      </c>
      <c r="K317" s="12">
        <v>3</v>
      </c>
      <c r="L317" s="12">
        <v>7</v>
      </c>
      <c r="M317" s="12">
        <v>2</v>
      </c>
      <c r="N317" s="21"/>
      <c r="O317" s="21">
        <v>2498</v>
      </c>
      <c r="P317" s="64"/>
    </row>
    <row r="318" spans="1:16">
      <c r="A318" s="9" t="s">
        <v>16</v>
      </c>
      <c r="B318" s="9" t="s">
        <v>10</v>
      </c>
      <c r="C318" s="9">
        <v>21</v>
      </c>
      <c r="D318" s="9" t="s">
        <v>17</v>
      </c>
      <c r="E318" s="9">
        <v>325</v>
      </c>
      <c r="F318" s="11" t="s">
        <v>18</v>
      </c>
      <c r="G318" s="12" t="s">
        <v>19</v>
      </c>
      <c r="H318" s="22">
        <v>43577.465370370373</v>
      </c>
      <c r="I318" s="12">
        <v>16</v>
      </c>
      <c r="J318" s="12">
        <v>43</v>
      </c>
      <c r="K318" s="12">
        <v>3</v>
      </c>
      <c r="L318" s="12">
        <v>7</v>
      </c>
      <c r="M318" s="12">
        <v>2</v>
      </c>
      <c r="N318" s="21"/>
      <c r="O318" s="21">
        <v>12177.75</v>
      </c>
      <c r="P318" s="64"/>
    </row>
    <row r="319" spans="1:16">
      <c r="A319" s="9" t="s">
        <v>16</v>
      </c>
      <c r="B319" s="9" t="s">
        <v>10</v>
      </c>
      <c r="C319" s="9">
        <v>25</v>
      </c>
      <c r="D319" s="9" t="s">
        <v>17</v>
      </c>
      <c r="E319" s="9">
        <v>325</v>
      </c>
      <c r="F319" s="11" t="s">
        <v>18</v>
      </c>
      <c r="G319" s="12" t="s">
        <v>19</v>
      </c>
      <c r="H319" s="22">
        <v>43580.633356481485</v>
      </c>
      <c r="I319" s="12">
        <v>16</v>
      </c>
      <c r="J319" s="12">
        <v>43</v>
      </c>
      <c r="K319" s="12">
        <v>3</v>
      </c>
      <c r="L319" s="12">
        <v>7</v>
      </c>
      <c r="M319" s="12">
        <v>2</v>
      </c>
      <c r="N319" s="21"/>
      <c r="O319" s="21">
        <v>11676.6</v>
      </c>
      <c r="P319" s="64"/>
    </row>
    <row r="320" spans="1:16">
      <c r="A320" s="9" t="s">
        <v>16</v>
      </c>
      <c r="B320" s="9" t="s">
        <v>10</v>
      </c>
      <c r="C320" s="9">
        <v>29</v>
      </c>
      <c r="D320" s="9" t="s">
        <v>17</v>
      </c>
      <c r="E320" s="9">
        <v>325</v>
      </c>
      <c r="F320" s="11" t="s">
        <v>18</v>
      </c>
      <c r="G320" s="12" t="s">
        <v>19</v>
      </c>
      <c r="H320" s="22">
        <v>43588.797800925924</v>
      </c>
      <c r="I320" s="12">
        <v>16</v>
      </c>
      <c r="J320" s="12">
        <v>43</v>
      </c>
      <c r="K320" s="12">
        <v>3</v>
      </c>
      <c r="L320" s="12">
        <v>7</v>
      </c>
      <c r="M320" s="12">
        <v>2</v>
      </c>
      <c r="N320" s="21"/>
      <c r="O320" s="21">
        <v>7130</v>
      </c>
      <c r="P320" s="64"/>
    </row>
    <row r="321" spans="1:16">
      <c r="A321" s="9" t="s">
        <v>16</v>
      </c>
      <c r="B321" s="9" t="s">
        <v>10</v>
      </c>
      <c r="C321" s="9">
        <v>36</v>
      </c>
      <c r="D321" s="9" t="s">
        <v>17</v>
      </c>
      <c r="E321" s="9">
        <v>325</v>
      </c>
      <c r="F321" s="11" t="s">
        <v>18</v>
      </c>
      <c r="G321" s="12" t="s">
        <v>19</v>
      </c>
      <c r="H321" s="22">
        <v>43623</v>
      </c>
      <c r="I321" s="12">
        <v>16</v>
      </c>
      <c r="J321" s="12">
        <v>43</v>
      </c>
      <c r="K321" s="12">
        <v>3</v>
      </c>
      <c r="L321" s="12">
        <v>7</v>
      </c>
      <c r="M321" s="12">
        <v>2</v>
      </c>
      <c r="N321" s="21"/>
      <c r="O321" s="21">
        <f>9709+10658+8017.8+6264+6392.5</f>
        <v>41041.300000000003</v>
      </c>
      <c r="P321" s="64"/>
    </row>
    <row r="322" spans="1:16">
      <c r="A322" s="9" t="s">
        <v>16</v>
      </c>
      <c r="B322" s="9" t="s">
        <v>10</v>
      </c>
      <c r="C322" s="9">
        <v>33</v>
      </c>
      <c r="D322" s="9" t="s">
        <v>17</v>
      </c>
      <c r="E322" s="9">
        <v>325</v>
      </c>
      <c r="F322" s="11" t="s">
        <v>18</v>
      </c>
      <c r="G322" s="12" t="s">
        <v>19</v>
      </c>
      <c r="H322" s="22">
        <v>43608</v>
      </c>
      <c r="I322" s="12">
        <v>16</v>
      </c>
      <c r="J322" s="12">
        <v>43</v>
      </c>
      <c r="K322" s="12">
        <v>3</v>
      </c>
      <c r="L322" s="12">
        <v>7</v>
      </c>
      <c r="M322" s="12">
        <v>2</v>
      </c>
      <c r="N322" s="21"/>
      <c r="O322" s="21">
        <v>13511.75</v>
      </c>
      <c r="P322" s="64"/>
    </row>
    <row r="323" spans="1:16">
      <c r="A323" s="9" t="s">
        <v>16</v>
      </c>
      <c r="B323" s="9" t="s">
        <v>10</v>
      </c>
      <c r="C323" s="40">
        <v>43</v>
      </c>
      <c r="D323" s="9" t="s">
        <v>17</v>
      </c>
      <c r="E323" s="9">
        <v>325</v>
      </c>
      <c r="F323" s="11" t="s">
        <v>18</v>
      </c>
      <c r="G323" s="12" t="s">
        <v>19</v>
      </c>
      <c r="H323" s="44">
        <v>43657</v>
      </c>
      <c r="I323" s="12">
        <v>16</v>
      </c>
      <c r="J323" s="12">
        <v>43</v>
      </c>
      <c r="K323" s="12">
        <v>3</v>
      </c>
      <c r="L323" s="12">
        <v>7</v>
      </c>
      <c r="M323" s="12">
        <v>2</v>
      </c>
      <c r="N323" s="45"/>
      <c r="O323" s="45">
        <v>44120.5</v>
      </c>
      <c r="P323" s="62"/>
    </row>
    <row r="324" spans="1:16">
      <c r="A324" s="9" t="s">
        <v>16</v>
      </c>
      <c r="B324" s="9" t="s">
        <v>10</v>
      </c>
      <c r="C324" s="9">
        <v>55</v>
      </c>
      <c r="D324" s="9" t="s">
        <v>17</v>
      </c>
      <c r="E324" s="9">
        <v>325</v>
      </c>
      <c r="F324" s="11" t="s">
        <v>18</v>
      </c>
      <c r="G324" s="12" t="s">
        <v>19</v>
      </c>
      <c r="H324" s="22">
        <v>43672</v>
      </c>
      <c r="I324" s="12">
        <v>16</v>
      </c>
      <c r="J324" s="12">
        <v>43</v>
      </c>
      <c r="K324" s="12">
        <v>3</v>
      </c>
      <c r="L324" s="12">
        <v>7</v>
      </c>
      <c r="M324" s="12">
        <v>2</v>
      </c>
      <c r="N324" s="21"/>
      <c r="O324" s="21">
        <v>54292.5</v>
      </c>
      <c r="P324" s="64"/>
    </row>
    <row r="325" spans="1:16">
      <c r="A325" s="9" t="s">
        <v>16</v>
      </c>
      <c r="B325" s="9" t="s">
        <v>10</v>
      </c>
      <c r="C325" s="9">
        <v>54</v>
      </c>
      <c r="D325" s="9" t="s">
        <v>17</v>
      </c>
      <c r="E325" s="9">
        <v>325</v>
      </c>
      <c r="F325" s="11" t="s">
        <v>18</v>
      </c>
      <c r="G325" s="12" t="s">
        <v>19</v>
      </c>
      <c r="H325" s="22">
        <v>43672</v>
      </c>
      <c r="I325" s="12">
        <v>16</v>
      </c>
      <c r="J325" s="12">
        <v>43</v>
      </c>
      <c r="K325" s="12">
        <v>3</v>
      </c>
      <c r="L325" s="12">
        <v>7</v>
      </c>
      <c r="M325" s="12">
        <v>2</v>
      </c>
      <c r="N325" s="21"/>
      <c r="O325" s="21">
        <v>26007</v>
      </c>
      <c r="P325" s="64"/>
    </row>
    <row r="326" spans="1:16">
      <c r="A326" s="9" t="s">
        <v>16</v>
      </c>
      <c r="B326" s="9" t="s">
        <v>10</v>
      </c>
      <c r="C326" s="9">
        <v>57</v>
      </c>
      <c r="D326" s="9" t="s">
        <v>17</v>
      </c>
      <c r="E326" s="9">
        <v>325</v>
      </c>
      <c r="F326" s="11" t="s">
        <v>18</v>
      </c>
      <c r="G326" s="12" t="s">
        <v>19</v>
      </c>
      <c r="H326" s="22">
        <v>43679</v>
      </c>
      <c r="I326" s="12">
        <v>16</v>
      </c>
      <c r="J326" s="12">
        <v>43</v>
      </c>
      <c r="K326" s="12">
        <v>3</v>
      </c>
      <c r="L326" s="12">
        <v>7</v>
      </c>
      <c r="M326" s="12">
        <v>2</v>
      </c>
      <c r="N326" s="21"/>
      <c r="O326" s="21">
        <v>32757.45</v>
      </c>
      <c r="P326" s="64"/>
    </row>
    <row r="327" spans="1:16">
      <c r="A327" s="9" t="s">
        <v>16</v>
      </c>
      <c r="B327" s="9" t="s">
        <v>10</v>
      </c>
      <c r="C327" s="9">
        <v>59</v>
      </c>
      <c r="D327" s="9" t="s">
        <v>17</v>
      </c>
      <c r="E327" s="9">
        <v>325</v>
      </c>
      <c r="F327" s="11" t="s">
        <v>18</v>
      </c>
      <c r="G327" s="12" t="s">
        <v>19</v>
      </c>
      <c r="H327" s="22">
        <v>43684</v>
      </c>
      <c r="I327" s="12">
        <v>16</v>
      </c>
      <c r="J327" s="12">
        <v>43</v>
      </c>
      <c r="K327" s="12">
        <v>3</v>
      </c>
      <c r="L327" s="12">
        <v>7</v>
      </c>
      <c r="M327" s="12">
        <v>2</v>
      </c>
      <c r="N327" s="21"/>
      <c r="O327" s="21">
        <v>5673.5</v>
      </c>
      <c r="P327" s="64"/>
    </row>
    <row r="328" spans="1:16">
      <c r="A328" s="9" t="s">
        <v>16</v>
      </c>
      <c r="B328" s="9" t="s">
        <v>10</v>
      </c>
      <c r="C328" s="9">
        <v>60</v>
      </c>
      <c r="D328" s="9" t="s">
        <v>17</v>
      </c>
      <c r="E328" s="9">
        <v>325</v>
      </c>
      <c r="F328" s="11" t="s">
        <v>18</v>
      </c>
      <c r="G328" s="12" t="s">
        <v>19</v>
      </c>
      <c r="H328" s="22">
        <v>43685</v>
      </c>
      <c r="I328" s="12">
        <v>16</v>
      </c>
      <c r="J328" s="12">
        <v>43</v>
      </c>
      <c r="K328" s="12">
        <v>3</v>
      </c>
      <c r="L328" s="12">
        <v>7</v>
      </c>
      <c r="M328" s="12">
        <v>2</v>
      </c>
      <c r="N328" s="21"/>
      <c r="O328" s="21">
        <v>6716</v>
      </c>
      <c r="P328" s="64"/>
    </row>
    <row r="329" spans="1:16">
      <c r="A329" s="9" t="s">
        <v>16</v>
      </c>
      <c r="B329" s="9" t="s">
        <v>10</v>
      </c>
      <c r="C329" s="9">
        <v>65</v>
      </c>
      <c r="D329" s="9" t="s">
        <v>17</v>
      </c>
      <c r="E329" s="9">
        <v>325</v>
      </c>
      <c r="F329" s="11" t="s">
        <v>18</v>
      </c>
      <c r="G329" s="12" t="s">
        <v>19</v>
      </c>
      <c r="H329" s="22">
        <v>43693</v>
      </c>
      <c r="I329" s="12">
        <v>16</v>
      </c>
      <c r="J329" s="12">
        <v>43</v>
      </c>
      <c r="K329" s="12">
        <v>3</v>
      </c>
      <c r="L329" s="12">
        <v>7</v>
      </c>
      <c r="M329" s="12">
        <v>2</v>
      </c>
      <c r="N329" s="21"/>
      <c r="O329" s="21">
        <v>56303.5</v>
      </c>
      <c r="P329" s="64"/>
    </row>
    <row r="330" spans="1:16">
      <c r="A330" s="9" t="s">
        <v>16</v>
      </c>
      <c r="B330" s="9" t="s">
        <v>10</v>
      </c>
      <c r="C330" s="9">
        <v>67</v>
      </c>
      <c r="D330" s="9" t="s">
        <v>17</v>
      </c>
      <c r="E330" s="9">
        <v>325</v>
      </c>
      <c r="F330" s="11" t="s">
        <v>18</v>
      </c>
      <c r="G330" s="12" t="s">
        <v>19</v>
      </c>
      <c r="H330" s="22">
        <v>43699</v>
      </c>
      <c r="I330" s="12">
        <v>16</v>
      </c>
      <c r="J330" s="12">
        <v>43</v>
      </c>
      <c r="K330" s="12">
        <v>3</v>
      </c>
      <c r="L330" s="12">
        <v>7</v>
      </c>
      <c r="M330" s="12">
        <v>2</v>
      </c>
      <c r="N330" s="21"/>
      <c r="O330" s="21">
        <v>101955.63</v>
      </c>
      <c r="P330" s="64"/>
    </row>
    <row r="331" spans="1:16">
      <c r="A331" s="9" t="s">
        <v>16</v>
      </c>
      <c r="B331" s="9" t="s">
        <v>10</v>
      </c>
      <c r="C331" s="9">
        <v>68</v>
      </c>
      <c r="D331" s="9" t="s">
        <v>17</v>
      </c>
      <c r="E331" s="9">
        <v>325</v>
      </c>
      <c r="F331" s="11" t="s">
        <v>18</v>
      </c>
      <c r="G331" s="12" t="s">
        <v>19</v>
      </c>
      <c r="H331" s="22">
        <v>43703</v>
      </c>
      <c r="I331" s="12">
        <v>16</v>
      </c>
      <c r="J331" s="12">
        <v>43</v>
      </c>
      <c r="K331" s="12">
        <v>3</v>
      </c>
      <c r="L331" s="12">
        <v>7</v>
      </c>
      <c r="M331" s="12">
        <v>2</v>
      </c>
      <c r="N331" s="21"/>
      <c r="O331" s="21">
        <v>810.5</v>
      </c>
      <c r="P331" s="64"/>
    </row>
    <row r="332" spans="1:16">
      <c r="A332" s="9" t="s">
        <v>16</v>
      </c>
      <c r="B332" s="9" t="s">
        <v>10</v>
      </c>
      <c r="C332" s="9">
        <v>69</v>
      </c>
      <c r="D332" s="9" t="s">
        <v>17</v>
      </c>
      <c r="E332" s="9">
        <v>325</v>
      </c>
      <c r="F332" s="11" t="s">
        <v>18</v>
      </c>
      <c r="G332" s="12" t="s">
        <v>19</v>
      </c>
      <c r="H332" s="22">
        <v>43703</v>
      </c>
      <c r="I332" s="12">
        <v>16</v>
      </c>
      <c r="J332" s="12">
        <v>43</v>
      </c>
      <c r="K332" s="12">
        <v>3</v>
      </c>
      <c r="L332" s="12">
        <v>7</v>
      </c>
      <c r="M332" s="12">
        <v>2</v>
      </c>
      <c r="N332" s="21"/>
      <c r="O332" s="21">
        <v>11064.8</v>
      </c>
      <c r="P332" s="64"/>
    </row>
    <row r="333" spans="1:16">
      <c r="A333" s="9" t="s">
        <v>16</v>
      </c>
      <c r="B333" s="9" t="s">
        <v>10</v>
      </c>
      <c r="C333" s="9">
        <v>74</v>
      </c>
      <c r="D333" s="9" t="s">
        <v>17</v>
      </c>
      <c r="E333" s="9">
        <v>325</v>
      </c>
      <c r="F333" s="11" t="s">
        <v>18</v>
      </c>
      <c r="G333" s="12" t="s">
        <v>19</v>
      </c>
      <c r="H333" s="22">
        <v>43717</v>
      </c>
      <c r="I333" s="12">
        <v>16</v>
      </c>
      <c r="J333" s="12">
        <v>43</v>
      </c>
      <c r="K333" s="12">
        <v>3</v>
      </c>
      <c r="L333" s="12">
        <v>7</v>
      </c>
      <c r="M333" s="12">
        <v>2</v>
      </c>
      <c r="N333" s="21"/>
      <c r="O333" s="21">
        <v>4914</v>
      </c>
      <c r="P333" s="64"/>
    </row>
    <row r="334" spans="1:16">
      <c r="A334" s="9" t="s">
        <v>16</v>
      </c>
      <c r="B334" s="9" t="s">
        <v>10</v>
      </c>
      <c r="C334" s="9">
        <v>76</v>
      </c>
      <c r="D334" s="9" t="s">
        <v>17</v>
      </c>
      <c r="E334" s="9">
        <v>325</v>
      </c>
      <c r="F334" s="11" t="s">
        <v>18</v>
      </c>
      <c r="G334" s="12" t="s">
        <v>19</v>
      </c>
      <c r="H334" s="22">
        <v>43721</v>
      </c>
      <c r="I334" s="12">
        <v>16</v>
      </c>
      <c r="J334" s="12">
        <v>43</v>
      </c>
      <c r="K334" s="12">
        <v>3</v>
      </c>
      <c r="L334" s="12">
        <v>7</v>
      </c>
      <c r="M334" s="12">
        <v>2</v>
      </c>
      <c r="N334" s="21"/>
      <c r="O334" s="52">
        <v>13878.2</v>
      </c>
      <c r="P334" s="64"/>
    </row>
    <row r="335" spans="1:16">
      <c r="A335" s="9" t="s">
        <v>16</v>
      </c>
      <c r="B335" s="9" t="s">
        <v>10</v>
      </c>
      <c r="C335" s="9">
        <v>77</v>
      </c>
      <c r="D335" s="9" t="s">
        <v>17</v>
      </c>
      <c r="E335" s="9">
        <v>325</v>
      </c>
      <c r="F335" s="11" t="s">
        <v>18</v>
      </c>
      <c r="G335" s="12" t="s">
        <v>19</v>
      </c>
      <c r="H335" s="22">
        <v>43721</v>
      </c>
      <c r="I335" s="12">
        <v>16</v>
      </c>
      <c r="J335" s="12">
        <v>43</v>
      </c>
      <c r="K335" s="12">
        <v>3</v>
      </c>
      <c r="L335" s="12">
        <v>7</v>
      </c>
      <c r="M335" s="12">
        <v>2</v>
      </c>
      <c r="N335" s="21"/>
      <c r="O335" s="52">
        <v>70752</v>
      </c>
      <c r="P335" s="64"/>
    </row>
    <row r="336" spans="1:16">
      <c r="A336" s="9" t="s">
        <v>16</v>
      </c>
      <c r="B336" s="9" t="s">
        <v>10</v>
      </c>
      <c r="C336" s="9">
        <v>79</v>
      </c>
      <c r="D336" s="9" t="s">
        <v>17</v>
      </c>
      <c r="E336" s="9">
        <v>325</v>
      </c>
      <c r="F336" s="11" t="s">
        <v>18</v>
      </c>
      <c r="G336" s="12" t="s">
        <v>19</v>
      </c>
      <c r="H336" s="22">
        <v>43727</v>
      </c>
      <c r="I336" s="12">
        <v>16</v>
      </c>
      <c r="J336" s="12">
        <v>43</v>
      </c>
      <c r="K336" s="12">
        <v>3</v>
      </c>
      <c r="L336" s="12">
        <v>7</v>
      </c>
      <c r="M336" s="12">
        <v>2</v>
      </c>
      <c r="N336" s="21"/>
      <c r="O336" s="52">
        <v>47231</v>
      </c>
      <c r="P336" s="64"/>
    </row>
    <row r="337" spans="1:16">
      <c r="A337" s="9" t="s">
        <v>16</v>
      </c>
      <c r="B337" s="9" t="s">
        <v>10</v>
      </c>
      <c r="C337" s="9">
        <v>83</v>
      </c>
      <c r="D337" s="9" t="s">
        <v>17</v>
      </c>
      <c r="E337" s="9">
        <v>325</v>
      </c>
      <c r="F337" s="11" t="s">
        <v>18</v>
      </c>
      <c r="G337" s="12" t="s">
        <v>19</v>
      </c>
      <c r="H337" s="22">
        <v>43734</v>
      </c>
      <c r="I337" s="12">
        <v>16</v>
      </c>
      <c r="J337" s="12">
        <v>43</v>
      </c>
      <c r="K337" s="12">
        <v>3</v>
      </c>
      <c r="L337" s="12">
        <v>7</v>
      </c>
      <c r="M337" s="12">
        <v>2</v>
      </c>
      <c r="N337" s="21"/>
      <c r="O337" s="52">
        <v>7095</v>
      </c>
      <c r="P337" s="64"/>
    </row>
    <row r="338" spans="1:16">
      <c r="A338" s="9" t="s">
        <v>16</v>
      </c>
      <c r="B338" s="9" t="s">
        <v>10</v>
      </c>
      <c r="C338" s="9">
        <v>85</v>
      </c>
      <c r="D338" s="9" t="s">
        <v>17</v>
      </c>
      <c r="E338" s="9">
        <v>325</v>
      </c>
      <c r="F338" s="11" t="s">
        <v>18</v>
      </c>
      <c r="G338" s="12" t="s">
        <v>19</v>
      </c>
      <c r="H338" s="22">
        <v>43739</v>
      </c>
      <c r="I338" s="12">
        <v>16</v>
      </c>
      <c r="J338" s="12">
        <v>43</v>
      </c>
      <c r="K338" s="12">
        <v>3</v>
      </c>
      <c r="L338" s="12">
        <v>7</v>
      </c>
      <c r="M338" s="12">
        <v>2</v>
      </c>
      <c r="N338" s="21"/>
      <c r="O338" s="52">
        <v>3446</v>
      </c>
      <c r="P338" s="64"/>
    </row>
    <row r="339" spans="1:16">
      <c r="A339" s="9" t="s">
        <v>16</v>
      </c>
      <c r="B339" s="9" t="s">
        <v>10</v>
      </c>
      <c r="C339" s="9">
        <v>87</v>
      </c>
      <c r="D339" s="9" t="s">
        <v>17</v>
      </c>
      <c r="E339" s="9">
        <v>325</v>
      </c>
      <c r="F339" s="11" t="s">
        <v>18</v>
      </c>
      <c r="G339" s="12" t="s">
        <v>19</v>
      </c>
      <c r="H339" s="22">
        <v>43742</v>
      </c>
      <c r="I339" s="12">
        <v>16</v>
      </c>
      <c r="J339" s="12">
        <v>43</v>
      </c>
      <c r="K339" s="12">
        <v>3</v>
      </c>
      <c r="L339" s="12">
        <v>7</v>
      </c>
      <c r="M339" s="12">
        <v>2</v>
      </c>
      <c r="N339" s="21"/>
      <c r="O339" s="52">
        <v>5109</v>
      </c>
      <c r="P339" s="64"/>
    </row>
    <row r="340" spans="1:16">
      <c r="A340" s="9" t="s">
        <v>16</v>
      </c>
      <c r="B340" s="9" t="s">
        <v>10</v>
      </c>
      <c r="C340" s="9">
        <v>89</v>
      </c>
      <c r="D340" s="9" t="s">
        <v>17</v>
      </c>
      <c r="E340" s="9">
        <v>325</v>
      </c>
      <c r="F340" s="11" t="s">
        <v>18</v>
      </c>
      <c r="G340" s="12" t="s">
        <v>19</v>
      </c>
      <c r="H340" s="22">
        <v>43753</v>
      </c>
      <c r="I340" s="12">
        <v>16</v>
      </c>
      <c r="J340" s="12">
        <v>43</v>
      </c>
      <c r="K340" s="12">
        <v>3</v>
      </c>
      <c r="L340" s="12">
        <v>7</v>
      </c>
      <c r="M340" s="12">
        <v>2</v>
      </c>
      <c r="N340" s="21"/>
      <c r="O340" s="52">
        <v>29568</v>
      </c>
      <c r="P340" s="64"/>
    </row>
    <row r="341" spans="1:16">
      <c r="A341" s="9" t="s">
        <v>16</v>
      </c>
      <c r="B341" s="9" t="s">
        <v>10</v>
      </c>
      <c r="C341" s="9">
        <v>90</v>
      </c>
      <c r="D341" s="9" t="s">
        <v>17</v>
      </c>
      <c r="E341" s="9">
        <v>325</v>
      </c>
      <c r="F341" s="11" t="s">
        <v>18</v>
      </c>
      <c r="G341" s="12" t="s">
        <v>19</v>
      </c>
      <c r="H341" s="22">
        <v>43753</v>
      </c>
      <c r="I341" s="12">
        <v>16</v>
      </c>
      <c r="J341" s="12">
        <v>43</v>
      </c>
      <c r="K341" s="12">
        <v>3</v>
      </c>
      <c r="L341" s="12">
        <v>7</v>
      </c>
      <c r="M341" s="12">
        <v>2</v>
      </c>
      <c r="N341" s="21"/>
      <c r="O341" s="52">
        <v>16838.900000000001</v>
      </c>
      <c r="P341" s="64"/>
    </row>
    <row r="342" spans="1:16">
      <c r="A342" s="9" t="s">
        <v>16</v>
      </c>
      <c r="B342" s="9" t="s">
        <v>10</v>
      </c>
      <c r="C342" s="9">
        <v>92</v>
      </c>
      <c r="D342" s="9" t="s">
        <v>17</v>
      </c>
      <c r="E342" s="9">
        <v>325</v>
      </c>
      <c r="F342" s="11" t="s">
        <v>18</v>
      </c>
      <c r="G342" s="12" t="s">
        <v>19</v>
      </c>
      <c r="H342" s="22">
        <v>43761</v>
      </c>
      <c r="I342" s="12">
        <v>16</v>
      </c>
      <c r="J342" s="12">
        <v>43</v>
      </c>
      <c r="K342" s="12">
        <v>3</v>
      </c>
      <c r="L342" s="12">
        <v>7</v>
      </c>
      <c r="M342" s="12">
        <v>2</v>
      </c>
      <c r="N342" s="21"/>
      <c r="O342" s="52">
        <v>8975.18</v>
      </c>
      <c r="P342" s="64"/>
    </row>
    <row r="343" spans="1:16">
      <c r="A343" s="9" t="s">
        <v>16</v>
      </c>
      <c r="B343" s="9" t="s">
        <v>10</v>
      </c>
      <c r="C343" s="9">
        <v>95</v>
      </c>
      <c r="D343" s="9" t="s">
        <v>17</v>
      </c>
      <c r="E343" s="9">
        <v>325</v>
      </c>
      <c r="F343" s="11" t="s">
        <v>18</v>
      </c>
      <c r="G343" s="12" t="s">
        <v>19</v>
      </c>
      <c r="H343" s="22">
        <v>43762</v>
      </c>
      <c r="I343" s="12">
        <v>16</v>
      </c>
      <c r="J343" s="12">
        <v>43</v>
      </c>
      <c r="K343" s="12">
        <v>3</v>
      </c>
      <c r="L343" s="12">
        <v>7</v>
      </c>
      <c r="M343" s="12">
        <v>2</v>
      </c>
      <c r="N343" s="21"/>
      <c r="O343" s="52">
        <v>6528.7</v>
      </c>
      <c r="P343" s="64"/>
    </row>
    <row r="344" spans="1:16" s="75" customFormat="1">
      <c r="A344" s="70" t="s">
        <v>101</v>
      </c>
      <c r="B344" s="70" t="s">
        <v>21</v>
      </c>
      <c r="C344" s="70">
        <v>6562</v>
      </c>
      <c r="D344" s="70" t="s">
        <v>11</v>
      </c>
      <c r="E344" s="70">
        <v>8097</v>
      </c>
      <c r="F344" s="56" t="s">
        <v>135</v>
      </c>
      <c r="G344" s="71" t="s">
        <v>114</v>
      </c>
      <c r="H344" s="72">
        <v>43679</v>
      </c>
      <c r="I344" s="71">
        <v>16</v>
      </c>
      <c r="J344" s="71">
        <v>43</v>
      </c>
      <c r="K344" s="71">
        <v>3</v>
      </c>
      <c r="L344" s="71">
        <v>7</v>
      </c>
      <c r="M344" s="71">
        <v>2</v>
      </c>
      <c r="N344" s="73"/>
      <c r="O344" s="86">
        <v>494000</v>
      </c>
      <c r="P344" s="74"/>
    </row>
    <row r="345" spans="1:16" s="75" customFormat="1">
      <c r="A345" s="70" t="s">
        <v>101</v>
      </c>
      <c r="B345" s="70" t="s">
        <v>21</v>
      </c>
      <c r="C345" s="70">
        <v>6633</v>
      </c>
      <c r="D345" s="70" t="s">
        <v>11</v>
      </c>
      <c r="E345" s="70">
        <v>193118</v>
      </c>
      <c r="F345" s="56" t="s">
        <v>136</v>
      </c>
      <c r="G345" s="71" t="s">
        <v>60</v>
      </c>
      <c r="H345" s="72">
        <v>43684</v>
      </c>
      <c r="I345" s="71">
        <v>16</v>
      </c>
      <c r="J345" s="71">
        <v>43</v>
      </c>
      <c r="K345" s="71">
        <v>3</v>
      </c>
      <c r="L345" s="71">
        <v>7</v>
      </c>
      <c r="M345" s="71">
        <v>2</v>
      </c>
      <c r="N345" s="73"/>
      <c r="O345" s="86">
        <v>281520600</v>
      </c>
      <c r="P345" s="74"/>
    </row>
    <row r="346" spans="1:16" s="75" customFormat="1">
      <c r="A346" s="70" t="s">
        <v>101</v>
      </c>
      <c r="B346" s="70" t="s">
        <v>21</v>
      </c>
      <c r="C346" s="70">
        <v>6715</v>
      </c>
      <c r="D346" s="70" t="s">
        <v>11</v>
      </c>
      <c r="E346" s="70">
        <v>7350</v>
      </c>
      <c r="F346" s="56" t="s">
        <v>137</v>
      </c>
      <c r="G346" s="71" t="s">
        <v>108</v>
      </c>
      <c r="H346" s="72">
        <v>43686</v>
      </c>
      <c r="I346" s="71">
        <v>16</v>
      </c>
      <c r="J346" s="71">
        <v>43</v>
      </c>
      <c r="K346" s="71">
        <v>3</v>
      </c>
      <c r="L346" s="71">
        <v>7</v>
      </c>
      <c r="M346" s="71">
        <v>2</v>
      </c>
      <c r="N346" s="73"/>
      <c r="O346" s="86">
        <v>2394000</v>
      </c>
      <c r="P346" s="74"/>
    </row>
    <row r="347" spans="1:16" s="75" customFormat="1">
      <c r="A347" s="70" t="s">
        <v>16</v>
      </c>
      <c r="B347" s="70" t="s">
        <v>10</v>
      </c>
      <c r="C347" s="70">
        <v>98</v>
      </c>
      <c r="D347" s="70" t="s">
        <v>17</v>
      </c>
      <c r="E347" s="70">
        <v>325</v>
      </c>
      <c r="F347" s="56" t="s">
        <v>18</v>
      </c>
      <c r="G347" s="71" t="s">
        <v>19</v>
      </c>
      <c r="H347" s="72">
        <v>43768</v>
      </c>
      <c r="I347" s="71">
        <v>16</v>
      </c>
      <c r="J347" s="71">
        <v>43</v>
      </c>
      <c r="K347" s="71">
        <v>3</v>
      </c>
      <c r="L347" s="71">
        <v>7</v>
      </c>
      <c r="M347" s="71">
        <v>2</v>
      </c>
      <c r="N347" s="73"/>
      <c r="O347" s="86">
        <v>17055.5</v>
      </c>
      <c r="P347" s="74"/>
    </row>
    <row r="348" spans="1:16" s="75" customFormat="1">
      <c r="A348" s="70" t="s">
        <v>16</v>
      </c>
      <c r="B348" s="70" t="s">
        <v>10</v>
      </c>
      <c r="C348" s="70">
        <v>104</v>
      </c>
      <c r="D348" s="70" t="s">
        <v>17</v>
      </c>
      <c r="E348" s="70">
        <v>325</v>
      </c>
      <c r="F348" s="56" t="s">
        <v>18</v>
      </c>
      <c r="G348" s="71" t="s">
        <v>19</v>
      </c>
      <c r="H348" s="72">
        <v>43781</v>
      </c>
      <c r="I348" s="71">
        <v>16</v>
      </c>
      <c r="J348" s="71">
        <v>43</v>
      </c>
      <c r="K348" s="71">
        <v>3</v>
      </c>
      <c r="L348" s="71">
        <v>7</v>
      </c>
      <c r="M348" s="71">
        <v>2</v>
      </c>
      <c r="N348" s="73"/>
      <c r="O348" s="86">
        <v>8500.7999999999993</v>
      </c>
      <c r="P348" s="74"/>
    </row>
    <row r="349" spans="1:16" s="75" customFormat="1">
      <c r="A349" s="70" t="s">
        <v>16</v>
      </c>
      <c r="B349" s="70" t="s">
        <v>10</v>
      </c>
      <c r="C349" s="70">
        <v>106</v>
      </c>
      <c r="D349" s="70" t="s">
        <v>17</v>
      </c>
      <c r="E349" s="70">
        <v>325</v>
      </c>
      <c r="F349" s="56" t="s">
        <v>18</v>
      </c>
      <c r="G349" s="71" t="s">
        <v>19</v>
      </c>
      <c r="H349" s="72">
        <v>43788</v>
      </c>
      <c r="I349" s="71">
        <v>16</v>
      </c>
      <c r="J349" s="71">
        <v>43</v>
      </c>
      <c r="K349" s="71">
        <v>3</v>
      </c>
      <c r="L349" s="71">
        <v>7</v>
      </c>
      <c r="M349" s="71">
        <v>2</v>
      </c>
      <c r="N349" s="73"/>
      <c r="O349" s="86">
        <v>11334.4</v>
      </c>
      <c r="P349" s="74"/>
    </row>
    <row r="350" spans="1:16" s="75" customFormat="1">
      <c r="A350" s="70" t="s">
        <v>16</v>
      </c>
      <c r="B350" s="70" t="s">
        <v>10</v>
      </c>
      <c r="C350" s="70">
        <v>110</v>
      </c>
      <c r="D350" s="70" t="s">
        <v>17</v>
      </c>
      <c r="E350" s="70">
        <v>325</v>
      </c>
      <c r="F350" s="56" t="s">
        <v>18</v>
      </c>
      <c r="G350" s="71" t="s">
        <v>19</v>
      </c>
      <c r="H350" s="72">
        <v>43794</v>
      </c>
      <c r="I350" s="71">
        <v>16</v>
      </c>
      <c r="J350" s="71">
        <v>43</v>
      </c>
      <c r="K350" s="71">
        <v>3</v>
      </c>
      <c r="L350" s="71">
        <v>7</v>
      </c>
      <c r="M350" s="71">
        <v>2</v>
      </c>
      <c r="N350" s="73"/>
      <c r="O350" s="86">
        <v>18084</v>
      </c>
      <c r="P350" s="74"/>
    </row>
    <row r="351" spans="1:16" s="75" customFormat="1">
      <c r="A351" s="70" t="s">
        <v>101</v>
      </c>
      <c r="B351" s="70" t="s">
        <v>21</v>
      </c>
      <c r="C351" s="70">
        <v>9384</v>
      </c>
      <c r="D351" s="70" t="s">
        <v>11</v>
      </c>
      <c r="E351" s="70">
        <v>8097</v>
      </c>
      <c r="F351" s="56" t="s">
        <v>138</v>
      </c>
      <c r="G351" s="71" t="s">
        <v>114</v>
      </c>
      <c r="H351" s="72">
        <v>43739</v>
      </c>
      <c r="I351" s="71">
        <v>16</v>
      </c>
      <c r="J351" s="71">
        <v>43</v>
      </c>
      <c r="K351" s="71">
        <v>3</v>
      </c>
      <c r="L351" s="71">
        <v>7</v>
      </c>
      <c r="M351" s="71">
        <v>2</v>
      </c>
      <c r="N351" s="73"/>
      <c r="O351" s="86">
        <v>494000</v>
      </c>
      <c r="P351" s="74"/>
    </row>
    <row r="352" spans="1:16" s="75" customFormat="1">
      <c r="A352" s="70" t="s">
        <v>101</v>
      </c>
      <c r="B352" s="70" t="s">
        <v>21</v>
      </c>
      <c r="C352" s="70">
        <v>9994</v>
      </c>
      <c r="D352" s="70" t="s">
        <v>176</v>
      </c>
      <c r="E352" s="70">
        <v>7350</v>
      </c>
      <c r="F352" s="56" t="s">
        <v>139</v>
      </c>
      <c r="G352" s="71" t="s">
        <v>108</v>
      </c>
      <c r="H352" s="72">
        <v>43795</v>
      </c>
      <c r="I352" s="71">
        <v>16</v>
      </c>
      <c r="J352" s="71">
        <v>43</v>
      </c>
      <c r="K352" s="71">
        <v>3</v>
      </c>
      <c r="L352" s="71">
        <v>7</v>
      </c>
      <c r="M352" s="71">
        <v>2</v>
      </c>
      <c r="N352" s="73"/>
      <c r="O352" s="86">
        <v>2394000</v>
      </c>
      <c r="P352" s="74"/>
    </row>
    <row r="353" spans="1:16" s="75" customFormat="1" ht="15.75" thickBot="1">
      <c r="A353" s="70" t="s">
        <v>101</v>
      </c>
      <c r="B353" s="70" t="s">
        <v>21</v>
      </c>
      <c r="C353" s="70">
        <v>9831</v>
      </c>
      <c r="D353" s="70" t="s">
        <v>11</v>
      </c>
      <c r="E353" s="70">
        <v>9831</v>
      </c>
      <c r="F353" s="56" t="s">
        <v>177</v>
      </c>
      <c r="G353" s="71" t="s">
        <v>60</v>
      </c>
      <c r="H353" s="72">
        <v>43789</v>
      </c>
      <c r="I353" s="71">
        <v>16</v>
      </c>
      <c r="J353" s="71">
        <v>43</v>
      </c>
      <c r="K353" s="71">
        <v>3</v>
      </c>
      <c r="L353" s="71">
        <v>7</v>
      </c>
      <c r="M353" s="71">
        <v>2</v>
      </c>
      <c r="N353" s="73"/>
      <c r="O353" s="86">
        <v>281520600</v>
      </c>
      <c r="P353" s="74"/>
    </row>
    <row r="354" spans="1:16" ht="15.75" thickBot="1">
      <c r="A354" s="14"/>
      <c r="B354" s="15"/>
      <c r="C354" s="16"/>
      <c r="D354" s="17" t="s">
        <v>14</v>
      </c>
      <c r="E354" s="16"/>
      <c r="F354" s="18"/>
      <c r="G354" s="19"/>
      <c r="H354" s="20"/>
      <c r="I354" s="19"/>
      <c r="J354" s="19"/>
      <c r="K354" s="19"/>
      <c r="L354" s="19"/>
      <c r="M354" s="19"/>
      <c r="N354" s="51">
        <f>SUM(N316:N347)</f>
        <v>569000000</v>
      </c>
      <c r="O354" s="51">
        <f>SUM(O316:O353)</f>
        <v>569514247.46000004</v>
      </c>
      <c r="P354" s="69">
        <f>N354-O354</f>
        <v>-514247.46000003815</v>
      </c>
    </row>
    <row r="355" spans="1:16" s="75" customFormat="1">
      <c r="A355" s="87"/>
      <c r="B355" s="87"/>
      <c r="C355" s="87"/>
      <c r="D355" s="88" t="s">
        <v>8</v>
      </c>
      <c r="E355" s="87"/>
      <c r="F355" s="3" t="s">
        <v>86</v>
      </c>
      <c r="G355" s="89"/>
      <c r="H355" s="90"/>
      <c r="I355" s="91">
        <v>16</v>
      </c>
      <c r="J355" s="91">
        <v>43</v>
      </c>
      <c r="K355" s="91">
        <v>3</v>
      </c>
      <c r="L355" s="91">
        <v>7</v>
      </c>
      <c r="M355" s="91">
        <v>9</v>
      </c>
      <c r="N355" s="92">
        <v>280692000</v>
      </c>
      <c r="O355" s="93"/>
      <c r="P355" s="94"/>
    </row>
    <row r="356" spans="1:16" s="75" customFormat="1">
      <c r="A356" s="70" t="s">
        <v>16</v>
      </c>
      <c r="B356" s="70" t="s">
        <v>10</v>
      </c>
      <c r="C356" s="70">
        <v>33</v>
      </c>
      <c r="D356" s="70" t="s">
        <v>17</v>
      </c>
      <c r="E356" s="70">
        <v>325</v>
      </c>
      <c r="F356" s="56" t="s">
        <v>18</v>
      </c>
      <c r="G356" s="71" t="s">
        <v>19</v>
      </c>
      <c r="H356" s="95">
        <v>43608</v>
      </c>
      <c r="I356" s="96">
        <v>16</v>
      </c>
      <c r="J356" s="96">
        <v>43</v>
      </c>
      <c r="K356" s="96">
        <v>3</v>
      </c>
      <c r="L356" s="96">
        <v>7</v>
      </c>
      <c r="M356" s="96">
        <v>9</v>
      </c>
      <c r="N356" s="97"/>
      <c r="O356" s="73">
        <v>2331.25</v>
      </c>
      <c r="P356" s="94"/>
    </row>
    <row r="357" spans="1:16" s="75" customFormat="1">
      <c r="A357" s="70" t="s">
        <v>101</v>
      </c>
      <c r="B357" s="70" t="s">
        <v>21</v>
      </c>
      <c r="C357" s="70">
        <v>6633</v>
      </c>
      <c r="D357" s="70" t="s">
        <v>11</v>
      </c>
      <c r="E357" s="70">
        <v>193118</v>
      </c>
      <c r="F357" s="56" t="s">
        <v>59</v>
      </c>
      <c r="G357" s="71" t="s">
        <v>60</v>
      </c>
      <c r="H357" s="72">
        <v>43684</v>
      </c>
      <c r="I357" s="96">
        <v>16</v>
      </c>
      <c r="J357" s="96">
        <v>43</v>
      </c>
      <c r="K357" s="96">
        <v>3</v>
      </c>
      <c r="L357" s="96">
        <v>7</v>
      </c>
      <c r="M357" s="96">
        <v>9</v>
      </c>
      <c r="N357" s="97"/>
      <c r="O357" s="73">
        <v>140299600</v>
      </c>
      <c r="P357" s="94"/>
    </row>
    <row r="358" spans="1:16" s="75" customFormat="1" ht="15.75" thickBot="1">
      <c r="A358" s="70" t="s">
        <v>101</v>
      </c>
      <c r="B358" s="70" t="s">
        <v>21</v>
      </c>
      <c r="C358" s="98">
        <v>9831</v>
      </c>
      <c r="D358" s="81" t="s">
        <v>11</v>
      </c>
      <c r="E358" s="98">
        <v>9831</v>
      </c>
      <c r="F358" s="57" t="s">
        <v>177</v>
      </c>
      <c r="G358" s="71" t="s">
        <v>60</v>
      </c>
      <c r="H358" s="99">
        <v>43789</v>
      </c>
      <c r="I358" s="96">
        <v>16</v>
      </c>
      <c r="J358" s="96">
        <v>43</v>
      </c>
      <c r="K358" s="96">
        <v>3</v>
      </c>
      <c r="L358" s="96">
        <v>7</v>
      </c>
      <c r="M358" s="96">
        <v>9</v>
      </c>
      <c r="N358" s="97"/>
      <c r="O358" s="73">
        <v>140299600</v>
      </c>
      <c r="P358" s="94"/>
    </row>
    <row r="359" spans="1:16" ht="15.75" thickBot="1">
      <c r="A359" s="14"/>
      <c r="B359" s="15"/>
      <c r="C359" s="16"/>
      <c r="D359" s="17" t="s">
        <v>14</v>
      </c>
      <c r="E359" s="16"/>
      <c r="F359" s="18"/>
      <c r="G359" s="19"/>
      <c r="H359" s="20"/>
      <c r="I359" s="19"/>
      <c r="J359" s="19"/>
      <c r="K359" s="19"/>
      <c r="L359" s="19"/>
      <c r="M359" s="19"/>
      <c r="N359" s="51">
        <f>SUM(N355:N356)</f>
        <v>280692000</v>
      </c>
      <c r="O359" s="51">
        <f>SUM(O355:O358)</f>
        <v>280601531.25</v>
      </c>
      <c r="P359" s="69">
        <f>N359-O359</f>
        <v>90468.75</v>
      </c>
    </row>
    <row r="360" spans="1:16" s="75" customFormat="1">
      <c r="A360" s="87"/>
      <c r="B360" s="87"/>
      <c r="C360" s="87"/>
      <c r="D360" s="88" t="s">
        <v>8</v>
      </c>
      <c r="E360" s="87"/>
      <c r="F360" s="3" t="s">
        <v>87</v>
      </c>
      <c r="G360" s="89"/>
      <c r="H360" s="90"/>
      <c r="I360" s="91">
        <v>16</v>
      </c>
      <c r="J360" s="91">
        <v>43</v>
      </c>
      <c r="K360" s="91">
        <v>3</v>
      </c>
      <c r="L360" s="91">
        <v>8</v>
      </c>
      <c r="M360" s="91">
        <v>2</v>
      </c>
      <c r="N360" s="92">
        <v>0</v>
      </c>
      <c r="O360" s="93"/>
      <c r="P360" s="94"/>
    </row>
    <row r="361" spans="1:16">
      <c r="A361" s="9" t="s">
        <v>101</v>
      </c>
      <c r="B361" s="9" t="s">
        <v>10</v>
      </c>
      <c r="C361" s="9">
        <v>31540</v>
      </c>
      <c r="D361" s="9" t="s">
        <v>11</v>
      </c>
      <c r="E361" s="9">
        <v>1362</v>
      </c>
      <c r="F361" s="11" t="s">
        <v>88</v>
      </c>
      <c r="G361" s="12" t="s">
        <v>89</v>
      </c>
      <c r="H361" s="22">
        <v>43493</v>
      </c>
      <c r="I361" s="12">
        <v>16</v>
      </c>
      <c r="J361" s="12">
        <v>43</v>
      </c>
      <c r="K361" s="12">
        <v>3</v>
      </c>
      <c r="L361" s="12">
        <v>8</v>
      </c>
      <c r="M361" s="12">
        <v>2</v>
      </c>
      <c r="N361" s="21"/>
      <c r="O361" s="21">
        <v>17486.98</v>
      </c>
      <c r="P361" s="64"/>
    </row>
    <row r="362" spans="1:16" ht="15.75" thickBot="1">
      <c r="A362" s="23" t="s">
        <v>101</v>
      </c>
      <c r="B362" s="23" t="s">
        <v>10</v>
      </c>
      <c r="C362" s="10">
        <v>5818</v>
      </c>
      <c r="D362" s="10" t="s">
        <v>11</v>
      </c>
      <c r="E362" s="10">
        <v>1362</v>
      </c>
      <c r="F362" s="30" t="s">
        <v>88</v>
      </c>
      <c r="G362" s="29" t="s">
        <v>89</v>
      </c>
      <c r="H362" s="13">
        <v>43664</v>
      </c>
      <c r="I362" s="29">
        <v>16</v>
      </c>
      <c r="J362" s="29">
        <v>43</v>
      </c>
      <c r="K362" s="29">
        <v>3</v>
      </c>
      <c r="L362" s="29">
        <v>8</v>
      </c>
      <c r="M362" s="29">
        <v>2</v>
      </c>
      <c r="N362" s="48"/>
      <c r="O362" s="48">
        <v>17747.34</v>
      </c>
      <c r="P362" s="63"/>
    </row>
    <row r="363" spans="1:16" ht="15.75" thickBot="1">
      <c r="A363" s="14"/>
      <c r="B363" s="15"/>
      <c r="C363" s="16"/>
      <c r="D363" s="17" t="s">
        <v>14</v>
      </c>
      <c r="E363" s="16"/>
      <c r="F363" s="18"/>
      <c r="G363" s="19"/>
      <c r="H363" s="20"/>
      <c r="I363" s="19"/>
      <c r="J363" s="19"/>
      <c r="K363" s="19"/>
      <c r="L363" s="19"/>
      <c r="M363" s="19"/>
      <c r="N363" s="51">
        <f>SUM(N360:N361)</f>
        <v>0</v>
      </c>
      <c r="O363" s="51">
        <f>SUM(O360:O362)</f>
        <v>35234.32</v>
      </c>
      <c r="P363" s="69">
        <f>N363-O363</f>
        <v>-35234.32</v>
      </c>
    </row>
    <row r="364" spans="1:16" s="75" customFormat="1">
      <c r="A364" s="87"/>
      <c r="B364" s="87"/>
      <c r="C364" s="87"/>
      <c r="D364" s="88" t="s">
        <v>8</v>
      </c>
      <c r="E364" s="87"/>
      <c r="F364" s="3" t="s">
        <v>90</v>
      </c>
      <c r="G364" s="89"/>
      <c r="H364" s="90"/>
      <c r="I364" s="91">
        <v>16</v>
      </c>
      <c r="J364" s="91">
        <v>43</v>
      </c>
      <c r="K364" s="91">
        <v>3</v>
      </c>
      <c r="L364" s="91">
        <v>8</v>
      </c>
      <c r="M364" s="91">
        <v>3</v>
      </c>
      <c r="N364" s="92">
        <v>63000</v>
      </c>
      <c r="O364" s="93"/>
      <c r="P364" s="94"/>
    </row>
    <row r="365" spans="1:16" s="75" customFormat="1" ht="15.75" thickBot="1">
      <c r="A365" s="100"/>
      <c r="B365" s="100"/>
      <c r="C365" s="100"/>
      <c r="D365" s="101"/>
      <c r="E365" s="100"/>
      <c r="F365" s="31"/>
      <c r="G365" s="102"/>
      <c r="H365" s="103"/>
      <c r="I365" s="102">
        <v>16</v>
      </c>
      <c r="J365" s="102">
        <v>43</v>
      </c>
      <c r="K365" s="102">
        <v>3</v>
      </c>
      <c r="L365" s="102">
        <v>8</v>
      </c>
      <c r="M365" s="102">
        <v>3</v>
      </c>
      <c r="N365" s="104"/>
      <c r="O365" s="105"/>
      <c r="P365" s="106"/>
    </row>
    <row r="366" spans="1:16" s="75" customFormat="1" ht="15.75" thickBot="1">
      <c r="A366" s="107"/>
      <c r="B366" s="108"/>
      <c r="C366" s="109"/>
      <c r="D366" s="110" t="s">
        <v>14</v>
      </c>
      <c r="E366" s="109"/>
      <c r="F366" s="111"/>
      <c r="G366" s="112"/>
      <c r="H366" s="113"/>
      <c r="I366" s="112"/>
      <c r="J366" s="112"/>
      <c r="K366" s="112"/>
      <c r="L366" s="112"/>
      <c r="M366" s="112"/>
      <c r="N366" s="114">
        <f>SUM(N364:N365)</f>
        <v>63000</v>
      </c>
      <c r="O366" s="114">
        <f>SUM(O364:O365)</f>
        <v>0</v>
      </c>
      <c r="P366" s="115">
        <f>N366-O366</f>
        <v>63000</v>
      </c>
    </row>
    <row r="367" spans="1:16" s="75" customFormat="1">
      <c r="A367" s="87"/>
      <c r="B367" s="87"/>
      <c r="C367" s="87"/>
      <c r="D367" s="88" t="s">
        <v>8</v>
      </c>
      <c r="E367" s="87"/>
      <c r="F367" s="3" t="s">
        <v>91</v>
      </c>
      <c r="G367" s="89"/>
      <c r="H367" s="90"/>
      <c r="I367" s="91">
        <v>16</v>
      </c>
      <c r="J367" s="91">
        <v>43</v>
      </c>
      <c r="K367" s="91">
        <v>3</v>
      </c>
      <c r="L367" s="91">
        <v>9</v>
      </c>
      <c r="M367" s="91">
        <v>9</v>
      </c>
      <c r="N367" s="92">
        <f>[1]Saldos!C38</f>
        <v>1070000</v>
      </c>
      <c r="O367" s="93"/>
      <c r="P367" s="94"/>
    </row>
    <row r="368" spans="1:16" s="75" customFormat="1" ht="15.75" thickBot="1">
      <c r="A368" s="77" t="s">
        <v>101</v>
      </c>
      <c r="B368" s="77" t="s">
        <v>21</v>
      </c>
      <c r="C368" s="77">
        <v>6707</v>
      </c>
      <c r="D368" s="77" t="s">
        <v>11</v>
      </c>
      <c r="E368" s="77">
        <v>162163</v>
      </c>
      <c r="F368" s="57" t="s">
        <v>63</v>
      </c>
      <c r="G368" s="116" t="s">
        <v>64</v>
      </c>
      <c r="H368" s="78">
        <v>43686</v>
      </c>
      <c r="I368" s="116">
        <v>16</v>
      </c>
      <c r="J368" s="116">
        <v>43</v>
      </c>
      <c r="K368" s="116">
        <v>3</v>
      </c>
      <c r="L368" s="116">
        <v>9</v>
      </c>
      <c r="M368" s="116">
        <v>9</v>
      </c>
      <c r="N368" s="117"/>
      <c r="O368" s="117">
        <v>1000000</v>
      </c>
      <c r="P368" s="118"/>
    </row>
    <row r="369" spans="1:16" s="75" customFormat="1" ht="15.75" thickBot="1">
      <c r="A369" s="107"/>
      <c r="B369" s="108"/>
      <c r="C369" s="109"/>
      <c r="D369" s="110" t="s">
        <v>14</v>
      </c>
      <c r="E369" s="109"/>
      <c r="F369" s="111"/>
      <c r="G369" s="112"/>
      <c r="H369" s="113"/>
      <c r="I369" s="112">
        <v>16</v>
      </c>
      <c r="J369" s="112">
        <v>43</v>
      </c>
      <c r="K369" s="112">
        <v>3</v>
      </c>
      <c r="L369" s="112">
        <v>9</v>
      </c>
      <c r="M369" s="112">
        <v>9</v>
      </c>
      <c r="N369" s="114">
        <f>SUM(N367:N368)</f>
        <v>1070000</v>
      </c>
      <c r="O369" s="114">
        <f>SUM(O367:O368)</f>
        <v>1000000</v>
      </c>
      <c r="P369" s="115">
        <f>N369-O369</f>
        <v>70000</v>
      </c>
    </row>
    <row r="370" spans="1:16" s="75" customFormat="1">
      <c r="A370" s="125"/>
      <c r="B370" s="125"/>
      <c r="C370" s="125"/>
      <c r="D370" s="126" t="s">
        <v>8</v>
      </c>
      <c r="E370" s="125"/>
      <c r="F370" s="43" t="s">
        <v>92</v>
      </c>
      <c r="G370" s="91"/>
      <c r="H370" s="127"/>
      <c r="I370" s="91">
        <v>16</v>
      </c>
      <c r="J370" s="91">
        <v>43</v>
      </c>
      <c r="K370" s="91">
        <v>5</v>
      </c>
      <c r="L370" s="91">
        <v>1</v>
      </c>
      <c r="M370" s="91">
        <v>7</v>
      </c>
      <c r="N370" s="104">
        <f>[1]Saldos!C39</f>
        <v>3492417170</v>
      </c>
      <c r="O370" s="105"/>
      <c r="P370" s="128"/>
    </row>
    <row r="371" spans="1:16" s="75" customFormat="1">
      <c r="A371" s="70" t="s">
        <v>101</v>
      </c>
      <c r="B371" s="70" t="s">
        <v>21</v>
      </c>
      <c r="C371" s="70">
        <v>3918</v>
      </c>
      <c r="D371" s="70" t="s">
        <v>11</v>
      </c>
      <c r="E371" s="70">
        <v>76091</v>
      </c>
      <c r="F371" s="56" t="s">
        <v>93</v>
      </c>
      <c r="G371" s="71" t="s">
        <v>94</v>
      </c>
      <c r="H371" s="72">
        <v>43599</v>
      </c>
      <c r="I371" s="71">
        <v>16</v>
      </c>
      <c r="J371" s="71">
        <v>43</v>
      </c>
      <c r="K371" s="71">
        <v>5</v>
      </c>
      <c r="L371" s="71">
        <v>1</v>
      </c>
      <c r="M371" s="71">
        <v>7</v>
      </c>
      <c r="N371" s="73"/>
      <c r="O371" s="73">
        <v>250000000</v>
      </c>
      <c r="P371" s="74"/>
    </row>
    <row r="372" spans="1:16" s="75" customFormat="1">
      <c r="A372" s="70" t="s">
        <v>101</v>
      </c>
      <c r="B372" s="70" t="s">
        <v>21</v>
      </c>
      <c r="C372" s="70">
        <v>4086</v>
      </c>
      <c r="D372" s="70" t="s">
        <v>11</v>
      </c>
      <c r="E372" s="70">
        <v>76091</v>
      </c>
      <c r="F372" s="56" t="s">
        <v>93</v>
      </c>
      <c r="G372" s="71" t="s">
        <v>94</v>
      </c>
      <c r="H372" s="72">
        <v>43606</v>
      </c>
      <c r="I372" s="71">
        <v>16</v>
      </c>
      <c r="J372" s="71">
        <v>43</v>
      </c>
      <c r="K372" s="71">
        <v>5</v>
      </c>
      <c r="L372" s="71">
        <v>1</v>
      </c>
      <c r="M372" s="71">
        <v>7</v>
      </c>
      <c r="N372" s="73"/>
      <c r="O372" s="73">
        <v>200000000</v>
      </c>
      <c r="P372" s="74"/>
    </row>
    <row r="373" spans="1:16" s="75" customFormat="1">
      <c r="A373" s="70" t="s">
        <v>101</v>
      </c>
      <c r="B373" s="70" t="s">
        <v>21</v>
      </c>
      <c r="C373" s="70">
        <v>121460</v>
      </c>
      <c r="D373" s="70" t="s">
        <v>11</v>
      </c>
      <c r="E373" s="70">
        <v>360</v>
      </c>
      <c r="F373" s="56" t="s">
        <v>95</v>
      </c>
      <c r="G373" s="71" t="s">
        <v>96</v>
      </c>
      <c r="H373" s="72">
        <v>43570</v>
      </c>
      <c r="I373" s="71">
        <v>16</v>
      </c>
      <c r="J373" s="71">
        <v>43</v>
      </c>
      <c r="K373" s="71">
        <v>5</v>
      </c>
      <c r="L373" s="71">
        <v>1</v>
      </c>
      <c r="M373" s="71">
        <v>7</v>
      </c>
      <c r="N373" s="73"/>
      <c r="O373" s="73">
        <v>26000000</v>
      </c>
      <c r="P373" s="74"/>
    </row>
    <row r="374" spans="1:16" s="75" customFormat="1">
      <c r="A374" s="70" t="s">
        <v>101</v>
      </c>
      <c r="B374" s="70" t="s">
        <v>21</v>
      </c>
      <c r="C374" s="70">
        <v>3048</v>
      </c>
      <c r="D374" s="70" t="s">
        <v>11</v>
      </c>
      <c r="E374" s="70">
        <v>335</v>
      </c>
      <c r="F374" s="56" t="s">
        <v>97</v>
      </c>
      <c r="G374" s="71" t="s">
        <v>98</v>
      </c>
      <c r="H374" s="72">
        <v>43570</v>
      </c>
      <c r="I374" s="71">
        <v>16</v>
      </c>
      <c r="J374" s="71">
        <v>43</v>
      </c>
      <c r="K374" s="71">
        <v>5</v>
      </c>
      <c r="L374" s="71">
        <v>1</v>
      </c>
      <c r="M374" s="71">
        <v>7</v>
      </c>
      <c r="N374" s="73"/>
      <c r="O374" s="73">
        <v>230000000</v>
      </c>
      <c r="P374" s="74"/>
    </row>
    <row r="375" spans="1:16" s="75" customFormat="1">
      <c r="A375" s="70" t="s">
        <v>101</v>
      </c>
      <c r="B375" s="70" t="s">
        <v>21</v>
      </c>
      <c r="C375" s="70">
        <v>4263</v>
      </c>
      <c r="D375" s="70" t="s">
        <v>11</v>
      </c>
      <c r="E375" s="70">
        <v>335</v>
      </c>
      <c r="F375" s="56" t="s">
        <v>97</v>
      </c>
      <c r="G375" s="71" t="s">
        <v>98</v>
      </c>
      <c r="H375" s="72">
        <v>43613</v>
      </c>
      <c r="I375" s="71">
        <v>16</v>
      </c>
      <c r="J375" s="71">
        <v>43</v>
      </c>
      <c r="K375" s="71">
        <v>5</v>
      </c>
      <c r="L375" s="71">
        <v>1</v>
      </c>
      <c r="M375" s="71">
        <v>7</v>
      </c>
      <c r="N375" s="73"/>
      <c r="O375" s="73">
        <v>250000000</v>
      </c>
      <c r="P375" s="74"/>
    </row>
    <row r="376" spans="1:16" s="75" customFormat="1">
      <c r="A376" s="70" t="s">
        <v>101</v>
      </c>
      <c r="B376" s="70" t="s">
        <v>21</v>
      </c>
      <c r="C376" s="70">
        <v>4264</v>
      </c>
      <c r="D376" s="70" t="s">
        <v>11</v>
      </c>
      <c r="E376" s="70">
        <v>76091</v>
      </c>
      <c r="F376" s="56" t="s">
        <v>93</v>
      </c>
      <c r="G376" s="71" t="s">
        <v>94</v>
      </c>
      <c r="H376" s="72">
        <v>43615</v>
      </c>
      <c r="I376" s="71">
        <v>16</v>
      </c>
      <c r="J376" s="71">
        <v>43</v>
      </c>
      <c r="K376" s="71">
        <v>5</v>
      </c>
      <c r="L376" s="71">
        <v>1</v>
      </c>
      <c r="M376" s="71">
        <v>7</v>
      </c>
      <c r="N376" s="73"/>
      <c r="O376" s="73">
        <v>150000000</v>
      </c>
      <c r="P376" s="74"/>
    </row>
    <row r="377" spans="1:16" s="75" customFormat="1">
      <c r="A377" s="70" t="s">
        <v>101</v>
      </c>
      <c r="B377" s="70" t="s">
        <v>21</v>
      </c>
      <c r="C377" s="70">
        <v>5103</v>
      </c>
      <c r="D377" s="70" t="s">
        <v>11</v>
      </c>
      <c r="E377" s="70">
        <v>8127</v>
      </c>
      <c r="F377" s="56" t="s">
        <v>105</v>
      </c>
      <c r="G377" s="71" t="s">
        <v>106</v>
      </c>
      <c r="H377" s="72">
        <v>43642</v>
      </c>
      <c r="I377" s="71">
        <v>16</v>
      </c>
      <c r="J377" s="71">
        <v>43</v>
      </c>
      <c r="K377" s="71">
        <v>5</v>
      </c>
      <c r="L377" s="71">
        <v>1</v>
      </c>
      <c r="M377" s="71">
        <v>7</v>
      </c>
      <c r="N377" s="73"/>
      <c r="O377" s="73">
        <v>1535400</v>
      </c>
      <c r="P377" s="74"/>
    </row>
    <row r="378" spans="1:16" s="75" customFormat="1">
      <c r="A378" s="70" t="s">
        <v>101</v>
      </c>
      <c r="B378" s="70" t="s">
        <v>21</v>
      </c>
      <c r="C378" s="70">
        <v>5104</v>
      </c>
      <c r="D378" s="70" t="s">
        <v>11</v>
      </c>
      <c r="E378" s="70">
        <v>7350</v>
      </c>
      <c r="F378" s="56" t="s">
        <v>107</v>
      </c>
      <c r="G378" s="71" t="s">
        <v>108</v>
      </c>
      <c r="H378" s="72">
        <v>43642</v>
      </c>
      <c r="I378" s="71">
        <v>16</v>
      </c>
      <c r="J378" s="71">
        <v>43</v>
      </c>
      <c r="K378" s="71">
        <v>5</v>
      </c>
      <c r="L378" s="71">
        <v>1</v>
      </c>
      <c r="M378" s="71">
        <v>7</v>
      </c>
      <c r="N378" s="73"/>
      <c r="O378" s="73">
        <v>3840000</v>
      </c>
      <c r="P378" s="74"/>
    </row>
    <row r="379" spans="1:16" s="75" customFormat="1">
      <c r="A379" s="70" t="s">
        <v>101</v>
      </c>
      <c r="B379" s="70" t="s">
        <v>21</v>
      </c>
      <c r="C379" s="70">
        <v>5105</v>
      </c>
      <c r="D379" s="70" t="s">
        <v>11</v>
      </c>
      <c r="E379" s="70">
        <v>7285</v>
      </c>
      <c r="F379" s="56" t="s">
        <v>109</v>
      </c>
      <c r="G379" s="71" t="s">
        <v>110</v>
      </c>
      <c r="H379" s="72">
        <v>43642</v>
      </c>
      <c r="I379" s="71">
        <v>16</v>
      </c>
      <c r="J379" s="71">
        <v>43</v>
      </c>
      <c r="K379" s="71">
        <v>5</v>
      </c>
      <c r="L379" s="71">
        <v>1</v>
      </c>
      <c r="M379" s="71">
        <v>7</v>
      </c>
      <c r="N379" s="73"/>
      <c r="O379" s="73">
        <v>1963876</v>
      </c>
      <c r="P379" s="74"/>
    </row>
    <row r="380" spans="1:16" s="75" customFormat="1">
      <c r="A380" s="70" t="s">
        <v>101</v>
      </c>
      <c r="B380" s="70" t="s">
        <v>21</v>
      </c>
      <c r="C380" s="70">
        <v>5106</v>
      </c>
      <c r="D380" s="70" t="s">
        <v>11</v>
      </c>
      <c r="E380" s="70">
        <v>320</v>
      </c>
      <c r="F380" s="56" t="s">
        <v>111</v>
      </c>
      <c r="G380" s="71" t="s">
        <v>112</v>
      </c>
      <c r="H380" s="72">
        <v>43642</v>
      </c>
      <c r="I380" s="71">
        <v>16</v>
      </c>
      <c r="J380" s="71">
        <v>43</v>
      </c>
      <c r="K380" s="71">
        <v>5</v>
      </c>
      <c r="L380" s="71">
        <v>1</v>
      </c>
      <c r="M380" s="71">
        <v>7</v>
      </c>
      <c r="N380" s="73"/>
      <c r="O380" s="73">
        <v>1690000</v>
      </c>
      <c r="P380" s="74"/>
    </row>
    <row r="381" spans="1:16" s="75" customFormat="1">
      <c r="A381" s="70" t="s">
        <v>101</v>
      </c>
      <c r="B381" s="70" t="s">
        <v>21</v>
      </c>
      <c r="C381" s="70">
        <v>5107</v>
      </c>
      <c r="D381" s="70" t="s">
        <v>11</v>
      </c>
      <c r="E381" s="70">
        <v>320</v>
      </c>
      <c r="F381" s="56" t="s">
        <v>111</v>
      </c>
      <c r="G381" s="71" t="s">
        <v>112</v>
      </c>
      <c r="H381" s="72">
        <v>43642</v>
      </c>
      <c r="I381" s="71">
        <v>16</v>
      </c>
      <c r="J381" s="71">
        <v>43</v>
      </c>
      <c r="K381" s="71">
        <v>5</v>
      </c>
      <c r="L381" s="71">
        <v>1</v>
      </c>
      <c r="M381" s="71">
        <v>7</v>
      </c>
      <c r="N381" s="73"/>
      <c r="O381" s="73">
        <v>1540000</v>
      </c>
      <c r="P381" s="74"/>
    </row>
    <row r="382" spans="1:16" s="75" customFormat="1">
      <c r="A382" s="70" t="s">
        <v>101</v>
      </c>
      <c r="B382" s="70" t="s">
        <v>21</v>
      </c>
      <c r="C382" s="70">
        <v>5108</v>
      </c>
      <c r="D382" s="70" t="s">
        <v>11</v>
      </c>
      <c r="E382" s="70">
        <v>8097</v>
      </c>
      <c r="F382" s="56" t="s">
        <v>113</v>
      </c>
      <c r="G382" s="71" t="s">
        <v>114</v>
      </c>
      <c r="H382" s="72">
        <v>43642</v>
      </c>
      <c r="I382" s="71">
        <v>16</v>
      </c>
      <c r="J382" s="71">
        <v>43</v>
      </c>
      <c r="K382" s="71">
        <v>5</v>
      </c>
      <c r="L382" s="71">
        <v>1</v>
      </c>
      <c r="M382" s="71">
        <v>7</v>
      </c>
      <c r="N382" s="73"/>
      <c r="O382" s="73">
        <v>4732000</v>
      </c>
      <c r="P382" s="74"/>
    </row>
    <row r="383" spans="1:16" s="75" customFormat="1">
      <c r="A383" s="70" t="s">
        <v>101</v>
      </c>
      <c r="B383" s="70" t="s">
        <v>21</v>
      </c>
      <c r="C383" s="70">
        <v>5109</v>
      </c>
      <c r="D383" s="70" t="s">
        <v>11</v>
      </c>
      <c r="E383" s="70">
        <v>5109</v>
      </c>
      <c r="F383" s="56" t="s">
        <v>115</v>
      </c>
      <c r="G383" s="71" t="s">
        <v>116</v>
      </c>
      <c r="H383" s="72">
        <v>43642</v>
      </c>
      <c r="I383" s="71">
        <v>16</v>
      </c>
      <c r="J383" s="71">
        <v>43</v>
      </c>
      <c r="K383" s="71">
        <v>5</v>
      </c>
      <c r="L383" s="71">
        <v>1</v>
      </c>
      <c r="M383" s="71">
        <v>7</v>
      </c>
      <c r="N383" s="73"/>
      <c r="O383" s="73">
        <v>1688357.87</v>
      </c>
      <c r="P383" s="74"/>
    </row>
    <row r="384" spans="1:16" s="75" customFormat="1">
      <c r="A384" s="70" t="s">
        <v>101</v>
      </c>
      <c r="B384" s="70" t="s">
        <v>21</v>
      </c>
      <c r="C384" s="70">
        <v>5110</v>
      </c>
      <c r="D384" s="70" t="s">
        <v>11</v>
      </c>
      <c r="E384" s="70">
        <v>8295</v>
      </c>
      <c r="F384" s="56" t="s">
        <v>117</v>
      </c>
      <c r="G384" s="71" t="s">
        <v>118</v>
      </c>
      <c r="H384" s="72">
        <v>43642</v>
      </c>
      <c r="I384" s="71">
        <v>16</v>
      </c>
      <c r="J384" s="71">
        <v>43</v>
      </c>
      <c r="K384" s="71">
        <v>5</v>
      </c>
      <c r="L384" s="71">
        <v>1</v>
      </c>
      <c r="M384" s="71">
        <v>7</v>
      </c>
      <c r="N384" s="73"/>
      <c r="O384" s="73">
        <v>4769613.75</v>
      </c>
      <c r="P384" s="74"/>
    </row>
    <row r="385" spans="1:16" s="75" customFormat="1">
      <c r="A385" s="70" t="s">
        <v>101</v>
      </c>
      <c r="B385" s="70" t="s">
        <v>21</v>
      </c>
      <c r="C385" s="70">
        <v>5111</v>
      </c>
      <c r="D385" s="70" t="s">
        <v>11</v>
      </c>
      <c r="E385" s="70">
        <v>70277</v>
      </c>
      <c r="F385" s="56" t="s">
        <v>119</v>
      </c>
      <c r="G385" s="71" t="s">
        <v>120</v>
      </c>
      <c r="H385" s="72">
        <v>43642</v>
      </c>
      <c r="I385" s="71">
        <v>16</v>
      </c>
      <c r="J385" s="71">
        <v>43</v>
      </c>
      <c r="K385" s="71">
        <v>5</v>
      </c>
      <c r="L385" s="71">
        <v>1</v>
      </c>
      <c r="M385" s="71">
        <v>7</v>
      </c>
      <c r="N385" s="73"/>
      <c r="O385" s="73">
        <v>1737000</v>
      </c>
      <c r="P385" s="74"/>
    </row>
    <row r="386" spans="1:16" s="75" customFormat="1">
      <c r="A386" s="70" t="s">
        <v>101</v>
      </c>
      <c r="B386" s="70" t="s">
        <v>21</v>
      </c>
      <c r="C386" s="70">
        <v>5112</v>
      </c>
      <c r="D386" s="70" t="s">
        <v>11</v>
      </c>
      <c r="E386" s="70">
        <v>7895</v>
      </c>
      <c r="F386" s="56" t="s">
        <v>121</v>
      </c>
      <c r="G386" s="71" t="s">
        <v>122</v>
      </c>
      <c r="H386" s="72">
        <v>43642</v>
      </c>
      <c r="I386" s="71">
        <v>16</v>
      </c>
      <c r="J386" s="71">
        <v>43</v>
      </c>
      <c r="K386" s="71">
        <v>5</v>
      </c>
      <c r="L386" s="71">
        <v>1</v>
      </c>
      <c r="M386" s="71">
        <v>7</v>
      </c>
      <c r="N386" s="73"/>
      <c r="O386" s="73">
        <v>1915253</v>
      </c>
      <c r="P386" s="74"/>
    </row>
    <row r="387" spans="1:16" s="75" customFormat="1">
      <c r="A387" s="70" t="s">
        <v>101</v>
      </c>
      <c r="B387" s="70" t="s">
        <v>21</v>
      </c>
      <c r="C387" s="70">
        <v>5113</v>
      </c>
      <c r="D387" s="70" t="s">
        <v>11</v>
      </c>
      <c r="E387" s="70">
        <v>67992</v>
      </c>
      <c r="F387" s="56" t="s">
        <v>123</v>
      </c>
      <c r="G387" s="71" t="s">
        <v>124</v>
      </c>
      <c r="H387" s="72">
        <v>43642</v>
      </c>
      <c r="I387" s="71">
        <v>16</v>
      </c>
      <c r="J387" s="71">
        <v>43</v>
      </c>
      <c r="K387" s="71">
        <v>5</v>
      </c>
      <c r="L387" s="71">
        <v>1</v>
      </c>
      <c r="M387" s="71">
        <v>7</v>
      </c>
      <c r="N387" s="73"/>
      <c r="O387" s="73">
        <v>1575300</v>
      </c>
      <c r="P387" s="74"/>
    </row>
    <row r="388" spans="1:16" s="75" customFormat="1">
      <c r="A388" s="70" t="s">
        <v>101</v>
      </c>
      <c r="B388" s="70" t="s">
        <v>21</v>
      </c>
      <c r="C388" s="70">
        <v>5114</v>
      </c>
      <c r="D388" s="70" t="s">
        <v>11</v>
      </c>
      <c r="E388" s="70">
        <v>5114</v>
      </c>
      <c r="F388" s="56" t="s">
        <v>125</v>
      </c>
      <c r="G388" s="71" t="s">
        <v>126</v>
      </c>
      <c r="H388" s="72">
        <v>43642</v>
      </c>
      <c r="I388" s="71">
        <v>16</v>
      </c>
      <c r="J388" s="71">
        <v>43</v>
      </c>
      <c r="K388" s="71">
        <v>5</v>
      </c>
      <c r="L388" s="71">
        <v>1</v>
      </c>
      <c r="M388" s="71">
        <v>7</v>
      </c>
      <c r="N388" s="73"/>
      <c r="O388" s="73">
        <v>2303945</v>
      </c>
      <c r="P388" s="74"/>
    </row>
    <row r="389" spans="1:16" s="75" customFormat="1">
      <c r="A389" s="70" t="s">
        <v>101</v>
      </c>
      <c r="B389" s="70" t="s">
        <v>21</v>
      </c>
      <c r="C389" s="70">
        <v>5123</v>
      </c>
      <c r="D389" s="70" t="s">
        <v>11</v>
      </c>
      <c r="E389" s="70">
        <v>360</v>
      </c>
      <c r="F389" s="56" t="s">
        <v>95</v>
      </c>
      <c r="G389" s="71" t="s">
        <v>96</v>
      </c>
      <c r="H389" s="72">
        <v>43642</v>
      </c>
      <c r="I389" s="71">
        <v>16</v>
      </c>
      <c r="J389" s="71">
        <v>43</v>
      </c>
      <c r="K389" s="71">
        <v>5</v>
      </c>
      <c r="L389" s="71">
        <v>1</v>
      </c>
      <c r="M389" s="71">
        <v>7</v>
      </c>
      <c r="N389" s="73"/>
      <c r="O389" s="73">
        <v>3000000</v>
      </c>
      <c r="P389" s="74"/>
    </row>
    <row r="390" spans="1:16" s="75" customFormat="1">
      <c r="A390" s="81" t="s">
        <v>101</v>
      </c>
      <c r="B390" s="81" t="s">
        <v>21</v>
      </c>
      <c r="C390" s="81">
        <v>5448</v>
      </c>
      <c r="D390" s="81" t="s">
        <v>11</v>
      </c>
      <c r="E390" s="81">
        <v>9637</v>
      </c>
      <c r="F390" s="129" t="s">
        <v>140</v>
      </c>
      <c r="G390" s="83" t="s">
        <v>141</v>
      </c>
      <c r="H390" s="82">
        <v>43657</v>
      </c>
      <c r="I390" s="83">
        <v>16</v>
      </c>
      <c r="J390" s="83">
        <v>43</v>
      </c>
      <c r="K390" s="83">
        <v>5</v>
      </c>
      <c r="L390" s="83">
        <v>1</v>
      </c>
      <c r="M390" s="83">
        <v>7</v>
      </c>
      <c r="N390" s="84"/>
      <c r="O390" s="84">
        <v>1020855.2</v>
      </c>
      <c r="P390" s="85"/>
    </row>
    <row r="391" spans="1:16" s="75" customFormat="1">
      <c r="A391" s="81" t="s">
        <v>101</v>
      </c>
      <c r="B391" s="81" t="s">
        <v>21</v>
      </c>
      <c r="C391" s="81">
        <v>5452</v>
      </c>
      <c r="D391" s="81" t="s">
        <v>11</v>
      </c>
      <c r="E391" s="81">
        <v>7869</v>
      </c>
      <c r="F391" s="129" t="s">
        <v>142</v>
      </c>
      <c r="G391" s="83" t="s">
        <v>143</v>
      </c>
      <c r="H391" s="82">
        <v>43657</v>
      </c>
      <c r="I391" s="83">
        <v>16</v>
      </c>
      <c r="J391" s="83">
        <v>43</v>
      </c>
      <c r="K391" s="83">
        <v>5</v>
      </c>
      <c r="L391" s="83">
        <v>1</v>
      </c>
      <c r="M391" s="83">
        <v>7</v>
      </c>
      <c r="N391" s="84"/>
      <c r="O391" s="84">
        <v>1100000</v>
      </c>
      <c r="P391" s="85"/>
    </row>
    <row r="392" spans="1:16" s="75" customFormat="1">
      <c r="A392" s="81" t="s">
        <v>101</v>
      </c>
      <c r="B392" s="81" t="s">
        <v>21</v>
      </c>
      <c r="C392" s="81">
        <v>5450</v>
      </c>
      <c r="D392" s="81" t="s">
        <v>11</v>
      </c>
      <c r="E392" s="81">
        <v>12028</v>
      </c>
      <c r="F392" s="129" t="s">
        <v>144</v>
      </c>
      <c r="G392" s="83" t="s">
        <v>145</v>
      </c>
      <c r="H392" s="82">
        <v>43657</v>
      </c>
      <c r="I392" s="83">
        <v>16</v>
      </c>
      <c r="J392" s="83">
        <v>43</v>
      </c>
      <c r="K392" s="83">
        <v>5</v>
      </c>
      <c r="L392" s="83">
        <v>1</v>
      </c>
      <c r="M392" s="83">
        <v>7</v>
      </c>
      <c r="N392" s="73"/>
      <c r="O392" s="73">
        <v>1343000</v>
      </c>
      <c r="P392" s="74"/>
    </row>
    <row r="393" spans="1:16" s="75" customFormat="1">
      <c r="A393" s="81" t="s">
        <v>101</v>
      </c>
      <c r="B393" s="81" t="s">
        <v>21</v>
      </c>
      <c r="C393" s="81">
        <v>5451</v>
      </c>
      <c r="D393" s="81" t="s">
        <v>11</v>
      </c>
      <c r="E393" s="81">
        <v>7646</v>
      </c>
      <c r="F393" s="129" t="s">
        <v>146</v>
      </c>
      <c r="G393" s="83" t="s">
        <v>147</v>
      </c>
      <c r="H393" s="82">
        <v>43657</v>
      </c>
      <c r="I393" s="83">
        <v>16</v>
      </c>
      <c r="J393" s="83">
        <v>43</v>
      </c>
      <c r="K393" s="83">
        <v>5</v>
      </c>
      <c r="L393" s="83">
        <v>1</v>
      </c>
      <c r="M393" s="83">
        <v>7</v>
      </c>
      <c r="N393" s="84"/>
      <c r="O393" s="84">
        <v>1440000</v>
      </c>
      <c r="P393" s="85"/>
    </row>
    <row r="394" spans="1:16" s="75" customFormat="1">
      <c r="A394" s="81" t="s">
        <v>101</v>
      </c>
      <c r="B394" s="81" t="s">
        <v>21</v>
      </c>
      <c r="C394" s="81">
        <v>5449</v>
      </c>
      <c r="D394" s="81" t="s">
        <v>11</v>
      </c>
      <c r="E394" s="81">
        <v>7870</v>
      </c>
      <c r="F394" s="129" t="s">
        <v>148</v>
      </c>
      <c r="G394" s="83" t="s">
        <v>149</v>
      </c>
      <c r="H394" s="82">
        <v>43657</v>
      </c>
      <c r="I394" s="83">
        <v>16</v>
      </c>
      <c r="J394" s="83">
        <v>43</v>
      </c>
      <c r="K394" s="83">
        <v>5</v>
      </c>
      <c r="L394" s="83">
        <v>1</v>
      </c>
      <c r="M394" s="83">
        <v>7</v>
      </c>
      <c r="N394" s="84"/>
      <c r="O394" s="84">
        <v>1400000</v>
      </c>
      <c r="P394" s="85"/>
    </row>
    <row r="395" spans="1:16" s="75" customFormat="1">
      <c r="A395" s="81" t="s">
        <v>101</v>
      </c>
      <c r="B395" s="81" t="s">
        <v>21</v>
      </c>
      <c r="C395" s="81">
        <v>5447</v>
      </c>
      <c r="D395" s="81" t="s">
        <v>11</v>
      </c>
      <c r="E395" s="81">
        <v>12542</v>
      </c>
      <c r="F395" s="129" t="s">
        <v>150</v>
      </c>
      <c r="G395" s="83" t="s">
        <v>151</v>
      </c>
      <c r="H395" s="82">
        <v>43657</v>
      </c>
      <c r="I395" s="83">
        <v>16</v>
      </c>
      <c r="J395" s="83">
        <v>43</v>
      </c>
      <c r="K395" s="83">
        <v>5</v>
      </c>
      <c r="L395" s="83">
        <v>1</v>
      </c>
      <c r="M395" s="83">
        <v>7</v>
      </c>
      <c r="N395" s="84"/>
      <c r="O395" s="84">
        <v>930000</v>
      </c>
      <c r="P395" s="85"/>
    </row>
    <row r="396" spans="1:16" s="75" customFormat="1">
      <c r="A396" s="81" t="s">
        <v>101</v>
      </c>
      <c r="B396" s="81" t="s">
        <v>21</v>
      </c>
      <c r="C396" s="81">
        <v>5446</v>
      </c>
      <c r="D396" s="81" t="s">
        <v>11</v>
      </c>
      <c r="E396" s="81">
        <v>320</v>
      </c>
      <c r="F396" s="129" t="s">
        <v>111</v>
      </c>
      <c r="G396" s="83" t="s">
        <v>112</v>
      </c>
      <c r="H396" s="82">
        <v>43657</v>
      </c>
      <c r="I396" s="83">
        <v>16</v>
      </c>
      <c r="J396" s="83">
        <v>43</v>
      </c>
      <c r="K396" s="83">
        <v>5</v>
      </c>
      <c r="L396" s="83">
        <v>1</v>
      </c>
      <c r="M396" s="83">
        <v>7</v>
      </c>
      <c r="N396" s="84"/>
      <c r="O396" s="84">
        <v>1200000</v>
      </c>
      <c r="P396" s="85"/>
    </row>
    <row r="397" spans="1:16" s="75" customFormat="1">
      <c r="A397" s="81" t="s">
        <v>101</v>
      </c>
      <c r="B397" s="81" t="s">
        <v>21</v>
      </c>
      <c r="C397" s="81">
        <v>5445</v>
      </c>
      <c r="D397" s="81" t="s">
        <v>11</v>
      </c>
      <c r="E397" s="81">
        <v>8452</v>
      </c>
      <c r="F397" s="129" t="s">
        <v>152</v>
      </c>
      <c r="G397" s="83" t="s">
        <v>153</v>
      </c>
      <c r="H397" s="82">
        <v>43657</v>
      </c>
      <c r="I397" s="83">
        <v>16</v>
      </c>
      <c r="J397" s="83">
        <v>43</v>
      </c>
      <c r="K397" s="83">
        <v>5</v>
      </c>
      <c r="L397" s="83">
        <v>1</v>
      </c>
      <c r="M397" s="83">
        <v>7</v>
      </c>
      <c r="N397" s="84"/>
      <c r="O397" s="84">
        <v>1198700</v>
      </c>
      <c r="P397" s="85"/>
    </row>
    <row r="398" spans="1:16" s="75" customFormat="1">
      <c r="A398" s="81" t="s">
        <v>101</v>
      </c>
      <c r="B398" s="81" t="s">
        <v>21</v>
      </c>
      <c r="C398" s="81">
        <v>5444</v>
      </c>
      <c r="D398" s="81" t="s">
        <v>11</v>
      </c>
      <c r="E398" s="81">
        <v>69981</v>
      </c>
      <c r="F398" s="129" t="s">
        <v>154</v>
      </c>
      <c r="G398" s="83" t="s">
        <v>155</v>
      </c>
      <c r="H398" s="82">
        <v>43657</v>
      </c>
      <c r="I398" s="83">
        <v>16</v>
      </c>
      <c r="J398" s="83">
        <v>43</v>
      </c>
      <c r="K398" s="83">
        <v>5</v>
      </c>
      <c r="L398" s="83">
        <v>1</v>
      </c>
      <c r="M398" s="83">
        <v>7</v>
      </c>
      <c r="N398" s="84"/>
      <c r="O398" s="84">
        <v>1433000</v>
      </c>
      <c r="P398" s="85"/>
    </row>
    <row r="399" spans="1:16" s="75" customFormat="1">
      <c r="A399" s="81" t="s">
        <v>101</v>
      </c>
      <c r="B399" s="81" t="s">
        <v>21</v>
      </c>
      <c r="C399" s="81">
        <v>9406</v>
      </c>
      <c r="D399" s="81" t="s">
        <v>11</v>
      </c>
      <c r="E399" s="81">
        <v>8608</v>
      </c>
      <c r="F399" s="129" t="s">
        <v>156</v>
      </c>
      <c r="G399" s="83" t="s">
        <v>157</v>
      </c>
      <c r="H399" s="82">
        <v>43769</v>
      </c>
      <c r="I399" s="83">
        <v>16</v>
      </c>
      <c r="J399" s="83">
        <v>43</v>
      </c>
      <c r="K399" s="83">
        <v>5</v>
      </c>
      <c r="L399" s="83">
        <v>1</v>
      </c>
      <c r="M399" s="83">
        <v>7</v>
      </c>
      <c r="N399" s="84"/>
      <c r="O399" s="84">
        <v>500000</v>
      </c>
      <c r="P399" s="85"/>
    </row>
    <row r="400" spans="1:16" s="75" customFormat="1">
      <c r="A400" s="81" t="s">
        <v>101</v>
      </c>
      <c r="B400" s="81" t="s">
        <v>21</v>
      </c>
      <c r="C400" s="81">
        <v>5521</v>
      </c>
      <c r="D400" s="81" t="s">
        <v>11</v>
      </c>
      <c r="E400" s="81">
        <v>12457</v>
      </c>
      <c r="F400" s="129" t="s">
        <v>158</v>
      </c>
      <c r="G400" s="83" t="s">
        <v>159</v>
      </c>
      <c r="H400" s="82">
        <v>43657</v>
      </c>
      <c r="I400" s="83">
        <v>16</v>
      </c>
      <c r="J400" s="83">
        <v>43</v>
      </c>
      <c r="K400" s="83">
        <v>5</v>
      </c>
      <c r="L400" s="83">
        <v>1</v>
      </c>
      <c r="M400" s="83">
        <v>7</v>
      </c>
      <c r="N400" s="84"/>
      <c r="O400" s="84">
        <v>1297000</v>
      </c>
      <c r="P400" s="85"/>
    </row>
    <row r="401" spans="1:19" s="75" customFormat="1">
      <c r="A401" s="81" t="s">
        <v>101</v>
      </c>
      <c r="B401" s="81" t="s">
        <v>21</v>
      </c>
      <c r="C401" s="81">
        <v>8258</v>
      </c>
      <c r="D401" s="81" t="s">
        <v>11</v>
      </c>
      <c r="E401" s="81">
        <v>274775</v>
      </c>
      <c r="F401" s="129" t="s">
        <v>164</v>
      </c>
      <c r="G401" s="83" t="s">
        <v>165</v>
      </c>
      <c r="H401" s="82">
        <v>43732</v>
      </c>
      <c r="I401" s="83">
        <v>16</v>
      </c>
      <c r="J401" s="83">
        <v>43</v>
      </c>
      <c r="K401" s="83">
        <v>5</v>
      </c>
      <c r="L401" s="83">
        <v>1</v>
      </c>
      <c r="M401" s="83">
        <v>7</v>
      </c>
      <c r="N401" s="84"/>
      <c r="O401" s="84">
        <v>4063382.08</v>
      </c>
      <c r="P401" s="85"/>
    </row>
    <row r="402" spans="1:19" s="75" customFormat="1">
      <c r="A402" s="81" t="s">
        <v>101</v>
      </c>
      <c r="B402" s="81" t="s">
        <v>21</v>
      </c>
      <c r="C402" s="81">
        <v>7491</v>
      </c>
      <c r="D402" s="81" t="s">
        <v>11</v>
      </c>
      <c r="E402" s="81">
        <v>274775</v>
      </c>
      <c r="F402" s="129" t="s">
        <v>166</v>
      </c>
      <c r="G402" s="83" t="s">
        <v>165</v>
      </c>
      <c r="H402" s="82">
        <v>43712</v>
      </c>
      <c r="I402" s="83">
        <v>16</v>
      </c>
      <c r="J402" s="83">
        <v>43</v>
      </c>
      <c r="K402" s="83">
        <v>5</v>
      </c>
      <c r="L402" s="83">
        <v>1</v>
      </c>
      <c r="M402" s="83">
        <v>7</v>
      </c>
      <c r="N402" s="84"/>
      <c r="O402" s="84">
        <v>269095.28000000003</v>
      </c>
      <c r="P402" s="85"/>
    </row>
    <row r="403" spans="1:19" s="75" customFormat="1">
      <c r="A403" s="81" t="s">
        <v>101</v>
      </c>
      <c r="B403" s="81" t="s">
        <v>21</v>
      </c>
      <c r="C403" s="81">
        <v>5522</v>
      </c>
      <c r="D403" s="81" t="s">
        <v>11</v>
      </c>
      <c r="E403" s="81">
        <v>67178</v>
      </c>
      <c r="F403" s="129" t="s">
        <v>160</v>
      </c>
      <c r="G403" s="83" t="s">
        <v>161</v>
      </c>
      <c r="H403" s="82">
        <v>43657</v>
      </c>
      <c r="I403" s="83">
        <v>16</v>
      </c>
      <c r="J403" s="83">
        <v>43</v>
      </c>
      <c r="K403" s="83">
        <v>5</v>
      </c>
      <c r="L403" s="83">
        <v>1</v>
      </c>
      <c r="M403" s="83">
        <v>7</v>
      </c>
      <c r="N403" s="84"/>
      <c r="O403" s="84">
        <v>1200000</v>
      </c>
      <c r="P403" s="85"/>
    </row>
    <row r="404" spans="1:19" s="75" customFormat="1">
      <c r="A404" s="81" t="s">
        <v>101</v>
      </c>
      <c r="B404" s="81" t="s">
        <v>21</v>
      </c>
      <c r="C404" s="81">
        <v>5523</v>
      </c>
      <c r="D404" s="81" t="s">
        <v>11</v>
      </c>
      <c r="E404" s="81">
        <v>69982</v>
      </c>
      <c r="F404" s="129" t="s">
        <v>162</v>
      </c>
      <c r="G404" s="83" t="s">
        <v>163</v>
      </c>
      <c r="H404" s="82">
        <v>43657</v>
      </c>
      <c r="I404" s="83">
        <v>16</v>
      </c>
      <c r="J404" s="83">
        <v>43</v>
      </c>
      <c r="K404" s="83">
        <v>5</v>
      </c>
      <c r="L404" s="83">
        <v>1</v>
      </c>
      <c r="M404" s="83">
        <v>7</v>
      </c>
      <c r="N404" s="84"/>
      <c r="O404" s="84">
        <v>1100000</v>
      </c>
      <c r="P404" s="85"/>
    </row>
    <row r="405" spans="1:19" s="75" customFormat="1">
      <c r="A405" s="81" t="s">
        <v>101</v>
      </c>
      <c r="B405" s="81" t="s">
        <v>21</v>
      </c>
      <c r="C405" s="81">
        <v>5605</v>
      </c>
      <c r="D405" s="81" t="s">
        <v>11</v>
      </c>
      <c r="E405" s="81">
        <v>8608</v>
      </c>
      <c r="F405" s="129" t="s">
        <v>156</v>
      </c>
      <c r="G405" s="83" t="s">
        <v>157</v>
      </c>
      <c r="H405" s="82">
        <v>43657</v>
      </c>
      <c r="I405" s="83">
        <v>16</v>
      </c>
      <c r="J405" s="83">
        <v>43</v>
      </c>
      <c r="K405" s="83">
        <v>5</v>
      </c>
      <c r="L405" s="83">
        <v>1</v>
      </c>
      <c r="M405" s="83">
        <v>7</v>
      </c>
      <c r="N405" s="84"/>
      <c r="O405" s="84">
        <v>459100</v>
      </c>
      <c r="P405" s="85"/>
    </row>
    <row r="406" spans="1:19" s="75" customFormat="1">
      <c r="A406" s="81" t="s">
        <v>101</v>
      </c>
      <c r="B406" s="81" t="s">
        <v>21</v>
      </c>
      <c r="C406" s="81">
        <v>7876</v>
      </c>
      <c r="D406" s="81" t="s">
        <v>11</v>
      </c>
      <c r="E406" s="70">
        <v>335</v>
      </c>
      <c r="F406" s="56" t="s">
        <v>97</v>
      </c>
      <c r="G406" s="71" t="s">
        <v>98</v>
      </c>
      <c r="H406" s="82">
        <v>43727</v>
      </c>
      <c r="I406" s="83">
        <v>16</v>
      </c>
      <c r="J406" s="83">
        <v>43</v>
      </c>
      <c r="K406" s="83">
        <v>5</v>
      </c>
      <c r="L406" s="83">
        <v>1</v>
      </c>
      <c r="M406" s="83">
        <v>7</v>
      </c>
      <c r="N406" s="84"/>
      <c r="O406" s="84">
        <v>242166221</v>
      </c>
      <c r="P406" s="85"/>
    </row>
    <row r="407" spans="1:19" s="75" customFormat="1">
      <c r="A407" s="81" t="s">
        <v>101</v>
      </c>
      <c r="B407" s="81" t="s">
        <v>21</v>
      </c>
      <c r="C407" s="81">
        <v>8849</v>
      </c>
      <c r="D407" s="81" t="s">
        <v>11</v>
      </c>
      <c r="E407" s="70">
        <v>7895</v>
      </c>
      <c r="F407" s="56" t="s">
        <v>167</v>
      </c>
      <c r="G407" s="71" t="s">
        <v>143</v>
      </c>
      <c r="H407" s="82">
        <v>43749</v>
      </c>
      <c r="I407" s="83">
        <v>16</v>
      </c>
      <c r="J407" s="83">
        <v>43</v>
      </c>
      <c r="K407" s="83">
        <v>5</v>
      </c>
      <c r="L407" s="83">
        <v>1</v>
      </c>
      <c r="M407" s="83">
        <v>7</v>
      </c>
      <c r="N407" s="84"/>
      <c r="O407" s="84">
        <v>500000</v>
      </c>
      <c r="P407" s="85"/>
    </row>
    <row r="408" spans="1:19" s="75" customFormat="1">
      <c r="A408" s="81" t="s">
        <v>101</v>
      </c>
      <c r="B408" s="81" t="s">
        <v>21</v>
      </c>
      <c r="C408" s="81">
        <v>9850</v>
      </c>
      <c r="D408" s="81" t="s">
        <v>11</v>
      </c>
      <c r="E408" s="70">
        <v>8097</v>
      </c>
      <c r="F408" s="56" t="s">
        <v>113</v>
      </c>
      <c r="G408" s="71" t="s">
        <v>114</v>
      </c>
      <c r="H408" s="82">
        <v>43790</v>
      </c>
      <c r="I408" s="83">
        <v>16</v>
      </c>
      <c r="J408" s="83">
        <v>43</v>
      </c>
      <c r="K408" s="83">
        <v>5</v>
      </c>
      <c r="L408" s="83">
        <v>1</v>
      </c>
      <c r="M408" s="83">
        <v>7</v>
      </c>
      <c r="N408" s="84"/>
      <c r="O408" s="84">
        <v>1000000</v>
      </c>
      <c r="P408" s="85"/>
    </row>
    <row r="409" spans="1:19" s="75" customFormat="1">
      <c r="A409" s="81" t="s">
        <v>101</v>
      </c>
      <c r="B409" s="81" t="s">
        <v>21</v>
      </c>
      <c r="C409" s="81">
        <v>8703</v>
      </c>
      <c r="D409" s="81" t="s">
        <v>11</v>
      </c>
      <c r="E409" s="70">
        <v>69982</v>
      </c>
      <c r="F409" s="56" t="s">
        <v>162</v>
      </c>
      <c r="G409" s="71" t="s">
        <v>163</v>
      </c>
      <c r="H409" s="82">
        <v>43747</v>
      </c>
      <c r="I409" s="83">
        <v>16</v>
      </c>
      <c r="J409" s="83">
        <v>43</v>
      </c>
      <c r="K409" s="83">
        <v>5</v>
      </c>
      <c r="L409" s="83">
        <v>1</v>
      </c>
      <c r="M409" s="83">
        <v>7</v>
      </c>
      <c r="N409" s="84"/>
      <c r="O409" s="84">
        <v>600000</v>
      </c>
      <c r="P409" s="85"/>
    </row>
    <row r="410" spans="1:19" s="75" customFormat="1">
      <c r="A410" s="81"/>
      <c r="B410" s="81"/>
      <c r="C410" s="81"/>
      <c r="D410" s="81"/>
      <c r="E410" s="70"/>
      <c r="F410" s="56" t="s">
        <v>168</v>
      </c>
      <c r="G410" s="71"/>
      <c r="H410" s="82">
        <v>43699</v>
      </c>
      <c r="I410" s="83">
        <v>16</v>
      </c>
      <c r="J410" s="83">
        <v>43</v>
      </c>
      <c r="K410" s="83">
        <v>5</v>
      </c>
      <c r="L410" s="83">
        <v>1</v>
      </c>
      <c r="M410" s="83">
        <v>7</v>
      </c>
      <c r="N410" s="84"/>
      <c r="O410" s="84">
        <v>561399085.84000003</v>
      </c>
      <c r="P410" s="85"/>
    </row>
    <row r="411" spans="1:19" s="75" customFormat="1">
      <c r="A411" s="81" t="s">
        <v>101</v>
      </c>
      <c r="B411" s="81" t="s">
        <v>21</v>
      </c>
      <c r="C411" s="81">
        <v>7877</v>
      </c>
      <c r="D411" s="81" t="s">
        <v>11</v>
      </c>
      <c r="E411" s="70">
        <v>76091</v>
      </c>
      <c r="F411" s="56" t="s">
        <v>93</v>
      </c>
      <c r="G411" s="71" t="s">
        <v>94</v>
      </c>
      <c r="H411" s="82">
        <v>43727</v>
      </c>
      <c r="I411" s="83">
        <v>16</v>
      </c>
      <c r="J411" s="83">
        <v>43</v>
      </c>
      <c r="K411" s="83">
        <v>5</v>
      </c>
      <c r="L411" s="83">
        <v>1</v>
      </c>
      <c r="M411" s="83">
        <v>7</v>
      </c>
      <c r="N411" s="84"/>
      <c r="O411" s="84">
        <v>400000000</v>
      </c>
      <c r="P411" s="85"/>
    </row>
    <row r="412" spans="1:19" s="75" customFormat="1">
      <c r="A412" s="81" t="s">
        <v>101</v>
      </c>
      <c r="B412" s="81" t="s">
        <v>21</v>
      </c>
      <c r="C412" s="98">
        <v>8749</v>
      </c>
      <c r="D412" s="81" t="s">
        <v>11</v>
      </c>
      <c r="E412" s="70">
        <v>76091</v>
      </c>
      <c r="F412" s="56" t="s">
        <v>93</v>
      </c>
      <c r="G412" s="71" t="s">
        <v>94</v>
      </c>
      <c r="H412" s="99">
        <v>43748</v>
      </c>
      <c r="I412" s="83">
        <v>16</v>
      </c>
      <c r="J412" s="83">
        <v>43</v>
      </c>
      <c r="K412" s="83">
        <v>5</v>
      </c>
      <c r="L412" s="83">
        <v>1</v>
      </c>
      <c r="M412" s="83">
        <v>7</v>
      </c>
      <c r="N412" s="130"/>
      <c r="O412" s="84">
        <v>64343180</v>
      </c>
      <c r="P412" s="85"/>
    </row>
    <row r="413" spans="1:19" s="75" customFormat="1">
      <c r="A413" s="98" t="s">
        <v>101</v>
      </c>
      <c r="B413" s="98" t="s">
        <v>21</v>
      </c>
      <c r="C413" s="98">
        <v>10034</v>
      </c>
      <c r="D413" s="98" t="s">
        <v>176</v>
      </c>
      <c r="E413" s="81">
        <v>335</v>
      </c>
      <c r="F413" s="56" t="s">
        <v>178</v>
      </c>
      <c r="G413" s="71" t="s">
        <v>98</v>
      </c>
      <c r="H413" s="99">
        <v>43795</v>
      </c>
      <c r="I413" s="83">
        <v>16</v>
      </c>
      <c r="J413" s="83">
        <v>43</v>
      </c>
      <c r="K413" s="83">
        <v>5</v>
      </c>
      <c r="L413" s="83">
        <v>1</v>
      </c>
      <c r="M413" s="83">
        <v>7</v>
      </c>
      <c r="N413" s="130"/>
      <c r="O413" s="84">
        <v>27000000</v>
      </c>
      <c r="P413" s="85"/>
    </row>
    <row r="414" spans="1:19" s="75" customFormat="1">
      <c r="A414" s="98" t="s">
        <v>101</v>
      </c>
      <c r="B414" s="98" t="s">
        <v>21</v>
      </c>
      <c r="C414" s="98">
        <v>10000</v>
      </c>
      <c r="D414" s="98" t="s">
        <v>176</v>
      </c>
      <c r="E414" s="77">
        <v>274775</v>
      </c>
      <c r="F414" s="129" t="s">
        <v>164</v>
      </c>
      <c r="G414" s="83" t="s">
        <v>165</v>
      </c>
      <c r="H414" s="99">
        <v>43795</v>
      </c>
      <c r="I414" s="83">
        <v>16</v>
      </c>
      <c r="J414" s="83">
        <v>43</v>
      </c>
      <c r="K414" s="83">
        <v>5</v>
      </c>
      <c r="L414" s="83">
        <v>1</v>
      </c>
      <c r="M414" s="83">
        <v>7</v>
      </c>
      <c r="N414" s="130"/>
      <c r="O414" s="130">
        <v>3615939.62</v>
      </c>
      <c r="P414" s="131"/>
    </row>
    <row r="415" spans="1:19" s="75" customFormat="1" ht="15.75" thickBot="1">
      <c r="A415" s="98"/>
      <c r="B415" s="98"/>
      <c r="C415" s="98"/>
      <c r="D415" s="98"/>
      <c r="E415" s="98"/>
      <c r="F415" s="151" t="s">
        <v>169</v>
      </c>
      <c r="G415" s="152"/>
      <c r="H415" s="99">
        <v>43699</v>
      </c>
      <c r="I415" s="83">
        <v>16</v>
      </c>
      <c r="J415" s="83">
        <v>43</v>
      </c>
      <c r="K415" s="83">
        <v>5</v>
      </c>
      <c r="L415" s="83">
        <v>1</v>
      </c>
      <c r="M415" s="83">
        <v>7</v>
      </c>
      <c r="N415" s="130"/>
      <c r="O415" s="130">
        <v>914533443.17999995</v>
      </c>
      <c r="P415" s="131"/>
      <c r="S415" s="160"/>
    </row>
    <row r="416" spans="1:19" s="75" customFormat="1" ht="15.75" thickBot="1">
      <c r="A416" s="107"/>
      <c r="B416" s="108"/>
      <c r="C416" s="109"/>
      <c r="D416" s="110" t="s">
        <v>14</v>
      </c>
      <c r="E416" s="109"/>
      <c r="F416" s="111"/>
      <c r="G416" s="112"/>
      <c r="H416" s="113"/>
      <c r="I416" s="112">
        <v>16</v>
      </c>
      <c r="J416" s="112">
        <v>43</v>
      </c>
      <c r="K416" s="112">
        <v>5</v>
      </c>
      <c r="L416" s="112">
        <v>1</v>
      </c>
      <c r="M416" s="112">
        <v>7</v>
      </c>
      <c r="N416" s="114">
        <f>SUM(N370:N415)</f>
        <v>3492417170</v>
      </c>
      <c r="O416" s="114">
        <f>SUM(O370:O415)</f>
        <v>3373402747.8199997</v>
      </c>
      <c r="P416" s="115">
        <f>N416-O416</f>
        <v>119014422.18000031</v>
      </c>
    </row>
    <row r="417" spans="1:16" s="75" customFormat="1" ht="15.75" thickBot="1">
      <c r="A417" s="58" t="s">
        <v>99</v>
      </c>
      <c r="B417" s="59"/>
      <c r="C417" s="60"/>
      <c r="D417" s="60"/>
      <c r="E417" s="60"/>
      <c r="F417" s="60"/>
      <c r="G417" s="60"/>
      <c r="H417" s="60"/>
      <c r="I417" s="60"/>
      <c r="J417" s="60"/>
      <c r="K417" s="60"/>
      <c r="L417" s="60"/>
      <c r="M417" s="60"/>
      <c r="N417" s="61">
        <f>SUM(N2:N416)/2</f>
        <v>9551421509</v>
      </c>
      <c r="O417" s="61">
        <f>SUM(O2:O416)/2</f>
        <v>8901828010.6399994</v>
      </c>
      <c r="P417" s="61">
        <f>N417-O417</f>
        <v>649593498.36000061</v>
      </c>
    </row>
  </sheetData>
  <pageMargins left="0.25" right="0.25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Incisos Mayores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Pablo Maidana</dc:creator>
  <cp:lastModifiedBy>user</cp:lastModifiedBy>
  <cp:lastPrinted>2019-12-05T17:28:47Z</cp:lastPrinted>
  <dcterms:created xsi:type="dcterms:W3CDTF">2019-05-28T18:31:00Z</dcterms:created>
  <dcterms:modified xsi:type="dcterms:W3CDTF">2019-12-05T17:29:05Z</dcterms:modified>
</cp:coreProperties>
</file>