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315" activeTab="0"/>
  </bookViews>
  <sheets>
    <sheet name="Gasto Educativo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'Gasto Educativo'!$A$1:$V$74</definedName>
  </definedNames>
  <calcPr fullCalcOnLoad="1"/>
</workbook>
</file>

<file path=xl/sharedStrings.xml><?xml version="1.0" encoding="utf-8"?>
<sst xmlns="http://schemas.openxmlformats.org/spreadsheetml/2006/main" count="43" uniqueCount="40">
  <si>
    <t>Total</t>
  </si>
  <si>
    <t>Personal</t>
  </si>
  <si>
    <t>Educ. Priv.</t>
  </si>
  <si>
    <t>Otras</t>
  </si>
  <si>
    <t>Año</t>
  </si>
  <si>
    <t>Erogaciones Corrientes</t>
  </si>
  <si>
    <t>Erogaciones de Capital</t>
  </si>
  <si>
    <t>Niveles Educativos</t>
  </si>
  <si>
    <t>Sin discriminar</t>
  </si>
  <si>
    <t>PROVINCIA DE JUJUY</t>
  </si>
  <si>
    <t>Transferencias</t>
  </si>
  <si>
    <t xml:space="preserve">  - Datos provisorios sujetos a revisión.</t>
  </si>
  <si>
    <t>GASTO EN EDUCACIÓN</t>
  </si>
  <si>
    <t xml:space="preserve">  - No se incluyen las erogaciones correspondientes a la función Cultura.</t>
  </si>
  <si>
    <t xml:space="preserve"> - A partir de 2005 se incluye, en el caso de las provincias que lo informan, el gasto en infraestructura escolar de otros organismos.</t>
  </si>
  <si>
    <t>Incial + Primario</t>
  </si>
  <si>
    <t>Secundario</t>
  </si>
  <si>
    <t>Superior**</t>
  </si>
  <si>
    <t>Total Gestión Privada***</t>
  </si>
  <si>
    <t xml:space="preserve">  - Se incluyen las Transferencias No Monetarias efectuadas en el marco del Programa Conectar Igualdad.</t>
  </si>
  <si>
    <t xml:space="preserve">  - Se incluyen a partir del año 2005 los montos transferidos en concepto de infraestructura en el marco del  Ex ¨Programa Nacional 700 Escuelas¨ y Ex "Más Escuelas" a cargo del Ministerio de Educación de la Nación  y del Ministerio del Interior.</t>
  </si>
  <si>
    <t>* En el caso del gasto en personal, aquellas partidas que no fueron informadas por nivel educativo, se reasignaron a partir de la masa salarial (estimada por esta Coordinación) según nivel con objetivo de disponer de una apertura mínima (Inicial, Primario, Secundario, Superior) comparable entre todas las jurisdicciones.</t>
  </si>
  <si>
    <t>** En el tipo de Educación Común la partida presupuestaria consigna en el Nivel Primario, los tres ciclos de la Educación General Básica ó bien los primeros 7 años/grados de escolaridad, y en el Nivel Secundario, los años restantes.</t>
  </si>
  <si>
    <t>*** El nivel Superior incluye a los Institutos de Formación Docente y de Formación Profesional</t>
  </si>
  <si>
    <t>**** La información no se presenta desagregada por nivel educativo porque gran parte de las jurisdicciones no informa la diferenciación por nivel de ese tipo de gasto.</t>
  </si>
  <si>
    <t>***** En el año 2019, el gasto educativo de la provincia se incrementó significativamente. Se efectuó la consulta correspondiente a la provincia pero no se obtuvo respuesta.</t>
  </si>
  <si>
    <t>Aclaraciones referidas al gasto en educación identificado en la Provincia:</t>
  </si>
  <si>
    <t xml:space="preserve">  - Incluye aquellos gastos financiados con Transferencias No Automáticas del Ministerio de Educación de la Nación, incluso las transferencias directas a escuelas y a personas (becas):</t>
  </si>
  <si>
    <t xml:space="preserve"> - Se incluyen los gastos en infraestructura financiados con el Fondo Federal Solidario durante su período de vigencia</t>
  </si>
  <si>
    <t xml:space="preserve">  - No incluye el gasto ejecutado por las jurisdicciones en concepto de servicio alimentario.</t>
  </si>
  <si>
    <t>- A partir de 2019 incluye las becas PROGRESAR (para años anteriores, a la fecha no se dispone de la distribución por jurisdicción)</t>
  </si>
  <si>
    <t xml:space="preserve">- Se incluyen compras centralizadas realizadas por el Gobierno Nacional </t>
  </si>
  <si>
    <t>2019*****</t>
  </si>
  <si>
    <t>Gasto en Educación clasificado por Nivel Educativo (estimado). Años 2001-2022*</t>
  </si>
  <si>
    <t>Gasto en Educación clasificado por objeto del gasto. Años 2001-2022</t>
  </si>
  <si>
    <t>Otras Erogaciones de Capital</t>
  </si>
  <si>
    <t>Activos Financieros</t>
  </si>
  <si>
    <t>Bienes y Servicios No Personales</t>
  </si>
  <si>
    <t>Otras Erogaciones Corrientes</t>
  </si>
  <si>
    <t>Fuente: CGECSE/SSIYEE/SE en base a ejecuciones presupuestarias provinciales, Dirección de Contabilidad y Finanzas, Dirección de Presupuesto y Dirección General de la Unidad de Financiamiento Internacional/SsCA/ME; Secretaría de Información y Evaluación Educativa/ME y Ministerio del Interior.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</si>
</sst>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0.0"/>
    <numFmt numFmtId="179" formatCode="0.0%"/>
    <numFmt numFmtId="180" formatCode="0.000"/>
    <numFmt numFmtId="181" formatCode="&quot;$&quot;\ #,##0.0"/>
    <numFmt numFmtId="182" formatCode="&quot;$&quot;\ #,##0"/>
    <numFmt numFmtId="183" formatCode="_ * #,##0_ ;_ * \-#,##0_ ;_ * &quot;-&quot;??_ ;_ @_ "/>
    <numFmt numFmtId="184" formatCode="_ * #,##0.0_ ;_ * \-#,##0.0_ ;_ * &quot;-&quot;??_ ;_ @_ 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sz val="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rgb="FF002060"/>
      <name val="Arial"/>
      <family val="2"/>
    </font>
    <font>
      <sz val="10"/>
      <color rgb="FF002060"/>
      <name val="Arial"/>
      <family val="2"/>
    </font>
    <font>
      <b/>
      <sz val="11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2060"/>
      </bottom>
    </border>
    <border>
      <left style="thin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/>
      <right/>
      <top style="thin"/>
      <bottom style="thin"/>
    </border>
    <border>
      <left style="thin">
        <color theme="0"/>
      </left>
      <right style="thin">
        <color theme="0"/>
      </right>
      <top style="thin">
        <color rgb="FF00206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rgb="FF002060"/>
      </left>
      <right style="thin">
        <color theme="0"/>
      </right>
      <top style="thin">
        <color rgb="FF002060"/>
      </top>
      <bottom style="thin">
        <color theme="0"/>
      </bottom>
    </border>
    <border>
      <left style="thin">
        <color rgb="FF00206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002060"/>
      </left>
      <right style="thin">
        <color theme="0"/>
      </right>
      <top style="thin">
        <color theme="0"/>
      </top>
      <bottom style="thin">
        <color rgb="FF002060"/>
      </bottom>
    </border>
    <border>
      <left style="thin">
        <color rgb="FF002060"/>
      </left>
      <right style="thin">
        <color theme="0"/>
      </right>
      <top style="thin">
        <color theme="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8" fontId="0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181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77" fontId="9" fillId="0" borderId="0" xfId="47" applyFont="1" applyBorder="1" applyAlignment="1">
      <alignment vertical="center"/>
    </xf>
    <xf numFmtId="9" fontId="0" fillId="0" borderId="0" xfId="54" applyFont="1" applyAlignment="1">
      <alignment vertical="center"/>
    </xf>
    <xf numFmtId="9" fontId="0" fillId="0" borderId="0" xfId="54" applyFont="1" applyBorder="1" applyAlignment="1">
      <alignment horizontal="center" vertical="center"/>
    </xf>
    <xf numFmtId="9" fontId="0" fillId="0" borderId="0" xfId="54" applyFont="1" applyBorder="1" applyAlignment="1">
      <alignment vertical="center"/>
    </xf>
    <xf numFmtId="179" fontId="7" fillId="0" borderId="0" xfId="54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79" fontId="0" fillId="0" borderId="0" xfId="54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9" fontId="51" fillId="0" borderId="0" xfId="0" applyNumberFormat="1" applyFont="1" applyAlignment="1" quotePrefix="1">
      <alignment horizontal="left" vertical="center"/>
    </xf>
    <xf numFmtId="49" fontId="51" fillId="0" borderId="0" xfId="0" applyNumberFormat="1" applyFont="1" applyAlignment="1">
      <alignment horizontal="left" vertical="center"/>
    </xf>
    <xf numFmtId="49" fontId="51" fillId="0" borderId="0" xfId="0" applyNumberFormat="1" applyFont="1" applyAlignment="1">
      <alignment horizontal="left" vertical="center"/>
    </xf>
    <xf numFmtId="3" fontId="53" fillId="0" borderId="0" xfId="0" applyNumberFormat="1" applyFont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83" fontId="0" fillId="0" borderId="13" xfId="47" applyNumberFormat="1" applyFont="1" applyBorder="1" applyAlignment="1">
      <alignment vertical="center"/>
    </xf>
    <xf numFmtId="183" fontId="0" fillId="0" borderId="14" xfId="47" applyNumberFormat="1" applyFont="1" applyBorder="1" applyAlignment="1">
      <alignment vertical="center"/>
    </xf>
    <xf numFmtId="183" fontId="0" fillId="0" borderId="14" xfId="47" applyNumberFormat="1" applyFont="1" applyFill="1" applyBorder="1" applyAlignment="1">
      <alignment vertical="center"/>
    </xf>
    <xf numFmtId="183" fontId="0" fillId="0" borderId="14" xfId="47" applyNumberFormat="1" applyFont="1" applyFill="1" applyBorder="1" applyAlignment="1" quotePrefix="1">
      <alignment vertical="center"/>
    </xf>
    <xf numFmtId="0" fontId="55" fillId="0" borderId="15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/>
    </xf>
    <xf numFmtId="3" fontId="54" fillId="33" borderId="16" xfId="0" applyNumberFormat="1" applyFont="1" applyFill="1" applyBorder="1" applyAlignment="1">
      <alignment horizontal="center" vertical="center"/>
    </xf>
    <xf numFmtId="3" fontId="54" fillId="33" borderId="17" xfId="0" applyNumberFormat="1" applyFont="1" applyFill="1" applyBorder="1" applyAlignment="1">
      <alignment horizontal="center" vertical="center"/>
    </xf>
    <xf numFmtId="3" fontId="54" fillId="33" borderId="12" xfId="0" applyNumberFormat="1" applyFont="1" applyFill="1" applyBorder="1" applyAlignment="1">
      <alignment horizontal="center" vertical="center"/>
    </xf>
    <xf numFmtId="3" fontId="54" fillId="33" borderId="18" xfId="0" applyNumberFormat="1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9" fontId="51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4" fillId="33" borderId="22" xfId="0" applyFont="1" applyFill="1" applyBorder="1" applyAlignment="1">
      <alignment horizontal="center" vertical="center" wrapText="1"/>
    </xf>
    <xf numFmtId="3" fontId="54" fillId="33" borderId="16" xfId="0" applyNumberFormat="1" applyFont="1" applyFill="1" applyBorder="1" applyAlignment="1">
      <alignment horizontal="center" vertical="center" wrapText="1"/>
    </xf>
    <xf numFmtId="3" fontId="54" fillId="33" borderId="17" xfId="0" applyNumberFormat="1" applyFont="1" applyFill="1" applyBorder="1" applyAlignment="1">
      <alignment horizontal="center" vertical="center" wrapText="1"/>
    </xf>
    <xf numFmtId="3" fontId="54" fillId="33" borderId="18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4" fillId="33" borderId="16" xfId="0" applyFont="1" applyFill="1" applyBorder="1" applyAlignment="1">
      <alignment horizontal="center" vertical="center"/>
    </xf>
    <xf numFmtId="49" fontId="51" fillId="0" borderId="0" xfId="0" applyNumberFormat="1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20"/>
              <c:pt idx="0">
                <c:v>1989</c:v>
              </c:pt>
              <c:pt idx="1">
                <c:v>1990</c:v>
              </c:pt>
              <c:pt idx="2">
                <c:v>1991</c:v>
              </c:pt>
              <c:pt idx="3">
                <c:v>1992</c:v>
              </c:pt>
              <c:pt idx="4">
                <c:v>1993</c:v>
              </c:pt>
              <c:pt idx="5">
                <c:v>1994</c:v>
              </c:pt>
              <c:pt idx="6">
                <c:v>1995</c:v>
              </c:pt>
              <c:pt idx="7">
                <c:v>1996</c:v>
              </c:pt>
              <c:pt idx="8">
                <c:v>1997</c:v>
              </c:pt>
              <c:pt idx="9">
                <c:v>1998</c:v>
              </c:pt>
              <c:pt idx="10">
                <c:v>1999</c:v>
              </c:pt>
              <c:pt idx="11">
                <c:v>2000</c:v>
              </c:pt>
              <c:pt idx="12">
                <c:v>2001</c:v>
              </c:pt>
              <c:pt idx="13">
                <c:v>2002</c:v>
              </c:pt>
              <c:pt idx="14">
                <c:v>2003</c:v>
              </c:pt>
              <c:pt idx="15">
                <c:v>2004</c:v>
              </c:pt>
              <c:pt idx="16">
                <c:v>2005</c:v>
              </c:pt>
              <c:pt idx="17">
                <c:v>2006</c:v>
              </c:pt>
              <c:pt idx="18">
                <c:v>2007</c:v>
              </c:pt>
              <c:pt idx="19">
                <c:v>2008</c:v>
              </c:pt>
            </c:numLit>
          </c:cat>
          <c:val>
            <c:numLit>
              <c:ptCount val="20"/>
              <c:pt idx="0">
                <c:v>950.4672292239987</c:v>
              </c:pt>
              <c:pt idx="1">
                <c:v>1011.2196916194943</c:v>
              </c:pt>
              <c:pt idx="2">
                <c:v>846.1305786560073</c:v>
              </c:pt>
              <c:pt idx="3">
                <c:v>764.8100992464982</c:v>
              </c:pt>
              <c:pt idx="4">
                <c:v>690.5564604235223</c:v>
              </c:pt>
              <c:pt idx="5">
                <c:v>817.1672474428656</c:v>
              </c:pt>
              <c:pt idx="6">
                <c:v>950.8500794754098</c:v>
              </c:pt>
              <c:pt idx="7">
                <c:v>952.1357357725765</c:v>
              </c:pt>
              <c:pt idx="8">
                <c:v>947.1204201794911</c:v>
              </c:pt>
              <c:pt idx="9">
                <c:v>938.4428316699515</c:v>
              </c:pt>
              <c:pt idx="10">
                <c:v>1013.033804408697</c:v>
              </c:pt>
              <c:pt idx="11">
                <c:v>1085.8642096421358</c:v>
              </c:pt>
              <c:pt idx="12">
                <c:v>1043.9664700942692</c:v>
              </c:pt>
              <c:pt idx="13">
                <c:v>822.9092217814805</c:v>
              </c:pt>
              <c:pt idx="14">
                <c:v>744.0875479800758</c:v>
              </c:pt>
              <c:pt idx="15">
                <c:v>888.1252924045469</c:v>
              </c:pt>
              <c:pt idx="16">
                <c:v>1133.3533545809605</c:v>
              </c:pt>
              <c:pt idx="17">
                <c:v>1341.3019212583783</c:v>
              </c:pt>
              <c:pt idx="18">
                <c:v>1576.7155095834776</c:v>
              </c:pt>
              <c:pt idx="19">
                <c:v>1739.492818673986</c:v>
              </c:pt>
            </c:numLit>
          </c:val>
          <c:smooth val="0"/>
        </c:ser>
        <c:marker val="1"/>
        <c:axId val="9874275"/>
        <c:axId val="21759612"/>
      </c:lineChart>
      <c:catAx>
        <c:axId val="9874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59612"/>
        <c:crosses val="autoZero"/>
        <c:auto val="1"/>
        <c:lblOffset val="100"/>
        <c:tickLblSkip val="1"/>
        <c:noMultiLvlLbl val="0"/>
      </c:catAx>
      <c:valAx>
        <c:axId val="21759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742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7</xdr:col>
      <xdr:colOff>962025</xdr:colOff>
      <xdr:row>0</xdr:row>
      <xdr:rowOff>0</xdr:rowOff>
    </xdr:to>
    <xdr:graphicFrame>
      <xdr:nvGraphicFramePr>
        <xdr:cNvPr id="1" name="Gráfico 1"/>
        <xdr:cNvGraphicFramePr/>
      </xdr:nvGraphicFramePr>
      <xdr:xfrm>
        <a:off x="4857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%20Ctos%20Sist%20Educ2004\Gasto\Base%20Gasto\Fichas\Gasto%202020%20por%20provincia\Gasto%202020%20pcia%20x%20pcia%20f&#243;rmul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%20Ctos%20Sist%20Educ2004\Gasto\Base%20Gasto\Fichas\Gasto%202001%202019%20FICH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st%20Ctos%20Sist%20Educ2004\Gasto\Base%20Gasto\Fichas\Gasto%202021%20por%20provincia\Gasto%202021%20pcia%20x%20pcia%20f&#243;rmul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%20Ctos%20Sist%20Educ2004\Gasto\Base%20Gasto\Fichas\Gasto%202022%20por%20provincia\Gasto%202022%20pcia%20x%20pcia%20f&#243;rmul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 Objeto"/>
      <sheetName val="Por Nivel"/>
      <sheetName val="Por Objeto + TNA"/>
      <sheetName val="Por Nivel + TNA"/>
      <sheetName val="Gasto por Alumno"/>
      <sheetName val="Educación Privada"/>
      <sheetName val="Tot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 2001"/>
      <sheetName val="Por Objeto 2001"/>
      <sheetName val="Ficha 2001"/>
      <sheetName val="Indi 2002"/>
      <sheetName val="Por Objeto 2002"/>
      <sheetName val="Ficha 2002"/>
      <sheetName val="Indi 2003"/>
      <sheetName val="Por Objeto 2003"/>
      <sheetName val="Fichas 2003"/>
      <sheetName val="Indi 2004"/>
      <sheetName val="Por Objeto 2004"/>
      <sheetName val="Ficha 2004"/>
      <sheetName val="Indi 2005"/>
      <sheetName val="Por Objeto 2005"/>
      <sheetName val="Base Indicadores 05"/>
      <sheetName val="Ficha 2005"/>
      <sheetName val="Por Objeto 2006"/>
      <sheetName val="Ficha 2006"/>
      <sheetName val="Indi 2006"/>
      <sheetName val="Base Indicadores"/>
      <sheetName val="Por Objeto 2007"/>
      <sheetName val="Ficha 2007"/>
      <sheetName val="Indi 2007"/>
      <sheetName val="Base Indicadores 2007"/>
      <sheetName val="Por Objeto 2008"/>
      <sheetName val="Ficha 2008"/>
      <sheetName val="Indi 2008"/>
      <sheetName val="Base Indicadores 2008"/>
      <sheetName val="Por Objeto 2009"/>
      <sheetName val="Ficha 2009"/>
      <sheetName val="Indi 2009"/>
      <sheetName val="Base Indicadores 2009"/>
      <sheetName val="Ficha 2010"/>
      <sheetName val="Por Objeto 2010"/>
      <sheetName val="Base Indicadores 2010"/>
      <sheetName val="Indi 2010"/>
      <sheetName val="Ficha 2011"/>
      <sheetName val="Por Objeto 2011"/>
      <sheetName val="Base Indicadores 2011"/>
      <sheetName val="Indi 2011"/>
      <sheetName val="Ficha 2012"/>
      <sheetName val="Por Objeto 2012"/>
      <sheetName val="Base Indicadores 2012"/>
      <sheetName val="Indi 2012"/>
      <sheetName val="Ficha 2013"/>
      <sheetName val="Por Objeto 2013"/>
      <sheetName val="Base Indicadores 2013"/>
      <sheetName val="Indi 2013"/>
      <sheetName val="Ficha 2014"/>
      <sheetName val="Por Objeto 2014"/>
      <sheetName val="Base Indicadores 2014"/>
      <sheetName val="Indi 2014"/>
      <sheetName val="Gasto en% del PBI"/>
      <sheetName val="Ficha 2015"/>
      <sheetName val="Por Objeto 2015"/>
      <sheetName val="Base Indicadores 2015"/>
      <sheetName val="Indi 2015"/>
      <sheetName val="Ficha 2016"/>
      <sheetName val="Por Objeto 2016"/>
      <sheetName val="Base Indicadores 2016"/>
      <sheetName val="Indi 2016"/>
      <sheetName val="Ficha 2017"/>
      <sheetName val="Por Objeto 2017"/>
      <sheetName val="Base Indicadores 2017"/>
      <sheetName val="Indi 2017"/>
      <sheetName val="Ficha 2018"/>
      <sheetName val="Por Objeto 2018"/>
      <sheetName val="Base Indicadores 2018"/>
      <sheetName val="Indi 2018"/>
      <sheetName val="Ficha 2019"/>
      <sheetName val="Por Objeto 2019"/>
      <sheetName val="Base Indicadores 2019"/>
      <sheetName val="Indi 2019"/>
      <sheetName val="700 esc"/>
      <sheetName val="conectar igualda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 Objeto"/>
      <sheetName val="Por Nivel"/>
      <sheetName val="Por Objeto + TNA"/>
      <sheetName val="Por Nivel + TNA"/>
      <sheetName val="Educación Privada"/>
      <sheetName val="Tot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 Objeto"/>
      <sheetName val="Por Nivel"/>
      <sheetName val="Por Objeto + TNA"/>
      <sheetName val="Por Nivel + TNA"/>
      <sheetName val="Educación Privada"/>
      <sheetName val="Tot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showGridLines="0" tabSelected="1" zoomScale="85" zoomScaleNormal="85" zoomScaleSheetLayoutView="80" zoomScalePageLayoutView="0" workbookViewId="0" topLeftCell="A1">
      <selection activeCell="K1" sqref="K1"/>
    </sheetView>
  </sheetViews>
  <sheetFormatPr defaultColWidth="11.421875" defaultRowHeight="12.75"/>
  <cols>
    <col min="1" max="1" width="5.7109375" style="1" customWidth="1"/>
    <col min="2" max="2" width="11.57421875" style="1" customWidth="1"/>
    <col min="3" max="3" width="14.8515625" style="1" customWidth="1"/>
    <col min="4" max="10" width="16.140625" style="1" customWidth="1"/>
    <col min="11" max="11" width="17.28125" style="1" customWidth="1"/>
    <col min="12" max="12" width="17.421875" style="1" customWidth="1"/>
    <col min="13" max="13" width="11.421875" style="1" customWidth="1"/>
    <col min="14" max="14" width="17.57421875" style="1" bestFit="1" customWidth="1"/>
    <col min="15" max="16384" width="11.421875" style="1" customWidth="1"/>
  </cols>
  <sheetData>
    <row r="1" spans="2:8" ht="18" customHeight="1">
      <c r="B1" s="49" t="s">
        <v>9</v>
      </c>
      <c r="C1" s="2"/>
      <c r="D1" s="3"/>
      <c r="E1" s="27"/>
      <c r="F1" s="4"/>
      <c r="G1" s="5"/>
      <c r="H1" s="6"/>
    </row>
    <row r="2" spans="2:7" ht="7.5" customHeight="1">
      <c r="B2" s="50"/>
      <c r="G2" s="7"/>
    </row>
    <row r="3" ht="15">
      <c r="B3" s="51" t="s">
        <v>12</v>
      </c>
    </row>
    <row r="4" ht="4.5" customHeight="1">
      <c r="B4" s="50"/>
    </row>
    <row r="5" spans="2:11" ht="15">
      <c r="B5" s="51" t="s">
        <v>34</v>
      </c>
      <c r="G5" s="9"/>
      <c r="H5" s="8"/>
      <c r="I5" s="8"/>
      <c r="J5" s="8"/>
      <c r="K5" s="8"/>
    </row>
    <row r="6" ht="12.75" customHeight="1"/>
    <row r="7" spans="2:12" ht="16.5" customHeight="1">
      <c r="B7" s="63" t="s">
        <v>4</v>
      </c>
      <c r="C7" s="56" t="s">
        <v>0</v>
      </c>
      <c r="D7" s="74" t="s">
        <v>5</v>
      </c>
      <c r="E7" s="74"/>
      <c r="F7" s="74"/>
      <c r="G7" s="74"/>
      <c r="H7" s="74"/>
      <c r="I7" s="74"/>
      <c r="J7" s="52" t="s">
        <v>6</v>
      </c>
      <c r="K7" s="52" t="s">
        <v>35</v>
      </c>
      <c r="L7" s="52" t="s">
        <v>36</v>
      </c>
    </row>
    <row r="8" spans="2:12" ht="16.5" customHeight="1">
      <c r="B8" s="64"/>
      <c r="C8" s="57"/>
      <c r="D8" s="53" t="s">
        <v>1</v>
      </c>
      <c r="E8" s="53" t="s">
        <v>37</v>
      </c>
      <c r="F8" s="55" t="s">
        <v>10</v>
      </c>
      <c r="G8" s="55"/>
      <c r="H8" s="55"/>
      <c r="I8" s="53" t="s">
        <v>38</v>
      </c>
      <c r="J8" s="53"/>
      <c r="K8" s="53"/>
      <c r="L8" s="53"/>
    </row>
    <row r="9" spans="2:12" ht="27.75" customHeight="1">
      <c r="B9" s="65"/>
      <c r="C9" s="58"/>
      <c r="D9" s="54"/>
      <c r="E9" s="54"/>
      <c r="F9" s="42" t="s">
        <v>0</v>
      </c>
      <c r="G9" s="42" t="s">
        <v>2</v>
      </c>
      <c r="H9" s="42" t="s">
        <v>3</v>
      </c>
      <c r="I9" s="54"/>
      <c r="J9" s="54"/>
      <c r="K9" s="54"/>
      <c r="L9" s="54"/>
    </row>
    <row r="10" spans="2:15" ht="16.5" customHeight="1">
      <c r="B10" s="43">
        <v>2001</v>
      </c>
      <c r="C10" s="45">
        <f>D10+E10+F10+J10+I10+K10+L10</f>
        <v>209666111.94</v>
      </c>
      <c r="D10" s="45">
        <v>195773576.33</v>
      </c>
      <c r="E10" s="45">
        <v>1772616.81</v>
      </c>
      <c r="F10" s="45">
        <f aca="true" t="shared" si="0" ref="F10:F18">+G10+H10</f>
        <v>11954063.1</v>
      </c>
      <c r="G10" s="45">
        <v>11314628.1</v>
      </c>
      <c r="H10" s="45">
        <v>639435</v>
      </c>
      <c r="I10" s="45">
        <v>0</v>
      </c>
      <c r="J10" s="45">
        <v>165855.7</v>
      </c>
      <c r="K10" s="45">
        <v>0</v>
      </c>
      <c r="L10" s="45">
        <v>0</v>
      </c>
      <c r="N10" s="41"/>
      <c r="O10" s="5"/>
    </row>
    <row r="11" spans="2:15" ht="16.5" customHeight="1">
      <c r="B11" s="44">
        <v>2002</v>
      </c>
      <c r="C11" s="45">
        <f aca="true" t="shared" si="1" ref="C11:C31">D11+E11+F11+J11+I11+K11+L11</f>
        <v>188806612.9442936</v>
      </c>
      <c r="D11" s="46">
        <v>173415050.3442936</v>
      </c>
      <c r="E11" s="46">
        <v>2038491.85</v>
      </c>
      <c r="F11" s="46">
        <f t="shared" si="0"/>
        <v>13289810.270000001</v>
      </c>
      <c r="G11" s="46">
        <v>12862422.270000001</v>
      </c>
      <c r="H11" s="46">
        <v>427388</v>
      </c>
      <c r="I11" s="46">
        <v>0</v>
      </c>
      <c r="J11" s="46">
        <v>63260.479999999996</v>
      </c>
      <c r="K11" s="46">
        <v>0</v>
      </c>
      <c r="L11" s="46">
        <v>0</v>
      </c>
      <c r="N11" s="41"/>
      <c r="O11" s="5"/>
    </row>
    <row r="12" spans="2:15" ht="16.5" customHeight="1">
      <c r="B12" s="44">
        <v>2003</v>
      </c>
      <c r="C12" s="45">
        <f t="shared" si="1"/>
        <v>227128789.07</v>
      </c>
      <c r="D12" s="46">
        <v>200516555.06</v>
      </c>
      <c r="E12" s="46">
        <v>2594881.1500000004</v>
      </c>
      <c r="F12" s="46">
        <f t="shared" si="0"/>
        <v>23617807.419999998</v>
      </c>
      <c r="G12" s="46">
        <v>13758768.569999998</v>
      </c>
      <c r="H12" s="46">
        <v>9859038.85</v>
      </c>
      <c r="I12" s="46">
        <v>0</v>
      </c>
      <c r="J12" s="46">
        <v>0</v>
      </c>
      <c r="K12" s="46">
        <v>399545.44</v>
      </c>
      <c r="L12" s="46">
        <v>0</v>
      </c>
      <c r="N12" s="41"/>
      <c r="O12" s="5"/>
    </row>
    <row r="13" spans="2:15" ht="16.5" customHeight="1">
      <c r="B13" s="44">
        <v>2004</v>
      </c>
      <c r="C13" s="45">
        <f t="shared" si="1"/>
        <v>289176521.2716635</v>
      </c>
      <c r="D13" s="46">
        <v>265016544.47000003</v>
      </c>
      <c r="E13" s="46">
        <v>4223096.53</v>
      </c>
      <c r="F13" s="46">
        <f t="shared" si="0"/>
        <v>18242745.451663468</v>
      </c>
      <c r="G13" s="46">
        <v>16008345.451663468</v>
      </c>
      <c r="H13" s="46">
        <v>2234400</v>
      </c>
      <c r="I13" s="46">
        <v>0</v>
      </c>
      <c r="J13" s="46">
        <v>1694134.82</v>
      </c>
      <c r="K13" s="46">
        <v>0</v>
      </c>
      <c r="L13" s="46">
        <v>0</v>
      </c>
      <c r="N13" s="41"/>
      <c r="O13" s="5"/>
    </row>
    <row r="14" spans="2:15" ht="16.5" customHeight="1">
      <c r="B14" s="44">
        <v>2005</v>
      </c>
      <c r="C14" s="45">
        <f t="shared" si="1"/>
        <v>398562003.10000014</v>
      </c>
      <c r="D14" s="46">
        <v>352984196.6479529</v>
      </c>
      <c r="E14" s="46">
        <v>4266330.32</v>
      </c>
      <c r="F14" s="46">
        <f t="shared" si="0"/>
        <v>33706476.4020472</v>
      </c>
      <c r="G14" s="46">
        <v>22233258.4720472</v>
      </c>
      <c r="H14" s="46">
        <v>11473217.930000002</v>
      </c>
      <c r="I14" s="46">
        <v>0</v>
      </c>
      <c r="J14" s="46">
        <v>7428187.23</v>
      </c>
      <c r="K14" s="46">
        <v>176812.5</v>
      </c>
      <c r="L14" s="46">
        <v>0</v>
      </c>
      <c r="N14" s="41"/>
      <c r="O14" s="5"/>
    </row>
    <row r="15" spans="2:15" s="10" customFormat="1" ht="16.5" customHeight="1">
      <c r="B15" s="44">
        <v>2006</v>
      </c>
      <c r="C15" s="45">
        <f t="shared" si="1"/>
        <v>541448951.51</v>
      </c>
      <c r="D15" s="46">
        <v>466302778.1844</v>
      </c>
      <c r="E15" s="46">
        <v>5234022</v>
      </c>
      <c r="F15" s="46">
        <f t="shared" si="0"/>
        <v>44661494.0756</v>
      </c>
      <c r="G15" s="46">
        <v>26137133.8856</v>
      </c>
      <c r="H15" s="46">
        <v>18524360.189999998</v>
      </c>
      <c r="I15" s="46">
        <v>0</v>
      </c>
      <c r="J15" s="46">
        <v>22463544</v>
      </c>
      <c r="K15" s="46">
        <v>2787113.25</v>
      </c>
      <c r="L15" s="46">
        <v>0</v>
      </c>
      <c r="N15" s="41"/>
      <c r="O15" s="5"/>
    </row>
    <row r="16" spans="2:15" s="10" customFormat="1" ht="16.5" customHeight="1">
      <c r="B16" s="44">
        <v>2007</v>
      </c>
      <c r="C16" s="45">
        <f t="shared" si="1"/>
        <v>792519861.924</v>
      </c>
      <c r="D16" s="46">
        <v>646537000</v>
      </c>
      <c r="E16" s="46">
        <v>6048000</v>
      </c>
      <c r="F16" s="46">
        <f t="shared" si="0"/>
        <v>75267200</v>
      </c>
      <c r="G16" s="46">
        <v>50253000</v>
      </c>
      <c r="H16" s="46">
        <v>25014200</v>
      </c>
      <c r="I16" s="46">
        <v>0</v>
      </c>
      <c r="J16" s="46">
        <v>57080661.924</v>
      </c>
      <c r="K16" s="46">
        <v>7587000</v>
      </c>
      <c r="L16" s="46">
        <v>0</v>
      </c>
      <c r="N16" s="41"/>
      <c r="O16" s="5"/>
    </row>
    <row r="17" spans="2:15" s="10" customFormat="1" ht="16.5" customHeight="1">
      <c r="B17" s="44">
        <v>2008</v>
      </c>
      <c r="C17" s="45">
        <f t="shared" si="1"/>
        <v>1011483565.0407</v>
      </c>
      <c r="D17" s="46">
        <v>832315900</v>
      </c>
      <c r="E17" s="46">
        <v>7928220</v>
      </c>
      <c r="F17" s="46">
        <f t="shared" si="0"/>
        <v>111995230</v>
      </c>
      <c r="G17" s="46">
        <v>46256760</v>
      </c>
      <c r="H17" s="46">
        <v>65738470</v>
      </c>
      <c r="I17" s="46">
        <v>0</v>
      </c>
      <c r="J17" s="46">
        <v>45672745.0407</v>
      </c>
      <c r="K17" s="46">
        <v>13571470</v>
      </c>
      <c r="L17" s="46">
        <v>0</v>
      </c>
      <c r="N17" s="41"/>
      <c r="O17" s="5"/>
    </row>
    <row r="18" spans="2:15" s="10" customFormat="1" ht="16.5" customHeight="1">
      <c r="B18" s="44">
        <v>2009</v>
      </c>
      <c r="C18" s="45">
        <f t="shared" si="1"/>
        <v>1177802622.21</v>
      </c>
      <c r="D18" s="46">
        <v>1002895980</v>
      </c>
      <c r="E18" s="46">
        <v>13782181.8</v>
      </c>
      <c r="F18" s="47">
        <f t="shared" si="0"/>
        <v>113183940</v>
      </c>
      <c r="G18" s="47">
        <v>68427510</v>
      </c>
      <c r="H18" s="47">
        <v>44756430</v>
      </c>
      <c r="I18" s="47">
        <v>0</v>
      </c>
      <c r="J18" s="47">
        <v>39135520.41</v>
      </c>
      <c r="K18" s="48">
        <v>8805000</v>
      </c>
      <c r="L18" s="48">
        <v>0</v>
      </c>
      <c r="N18" s="41"/>
      <c r="O18" s="5"/>
    </row>
    <row r="19" spans="2:15" s="23" customFormat="1" ht="16.5" customHeight="1">
      <c r="B19" s="44">
        <v>2010</v>
      </c>
      <c r="C19" s="45">
        <f t="shared" si="1"/>
        <v>1436096772.81</v>
      </c>
      <c r="D19" s="46">
        <v>1228803030</v>
      </c>
      <c r="E19" s="46">
        <v>18310559.73</v>
      </c>
      <c r="F19" s="47">
        <f aca="true" t="shared" si="2" ref="F19:F29">G19+H19</f>
        <v>126954610</v>
      </c>
      <c r="G19" s="47">
        <v>73018720</v>
      </c>
      <c r="H19" s="47">
        <v>53935890</v>
      </c>
      <c r="I19" s="47">
        <v>0</v>
      </c>
      <c r="J19" s="47">
        <v>54866573.08</v>
      </c>
      <c r="K19" s="47">
        <v>7162000</v>
      </c>
      <c r="L19" s="47">
        <v>0</v>
      </c>
      <c r="N19" s="41"/>
      <c r="O19" s="5"/>
    </row>
    <row r="20" spans="2:15" s="23" customFormat="1" ht="16.5" customHeight="1">
      <c r="B20" s="44">
        <v>2011</v>
      </c>
      <c r="C20" s="45">
        <f t="shared" si="1"/>
        <v>2009863528.6901531</v>
      </c>
      <c r="D20" s="46">
        <v>1681636510</v>
      </c>
      <c r="E20" s="46">
        <v>17010128</v>
      </c>
      <c r="F20" s="47">
        <f t="shared" si="2"/>
        <v>156373270</v>
      </c>
      <c r="G20" s="47">
        <v>153891970</v>
      </c>
      <c r="H20" s="47">
        <v>2481300</v>
      </c>
      <c r="I20" s="47">
        <v>0</v>
      </c>
      <c r="J20" s="47">
        <v>154843620.69015306</v>
      </c>
      <c r="K20" s="47">
        <v>0</v>
      </c>
      <c r="L20" s="47">
        <v>0</v>
      </c>
      <c r="N20" s="41"/>
      <c r="O20" s="5"/>
    </row>
    <row r="21" spans="2:15" s="23" customFormat="1" ht="16.5" customHeight="1">
      <c r="B21" s="44">
        <v>2012</v>
      </c>
      <c r="C21" s="45">
        <f t="shared" si="1"/>
        <v>2465882346.4644446</v>
      </c>
      <c r="D21" s="46">
        <v>2119770190</v>
      </c>
      <c r="E21" s="46">
        <v>19873187.93</v>
      </c>
      <c r="F21" s="47">
        <f t="shared" si="2"/>
        <v>206441347.5</v>
      </c>
      <c r="G21" s="47">
        <v>198080410</v>
      </c>
      <c r="H21" s="47">
        <v>8360937.5</v>
      </c>
      <c r="I21" s="47">
        <v>0</v>
      </c>
      <c r="J21" s="47">
        <v>114180621.03444445</v>
      </c>
      <c r="K21" s="47">
        <v>5617000</v>
      </c>
      <c r="L21" s="47">
        <v>0</v>
      </c>
      <c r="N21" s="41"/>
      <c r="O21" s="5"/>
    </row>
    <row r="22" spans="2:15" s="23" customFormat="1" ht="16.5" customHeight="1">
      <c r="B22" s="44">
        <v>2013</v>
      </c>
      <c r="C22" s="45">
        <f t="shared" si="1"/>
        <v>3254248606.78</v>
      </c>
      <c r="D22" s="46">
        <v>2753943000</v>
      </c>
      <c r="E22" s="46">
        <v>32270345.359999996</v>
      </c>
      <c r="F22" s="47">
        <f t="shared" si="2"/>
        <v>279204190</v>
      </c>
      <c r="G22" s="47">
        <v>268560000</v>
      </c>
      <c r="H22" s="47">
        <v>10644190</v>
      </c>
      <c r="I22" s="47">
        <v>0</v>
      </c>
      <c r="J22" s="47">
        <v>188831071.42000002</v>
      </c>
      <c r="K22" s="47">
        <v>0</v>
      </c>
      <c r="L22" s="47">
        <v>0</v>
      </c>
      <c r="N22" s="41"/>
      <c r="O22" s="5"/>
    </row>
    <row r="23" spans="2:15" s="23" customFormat="1" ht="16.5" customHeight="1">
      <c r="B23" s="44">
        <v>2014</v>
      </c>
      <c r="C23" s="45">
        <f t="shared" si="1"/>
        <v>4119295841.78</v>
      </c>
      <c r="D23" s="46">
        <v>3631190000</v>
      </c>
      <c r="E23" s="46">
        <v>33616564.15</v>
      </c>
      <c r="F23" s="47">
        <f t="shared" si="2"/>
        <v>265197540</v>
      </c>
      <c r="G23" s="47">
        <v>254333000</v>
      </c>
      <c r="H23" s="47">
        <v>10864540</v>
      </c>
      <c r="I23" s="47">
        <v>0</v>
      </c>
      <c r="J23" s="47">
        <v>189291737.63000003</v>
      </c>
      <c r="K23" s="47">
        <v>0</v>
      </c>
      <c r="L23" s="47">
        <v>0</v>
      </c>
      <c r="N23" s="41"/>
      <c r="O23" s="5"/>
    </row>
    <row r="24" spans="2:15" s="23" customFormat="1" ht="16.5" customHeight="1">
      <c r="B24" s="44">
        <v>2015</v>
      </c>
      <c r="C24" s="45">
        <f t="shared" si="1"/>
        <v>6018798218.994445</v>
      </c>
      <c r="D24" s="46">
        <v>5338434134.54</v>
      </c>
      <c r="E24" s="46">
        <v>51603222.53</v>
      </c>
      <c r="F24" s="47">
        <f t="shared" si="2"/>
        <v>382564910.7300001</v>
      </c>
      <c r="G24" s="47">
        <v>361549990.7300001</v>
      </c>
      <c r="H24" s="47">
        <v>21014920</v>
      </c>
      <c r="I24" s="47">
        <v>0</v>
      </c>
      <c r="J24" s="47">
        <v>246195951.19444445</v>
      </c>
      <c r="K24" s="47">
        <v>0</v>
      </c>
      <c r="L24" s="47">
        <v>0</v>
      </c>
      <c r="N24" s="41"/>
      <c r="O24" s="5"/>
    </row>
    <row r="25" spans="2:15" s="23" customFormat="1" ht="16.5" customHeight="1">
      <c r="B25" s="44">
        <v>2016</v>
      </c>
      <c r="C25" s="45">
        <f t="shared" si="1"/>
        <v>7457808049.181746</v>
      </c>
      <c r="D25" s="46">
        <v>6843710000</v>
      </c>
      <c r="E25" s="46">
        <v>13197540.239999996</v>
      </c>
      <c r="F25" s="47">
        <f t="shared" si="2"/>
        <v>423196760</v>
      </c>
      <c r="G25" s="47">
        <v>408980000</v>
      </c>
      <c r="H25" s="47">
        <v>14216760</v>
      </c>
      <c r="I25" s="47">
        <v>0</v>
      </c>
      <c r="J25" s="47">
        <v>177703748.94174603</v>
      </c>
      <c r="K25" s="47">
        <v>0</v>
      </c>
      <c r="L25" s="47">
        <v>0</v>
      </c>
      <c r="N25" s="41"/>
      <c r="O25" s="5"/>
    </row>
    <row r="26" spans="2:15" s="23" customFormat="1" ht="16.5" customHeight="1">
      <c r="B26" s="44">
        <v>2017</v>
      </c>
      <c r="C26" s="45">
        <f t="shared" si="1"/>
        <v>8815999079.33</v>
      </c>
      <c r="D26" s="46">
        <v>8037391162.339998</v>
      </c>
      <c r="E26" s="46">
        <v>51580382.809999995</v>
      </c>
      <c r="F26" s="47">
        <f t="shared" si="2"/>
        <v>560668898.57</v>
      </c>
      <c r="G26" s="47">
        <v>511226228.1700001</v>
      </c>
      <c r="H26" s="47">
        <v>49442670.4</v>
      </c>
      <c r="I26" s="47">
        <v>0</v>
      </c>
      <c r="J26" s="47">
        <v>166358635.60999998</v>
      </c>
      <c r="K26" s="47">
        <v>0</v>
      </c>
      <c r="L26" s="47">
        <v>0</v>
      </c>
      <c r="N26" s="41"/>
      <c r="O26" s="5"/>
    </row>
    <row r="27" spans="2:15" s="23" customFormat="1" ht="16.5" customHeight="1">
      <c r="B27" s="44">
        <v>2018</v>
      </c>
      <c r="C27" s="45">
        <f t="shared" si="1"/>
        <v>10290339649.660002</v>
      </c>
      <c r="D27" s="46">
        <v>9595906613.960001</v>
      </c>
      <c r="E27" s="46">
        <v>51813222.59</v>
      </c>
      <c r="F27" s="47">
        <f t="shared" si="2"/>
        <v>564530392.01</v>
      </c>
      <c r="G27" s="47">
        <v>453476562.01</v>
      </c>
      <c r="H27" s="47">
        <v>111053830</v>
      </c>
      <c r="I27" s="47">
        <v>0</v>
      </c>
      <c r="J27" s="47">
        <v>77888126.1</v>
      </c>
      <c r="K27" s="47">
        <v>201295</v>
      </c>
      <c r="L27" s="47">
        <v>0</v>
      </c>
      <c r="N27" s="41"/>
      <c r="O27" s="5"/>
    </row>
    <row r="28" spans="2:15" s="23" customFormat="1" ht="16.5" customHeight="1">
      <c r="B28" s="44">
        <v>2019</v>
      </c>
      <c r="C28" s="45">
        <f t="shared" si="1"/>
        <v>15976007582.239998</v>
      </c>
      <c r="D28" s="46">
        <v>13701437121.169998</v>
      </c>
      <c r="E28" s="46">
        <v>30937115.49</v>
      </c>
      <c r="F28" s="47">
        <f t="shared" si="2"/>
        <v>2013359019.3000002</v>
      </c>
      <c r="G28" s="47">
        <v>1185393531.9900002</v>
      </c>
      <c r="H28" s="47">
        <v>827965487.31</v>
      </c>
      <c r="I28" s="47">
        <v>0</v>
      </c>
      <c r="J28" s="47">
        <v>186701548.31000003</v>
      </c>
      <c r="K28" s="47">
        <v>43572777.97</v>
      </c>
      <c r="L28" s="47">
        <v>0</v>
      </c>
      <c r="N28" s="41"/>
      <c r="O28" s="5"/>
    </row>
    <row r="29" spans="2:15" s="23" customFormat="1" ht="16.5" customHeight="1">
      <c r="B29" s="44">
        <v>2020</v>
      </c>
      <c r="C29" s="45">
        <f t="shared" si="1"/>
        <v>18663829993.012707</v>
      </c>
      <c r="D29" s="46">
        <v>16390210998.200003</v>
      </c>
      <c r="E29" s="46">
        <v>105192983.04270697</v>
      </c>
      <c r="F29" s="47">
        <f t="shared" si="2"/>
        <v>2040163150.83</v>
      </c>
      <c r="G29" s="47">
        <v>1406001187.77</v>
      </c>
      <c r="H29" s="47">
        <v>634161963.0600001</v>
      </c>
      <c r="I29" s="47">
        <v>0</v>
      </c>
      <c r="J29" s="47">
        <v>128262860.94</v>
      </c>
      <c r="K29" s="47">
        <v>0</v>
      </c>
      <c r="L29" s="47">
        <v>0</v>
      </c>
      <c r="N29" s="41"/>
      <c r="O29" s="5"/>
    </row>
    <row r="30" spans="2:15" s="23" customFormat="1" ht="16.5" customHeight="1">
      <c r="B30" s="44">
        <v>2021</v>
      </c>
      <c r="C30" s="45">
        <f t="shared" si="1"/>
        <v>32228045651.01548</v>
      </c>
      <c r="D30" s="46">
        <v>25312407430.49</v>
      </c>
      <c r="E30" s="46">
        <v>109016207.18458246</v>
      </c>
      <c r="F30" s="47">
        <f>G30+H30</f>
        <v>3640589237.580896</v>
      </c>
      <c r="G30" s="47">
        <v>1931891036.7699995</v>
      </c>
      <c r="H30" s="47">
        <v>1708698200.8108964</v>
      </c>
      <c r="I30" s="47">
        <v>0</v>
      </c>
      <c r="J30" s="47">
        <v>3166032775.76</v>
      </c>
      <c r="K30" s="47">
        <v>0</v>
      </c>
      <c r="L30" s="47">
        <v>0</v>
      </c>
      <c r="N30" s="41"/>
      <c r="O30" s="5"/>
    </row>
    <row r="31" spans="2:15" s="23" customFormat="1" ht="16.5" customHeight="1">
      <c r="B31" s="44">
        <v>2022</v>
      </c>
      <c r="C31" s="45">
        <f t="shared" si="1"/>
        <v>53933198294.64206</v>
      </c>
      <c r="D31" s="46">
        <v>40181291893.85999</v>
      </c>
      <c r="E31" s="46">
        <v>315957699.74</v>
      </c>
      <c r="F31" s="47">
        <f>G31+H31</f>
        <v>7972652057.695766</v>
      </c>
      <c r="G31" s="47">
        <v>3288267939.41</v>
      </c>
      <c r="H31" s="47">
        <v>4684384118.285767</v>
      </c>
      <c r="I31" s="47">
        <v>0</v>
      </c>
      <c r="J31" s="47">
        <v>5463296643.346298</v>
      </c>
      <c r="K31" s="47">
        <v>0</v>
      </c>
      <c r="L31" s="47">
        <v>0</v>
      </c>
      <c r="N31" s="41"/>
      <c r="O31" s="5"/>
    </row>
    <row r="32" spans="2:11" s="23" customFormat="1" ht="16.5" customHeight="1">
      <c r="B32" s="30"/>
      <c r="C32" s="24"/>
      <c r="D32" s="25"/>
      <c r="E32" s="31"/>
      <c r="F32" s="31"/>
      <c r="G32" s="31"/>
      <c r="H32" s="26"/>
      <c r="I32" s="26"/>
      <c r="J32" s="31"/>
      <c r="K32" s="26"/>
    </row>
    <row r="33" spans="2:11" ht="16.5" customHeight="1">
      <c r="B33" s="51" t="s">
        <v>33</v>
      </c>
      <c r="C33" s="8"/>
      <c r="D33" s="8"/>
      <c r="E33" s="8"/>
      <c r="F33" s="8"/>
      <c r="G33" s="8"/>
      <c r="H33" s="11"/>
      <c r="I33" s="8"/>
      <c r="J33" s="8"/>
      <c r="K33" s="8"/>
    </row>
    <row r="34" spans="2:6" ht="2.25" customHeight="1">
      <c r="B34" s="8"/>
      <c r="C34" s="8"/>
      <c r="D34" s="8"/>
      <c r="E34" s="8"/>
      <c r="F34" s="8"/>
    </row>
    <row r="35" spans="2:8" ht="15.75" customHeight="1">
      <c r="B35" s="63" t="s">
        <v>4</v>
      </c>
      <c r="C35" s="56" t="s">
        <v>0</v>
      </c>
      <c r="D35" s="55" t="s">
        <v>7</v>
      </c>
      <c r="E35" s="55"/>
      <c r="F35" s="55"/>
      <c r="G35" s="56" t="s">
        <v>8</v>
      </c>
      <c r="H35" s="70" t="s">
        <v>18</v>
      </c>
    </row>
    <row r="36" spans="2:9" ht="12.75" customHeight="1">
      <c r="B36" s="64"/>
      <c r="C36" s="57"/>
      <c r="D36" s="53" t="s">
        <v>15</v>
      </c>
      <c r="E36" s="53" t="s">
        <v>16</v>
      </c>
      <c r="F36" s="53" t="s">
        <v>17</v>
      </c>
      <c r="G36" s="57"/>
      <c r="H36" s="71"/>
      <c r="I36" s="12"/>
    </row>
    <row r="37" spans="2:8" ht="15" customHeight="1">
      <c r="B37" s="69"/>
      <c r="C37" s="59"/>
      <c r="D37" s="60"/>
      <c r="E37" s="60"/>
      <c r="F37" s="60"/>
      <c r="G37" s="59"/>
      <c r="H37" s="72"/>
    </row>
    <row r="38" spans="2:11" ht="16.5" customHeight="1">
      <c r="B38" s="44">
        <v>2001</v>
      </c>
      <c r="C38" s="46">
        <f aca="true" t="shared" si="3" ref="C38:C57">D38+E38+F38+G38+H38</f>
        <v>209666111.93999997</v>
      </c>
      <c r="D38" s="46">
        <v>107867424.32540685</v>
      </c>
      <c r="E38" s="46">
        <v>71140173.42633422</v>
      </c>
      <c r="F38" s="46">
        <v>12978553.518258931</v>
      </c>
      <c r="G38" s="46">
        <v>6365332.57</v>
      </c>
      <c r="H38" s="46">
        <f>+G10</f>
        <v>11314628.1</v>
      </c>
      <c r="I38" s="13"/>
      <c r="J38" s="5"/>
      <c r="K38" s="5"/>
    </row>
    <row r="39" spans="2:11" ht="16.5" customHeight="1">
      <c r="B39" s="44">
        <v>2002</v>
      </c>
      <c r="C39" s="46">
        <f t="shared" si="3"/>
        <v>188806612.9442936</v>
      </c>
      <c r="D39" s="46">
        <v>81068479.91</v>
      </c>
      <c r="E39" s="46">
        <v>65670077.86744229</v>
      </c>
      <c r="F39" s="46">
        <v>13465563.846851286</v>
      </c>
      <c r="G39" s="46">
        <v>15740069.050000003</v>
      </c>
      <c r="H39" s="46">
        <f aca="true" t="shared" si="4" ref="H39:H58">+G11</f>
        <v>12862422.270000001</v>
      </c>
      <c r="I39" s="13"/>
      <c r="J39" s="5"/>
      <c r="K39" s="5"/>
    </row>
    <row r="40" spans="2:11" ht="16.5" customHeight="1">
      <c r="B40" s="44">
        <v>2003</v>
      </c>
      <c r="C40" s="46">
        <f t="shared" si="3"/>
        <v>227128789.07</v>
      </c>
      <c r="D40" s="46">
        <v>102504027.46</v>
      </c>
      <c r="E40" s="46">
        <v>80280354.53999999</v>
      </c>
      <c r="F40" s="46">
        <v>11680699.5</v>
      </c>
      <c r="G40" s="46">
        <v>18904939</v>
      </c>
      <c r="H40" s="46">
        <f t="shared" si="4"/>
        <v>13758768.569999998</v>
      </c>
      <c r="I40" s="13"/>
      <c r="J40" s="5"/>
      <c r="K40" s="5"/>
    </row>
    <row r="41" spans="2:11" ht="16.5" customHeight="1">
      <c r="B41" s="44">
        <v>2004</v>
      </c>
      <c r="C41" s="46">
        <f t="shared" si="3"/>
        <v>289176521.27166355</v>
      </c>
      <c r="D41" s="46">
        <v>149120399.05998656</v>
      </c>
      <c r="E41" s="46">
        <v>102292464.9627423</v>
      </c>
      <c r="F41" s="46">
        <v>16767471.417271173</v>
      </c>
      <c r="G41" s="46">
        <v>4987840.38</v>
      </c>
      <c r="H41" s="46">
        <f t="shared" si="4"/>
        <v>16008345.451663468</v>
      </c>
      <c r="I41" s="13"/>
      <c r="J41" s="5"/>
      <c r="K41" s="5"/>
    </row>
    <row r="42" spans="2:11" ht="16.5" customHeight="1">
      <c r="B42" s="44">
        <v>2005</v>
      </c>
      <c r="C42" s="46">
        <f t="shared" si="3"/>
        <v>398562003.1000001</v>
      </c>
      <c r="D42" s="46">
        <v>204321066.64461118</v>
      </c>
      <c r="E42" s="46">
        <v>137716178.76741523</v>
      </c>
      <c r="F42" s="46">
        <v>16972210.045926474</v>
      </c>
      <c r="G42" s="46">
        <v>17319289.17</v>
      </c>
      <c r="H42" s="46">
        <f t="shared" si="4"/>
        <v>22233258.4720472</v>
      </c>
      <c r="I42" s="13"/>
      <c r="J42" s="5"/>
      <c r="K42" s="5"/>
    </row>
    <row r="43" spans="2:11" s="10" customFormat="1" ht="16.5" customHeight="1">
      <c r="B43" s="44">
        <v>2006</v>
      </c>
      <c r="C43" s="46">
        <f t="shared" si="3"/>
        <v>541448951.51</v>
      </c>
      <c r="D43" s="46">
        <v>270907784.0551922</v>
      </c>
      <c r="E43" s="46">
        <v>173415640.83721122</v>
      </c>
      <c r="F43" s="46">
        <v>31452690.101996616</v>
      </c>
      <c r="G43" s="46">
        <v>39535702.629999995</v>
      </c>
      <c r="H43" s="46">
        <f t="shared" si="4"/>
        <v>26137133.8856</v>
      </c>
      <c r="I43" s="13"/>
      <c r="J43" s="5"/>
      <c r="K43" s="5"/>
    </row>
    <row r="44" spans="2:11" s="10" customFormat="1" ht="16.5" customHeight="1">
      <c r="B44" s="44">
        <v>2007</v>
      </c>
      <c r="C44" s="46">
        <f t="shared" si="3"/>
        <v>792519861.9240001</v>
      </c>
      <c r="D44" s="46">
        <v>359933687.50588727</v>
      </c>
      <c r="E44" s="46">
        <v>262472641.69121382</v>
      </c>
      <c r="F44" s="46">
        <v>38930870.80289895</v>
      </c>
      <c r="G44" s="46">
        <v>80929661.924</v>
      </c>
      <c r="H44" s="46">
        <f t="shared" si="4"/>
        <v>50253000</v>
      </c>
      <c r="I44" s="13"/>
      <c r="J44" s="5"/>
      <c r="K44" s="5"/>
    </row>
    <row r="45" spans="2:11" s="10" customFormat="1" ht="16.5" customHeight="1">
      <c r="B45" s="44">
        <v>2008</v>
      </c>
      <c r="C45" s="46">
        <f t="shared" si="3"/>
        <v>1011483565.0407</v>
      </c>
      <c r="D45" s="46">
        <v>461443340</v>
      </c>
      <c r="E45" s="46">
        <v>332007850</v>
      </c>
      <c r="F45" s="46">
        <v>33028300.000000004</v>
      </c>
      <c r="G45" s="46">
        <v>138747315.04070002</v>
      </c>
      <c r="H45" s="46">
        <f t="shared" si="4"/>
        <v>46256760</v>
      </c>
      <c r="I45" s="13"/>
      <c r="J45" s="5"/>
      <c r="K45" s="5"/>
    </row>
    <row r="46" spans="2:11" s="10" customFormat="1" ht="16.5" customHeight="1">
      <c r="B46" s="44">
        <v>2009</v>
      </c>
      <c r="C46" s="46">
        <f t="shared" si="3"/>
        <v>1177802622.21</v>
      </c>
      <c r="D46" s="46">
        <v>521785991.20000005</v>
      </c>
      <c r="E46" s="46">
        <v>399162669.28000003</v>
      </c>
      <c r="F46" s="46">
        <v>48078760</v>
      </c>
      <c r="G46" s="46">
        <v>140347691.73000002</v>
      </c>
      <c r="H46" s="46">
        <f t="shared" si="4"/>
        <v>68427510</v>
      </c>
      <c r="I46" s="13"/>
      <c r="J46" s="5"/>
      <c r="K46" s="5"/>
    </row>
    <row r="47" spans="2:11" s="23" customFormat="1" ht="16.5" customHeight="1">
      <c r="B47" s="44">
        <v>2010</v>
      </c>
      <c r="C47" s="46">
        <f t="shared" si="3"/>
        <v>1436096772.81</v>
      </c>
      <c r="D47" s="46">
        <v>626264580</v>
      </c>
      <c r="E47" s="46">
        <v>470304420.75</v>
      </c>
      <c r="F47" s="46">
        <v>61972410</v>
      </c>
      <c r="G47" s="46">
        <v>204536642.06</v>
      </c>
      <c r="H47" s="46">
        <f t="shared" si="4"/>
        <v>73018720</v>
      </c>
      <c r="I47" s="13"/>
      <c r="J47" s="5"/>
      <c r="K47" s="5"/>
    </row>
    <row r="48" spans="2:11" s="23" customFormat="1" ht="16.5" customHeight="1">
      <c r="B48" s="44">
        <v>2011</v>
      </c>
      <c r="C48" s="46">
        <f t="shared" si="3"/>
        <v>2009863528.690153</v>
      </c>
      <c r="D48" s="46">
        <v>916326717.1082244</v>
      </c>
      <c r="E48" s="46">
        <v>749409480.6455979</v>
      </c>
      <c r="F48" s="46">
        <v>71080940.67633063</v>
      </c>
      <c r="G48" s="46">
        <v>119154420.25999999</v>
      </c>
      <c r="H48" s="46">
        <f t="shared" si="4"/>
        <v>153891970</v>
      </c>
      <c r="I48" s="13"/>
      <c r="J48" s="5"/>
      <c r="K48" s="5"/>
    </row>
    <row r="49" spans="2:11" s="23" customFormat="1" ht="16.5" customHeight="1">
      <c r="B49" s="44">
        <v>2012</v>
      </c>
      <c r="C49" s="46">
        <f t="shared" si="3"/>
        <v>2465882346.4644446</v>
      </c>
      <c r="D49" s="46">
        <v>1050539079.09</v>
      </c>
      <c r="E49" s="46">
        <v>872039197.0344443</v>
      </c>
      <c r="F49" s="46">
        <v>89545247.50000001</v>
      </c>
      <c r="G49" s="46">
        <v>255678412.84</v>
      </c>
      <c r="H49" s="46">
        <f t="shared" si="4"/>
        <v>198080410</v>
      </c>
      <c r="I49" s="13"/>
      <c r="J49" s="5"/>
      <c r="K49" s="5"/>
    </row>
    <row r="50" spans="2:11" s="23" customFormat="1" ht="16.5" customHeight="1">
      <c r="B50" s="44">
        <v>2013</v>
      </c>
      <c r="C50" s="46">
        <f t="shared" si="3"/>
        <v>3254248606.7799997</v>
      </c>
      <c r="D50" s="46">
        <v>1364692021.25</v>
      </c>
      <c r="E50" s="46">
        <v>1178544947.37</v>
      </c>
      <c r="F50" s="46">
        <v>116804745.00000001</v>
      </c>
      <c r="G50" s="46">
        <v>325646893.16</v>
      </c>
      <c r="H50" s="46">
        <f t="shared" si="4"/>
        <v>268560000</v>
      </c>
      <c r="I50" s="13"/>
      <c r="J50" s="5"/>
      <c r="K50" s="5"/>
    </row>
    <row r="51" spans="2:11" s="23" customFormat="1" ht="16.5" customHeight="1">
      <c r="B51" s="44">
        <v>2014</v>
      </c>
      <c r="C51" s="46">
        <f t="shared" si="3"/>
        <v>4119295841.78</v>
      </c>
      <c r="D51" s="46">
        <v>1828204174</v>
      </c>
      <c r="E51" s="46">
        <v>1516678427.18</v>
      </c>
      <c r="F51" s="46">
        <v>155889759</v>
      </c>
      <c r="G51" s="46">
        <v>364190481.6</v>
      </c>
      <c r="H51" s="46">
        <f t="shared" si="4"/>
        <v>254333000</v>
      </c>
      <c r="I51" s="13"/>
      <c r="J51" s="5"/>
      <c r="K51" s="5"/>
    </row>
    <row r="52" spans="2:11" s="23" customFormat="1" ht="16.5" customHeight="1">
      <c r="B52" s="44">
        <v>2015</v>
      </c>
      <c r="C52" s="46">
        <f t="shared" si="3"/>
        <v>6018798218.994444</v>
      </c>
      <c r="D52" s="46">
        <v>2708151104.5</v>
      </c>
      <c r="E52" s="46">
        <v>2231778275.9944444</v>
      </c>
      <c r="F52" s="46">
        <v>235265050.9</v>
      </c>
      <c r="G52" s="46">
        <v>482053796.87</v>
      </c>
      <c r="H52" s="46">
        <f t="shared" si="4"/>
        <v>361549990.7300001</v>
      </c>
      <c r="I52" s="13"/>
      <c r="J52" s="5"/>
      <c r="K52" s="5"/>
    </row>
    <row r="53" spans="2:11" s="23" customFormat="1" ht="16.5" customHeight="1">
      <c r="B53" s="44">
        <v>2016</v>
      </c>
      <c r="C53" s="46">
        <f t="shared" si="3"/>
        <v>7457808049.1817465</v>
      </c>
      <c r="D53" s="46">
        <v>3410228027</v>
      </c>
      <c r="E53" s="46">
        <v>2874156059.2217464</v>
      </c>
      <c r="F53" s="46">
        <v>278099303</v>
      </c>
      <c r="G53" s="46">
        <v>486344659.96</v>
      </c>
      <c r="H53" s="46">
        <f t="shared" si="4"/>
        <v>408980000</v>
      </c>
      <c r="I53" s="13"/>
      <c r="J53" s="5"/>
      <c r="K53" s="5"/>
    </row>
    <row r="54" spans="2:11" s="23" customFormat="1" ht="16.5" customHeight="1">
      <c r="B54" s="44">
        <v>2017</v>
      </c>
      <c r="C54" s="46">
        <f t="shared" si="3"/>
        <v>8815999079.33</v>
      </c>
      <c r="D54" s="46">
        <v>3973483416.729577</v>
      </c>
      <c r="E54" s="46">
        <v>3378140574.8504224</v>
      </c>
      <c r="F54" s="46">
        <v>377061759.6199999</v>
      </c>
      <c r="G54" s="46">
        <v>576087099.9599998</v>
      </c>
      <c r="H54" s="46">
        <f t="shared" si="4"/>
        <v>511226228.1700001</v>
      </c>
      <c r="I54" s="13"/>
      <c r="J54" s="5"/>
      <c r="K54" s="5"/>
    </row>
    <row r="55" spans="2:11" s="23" customFormat="1" ht="16.5" customHeight="1">
      <c r="B55" s="44">
        <v>2018</v>
      </c>
      <c r="C55" s="46">
        <f t="shared" si="3"/>
        <v>10290339649.66</v>
      </c>
      <c r="D55" s="46">
        <v>4790251736.996454</v>
      </c>
      <c r="E55" s="46">
        <v>3972113029.503546</v>
      </c>
      <c r="F55" s="46">
        <v>490389241.66</v>
      </c>
      <c r="G55" s="46">
        <v>584109079.49</v>
      </c>
      <c r="H55" s="46">
        <f t="shared" si="4"/>
        <v>453476562.01</v>
      </c>
      <c r="I55" s="13"/>
      <c r="J55" s="5"/>
      <c r="K55" s="5"/>
    </row>
    <row r="56" spans="2:11" s="23" customFormat="1" ht="16.5" customHeight="1">
      <c r="B56" s="44" t="s">
        <v>32</v>
      </c>
      <c r="C56" s="47">
        <f t="shared" si="3"/>
        <v>15976007582.24</v>
      </c>
      <c r="D56" s="46">
        <v>6932616961.53</v>
      </c>
      <c r="E56" s="46">
        <v>5503711660.509999</v>
      </c>
      <c r="F56" s="46">
        <v>730737143.3299999</v>
      </c>
      <c r="G56" s="46">
        <v>1623548284.88</v>
      </c>
      <c r="H56" s="46">
        <f t="shared" si="4"/>
        <v>1185393531.9900002</v>
      </c>
      <c r="I56" s="13"/>
      <c r="J56" s="5"/>
      <c r="K56" s="5"/>
    </row>
    <row r="57" spans="2:11" s="23" customFormat="1" ht="16.5" customHeight="1">
      <c r="B57" s="44">
        <v>2020</v>
      </c>
      <c r="C57" s="47">
        <f t="shared" si="3"/>
        <v>18663829993.012707</v>
      </c>
      <c r="D57" s="46">
        <v>8326907822.4225645</v>
      </c>
      <c r="E57" s="46">
        <v>6544605073.432949</v>
      </c>
      <c r="F57" s="46">
        <v>919268567.7099998</v>
      </c>
      <c r="G57" s="46">
        <v>1467047341.6771915</v>
      </c>
      <c r="H57" s="46">
        <f t="shared" si="4"/>
        <v>1406001187.77</v>
      </c>
      <c r="I57" s="13"/>
      <c r="J57" s="5"/>
      <c r="K57" s="5"/>
    </row>
    <row r="58" spans="2:11" s="23" customFormat="1" ht="16.5" customHeight="1">
      <c r="B58" s="44">
        <v>2021</v>
      </c>
      <c r="C58" s="47">
        <f>D58+E58+F58+G58+H58</f>
        <v>32228045651.01548</v>
      </c>
      <c r="D58" s="46">
        <v>11713112770.491488</v>
      </c>
      <c r="E58" s="46">
        <v>9464108830.274118</v>
      </c>
      <c r="F58" s="46">
        <v>1306563614.1840286</v>
      </c>
      <c r="G58" s="46">
        <v>7812369399.295845</v>
      </c>
      <c r="H58" s="46">
        <f t="shared" si="4"/>
        <v>1931891036.7699995</v>
      </c>
      <c r="I58" s="13"/>
      <c r="J58" s="5"/>
      <c r="K58" s="5"/>
    </row>
    <row r="59" spans="2:11" s="23" customFormat="1" ht="16.5" customHeight="1">
      <c r="B59" s="44">
        <v>2022</v>
      </c>
      <c r="C59" s="47">
        <f>D59+E59+F59+G59+H59</f>
        <v>53933198294.64206</v>
      </c>
      <c r="D59" s="46">
        <v>19696818852.892162</v>
      </c>
      <c r="E59" s="46">
        <v>17687373997.745552</v>
      </c>
      <c r="F59" s="46">
        <v>2332996936.4109683</v>
      </c>
      <c r="G59" s="46">
        <v>10927740568.183384</v>
      </c>
      <c r="H59" s="46">
        <f>+G31</f>
        <v>3288267939.41</v>
      </c>
      <c r="I59" s="13"/>
      <c r="J59" s="5"/>
      <c r="K59" s="5"/>
    </row>
    <row r="60" spans="2:11" s="23" customFormat="1" ht="16.5" customHeight="1">
      <c r="B60" s="32"/>
      <c r="C60" s="24"/>
      <c r="D60" s="25"/>
      <c r="E60" s="31"/>
      <c r="F60" s="31"/>
      <c r="G60" s="31"/>
      <c r="H60" s="31"/>
      <c r="I60" s="31"/>
      <c r="J60" s="13"/>
      <c r="K60" s="13"/>
    </row>
    <row r="61" spans="2:12" s="14" customFormat="1" ht="34.5" customHeight="1">
      <c r="B61" s="61" t="s">
        <v>21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</row>
    <row r="62" spans="2:12" s="14" customFormat="1" ht="12" customHeight="1">
      <c r="B62" s="61" t="s">
        <v>22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</row>
    <row r="63" spans="2:12" ht="11.25" customHeight="1">
      <c r="B63" s="33" t="s">
        <v>23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2:12" s="14" customFormat="1" ht="12.75" customHeight="1">
      <c r="B64" s="61" t="s">
        <v>24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</row>
    <row r="65" spans="2:12" s="14" customFormat="1" ht="12">
      <c r="B65" s="33" t="s">
        <v>25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2:12" s="14" customFormat="1" ht="23.25" customHeight="1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2:12" s="14" customFormat="1" ht="12" customHeight="1">
      <c r="B67" s="35" t="s">
        <v>26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2:12" s="14" customFormat="1" ht="12" customHeight="1">
      <c r="B68" s="37" t="s">
        <v>11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2:12" s="14" customFormat="1" ht="27" customHeight="1">
      <c r="B69" s="66" t="s">
        <v>27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</row>
    <row r="70" spans="2:12" s="14" customFormat="1" ht="14.25" customHeight="1">
      <c r="B70" s="66" t="s">
        <v>19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</row>
    <row r="71" spans="2:12" s="28" customFormat="1" ht="12.75">
      <c r="B71" s="67" t="s">
        <v>28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</row>
    <row r="72" spans="2:12" s="28" customFormat="1" ht="12.75">
      <c r="B72" s="61" t="s">
        <v>20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</row>
    <row r="73" spans="2:12" s="28" customFormat="1" ht="12.75">
      <c r="B73" s="61" t="s">
        <v>13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</row>
    <row r="74" spans="2:18" s="28" customFormat="1" ht="40.5" customHeight="1">
      <c r="B74" s="37" t="s">
        <v>29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29"/>
      <c r="N74" s="29"/>
      <c r="O74" s="29"/>
      <c r="P74" s="29"/>
      <c r="Q74" s="29"/>
      <c r="R74" s="29"/>
    </row>
    <row r="75" spans="1:12" ht="21" customHeight="1">
      <c r="A75" s="4"/>
      <c r="B75" s="75" t="s">
        <v>14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</row>
    <row r="76" spans="1:12" ht="12" customHeight="1">
      <c r="A76" s="4"/>
      <c r="B76" s="38" t="s">
        <v>30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 ht="12.75">
      <c r="A77" s="4"/>
      <c r="B77" s="38" t="s">
        <v>31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</row>
    <row r="78" spans="1:12" ht="12.75">
      <c r="A78" s="4"/>
      <c r="B78" s="38"/>
      <c r="C78" s="40"/>
      <c r="D78" s="40"/>
      <c r="E78" s="40"/>
      <c r="F78" s="40"/>
      <c r="G78" s="40"/>
      <c r="H78" s="40"/>
      <c r="I78" s="40"/>
      <c r="J78" s="40"/>
      <c r="K78" s="40"/>
      <c r="L78" s="40"/>
    </row>
    <row r="79" spans="1:12" ht="32.25" customHeight="1">
      <c r="A79" s="4"/>
      <c r="B79" s="61" t="s">
        <v>39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</row>
    <row r="80" spans="1:8" ht="15">
      <c r="A80" s="4"/>
      <c r="B80" s="18"/>
      <c r="C80" s="16"/>
      <c r="D80" s="16"/>
      <c r="E80" s="16"/>
      <c r="F80" s="16"/>
      <c r="G80" s="16"/>
      <c r="H80" s="16"/>
    </row>
    <row r="81" spans="1:8" ht="14.25">
      <c r="A81" s="4"/>
      <c r="B81" s="16"/>
      <c r="C81" s="16"/>
      <c r="D81" s="16"/>
      <c r="E81" s="16"/>
      <c r="F81" s="16"/>
      <c r="G81" s="16"/>
      <c r="H81" s="16"/>
    </row>
    <row r="82" spans="1:8" ht="15">
      <c r="A82" s="4"/>
      <c r="B82" s="19"/>
      <c r="C82" s="18"/>
      <c r="D82" s="16"/>
      <c r="E82" s="16"/>
      <c r="F82" s="16"/>
      <c r="G82" s="16"/>
      <c r="H82" s="16"/>
    </row>
    <row r="83" spans="1:8" ht="15">
      <c r="A83" s="4"/>
      <c r="B83" s="18"/>
      <c r="C83" s="18"/>
      <c r="D83" s="16"/>
      <c r="E83" s="16"/>
      <c r="F83" s="16"/>
      <c r="G83" s="16"/>
      <c r="H83" s="16"/>
    </row>
    <row r="84" spans="1:8" ht="14.25">
      <c r="A84" s="4"/>
      <c r="B84" s="16"/>
      <c r="C84" s="16"/>
      <c r="D84" s="16"/>
      <c r="E84" s="16"/>
      <c r="F84" s="16"/>
      <c r="G84" s="16"/>
      <c r="H84" s="16"/>
    </row>
    <row r="85" spans="1:8" ht="25.5" customHeight="1">
      <c r="A85" s="4"/>
      <c r="B85" s="16"/>
      <c r="C85" s="16"/>
      <c r="D85" s="16"/>
      <c r="E85" s="16"/>
      <c r="F85" s="16"/>
      <c r="G85" s="17"/>
      <c r="H85" s="16"/>
    </row>
    <row r="86" spans="1:8" ht="14.25">
      <c r="A86" s="4"/>
      <c r="B86" s="16"/>
      <c r="C86" s="16"/>
      <c r="D86" s="16"/>
      <c r="E86" s="16"/>
      <c r="F86" s="16"/>
      <c r="G86" s="17"/>
      <c r="H86" s="16"/>
    </row>
    <row r="87" spans="1:8" ht="29.25" customHeight="1">
      <c r="A87" s="4"/>
      <c r="B87" s="16"/>
      <c r="C87" s="16"/>
      <c r="D87" s="16"/>
      <c r="E87" s="16"/>
      <c r="F87" s="16"/>
      <c r="G87" s="17"/>
      <c r="H87" s="16"/>
    </row>
    <row r="88" spans="1:8" ht="14.25">
      <c r="A88" s="4"/>
      <c r="B88" s="16"/>
      <c r="C88" s="16"/>
      <c r="D88" s="16"/>
      <c r="E88" s="16"/>
      <c r="F88" s="16"/>
      <c r="G88" s="16"/>
      <c r="H88" s="16"/>
    </row>
    <row r="89" spans="1:8" ht="30.75" customHeight="1">
      <c r="A89" s="4"/>
      <c r="B89" s="16"/>
      <c r="C89" s="16"/>
      <c r="D89" s="16"/>
      <c r="E89" s="16"/>
      <c r="F89" s="16"/>
      <c r="G89" s="20"/>
      <c r="H89" s="21"/>
    </row>
    <row r="90" spans="1:8" ht="14.25">
      <c r="A90" s="4"/>
      <c r="B90" s="16"/>
      <c r="C90" s="16"/>
      <c r="D90" s="16"/>
      <c r="E90" s="16"/>
      <c r="F90" s="16"/>
      <c r="G90" s="16"/>
      <c r="H90" s="16"/>
    </row>
    <row r="91" spans="1:8" ht="39" customHeight="1">
      <c r="A91" s="4"/>
      <c r="B91" s="16"/>
      <c r="C91" s="73"/>
      <c r="D91" s="73"/>
      <c r="E91" s="73"/>
      <c r="F91" s="73"/>
      <c r="G91" s="22"/>
      <c r="H91" s="16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68"/>
      <c r="C93" s="68"/>
      <c r="D93" s="68"/>
      <c r="E93" s="68"/>
      <c r="F93" s="68"/>
      <c r="G93" s="68"/>
      <c r="H93" s="68"/>
    </row>
    <row r="94" spans="1:8" ht="12.75">
      <c r="A94" s="4"/>
      <c r="B94" s="15"/>
      <c r="C94" s="15"/>
      <c r="D94" s="15"/>
      <c r="E94" s="15"/>
      <c r="F94" s="15"/>
      <c r="G94" s="15"/>
      <c r="H94" s="15"/>
    </row>
    <row r="95" spans="1:8" ht="28.5" customHeight="1">
      <c r="A95" s="4"/>
      <c r="B95" s="68"/>
      <c r="C95" s="68"/>
      <c r="D95" s="68"/>
      <c r="E95" s="68"/>
      <c r="F95" s="68"/>
      <c r="G95" s="68"/>
      <c r="H95" s="68"/>
    </row>
    <row r="96" spans="1:8" ht="34.5" customHeight="1">
      <c r="A96" s="4"/>
      <c r="B96" s="68"/>
      <c r="C96" s="68"/>
      <c r="D96" s="68"/>
      <c r="E96" s="68"/>
      <c r="F96" s="68"/>
      <c r="G96" s="68"/>
      <c r="H96" s="68"/>
    </row>
  </sheetData>
  <sheetProtection/>
  <mergeCells count="31">
    <mergeCell ref="B61:L61"/>
    <mergeCell ref="B62:L62"/>
    <mergeCell ref="B93:H93"/>
    <mergeCell ref="B95:H96"/>
    <mergeCell ref="C35:C37"/>
    <mergeCell ref="D35:F35"/>
    <mergeCell ref="B35:B37"/>
    <mergeCell ref="H35:H37"/>
    <mergeCell ref="B69:L69"/>
    <mergeCell ref="C91:F91"/>
    <mergeCell ref="B75:L75"/>
    <mergeCell ref="B79:L79"/>
    <mergeCell ref="B72:L72"/>
    <mergeCell ref="B73:L73"/>
    <mergeCell ref="B64:L64"/>
    <mergeCell ref="B7:B9"/>
    <mergeCell ref="B70:L70"/>
    <mergeCell ref="B71:L71"/>
    <mergeCell ref="K7:K9"/>
    <mergeCell ref="L7:L9"/>
    <mergeCell ref="D7:I7"/>
    <mergeCell ref="I8:I9"/>
    <mergeCell ref="J7:J9"/>
    <mergeCell ref="D8:D9"/>
    <mergeCell ref="E8:E9"/>
    <mergeCell ref="F8:H8"/>
    <mergeCell ref="C7:C9"/>
    <mergeCell ref="G35:G37"/>
    <mergeCell ref="D36:D37"/>
    <mergeCell ref="E36:E37"/>
    <mergeCell ref="F36:F37"/>
  </mergeCells>
  <printOptions/>
  <pageMargins left="0.17" right="0.75" top="0.2" bottom="0.17" header="0" footer="0"/>
  <pageSetup fitToHeight="1" fitToWidth="1" horizontalDpi="600" verticalDpi="600" orientation="portrait" paperSize="9" scale="33" r:id="rId2"/>
  <ignoredErrors>
    <ignoredError sqref="D35:H37 I35:I53 E33:J3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Sofía Sternberg</dc:creator>
  <cp:keywords/>
  <dc:description/>
  <cp:lastModifiedBy>Cecilia Remorini</cp:lastModifiedBy>
  <cp:lastPrinted>2015-01-05T18:23:07Z</cp:lastPrinted>
  <dcterms:created xsi:type="dcterms:W3CDTF">2009-04-15T13:54:18Z</dcterms:created>
  <dcterms:modified xsi:type="dcterms:W3CDTF">2024-03-14T13:46:29Z</dcterms:modified>
  <cp:category/>
  <cp:version/>
  <cp:contentType/>
  <cp:contentStatus/>
</cp:coreProperties>
</file>