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cdc01\SFGSLD\DTOSLD\Estadistica\Pasajeros\"/>
    </mc:Choice>
  </mc:AlternateContent>
  <bookViews>
    <workbookView xWindow="0" yWindow="0" windowWidth="14370" windowHeight="7455"/>
  </bookViews>
  <sheets>
    <sheet name="2024" sheetId="1" r:id="rId1"/>
  </sheets>
  <definedNames>
    <definedName name="_xlnm.Print_Area" localSheetId="0">'2024'!$A$4:$D$33</definedName>
  </definedNames>
  <calcPr calcId="162913"/>
</workbook>
</file>

<file path=xl/calcChain.xml><?xml version="1.0" encoding="utf-8"?>
<calcChain xmlns="http://schemas.openxmlformats.org/spreadsheetml/2006/main">
  <c r="I34" i="1" l="1"/>
  <c r="H34" i="1"/>
  <c r="G34" i="1"/>
  <c r="F34" i="1" l="1"/>
  <c r="E34" i="1"/>
  <c r="P37" i="1" l="1"/>
  <c r="P36" i="1"/>
  <c r="P35" i="1"/>
  <c r="P34" i="1"/>
  <c r="O37" i="1" l="1"/>
  <c r="O36" i="1"/>
  <c r="N37" i="1" l="1"/>
  <c r="N36" i="1"/>
  <c r="M37" i="1" l="1"/>
  <c r="M36" i="1"/>
  <c r="O34" i="1" l="1"/>
  <c r="N34" i="1"/>
  <c r="M34" i="1"/>
  <c r="L34" i="1"/>
  <c r="K37" i="1" l="1"/>
  <c r="K36" i="1"/>
  <c r="K34" i="1" l="1"/>
  <c r="J37" i="1" l="1"/>
  <c r="J36" i="1"/>
  <c r="Q18" i="1" l="1"/>
  <c r="J34" i="1"/>
  <c r="I37" i="1" l="1"/>
  <c r="I36" i="1"/>
  <c r="O35" i="1" l="1"/>
  <c r="N35" i="1"/>
  <c r="M35" i="1"/>
  <c r="L35" i="1"/>
  <c r="K35" i="1"/>
  <c r="J35" i="1"/>
  <c r="I35" i="1"/>
  <c r="H35" i="1" l="1"/>
  <c r="G37" i="1" l="1"/>
  <c r="F37" i="1"/>
  <c r="G36" i="1" l="1"/>
  <c r="F36" i="1"/>
  <c r="G35" i="1" l="1"/>
  <c r="F35" i="1" l="1"/>
  <c r="E35" i="1"/>
  <c r="L36" i="1" l="1"/>
  <c r="H36" i="1"/>
  <c r="E36" i="1"/>
  <c r="E37" i="1" l="1"/>
  <c r="Q5" i="1"/>
  <c r="L37" i="1" l="1"/>
  <c r="H37" i="1"/>
  <c r="Q33" i="1"/>
  <c r="Q32" i="1"/>
  <c r="Q31" i="1"/>
  <c r="Q30" i="1"/>
  <c r="Q29" i="1"/>
  <c r="Q28" i="1"/>
  <c r="Q27" i="1"/>
  <c r="Q26" i="1"/>
  <c r="Q24" i="1"/>
  <c r="Q23" i="1"/>
  <c r="Q22" i="1"/>
  <c r="Q25" i="1"/>
  <c r="Q21" i="1"/>
  <c r="Q20" i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Q34" i="1" l="1"/>
  <c r="Q35" i="1"/>
  <c r="Q36" i="1"/>
  <c r="Q37" i="1"/>
</calcChain>
</file>

<file path=xl/sharedStrings.xml><?xml version="1.0" encoding="utf-8"?>
<sst xmlns="http://schemas.openxmlformats.org/spreadsheetml/2006/main" count="123" uniqueCount="76">
  <si>
    <t>Servicio</t>
  </si>
  <si>
    <t>Tipo de Servicio</t>
  </si>
  <si>
    <t>Unidad/ Línea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</si>
  <si>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</si>
  <si>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</si>
  <si>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</si>
  <si>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</si>
  <si>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</si>
  <si>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</si>
  <si>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</si>
  <si>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</si>
  <si>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</si>
  <si>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</si>
  <si>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</si>
  <si>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</si>
  <si>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</si>
  <si>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Gral Guido-Pinamar</t>
  </si>
  <si>
    <t>Larga Distancia</t>
  </si>
  <si>
    <t>Roca</t>
  </si>
  <si>
    <t>Once - Bragado</t>
  </si>
  <si>
    <t>Sarmiento</t>
  </si>
  <si>
    <t>P. Constitución - Mar del Plata</t>
  </si>
  <si>
    <t>Chaco/ Belgrano</t>
  </si>
  <si>
    <t>Retiro - Córdoba</t>
  </si>
  <si>
    <t>Mitre</t>
  </si>
  <si>
    <t>Retiro – Junín</t>
  </si>
  <si>
    <t>San Martín</t>
  </si>
  <si>
    <t>Retiro - Rosario</t>
  </si>
  <si>
    <t>Sáenz Peña – Chorotis</t>
  </si>
  <si>
    <t>Villa María – Córdoba</t>
  </si>
  <si>
    <t>Córdoba  / Mitre</t>
  </si>
  <si>
    <t>Regional</t>
  </si>
  <si>
    <t>Entre Ríos / Urquiza</t>
  </si>
  <si>
    <t>Belgrano</t>
  </si>
  <si>
    <t>Tren del Valle</t>
  </si>
  <si>
    <t>Tren del Valle / Roca</t>
  </si>
  <si>
    <t>Binacional / Urquiza</t>
  </si>
  <si>
    <t>Tren de las Sierras</t>
  </si>
  <si>
    <t>Córdoba  / Belgrano</t>
  </si>
  <si>
    <t>Larga Distancia/Provincial</t>
  </si>
  <si>
    <t>Tren a las Nubes</t>
  </si>
  <si>
    <t>Turístico/Provincial</t>
  </si>
  <si>
    <t>Salta</t>
  </si>
  <si>
    <t>Chubut</t>
  </si>
  <si>
    <t>Turistico/Provincial</t>
  </si>
  <si>
    <t>Resistencia -Cacuí-Los Amores</t>
  </si>
  <si>
    <t>Rio Negro / Roca</t>
  </si>
  <si>
    <t>(a) Llega hasta la Estación Cevil Pozo</t>
  </si>
  <si>
    <t>Retiro - Tucumán (a)</t>
  </si>
  <si>
    <t>Salta - Güemes - Campo Quijano</t>
  </si>
  <si>
    <t>La Trochita - Servicio Esquel - Nahuel Pan</t>
  </si>
  <si>
    <t>La Trochita - Servicio El Maiten - Km 228</t>
  </si>
  <si>
    <t>La Trochita - Servicio El Maiten - Ñorquinco</t>
  </si>
  <si>
    <t>Tren Patagónico - Servicio La Trochita</t>
  </si>
  <si>
    <t>Tren Patagónico- Servicio Ingeniero Jacobacci - Bariloche</t>
  </si>
  <si>
    <t>Tren Patagónico - Servicio Perito Moreno</t>
  </si>
  <si>
    <t>P. Constitución - Bahía Blanca (b)</t>
  </si>
  <si>
    <t>(b) Suspendido desde octubre de 2022</t>
  </si>
  <si>
    <t>Operador</t>
  </si>
  <si>
    <t>Once - Bragado - Pehuajó</t>
  </si>
  <si>
    <t xml:space="preserve">Retiro - Rufino - Justo Daract </t>
  </si>
  <si>
    <t>Posadas - Encarnación</t>
  </si>
  <si>
    <t>La Banda - Fernández</t>
  </si>
  <si>
    <t>Rosario - Cañada de Gómez</t>
  </si>
  <si>
    <t>Casimiro Zbikoski SA</t>
  </si>
  <si>
    <t>Tren Patagónico SA</t>
  </si>
  <si>
    <t>Servicio Ferroviario Turístico Tren a las Nubes S.E.</t>
  </si>
  <si>
    <t>UEP MAGIyC - Viejo Expreso Patagónico - La Trochta</t>
  </si>
  <si>
    <t>Operadora Ferroviaria Sociedad del Estado -SOFSE-</t>
  </si>
  <si>
    <t>C. Avellaneda - Paraná - Enrique Berduc - J. Méndez (c)</t>
  </si>
  <si>
    <t>(c)  A partir del 31/03/2023 se extiendió el servicio hasta la estación Jorge Méndez</t>
  </si>
  <si>
    <t>(d)  A partir del 02/06/2023 se extiendió el servicio Buenos Aires - Justo Daract hasta la estación Palmira</t>
  </si>
  <si>
    <t>Retiro - Palmira (d)</t>
  </si>
  <si>
    <t>Pasajeros Pagos Transportados 2024</t>
  </si>
  <si>
    <t>Tren Patagónico - Servicio Viedma - Bariloche  (e)</t>
  </si>
  <si>
    <t>(e) Servicio suspendido temporalmente.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</si>
</sst>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theme="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/>
    <xf numFmtId="3" fontId="0" fillId="0" borderId="0" xfId="0" applyNumberFormat="1"/>
    <xf numFmtId="0" fontId="4" fillId="0" borderId="0" xfId="0" applyFont="1"/>
    <xf numFmtId="3" fontId="0" fillId="0" borderId="0" xfId="0" applyNumberFormat="1"/>
    <xf numFmtId="0" fontId="4" fillId="0" borderId="0" xfId="0" applyFont="1" applyFill="1"/>
    <xf numFmtId="0" fontId="0" fillId="2" borderId="0" xfId="0" applyFont="1" applyFill="1" applyBorder="1"/>
    <xf numFmtId="0" fontId="5" fillId="3" borderId="3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7" xfId="0" applyFont="1" applyFill="1" applyBorder="1"/>
    <xf numFmtId="3" fontId="0" fillId="0" borderId="7" xfId="0" applyNumberFormat="1" applyFont="1" applyFill="1" applyBorder="1" applyAlignment="1">
      <alignment horizontal="center"/>
    </xf>
    <xf numFmtId="0" fontId="0" fillId="0" borderId="7" xfId="2" applyNumberFormat="1" applyFont="1" applyFill="1" applyBorder="1" applyAlignment="1"/>
    <xf numFmtId="3" fontId="0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0" fillId="0" borderId="10" xfId="0" applyFont="1" applyFill="1" applyBorder="1"/>
    <xf numFmtId="3" fontId="2" fillId="0" borderId="11" xfId="0" applyNumberFormat="1" applyFont="1" applyFill="1" applyBorder="1" applyAlignment="1">
      <alignment horizontal="center"/>
    </xf>
    <xf numFmtId="0" fontId="0" fillId="0" borderId="10" xfId="2" applyNumberFormat="1" applyFont="1" applyFill="1" applyBorder="1" applyAlignment="1"/>
    <xf numFmtId="0" fontId="0" fillId="0" borderId="17" xfId="0" applyFont="1" applyFill="1" applyBorder="1"/>
    <xf numFmtId="0" fontId="0" fillId="0" borderId="16" xfId="0" applyFont="1" applyFill="1" applyBorder="1"/>
    <xf numFmtId="3" fontId="0" fillId="0" borderId="16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/>
    <xf numFmtId="3" fontId="0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14" xfId="0" applyFont="1" applyFill="1" applyBorder="1"/>
    <xf numFmtId="3" fontId="0" fillId="0" borderId="14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17" xfId="2" applyNumberFormat="1" applyFont="1" applyFill="1" applyBorder="1" applyAlignment="1"/>
    <xf numFmtId="0" fontId="0" fillId="0" borderId="16" xfId="2" applyNumberFormat="1" applyFont="1" applyFill="1" applyBorder="1" applyAlignment="1"/>
    <xf numFmtId="0" fontId="0" fillId="0" borderId="19" xfId="2" applyNumberFormat="1" applyFont="1" applyFill="1" applyBorder="1" applyAlignment="1">
      <alignment vertical="center"/>
    </xf>
    <xf numFmtId="0" fontId="0" fillId="0" borderId="20" xfId="2" applyNumberFormat="1" applyFont="1" applyFill="1" applyBorder="1" applyAlignment="1">
      <alignment horizontal="center" vertical="center" wrapText="1"/>
    </xf>
    <xf numFmtId="0" fontId="0" fillId="0" borderId="20" xfId="2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0" fillId="0" borderId="14" xfId="2" applyNumberFormat="1" applyFont="1" applyFill="1" applyBorder="1" applyAlignment="1"/>
    <xf numFmtId="0" fontId="2" fillId="2" borderId="7" xfId="0" applyFont="1" applyFill="1" applyBorder="1"/>
    <xf numFmtId="3" fontId="2" fillId="2" borderId="7" xfId="0" applyNumberFormat="1" applyFont="1" applyFill="1" applyBorder="1" applyAlignment="1">
      <alignment horizontal="center"/>
    </xf>
    <xf numFmtId="0" fontId="0" fillId="0" borderId="22" xfId="2" applyNumberFormat="1" applyFont="1" applyFill="1" applyBorder="1" applyAlignment="1"/>
    <xf numFmtId="0" fontId="0" fillId="2" borderId="3" xfId="0" applyFont="1" applyFill="1" applyBorder="1"/>
    <xf numFmtId="0" fontId="0" fillId="2" borderId="1" xfId="0" applyFont="1" applyFill="1" applyBorder="1"/>
    <xf numFmtId="0" fontId="2" fillId="2" borderId="8" xfId="0" applyFont="1" applyFill="1" applyBorder="1"/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/>
    <xf numFmtId="3" fontId="2" fillId="2" borderId="12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2" applyNumberFormat="1" applyFont="1" applyFill="1" applyBorder="1" applyAlignment="1">
      <alignment horizontal="center" vertical="center" wrapText="1"/>
    </xf>
    <xf numFmtId="0" fontId="0" fillId="0" borderId="7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22" zoomScaleNormal="100" workbookViewId="0">
      <pane xSplit="1" topLeftCell="B1" activePane="topRight" state="frozen"/>
      <selection pane="topRight" activeCell="H42" sqref="H42"/>
    </sheetView>
  </sheetViews>
  <sheetFormatPr baseColWidth="10" defaultRowHeight="15" x14ac:dyDescent="0.25"/>
  <cols>
    <col min="1" max="1" width="50.42578125" customWidth="1"/>
    <col min="2" max="2" width="19.42578125" style="1" bestFit="1" customWidth="1"/>
    <col min="3" max="3" width="23.85546875" bestFit="1" customWidth="1"/>
    <col min="4" max="4" width="24.85546875" customWidth="1"/>
    <col min="6" max="6" width="12.28515625" bestFit="1" customWidth="1"/>
  </cols>
  <sheetData>
    <row r="1" spans="1:17" s="1" customFormat="1" x14ac:dyDescent="0.25"/>
    <row r="2" spans="1:17" ht="21" x14ac:dyDescent="0.35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thickBot="1" x14ac:dyDescent="0.3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</row>
    <row r="4" spans="1:17" ht="15.75" thickBot="1" x14ac:dyDescent="0.3">
      <c r="A4" s="7" t="s">
        <v>0</v>
      </c>
      <c r="B4" s="8" t="s">
        <v>58</v>
      </c>
      <c r="C4" s="8" t="s">
        <v>1</v>
      </c>
      <c r="D4" s="8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10" t="s">
        <v>15</v>
      </c>
    </row>
    <row r="5" spans="1:17" x14ac:dyDescent="0.25">
      <c r="A5" s="14" t="s">
        <v>16</v>
      </c>
      <c r="B5" s="64" t="s">
        <v>68</v>
      </c>
      <c r="C5" s="14" t="s">
        <v>17</v>
      </c>
      <c r="D5" s="14" t="s">
        <v>18</v>
      </c>
      <c r="E5" s="15">
        <v>9558</v>
      </c>
      <c r="F5" s="15">
        <v>8809</v>
      </c>
      <c r="G5" s="55">
        <v>9519</v>
      </c>
      <c r="H5" s="17"/>
      <c r="I5" s="17"/>
      <c r="J5" s="17"/>
      <c r="K5" s="17"/>
      <c r="L5" s="17"/>
      <c r="M5" s="17"/>
      <c r="N5" s="17"/>
      <c r="O5" s="17"/>
      <c r="P5" s="17"/>
      <c r="Q5" s="18">
        <f>SUM('2024'!$E5:$P5)</f>
        <v>27886</v>
      </c>
    </row>
    <row r="6" spans="1:17" x14ac:dyDescent="0.25">
      <c r="A6" s="14" t="s">
        <v>19</v>
      </c>
      <c r="B6" s="64"/>
      <c r="C6" s="14" t="s">
        <v>17</v>
      </c>
      <c r="D6" s="14" t="s">
        <v>20</v>
      </c>
      <c r="E6" s="15">
        <v>12109</v>
      </c>
      <c r="F6" s="15">
        <v>9699</v>
      </c>
      <c r="G6" s="56">
        <v>9557</v>
      </c>
      <c r="H6" s="15"/>
      <c r="I6" s="15"/>
      <c r="J6" s="15"/>
      <c r="K6" s="15"/>
      <c r="L6" s="15"/>
      <c r="M6" s="15"/>
      <c r="N6" s="15"/>
      <c r="O6" s="15"/>
      <c r="P6" s="15"/>
      <c r="Q6" s="20">
        <f>SUM('2024'!$E6:$P6)</f>
        <v>31365</v>
      </c>
    </row>
    <row r="7" spans="1:17" s="1" customFormat="1" x14ac:dyDescent="0.25">
      <c r="A7" s="14" t="s">
        <v>59</v>
      </c>
      <c r="B7" s="64"/>
      <c r="C7" s="14" t="s">
        <v>17</v>
      </c>
      <c r="D7" s="14" t="s">
        <v>20</v>
      </c>
      <c r="E7" s="15">
        <v>3201</v>
      </c>
      <c r="F7" s="15">
        <v>2837</v>
      </c>
      <c r="G7" s="56">
        <v>2852</v>
      </c>
      <c r="H7" s="15"/>
      <c r="I7" s="15"/>
      <c r="J7" s="15"/>
      <c r="K7" s="15"/>
      <c r="L7" s="15"/>
      <c r="M7" s="15"/>
      <c r="N7" s="15"/>
      <c r="O7" s="15"/>
      <c r="P7" s="15"/>
      <c r="Q7" s="20">
        <f>SUM('2024'!$E7:$P7)</f>
        <v>8890</v>
      </c>
    </row>
    <row r="8" spans="1:17" x14ac:dyDescent="0.25">
      <c r="A8" s="14" t="s">
        <v>56</v>
      </c>
      <c r="B8" s="64"/>
      <c r="C8" s="14" t="s">
        <v>17</v>
      </c>
      <c r="D8" s="14" t="s">
        <v>18</v>
      </c>
      <c r="E8" s="15">
        <v>0</v>
      </c>
      <c r="F8" s="15">
        <v>0</v>
      </c>
      <c r="G8" s="56">
        <v>0</v>
      </c>
      <c r="H8" s="15"/>
      <c r="I8" s="15"/>
      <c r="J8" s="15"/>
      <c r="K8" s="15"/>
      <c r="L8" s="15"/>
      <c r="M8" s="15"/>
      <c r="N8" s="15"/>
      <c r="O8" s="15"/>
      <c r="P8" s="15"/>
      <c r="Q8" s="20">
        <f>SUM('2024'!$E8:$P8)</f>
        <v>0</v>
      </c>
    </row>
    <row r="9" spans="1:17" x14ac:dyDescent="0.25">
      <c r="A9" s="14" t="s">
        <v>21</v>
      </c>
      <c r="B9" s="64"/>
      <c r="C9" s="14" t="s">
        <v>17</v>
      </c>
      <c r="D9" s="14" t="s">
        <v>18</v>
      </c>
      <c r="E9" s="15">
        <v>90819</v>
      </c>
      <c r="F9" s="15">
        <v>84367</v>
      </c>
      <c r="G9" s="56">
        <v>65828</v>
      </c>
      <c r="H9" s="15"/>
      <c r="I9" s="15"/>
      <c r="J9" s="15"/>
      <c r="K9" s="15"/>
      <c r="L9" s="15"/>
      <c r="M9" s="15"/>
      <c r="N9" s="15"/>
      <c r="O9" s="15"/>
      <c r="P9" s="15"/>
      <c r="Q9" s="20">
        <f>SUM('2024'!$E9:$P9)</f>
        <v>241014</v>
      </c>
    </row>
    <row r="10" spans="1:17" x14ac:dyDescent="0.25">
      <c r="A10" s="14" t="s">
        <v>45</v>
      </c>
      <c r="B10" s="64"/>
      <c r="C10" s="14" t="s">
        <v>17</v>
      </c>
      <c r="D10" s="14" t="s">
        <v>22</v>
      </c>
      <c r="E10" s="15">
        <v>6492</v>
      </c>
      <c r="F10" s="15">
        <v>5777</v>
      </c>
      <c r="G10" s="56">
        <v>6830</v>
      </c>
      <c r="H10" s="15"/>
      <c r="I10" s="15"/>
      <c r="J10" s="15"/>
      <c r="K10" s="15"/>
      <c r="L10" s="15"/>
      <c r="M10" s="15"/>
      <c r="N10" s="15"/>
      <c r="O10" s="15"/>
      <c r="P10" s="15"/>
      <c r="Q10" s="20">
        <f>SUM('2024'!$E10:$P10)</f>
        <v>19099</v>
      </c>
    </row>
    <row r="11" spans="1:17" x14ac:dyDescent="0.25">
      <c r="A11" s="14" t="s">
        <v>23</v>
      </c>
      <c r="B11" s="64"/>
      <c r="C11" s="14" t="s">
        <v>17</v>
      </c>
      <c r="D11" s="14" t="s">
        <v>24</v>
      </c>
      <c r="E11" s="15">
        <v>8284</v>
      </c>
      <c r="F11" s="15">
        <v>9033</v>
      </c>
      <c r="G11" s="56">
        <v>10137</v>
      </c>
      <c r="H11" s="15"/>
      <c r="I11" s="15"/>
      <c r="J11" s="15"/>
      <c r="K11" s="15"/>
      <c r="L11" s="15"/>
      <c r="M11" s="15"/>
      <c r="N11" s="15"/>
      <c r="O11" s="15"/>
      <c r="P11" s="15"/>
      <c r="Q11" s="20">
        <f>SUM('2024'!$E11:$P11)</f>
        <v>27454</v>
      </c>
    </row>
    <row r="12" spans="1:17" x14ac:dyDescent="0.25">
      <c r="A12" s="14" t="s">
        <v>25</v>
      </c>
      <c r="B12" s="64"/>
      <c r="C12" s="14" t="s">
        <v>17</v>
      </c>
      <c r="D12" s="14" t="s">
        <v>26</v>
      </c>
      <c r="E12" s="15">
        <v>24791</v>
      </c>
      <c r="F12" s="15">
        <v>23287</v>
      </c>
      <c r="G12" s="56">
        <v>21503</v>
      </c>
      <c r="H12" s="15"/>
      <c r="I12" s="15"/>
      <c r="J12" s="15"/>
      <c r="K12" s="15"/>
      <c r="L12" s="15"/>
      <c r="M12" s="15"/>
      <c r="N12" s="15"/>
      <c r="O12" s="15"/>
      <c r="P12" s="15"/>
      <c r="Q12" s="20">
        <f>SUM('2024'!$E12:$P12)</f>
        <v>69581</v>
      </c>
    </row>
    <row r="13" spans="1:17" x14ac:dyDescent="0.25">
      <c r="A13" s="14" t="s">
        <v>27</v>
      </c>
      <c r="B13" s="64"/>
      <c r="C13" s="14" t="s">
        <v>17</v>
      </c>
      <c r="D13" s="14" t="s">
        <v>24</v>
      </c>
      <c r="E13" s="15">
        <v>28153</v>
      </c>
      <c r="F13" s="15">
        <v>28080</v>
      </c>
      <c r="G13" s="56">
        <v>27608</v>
      </c>
      <c r="H13" s="15"/>
      <c r="I13" s="15"/>
      <c r="J13" s="15"/>
      <c r="K13" s="15"/>
      <c r="L13" s="15"/>
      <c r="M13" s="15"/>
      <c r="N13" s="15"/>
      <c r="O13" s="15"/>
      <c r="P13" s="15"/>
      <c r="Q13" s="20">
        <f>SUM('2024'!$E13:$P13)</f>
        <v>83841</v>
      </c>
    </row>
    <row r="14" spans="1:17" x14ac:dyDescent="0.25">
      <c r="A14" s="14" t="s">
        <v>48</v>
      </c>
      <c r="B14" s="64"/>
      <c r="C14" s="14" t="s">
        <v>17</v>
      </c>
      <c r="D14" s="14" t="s">
        <v>24</v>
      </c>
      <c r="E14" s="15">
        <v>9041</v>
      </c>
      <c r="F14" s="15">
        <v>9674</v>
      </c>
      <c r="G14" s="56">
        <v>10280</v>
      </c>
      <c r="H14" s="15"/>
      <c r="I14" s="15"/>
      <c r="J14" s="15"/>
      <c r="K14" s="15"/>
      <c r="L14" s="15"/>
      <c r="M14" s="15"/>
      <c r="N14" s="15"/>
      <c r="O14" s="15"/>
      <c r="P14" s="15"/>
      <c r="Q14" s="20">
        <f>SUM('2024'!$E14:$P14)</f>
        <v>28995</v>
      </c>
    </row>
    <row r="15" spans="1:17" x14ac:dyDescent="0.25">
      <c r="A15" s="14" t="s">
        <v>28</v>
      </c>
      <c r="B15" s="64"/>
      <c r="C15" s="14" t="s">
        <v>17</v>
      </c>
      <c r="D15" s="14" t="s">
        <v>22</v>
      </c>
      <c r="E15" s="15">
        <v>9225</v>
      </c>
      <c r="F15" s="15">
        <v>8763</v>
      </c>
      <c r="G15" s="56">
        <v>7966</v>
      </c>
      <c r="H15" s="15"/>
      <c r="I15" s="15"/>
      <c r="J15" s="15"/>
      <c r="K15" s="15"/>
      <c r="L15" s="15"/>
      <c r="M15" s="15"/>
      <c r="N15" s="15"/>
      <c r="O15" s="15"/>
      <c r="P15" s="15"/>
      <c r="Q15" s="20">
        <f>SUM('2024'!$E15:$P15)</f>
        <v>25954</v>
      </c>
    </row>
    <row r="16" spans="1:17" x14ac:dyDescent="0.25">
      <c r="A16" s="14" t="s">
        <v>29</v>
      </c>
      <c r="B16" s="64"/>
      <c r="C16" s="14" t="s">
        <v>17</v>
      </c>
      <c r="D16" s="14" t="s">
        <v>30</v>
      </c>
      <c r="E16" s="15">
        <v>3142</v>
      </c>
      <c r="F16" s="15">
        <v>3414</v>
      </c>
      <c r="G16" s="56">
        <v>3814</v>
      </c>
      <c r="H16" s="15"/>
      <c r="I16" s="15"/>
      <c r="J16" s="15"/>
      <c r="K16" s="15"/>
      <c r="L16" s="15"/>
      <c r="M16" s="15"/>
      <c r="N16" s="15"/>
      <c r="O16" s="15"/>
      <c r="P16" s="15"/>
      <c r="Q16" s="20">
        <f>SUM('2024'!$E16:$P16)</f>
        <v>10370</v>
      </c>
    </row>
    <row r="17" spans="1:17" x14ac:dyDescent="0.25">
      <c r="A17" s="14" t="s">
        <v>60</v>
      </c>
      <c r="B17" s="64"/>
      <c r="C17" s="14" t="s">
        <v>17</v>
      </c>
      <c r="D17" s="14" t="s">
        <v>26</v>
      </c>
      <c r="E17" s="15">
        <v>2488</v>
      </c>
      <c r="F17" s="15">
        <v>1895</v>
      </c>
      <c r="G17" s="56">
        <v>1115</v>
      </c>
      <c r="H17" s="15"/>
      <c r="I17" s="15"/>
      <c r="J17" s="15"/>
      <c r="K17" s="15"/>
      <c r="L17" s="15"/>
      <c r="M17" s="15"/>
      <c r="N17" s="15"/>
      <c r="O17" s="15"/>
      <c r="P17" s="15"/>
      <c r="Q17" s="20">
        <f>SUM('2024'!$E17:$P17)</f>
        <v>5498</v>
      </c>
    </row>
    <row r="18" spans="1:17" s="1" customFormat="1" x14ac:dyDescent="0.25">
      <c r="A18" s="14" t="s">
        <v>72</v>
      </c>
      <c r="B18" s="64"/>
      <c r="C18" s="14" t="s">
        <v>17</v>
      </c>
      <c r="D18" s="14" t="s">
        <v>26</v>
      </c>
      <c r="E18" s="15">
        <v>2147</v>
      </c>
      <c r="F18" s="15">
        <v>2097</v>
      </c>
      <c r="G18" s="56">
        <v>1905</v>
      </c>
      <c r="H18" s="15"/>
      <c r="I18" s="15"/>
      <c r="J18" s="15"/>
      <c r="K18" s="15"/>
      <c r="L18" s="15"/>
      <c r="M18" s="15"/>
      <c r="N18" s="15"/>
      <c r="O18" s="15"/>
      <c r="P18" s="15"/>
      <c r="Q18" s="20">
        <f>SUM('2024'!$E18:$P18)</f>
        <v>6149</v>
      </c>
    </row>
    <row r="19" spans="1:17" x14ac:dyDescent="0.25">
      <c r="A19" s="14" t="s">
        <v>69</v>
      </c>
      <c r="B19" s="64"/>
      <c r="C19" s="14" t="s">
        <v>31</v>
      </c>
      <c r="D19" s="14" t="s">
        <v>32</v>
      </c>
      <c r="E19" s="15">
        <v>9041</v>
      </c>
      <c r="F19" s="15">
        <v>8354</v>
      </c>
      <c r="G19" s="56">
        <v>13385</v>
      </c>
      <c r="H19" s="15"/>
      <c r="I19" s="15"/>
      <c r="J19" s="15"/>
      <c r="K19" s="15"/>
      <c r="L19" s="15"/>
      <c r="M19" s="15"/>
      <c r="N19" s="15"/>
      <c r="O19" s="15"/>
      <c r="P19" s="15"/>
      <c r="Q19" s="20">
        <f>SUM('2024'!$E19:$P19)</f>
        <v>30780</v>
      </c>
    </row>
    <row r="20" spans="1:17" x14ac:dyDescent="0.25">
      <c r="A20" s="14" t="s">
        <v>49</v>
      </c>
      <c r="B20" s="64"/>
      <c r="C20" s="14" t="s">
        <v>31</v>
      </c>
      <c r="D20" s="14" t="s">
        <v>33</v>
      </c>
      <c r="E20" s="15">
        <v>21130</v>
      </c>
      <c r="F20" s="15">
        <v>16347</v>
      </c>
      <c r="G20" s="56">
        <v>16033</v>
      </c>
      <c r="H20" s="15"/>
      <c r="I20" s="15"/>
      <c r="J20" s="15"/>
      <c r="K20" s="15"/>
      <c r="L20" s="15"/>
      <c r="M20" s="15"/>
      <c r="N20" s="15"/>
      <c r="O20" s="15"/>
      <c r="P20" s="15"/>
      <c r="Q20" s="20">
        <f>SUM('2024'!$E20:$P20)</f>
        <v>53510</v>
      </c>
    </row>
    <row r="21" spans="1:17" x14ac:dyDescent="0.25">
      <c r="A21" s="14" t="s">
        <v>34</v>
      </c>
      <c r="B21" s="64"/>
      <c r="C21" s="14" t="s">
        <v>31</v>
      </c>
      <c r="D21" s="14" t="s">
        <v>35</v>
      </c>
      <c r="E21" s="15">
        <v>29069</v>
      </c>
      <c r="F21" s="15">
        <v>31740</v>
      </c>
      <c r="G21" s="56">
        <v>37645</v>
      </c>
      <c r="H21" s="15"/>
      <c r="I21" s="15"/>
      <c r="J21" s="15"/>
      <c r="K21" s="15"/>
      <c r="L21" s="15"/>
      <c r="M21" s="15"/>
      <c r="N21" s="15"/>
      <c r="O21" s="15"/>
      <c r="P21" s="15"/>
      <c r="Q21" s="20">
        <f>SUM('2024'!$E21:$P21)</f>
        <v>98454</v>
      </c>
    </row>
    <row r="22" spans="1:17" x14ac:dyDescent="0.25">
      <c r="A22" s="14" t="s">
        <v>37</v>
      </c>
      <c r="B22" s="64"/>
      <c r="C22" s="14" t="s">
        <v>31</v>
      </c>
      <c r="D22" s="14" t="s">
        <v>38</v>
      </c>
      <c r="E22" s="15">
        <v>76911</v>
      </c>
      <c r="F22" s="15">
        <v>66655</v>
      </c>
      <c r="G22" s="56">
        <v>68152</v>
      </c>
      <c r="H22" s="15"/>
      <c r="I22" s="15"/>
      <c r="J22" s="15"/>
      <c r="K22" s="15"/>
      <c r="L22" s="15"/>
      <c r="M22" s="15"/>
      <c r="N22" s="15"/>
      <c r="O22" s="15"/>
      <c r="P22" s="15"/>
      <c r="Q22" s="20">
        <f>SUM('2024'!$E22:$P22)</f>
        <v>211718</v>
      </c>
    </row>
    <row r="23" spans="1:17" s="1" customFormat="1" x14ac:dyDescent="0.25">
      <c r="A23" s="14" t="s">
        <v>62</v>
      </c>
      <c r="B23" s="64"/>
      <c r="C23" s="14" t="s">
        <v>31</v>
      </c>
      <c r="D23" s="14" t="s">
        <v>24</v>
      </c>
      <c r="E23" s="15">
        <v>3231</v>
      </c>
      <c r="F23" s="15">
        <v>3524</v>
      </c>
      <c r="G23" s="56">
        <v>5474</v>
      </c>
      <c r="H23" s="15"/>
      <c r="I23" s="15"/>
      <c r="J23" s="15"/>
      <c r="K23" s="15"/>
      <c r="L23" s="15"/>
      <c r="M23" s="15"/>
      <c r="N23" s="15"/>
      <c r="O23" s="15"/>
      <c r="P23" s="15"/>
      <c r="Q23" s="20">
        <f>SUM('2024'!$E23:$P23)</f>
        <v>12229</v>
      </c>
    </row>
    <row r="24" spans="1:17" s="1" customFormat="1" ht="15.75" thickBot="1" x14ac:dyDescent="0.3">
      <c r="A24" s="32" t="s">
        <v>63</v>
      </c>
      <c r="B24" s="65"/>
      <c r="C24" s="32" t="s">
        <v>31</v>
      </c>
      <c r="D24" s="32" t="s">
        <v>24</v>
      </c>
      <c r="E24" s="33">
        <v>9479</v>
      </c>
      <c r="F24" s="33">
        <v>8297</v>
      </c>
      <c r="G24" s="57">
        <v>8436</v>
      </c>
      <c r="H24" s="33"/>
      <c r="I24" s="33"/>
      <c r="J24" s="33"/>
      <c r="K24" s="33"/>
      <c r="L24" s="33"/>
      <c r="M24" s="33"/>
      <c r="N24" s="33"/>
      <c r="O24" s="33"/>
      <c r="P24" s="33"/>
      <c r="Q24" s="34">
        <f>SUM('2024'!$E24:$P24)</f>
        <v>26212</v>
      </c>
    </row>
    <row r="25" spans="1:17" s="1" customFormat="1" ht="15.75" thickBot="1" x14ac:dyDescent="0.3">
      <c r="A25" s="26" t="s">
        <v>61</v>
      </c>
      <c r="B25" s="27" t="s">
        <v>64</v>
      </c>
      <c r="C25" s="28" t="s">
        <v>31</v>
      </c>
      <c r="D25" s="28" t="s">
        <v>36</v>
      </c>
      <c r="E25" s="29">
        <v>53423</v>
      </c>
      <c r="F25" s="29">
        <v>39014</v>
      </c>
      <c r="G25" s="58">
        <v>40534</v>
      </c>
      <c r="H25" s="29"/>
      <c r="I25" s="29"/>
      <c r="J25" s="29"/>
      <c r="K25" s="29"/>
      <c r="L25" s="29"/>
      <c r="M25" s="29"/>
      <c r="N25" s="29"/>
      <c r="O25" s="29"/>
      <c r="P25" s="29"/>
      <c r="Q25" s="30">
        <f>SUM('2024'!$E25:$P25)</f>
        <v>132971</v>
      </c>
    </row>
    <row r="26" spans="1:17" x14ac:dyDescent="0.25">
      <c r="A26" s="22" t="s">
        <v>74</v>
      </c>
      <c r="B26" s="63" t="s">
        <v>65</v>
      </c>
      <c r="C26" s="23" t="s">
        <v>39</v>
      </c>
      <c r="D26" s="23" t="s">
        <v>46</v>
      </c>
      <c r="E26" s="24">
        <v>0</v>
      </c>
      <c r="F26" s="24">
        <v>0</v>
      </c>
      <c r="G26" s="24"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5">
        <f>SUM('2024'!$E26:$P26)</f>
        <v>0</v>
      </c>
    </row>
    <row r="27" spans="1:17" s="1" customFormat="1" x14ac:dyDescent="0.25">
      <c r="A27" s="19" t="s">
        <v>53</v>
      </c>
      <c r="B27" s="63"/>
      <c r="C27" s="14" t="s">
        <v>44</v>
      </c>
      <c r="D27" s="14" t="s">
        <v>46</v>
      </c>
      <c r="E27" s="15">
        <v>0</v>
      </c>
      <c r="F27" s="15">
        <v>0</v>
      </c>
      <c r="G27" s="15">
        <v>0</v>
      </c>
      <c r="H27" s="15"/>
      <c r="I27" s="15"/>
      <c r="J27" s="15"/>
      <c r="K27" s="15"/>
      <c r="L27" s="15"/>
      <c r="M27" s="24"/>
      <c r="N27" s="24"/>
      <c r="O27" s="24"/>
      <c r="P27" s="24"/>
      <c r="Q27" s="20">
        <f>SUM('2024'!$E27:$P27)</f>
        <v>0</v>
      </c>
    </row>
    <row r="28" spans="1:17" s="1" customFormat="1" x14ac:dyDescent="0.25">
      <c r="A28" s="19" t="s">
        <v>54</v>
      </c>
      <c r="B28" s="63"/>
      <c r="C28" s="14" t="s">
        <v>39</v>
      </c>
      <c r="D28" s="14" t="s">
        <v>46</v>
      </c>
      <c r="E28" s="15">
        <v>0</v>
      </c>
      <c r="F28" s="15">
        <v>0</v>
      </c>
      <c r="G28" s="15">
        <v>0</v>
      </c>
      <c r="H28" s="15"/>
      <c r="I28" s="15"/>
      <c r="J28" s="15"/>
      <c r="K28" s="15"/>
      <c r="L28" s="15"/>
      <c r="M28" s="24"/>
      <c r="N28" s="24"/>
      <c r="O28" s="24"/>
      <c r="P28" s="24"/>
      <c r="Q28" s="20">
        <f>SUM('2024'!$E28:$P28)</f>
        <v>0</v>
      </c>
    </row>
    <row r="29" spans="1:17" s="1" customFormat="1" ht="15.75" thickBot="1" x14ac:dyDescent="0.3">
      <c r="A29" s="31" t="s">
        <v>55</v>
      </c>
      <c r="B29" s="63"/>
      <c r="C29" s="32" t="s">
        <v>44</v>
      </c>
      <c r="D29" s="32" t="s">
        <v>46</v>
      </c>
      <c r="E29" s="33">
        <v>2033</v>
      </c>
      <c r="F29" s="33">
        <v>893</v>
      </c>
      <c r="G29" s="33">
        <v>657</v>
      </c>
      <c r="H29" s="33"/>
      <c r="I29" s="33"/>
      <c r="J29" s="33"/>
      <c r="K29" s="33"/>
      <c r="L29" s="33"/>
      <c r="M29" s="24"/>
      <c r="N29" s="24"/>
      <c r="O29" s="24"/>
      <c r="P29" s="24"/>
      <c r="Q29" s="34">
        <f>SUM('2024'!$E29:$P29)</f>
        <v>3583</v>
      </c>
    </row>
    <row r="30" spans="1:17" ht="45.75" thickBot="1" x14ac:dyDescent="0.3">
      <c r="A30" s="37" t="s">
        <v>40</v>
      </c>
      <c r="B30" s="38" t="s">
        <v>66</v>
      </c>
      <c r="C30" s="39" t="s">
        <v>41</v>
      </c>
      <c r="D30" s="39" t="s">
        <v>42</v>
      </c>
      <c r="E30" s="40">
        <v>3179</v>
      </c>
      <c r="F30" s="40">
        <v>3457</v>
      </c>
      <c r="G30" s="40">
        <v>4530</v>
      </c>
      <c r="H30" s="40"/>
      <c r="I30" s="40"/>
      <c r="J30" s="40"/>
      <c r="K30" s="40"/>
      <c r="L30" s="40"/>
      <c r="M30" s="40"/>
      <c r="N30" s="40"/>
      <c r="O30" s="40"/>
      <c r="P30" s="40"/>
      <c r="Q30" s="41">
        <f>SUM('2024'!$E30:$P30)</f>
        <v>11166</v>
      </c>
    </row>
    <row r="31" spans="1:17" x14ac:dyDescent="0.25">
      <c r="A31" s="35" t="s">
        <v>51</v>
      </c>
      <c r="B31" s="60" t="s">
        <v>67</v>
      </c>
      <c r="C31" s="36" t="s">
        <v>41</v>
      </c>
      <c r="D31" s="36" t="s">
        <v>43</v>
      </c>
      <c r="E31" s="24">
        <v>0</v>
      </c>
      <c r="F31" s="24">
        <v>534</v>
      </c>
      <c r="G31" s="24">
        <v>172</v>
      </c>
      <c r="H31" s="24"/>
      <c r="I31" s="24"/>
      <c r="J31" s="24"/>
      <c r="K31" s="24"/>
      <c r="L31" s="24"/>
      <c r="M31" s="24"/>
      <c r="N31" s="24"/>
      <c r="O31" s="24"/>
      <c r="P31" s="24"/>
      <c r="Q31" s="25">
        <f>SUM('2024'!$E31:$P31)</f>
        <v>706</v>
      </c>
    </row>
    <row r="32" spans="1:17" s="1" customFormat="1" x14ac:dyDescent="0.25">
      <c r="A32" s="21" t="s">
        <v>52</v>
      </c>
      <c r="B32" s="61"/>
      <c r="C32" s="16" t="s">
        <v>41</v>
      </c>
      <c r="D32" s="16" t="s">
        <v>43</v>
      </c>
      <c r="E32" s="15">
        <v>718</v>
      </c>
      <c r="F32" s="15">
        <v>0</v>
      </c>
      <c r="G32" s="15">
        <v>0</v>
      </c>
      <c r="H32" s="15"/>
      <c r="I32" s="15"/>
      <c r="J32" s="15"/>
      <c r="K32" s="15"/>
      <c r="L32" s="15"/>
      <c r="M32" s="15"/>
      <c r="N32" s="15"/>
      <c r="O32" s="15"/>
      <c r="P32" s="15"/>
      <c r="Q32" s="20">
        <f>SUM('2024'!$E32:$P32)</f>
        <v>718</v>
      </c>
    </row>
    <row r="33" spans="1:17" s="1" customFormat="1" ht="15.75" thickBot="1" x14ac:dyDescent="0.3">
      <c r="A33" s="45" t="s">
        <v>50</v>
      </c>
      <c r="B33" s="62"/>
      <c r="C33" s="42" t="s">
        <v>41</v>
      </c>
      <c r="D33" s="42" t="s">
        <v>43</v>
      </c>
      <c r="E33" s="33">
        <v>4264</v>
      </c>
      <c r="F33" s="33">
        <v>2268</v>
      </c>
      <c r="G33" s="33">
        <v>1378</v>
      </c>
      <c r="H33" s="33"/>
      <c r="I33" s="33"/>
      <c r="J33" s="33"/>
      <c r="K33" s="33"/>
      <c r="L33" s="33"/>
      <c r="M33" s="33"/>
      <c r="N33" s="33"/>
      <c r="O33" s="33"/>
      <c r="P33" s="33"/>
      <c r="Q33" s="34">
        <f>SUM('2024'!$E33:$P33)</f>
        <v>7910</v>
      </c>
    </row>
    <row r="34" spans="1:17" x14ac:dyDescent="0.25">
      <c r="A34" s="46"/>
      <c r="B34" s="47"/>
      <c r="C34" s="48" t="s">
        <v>15</v>
      </c>
      <c r="D34" s="48" t="s">
        <v>17</v>
      </c>
      <c r="E34" s="49">
        <f t="shared" ref="E34:L34" si="0">SUM(E5:E18)</f>
        <v>209450</v>
      </c>
      <c r="F34" s="49">
        <f t="shared" si="0"/>
        <v>197732</v>
      </c>
      <c r="G34" s="49">
        <f t="shared" si="0"/>
        <v>178914</v>
      </c>
      <c r="H34" s="49">
        <f t="shared" si="0"/>
        <v>0</v>
      </c>
      <c r="I34" s="49">
        <f t="shared" si="0"/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49">
        <f t="shared" ref="M34:P34" si="1">SUM(M5:M18)</f>
        <v>0</v>
      </c>
      <c r="N34" s="49">
        <f t="shared" si="1"/>
        <v>0</v>
      </c>
      <c r="O34" s="49">
        <f t="shared" si="1"/>
        <v>0</v>
      </c>
      <c r="P34" s="49">
        <f t="shared" si="1"/>
        <v>0</v>
      </c>
      <c r="Q34" s="50">
        <f>SUM(Q5:Q18)</f>
        <v>586096</v>
      </c>
    </row>
    <row r="35" spans="1:17" x14ac:dyDescent="0.25">
      <c r="A35" s="11"/>
      <c r="B35" s="6"/>
      <c r="C35" s="43" t="s">
        <v>15</v>
      </c>
      <c r="D35" s="43" t="s">
        <v>31</v>
      </c>
      <c r="E35" s="44">
        <f>SUM(E19:E25)</f>
        <v>202284</v>
      </c>
      <c r="F35" s="44">
        <f>SUM(F19:F25)</f>
        <v>173931</v>
      </c>
      <c r="G35" s="44">
        <f>SUM(G19:G25)</f>
        <v>189659</v>
      </c>
      <c r="H35" s="44">
        <f>SUM(H19:H25)</f>
        <v>0</v>
      </c>
      <c r="I35" s="44">
        <f>SUM(I19:I25)</f>
        <v>0</v>
      </c>
      <c r="J35" s="44">
        <f t="shared" ref="J35:P35" si="2">SUM(J19:J25)</f>
        <v>0</v>
      </c>
      <c r="K35" s="44">
        <f t="shared" si="2"/>
        <v>0</v>
      </c>
      <c r="L35" s="44">
        <f t="shared" si="2"/>
        <v>0</v>
      </c>
      <c r="M35" s="44">
        <f t="shared" si="2"/>
        <v>0</v>
      </c>
      <c r="N35" s="44">
        <f t="shared" si="2"/>
        <v>0</v>
      </c>
      <c r="O35" s="44">
        <f t="shared" si="2"/>
        <v>0</v>
      </c>
      <c r="P35" s="44">
        <f t="shared" si="2"/>
        <v>0</v>
      </c>
      <c r="Q35" s="51">
        <f>SUM(Q19:Q25)</f>
        <v>565874</v>
      </c>
    </row>
    <row r="36" spans="1:17" x14ac:dyDescent="0.25">
      <c r="A36" s="11"/>
      <c r="B36" s="6"/>
      <c r="C36" s="43" t="s">
        <v>15</v>
      </c>
      <c r="D36" s="43" t="s">
        <v>39</v>
      </c>
      <c r="E36" s="44">
        <f>+E26+E28</f>
        <v>0</v>
      </c>
      <c r="F36" s="44">
        <f>+F26+F28</f>
        <v>0</v>
      </c>
      <c r="G36" s="44">
        <f>+G26+G28</f>
        <v>0</v>
      </c>
      <c r="H36" s="44">
        <f t="shared" ref="H36:Q36" si="3">+H26+H28</f>
        <v>0</v>
      </c>
      <c r="I36" s="44">
        <f t="shared" si="3"/>
        <v>0</v>
      </c>
      <c r="J36" s="44">
        <f t="shared" si="3"/>
        <v>0</v>
      </c>
      <c r="K36" s="44">
        <f t="shared" si="3"/>
        <v>0</v>
      </c>
      <c r="L36" s="44">
        <f t="shared" si="3"/>
        <v>0</v>
      </c>
      <c r="M36" s="44">
        <f t="shared" si="3"/>
        <v>0</v>
      </c>
      <c r="N36" s="44">
        <f t="shared" ref="N36:P36" si="4">+N26+N28</f>
        <v>0</v>
      </c>
      <c r="O36" s="44">
        <f t="shared" si="4"/>
        <v>0</v>
      </c>
      <c r="P36" s="44">
        <f t="shared" si="4"/>
        <v>0</v>
      </c>
      <c r="Q36" s="51">
        <f t="shared" si="3"/>
        <v>0</v>
      </c>
    </row>
    <row r="37" spans="1:17" ht="15.75" thickBot="1" x14ac:dyDescent="0.3">
      <c r="A37" s="12"/>
      <c r="B37" s="13"/>
      <c r="C37" s="52" t="s">
        <v>15</v>
      </c>
      <c r="D37" s="52" t="s">
        <v>44</v>
      </c>
      <c r="E37" s="53">
        <f>+E27+E29+E30+E31+E32+E33</f>
        <v>10194</v>
      </c>
      <c r="F37" s="53">
        <f>+F27+F29+F30+F31+F32+F33</f>
        <v>7152</v>
      </c>
      <c r="G37" s="53">
        <f>+G27+G29+G30+G31+G32+G33</f>
        <v>6737</v>
      </c>
      <c r="H37" s="53">
        <f t="shared" ref="H37:Q37" si="5">+H27+H29+H30+H31+H32+H33</f>
        <v>0</v>
      </c>
      <c r="I37" s="53">
        <f t="shared" si="5"/>
        <v>0</v>
      </c>
      <c r="J37" s="53">
        <f t="shared" si="5"/>
        <v>0</v>
      </c>
      <c r="K37" s="53">
        <f t="shared" si="5"/>
        <v>0</v>
      </c>
      <c r="L37" s="53">
        <f t="shared" si="5"/>
        <v>0</v>
      </c>
      <c r="M37" s="53">
        <f t="shared" si="5"/>
        <v>0</v>
      </c>
      <c r="N37" s="53">
        <f t="shared" ref="N37:P37" si="6">+N27+N29+N30+N31+N32+N33</f>
        <v>0</v>
      </c>
      <c r="O37" s="53">
        <f t="shared" si="6"/>
        <v>0</v>
      </c>
      <c r="P37" s="53">
        <f t="shared" si="6"/>
        <v>0</v>
      </c>
      <c r="Q37" s="54">
        <f t="shared" si="5"/>
        <v>24083</v>
      </c>
    </row>
    <row r="39" spans="1:17" x14ac:dyDescent="0.25">
      <c r="A39" s="3" t="s">
        <v>47</v>
      </c>
      <c r="B39" s="3"/>
      <c r="Q39" s="4"/>
    </row>
    <row r="40" spans="1:17" x14ac:dyDescent="0.25">
      <c r="A40" s="3" t="s">
        <v>57</v>
      </c>
      <c r="B40" s="3"/>
    </row>
    <row r="41" spans="1:17" x14ac:dyDescent="0.25">
      <c r="A41" s="3" t="s">
        <v>70</v>
      </c>
      <c r="B41" s="3"/>
    </row>
    <row r="42" spans="1:17" x14ac:dyDescent="0.25">
      <c r="A42" s="3" t="s">
        <v>71</v>
      </c>
      <c r="B42" s="3"/>
    </row>
    <row r="43" spans="1:17" x14ac:dyDescent="0.25">
      <c r="A43" s="3" t="s">
        <v>75</v>
      </c>
      <c r="B43" s="5"/>
    </row>
    <row r="44" spans="1:17" x14ac:dyDescent="0.25">
      <c r="A44" s="5"/>
      <c r="B44" s="5"/>
    </row>
    <row r="45" spans="1:17" x14ac:dyDescent="0.25">
      <c r="A45" s="5"/>
      <c r="B45" s="5"/>
    </row>
  </sheetData>
  <mergeCells count="4">
    <mergeCell ref="A2:Q2"/>
    <mergeCell ref="B31:B33"/>
    <mergeCell ref="B26:B29"/>
    <mergeCell ref="B5:B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Romina Riccillo</dc:creator>
  <cp:lastModifiedBy>Roxana Fanti</cp:lastModifiedBy>
  <cp:lastPrinted>2022-09-08T13:25:33Z</cp:lastPrinted>
  <dcterms:created xsi:type="dcterms:W3CDTF">2022-03-09T14:56:34Z</dcterms:created>
  <dcterms:modified xsi:type="dcterms:W3CDTF">2024-04-10T13:25:46Z</dcterms:modified>
</cp:coreProperties>
</file>