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ncdc01\SFGSLD\DTOSLD\Estadistica\Cargas\web\"/>
    </mc:Choice>
  </mc:AlternateContent>
  <bookViews>
    <workbookView xWindow="0" yWindow="0" windowWidth="20400" windowHeight="8340" tabRatio="1000" firstSheet="1" activeTab="7"/>
  </bookViews>
  <sheets>
    <sheet name="PRESENTACION GENERAL EMPRES-TON" sheetId="9" r:id="rId1"/>
    <sheet name="TON-MES-FERROSUR" sheetId="8" r:id="rId2"/>
    <sheet name="TON-MES-FEPSA" sheetId="7" r:id="rId3"/>
    <sheet name="TON-MES-NCA" sheetId="6" r:id="rId4"/>
    <sheet name="TON-MES-BELGRANO" sheetId="4" r:id="rId5"/>
    <sheet name="TON-MES-URQUIZA" sheetId="3" r:id="rId6"/>
    <sheet name="TON-MES-SAN MARTIN" sheetId="2" r:id="rId7"/>
    <sheet name="TON-TOTALES" sheetId="1" r:id="rId8"/>
  </sheets>
  <externalReferences>
    <externalReference r:id="rId9"/>
  </externalReferences>
  <definedNames>
    <definedName name="_xlnm._FilterDatabase" localSheetId="0" hidden="1">'PRESENTACION GENERAL EMPRES-TON'!$A$2:$H$100</definedName>
    <definedName name="_xlnm.Print_Area" localSheetId="0">'PRESENTACION GENERAL EMPRES-TON'!$A$1:$H$104</definedName>
    <definedName name="_xlnm.Print_Area" localSheetId="7">'TON-TOTALES'!$A$1:$N$15</definedName>
    <definedName name="Z_F4D927EE_6199_406F_9CB7_6B2000C78053_.wvu.PrintArea" localSheetId="0" hidden="1">'PRESENTACION GENERAL EMPRES-TON'!$A$1:$H$100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7" l="1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M101" i="7" l="1"/>
  <c r="L101" i="7" l="1"/>
  <c r="K101" i="7" l="1"/>
  <c r="J101" i="7"/>
  <c r="I101" i="7" l="1"/>
  <c r="H101" i="7" l="1"/>
  <c r="G101" i="7" l="1"/>
  <c r="F101" i="7" l="1"/>
  <c r="E101" i="7" l="1"/>
  <c r="D101" i="7" l="1"/>
  <c r="N4" i="2" l="1"/>
  <c r="N4" i="8"/>
  <c r="N4" i="6" l="1"/>
  <c r="C101" i="6"/>
  <c r="N10" i="4"/>
  <c r="B101" i="3"/>
  <c r="N50" i="3"/>
  <c r="C101" i="2"/>
  <c r="N86" i="2"/>
  <c r="N4" i="7"/>
  <c r="C101" i="7"/>
  <c r="B101" i="6"/>
  <c r="N81" i="6"/>
  <c r="C101" i="4"/>
  <c r="C101" i="3"/>
  <c r="B101" i="2"/>
  <c r="N4" i="4"/>
  <c r="B101" i="4"/>
  <c r="C101" i="8"/>
  <c r="C5" i="1" s="1"/>
  <c r="N95" i="7"/>
  <c r="N86" i="7"/>
  <c r="N74" i="7"/>
  <c r="N58" i="7"/>
  <c r="N50" i="7"/>
  <c r="N25" i="7"/>
  <c r="N22" i="7"/>
  <c r="N10" i="7"/>
  <c r="M101" i="2"/>
  <c r="L101" i="2"/>
  <c r="K101" i="2"/>
  <c r="J101" i="2"/>
  <c r="I101" i="2"/>
  <c r="H101" i="2"/>
  <c r="G101" i="2"/>
  <c r="F101" i="2"/>
  <c r="E101" i="2"/>
  <c r="D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9" i="3"/>
  <c r="N8" i="3"/>
  <c r="N7" i="3"/>
  <c r="N6" i="3"/>
  <c r="N5" i="3"/>
  <c r="N4" i="3"/>
  <c r="M101" i="3"/>
  <c r="L101" i="3"/>
  <c r="K101" i="3"/>
  <c r="J101" i="3"/>
  <c r="I101" i="3"/>
  <c r="H101" i="3"/>
  <c r="G101" i="3"/>
  <c r="F101" i="3"/>
  <c r="E101" i="3"/>
  <c r="D101" i="3"/>
  <c r="M101" i="4"/>
  <c r="L101" i="4"/>
  <c r="K101" i="4"/>
  <c r="J101" i="4"/>
  <c r="I101" i="4"/>
  <c r="H101" i="4"/>
  <c r="G101" i="4"/>
  <c r="F101" i="4"/>
  <c r="E101" i="4"/>
  <c r="D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9" i="4"/>
  <c r="N8" i="4"/>
  <c r="N7" i="4"/>
  <c r="N6" i="4"/>
  <c r="N5" i="4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100" i="7"/>
  <c r="N98" i="7"/>
  <c r="N97" i="7"/>
  <c r="N96" i="7"/>
  <c r="N94" i="7"/>
  <c r="N93" i="7"/>
  <c r="N92" i="7"/>
  <c r="N91" i="7"/>
  <c r="N90" i="7"/>
  <c r="N89" i="7"/>
  <c r="N88" i="7"/>
  <c r="N87" i="7"/>
  <c r="N85" i="7"/>
  <c r="N84" i="7"/>
  <c r="N83" i="7"/>
  <c r="N82" i="7"/>
  <c r="N81" i="7"/>
  <c r="N80" i="7"/>
  <c r="N79" i="7"/>
  <c r="N78" i="7"/>
  <c r="N77" i="7"/>
  <c r="N76" i="7"/>
  <c r="N75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7" i="7"/>
  <c r="N56" i="7"/>
  <c r="N55" i="7"/>
  <c r="N54" i="7"/>
  <c r="N53" i="7"/>
  <c r="N52" i="7"/>
  <c r="N51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4" i="7"/>
  <c r="N23" i="7"/>
  <c r="N21" i="7"/>
  <c r="N20" i="7"/>
  <c r="N19" i="7"/>
  <c r="N18" i="7"/>
  <c r="N17" i="7"/>
  <c r="N16" i="7"/>
  <c r="N15" i="7"/>
  <c r="N14" i="7"/>
  <c r="N13" i="7"/>
  <c r="N12" i="7"/>
  <c r="N11" i="7"/>
  <c r="N9" i="7"/>
  <c r="N8" i="7"/>
  <c r="N7" i="7"/>
  <c r="N6" i="7"/>
  <c r="N5" i="7"/>
  <c r="D101" i="6"/>
  <c r="M101" i="8"/>
  <c r="L101" i="8"/>
  <c r="K101" i="8"/>
  <c r="J101" i="8"/>
  <c r="I101" i="8"/>
  <c r="H101" i="8"/>
  <c r="G101" i="8"/>
  <c r="F101" i="8"/>
  <c r="E101" i="8"/>
  <c r="D101" i="8"/>
  <c r="N101" i="4" l="1"/>
  <c r="N101" i="2"/>
  <c r="N101" i="3"/>
  <c r="N10" i="3"/>
  <c r="B101" i="7"/>
  <c r="N101" i="7" s="1"/>
  <c r="N99" i="7"/>
  <c r="B101" i="8"/>
  <c r="N101" i="8" s="1"/>
  <c r="C3" i="9"/>
  <c r="B6" i="1" l="1"/>
  <c r="E88" i="9"/>
  <c r="E86" i="9"/>
  <c r="E59" i="9"/>
  <c r="E39" i="9"/>
  <c r="E19" i="9"/>
  <c r="B3" i="9"/>
  <c r="G99" i="9"/>
  <c r="G97" i="9"/>
  <c r="G96" i="9"/>
  <c r="G95" i="9"/>
  <c r="G93" i="9"/>
  <c r="G92" i="9"/>
  <c r="G91" i="9"/>
  <c r="G90" i="9"/>
  <c r="G89" i="9"/>
  <c r="G88" i="9"/>
  <c r="G87" i="9"/>
  <c r="G86" i="9"/>
  <c r="G84" i="9"/>
  <c r="G83" i="9"/>
  <c r="G82" i="9"/>
  <c r="G81" i="9"/>
  <c r="G79" i="9"/>
  <c r="G78" i="9"/>
  <c r="G77" i="9"/>
  <c r="G76" i="9"/>
  <c r="G75" i="9"/>
  <c r="G74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6" i="9"/>
  <c r="G55" i="9"/>
  <c r="G54" i="9"/>
  <c r="G53" i="9"/>
  <c r="G52" i="9"/>
  <c r="G51" i="9"/>
  <c r="G50" i="9"/>
  <c r="G48" i="9"/>
  <c r="G47" i="9"/>
  <c r="G46" i="9"/>
  <c r="G45" i="9"/>
  <c r="G44" i="9"/>
  <c r="G43" i="9"/>
  <c r="G42" i="9"/>
  <c r="G41" i="9"/>
  <c r="G40" i="9"/>
  <c r="G39" i="9"/>
  <c r="G37" i="9"/>
  <c r="G35" i="9"/>
  <c r="G34" i="9"/>
  <c r="G33" i="9"/>
  <c r="G32" i="9"/>
  <c r="G31" i="9"/>
  <c r="G30" i="9"/>
  <c r="G29" i="9"/>
  <c r="G28" i="9"/>
  <c r="G27" i="9"/>
  <c r="G26" i="9"/>
  <c r="G25" i="9"/>
  <c r="G23" i="9"/>
  <c r="G22" i="9"/>
  <c r="G20" i="9"/>
  <c r="G19" i="9"/>
  <c r="G18" i="9"/>
  <c r="G17" i="9"/>
  <c r="G15" i="9"/>
  <c r="G14" i="9"/>
  <c r="G13" i="9"/>
  <c r="G12" i="9"/>
  <c r="G11" i="9"/>
  <c r="G10" i="9"/>
  <c r="G8" i="9"/>
  <c r="G7" i="9"/>
  <c r="G6" i="9"/>
  <c r="G5" i="9"/>
  <c r="G4" i="9"/>
  <c r="F99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6" i="9"/>
  <c r="F55" i="9"/>
  <c r="F54" i="9"/>
  <c r="F53" i="9"/>
  <c r="F52" i="9"/>
  <c r="F51" i="9"/>
  <c r="F50" i="9"/>
  <c r="F48" i="9"/>
  <c r="F47" i="9"/>
  <c r="F46" i="9"/>
  <c r="F45" i="9"/>
  <c r="F44" i="9"/>
  <c r="F43" i="9"/>
  <c r="F42" i="9"/>
  <c r="F41" i="9"/>
  <c r="F40" i="9"/>
  <c r="F39" i="9"/>
  <c r="F37" i="9"/>
  <c r="F35" i="9"/>
  <c r="F34" i="9"/>
  <c r="F33" i="9"/>
  <c r="F32" i="9"/>
  <c r="F31" i="9"/>
  <c r="F30" i="9"/>
  <c r="F29" i="9"/>
  <c r="F28" i="9"/>
  <c r="F27" i="9"/>
  <c r="F26" i="9"/>
  <c r="F25" i="9"/>
  <c r="F23" i="9"/>
  <c r="F22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E99" i="9"/>
  <c r="E97" i="9"/>
  <c r="E96" i="9"/>
  <c r="E95" i="9"/>
  <c r="E93" i="9"/>
  <c r="E92" i="9"/>
  <c r="E91" i="9"/>
  <c r="E90" i="9"/>
  <c r="E89" i="9"/>
  <c r="E87" i="9"/>
  <c r="E84" i="9"/>
  <c r="E83" i="9"/>
  <c r="E82" i="9"/>
  <c r="E81" i="9"/>
  <c r="E79" i="9"/>
  <c r="E78" i="9"/>
  <c r="E77" i="9"/>
  <c r="E76" i="9"/>
  <c r="E75" i="9"/>
  <c r="E74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8" i="9"/>
  <c r="E56" i="9"/>
  <c r="E55" i="9"/>
  <c r="E54" i="9"/>
  <c r="E53" i="9"/>
  <c r="E52" i="9"/>
  <c r="E51" i="9"/>
  <c r="E50" i="9"/>
  <c r="E48" i="9"/>
  <c r="E47" i="9"/>
  <c r="E46" i="9"/>
  <c r="E45" i="9"/>
  <c r="E44" i="9"/>
  <c r="E43" i="9"/>
  <c r="E42" i="9"/>
  <c r="E41" i="9"/>
  <c r="E40" i="9"/>
  <c r="E37" i="9"/>
  <c r="E35" i="9"/>
  <c r="E34" i="9"/>
  <c r="E33" i="9"/>
  <c r="E32" i="9"/>
  <c r="E31" i="9"/>
  <c r="E30" i="9"/>
  <c r="E29" i="9"/>
  <c r="E28" i="9"/>
  <c r="E27" i="9"/>
  <c r="E26" i="9"/>
  <c r="E25" i="9"/>
  <c r="E23" i="9"/>
  <c r="E22" i="9"/>
  <c r="E20" i="9"/>
  <c r="E18" i="9"/>
  <c r="E17" i="9"/>
  <c r="E15" i="9"/>
  <c r="E14" i="9"/>
  <c r="E13" i="9"/>
  <c r="E12" i="9"/>
  <c r="E11" i="9"/>
  <c r="E10" i="9"/>
  <c r="E8" i="9"/>
  <c r="E7" i="9"/>
  <c r="E6" i="9"/>
  <c r="E5" i="9"/>
  <c r="E4" i="9"/>
  <c r="D99" i="9"/>
  <c r="D97" i="9"/>
  <c r="D96" i="9"/>
  <c r="D95" i="9"/>
  <c r="D93" i="9"/>
  <c r="D92" i="9"/>
  <c r="D91" i="9"/>
  <c r="D90" i="9"/>
  <c r="D89" i="9"/>
  <c r="D88" i="9"/>
  <c r="D87" i="9"/>
  <c r="D86" i="9"/>
  <c r="D84" i="9"/>
  <c r="D83" i="9"/>
  <c r="D82" i="9"/>
  <c r="D81" i="9"/>
  <c r="D79" i="9"/>
  <c r="D78" i="9"/>
  <c r="D77" i="9"/>
  <c r="D76" i="9"/>
  <c r="D75" i="9"/>
  <c r="D74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6" i="9"/>
  <c r="D55" i="9"/>
  <c r="D54" i="9"/>
  <c r="D53" i="9"/>
  <c r="D52" i="9"/>
  <c r="D51" i="9"/>
  <c r="D50" i="9"/>
  <c r="D48" i="9"/>
  <c r="D47" i="9"/>
  <c r="D46" i="9"/>
  <c r="D45" i="9"/>
  <c r="D44" i="9"/>
  <c r="D43" i="9"/>
  <c r="D42" i="9"/>
  <c r="D41" i="9"/>
  <c r="D40" i="9"/>
  <c r="D39" i="9"/>
  <c r="D37" i="9"/>
  <c r="D35" i="9"/>
  <c r="D34" i="9"/>
  <c r="D33" i="9"/>
  <c r="D32" i="9"/>
  <c r="D31" i="9"/>
  <c r="D30" i="9"/>
  <c r="D29" i="9"/>
  <c r="D28" i="9"/>
  <c r="D27" i="9"/>
  <c r="D26" i="9"/>
  <c r="D25" i="9"/>
  <c r="D23" i="9"/>
  <c r="D22" i="9"/>
  <c r="D20" i="9"/>
  <c r="D19" i="9"/>
  <c r="D18" i="9"/>
  <c r="D17" i="9"/>
  <c r="D15" i="9"/>
  <c r="D14" i="9"/>
  <c r="D13" i="9"/>
  <c r="D12" i="9"/>
  <c r="D11" i="9"/>
  <c r="D10" i="9"/>
  <c r="D8" i="9"/>
  <c r="D7" i="9"/>
  <c r="D6" i="9"/>
  <c r="D5" i="9"/>
  <c r="D4" i="9"/>
  <c r="C99" i="9"/>
  <c r="C97" i="9"/>
  <c r="C96" i="9"/>
  <c r="C95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N100" i="8"/>
  <c r="B99" i="9" s="1"/>
  <c r="N98" i="8"/>
  <c r="B97" i="9" s="1"/>
  <c r="N97" i="8"/>
  <c r="B96" i="9" s="1"/>
  <c r="N96" i="8"/>
  <c r="B95" i="9" s="1"/>
  <c r="N94" i="8"/>
  <c r="B93" i="9" s="1"/>
  <c r="N93" i="8"/>
  <c r="B92" i="9" s="1"/>
  <c r="N92" i="8"/>
  <c r="B91" i="9" s="1"/>
  <c r="N91" i="8"/>
  <c r="B90" i="9" s="1"/>
  <c r="N90" i="8"/>
  <c r="B89" i="9" s="1"/>
  <c r="N89" i="8"/>
  <c r="B88" i="9" s="1"/>
  <c r="N88" i="8"/>
  <c r="B87" i="9" s="1"/>
  <c r="N87" i="8"/>
  <c r="B86" i="9" s="1"/>
  <c r="N85" i="8"/>
  <c r="B84" i="9" s="1"/>
  <c r="N84" i="8"/>
  <c r="B83" i="9" s="1"/>
  <c r="N83" i="8"/>
  <c r="B82" i="9" s="1"/>
  <c r="N82" i="8"/>
  <c r="B81" i="9" s="1"/>
  <c r="N80" i="8"/>
  <c r="B79" i="9" s="1"/>
  <c r="N79" i="8"/>
  <c r="B78" i="9" s="1"/>
  <c r="N78" i="8"/>
  <c r="B77" i="9" s="1"/>
  <c r="N77" i="8"/>
  <c r="B76" i="9" s="1"/>
  <c r="N76" i="8"/>
  <c r="B75" i="9" s="1"/>
  <c r="N75" i="8"/>
  <c r="B74" i="9" s="1"/>
  <c r="N73" i="8"/>
  <c r="B72" i="9" s="1"/>
  <c r="N72" i="8"/>
  <c r="B71" i="9" s="1"/>
  <c r="N71" i="8"/>
  <c r="B70" i="9" s="1"/>
  <c r="N70" i="8"/>
  <c r="B69" i="9" s="1"/>
  <c r="N69" i="8"/>
  <c r="B68" i="9" s="1"/>
  <c r="N68" i="8"/>
  <c r="B67" i="9" s="1"/>
  <c r="N67" i="8"/>
  <c r="B66" i="9" s="1"/>
  <c r="N66" i="8"/>
  <c r="B65" i="9" s="1"/>
  <c r="N65" i="8"/>
  <c r="B64" i="9" s="1"/>
  <c r="N64" i="8"/>
  <c r="B63" i="9" s="1"/>
  <c r="N63" i="8"/>
  <c r="B62" i="9" s="1"/>
  <c r="N62" i="8"/>
  <c r="B61" i="9" s="1"/>
  <c r="N61" i="8"/>
  <c r="B60" i="9" s="1"/>
  <c r="N60" i="8"/>
  <c r="B59" i="9" s="1"/>
  <c r="N59" i="8"/>
  <c r="B58" i="9" s="1"/>
  <c r="N57" i="8"/>
  <c r="B56" i="9" s="1"/>
  <c r="N56" i="8"/>
  <c r="B55" i="9" s="1"/>
  <c r="N55" i="8"/>
  <c r="B54" i="9" s="1"/>
  <c r="N54" i="8"/>
  <c r="B53" i="9" s="1"/>
  <c r="N53" i="8"/>
  <c r="B52" i="9" s="1"/>
  <c r="N52" i="8"/>
  <c r="B51" i="9" s="1"/>
  <c r="N51" i="8"/>
  <c r="B50" i="9" s="1"/>
  <c r="N49" i="8"/>
  <c r="B48" i="9" s="1"/>
  <c r="N48" i="8"/>
  <c r="B47" i="9" s="1"/>
  <c r="N47" i="8"/>
  <c r="B46" i="9" s="1"/>
  <c r="N46" i="8"/>
  <c r="B45" i="9" s="1"/>
  <c r="N45" i="8"/>
  <c r="B44" i="9" s="1"/>
  <c r="N44" i="8"/>
  <c r="B43" i="9" s="1"/>
  <c r="N43" i="8"/>
  <c r="B42" i="9" s="1"/>
  <c r="N42" i="8"/>
  <c r="B41" i="9" s="1"/>
  <c r="N41" i="8"/>
  <c r="B40" i="9" s="1"/>
  <c r="N40" i="8"/>
  <c r="B39" i="9" s="1"/>
  <c r="N38" i="8"/>
  <c r="B37" i="9" s="1"/>
  <c r="N36" i="8"/>
  <c r="B35" i="9" s="1"/>
  <c r="N35" i="8"/>
  <c r="B34" i="9" s="1"/>
  <c r="N34" i="8"/>
  <c r="B33" i="9" s="1"/>
  <c r="N33" i="8"/>
  <c r="B32" i="9" s="1"/>
  <c r="N32" i="8"/>
  <c r="B31" i="9" s="1"/>
  <c r="N31" i="8"/>
  <c r="B30" i="9" s="1"/>
  <c r="N30" i="8"/>
  <c r="B29" i="9" s="1"/>
  <c r="N29" i="8"/>
  <c r="B28" i="9" s="1"/>
  <c r="N28" i="8"/>
  <c r="B27" i="9" s="1"/>
  <c r="N27" i="8"/>
  <c r="B26" i="9" s="1"/>
  <c r="N26" i="8"/>
  <c r="B25" i="9" s="1"/>
  <c r="N24" i="8"/>
  <c r="B23" i="9" s="1"/>
  <c r="N23" i="8"/>
  <c r="B22" i="9" s="1"/>
  <c r="N21" i="8"/>
  <c r="B20" i="9" s="1"/>
  <c r="N20" i="8"/>
  <c r="B19" i="9" s="1"/>
  <c r="N19" i="8"/>
  <c r="B18" i="9" s="1"/>
  <c r="N18" i="8"/>
  <c r="B17" i="9" s="1"/>
  <c r="N16" i="8"/>
  <c r="B15" i="9" s="1"/>
  <c r="N15" i="8"/>
  <c r="B14" i="9" s="1"/>
  <c r="N14" i="8"/>
  <c r="B13" i="9" s="1"/>
  <c r="N13" i="8"/>
  <c r="B12" i="9" s="1"/>
  <c r="N12" i="8"/>
  <c r="B11" i="9" s="1"/>
  <c r="N11" i="8"/>
  <c r="B10" i="9" s="1"/>
  <c r="N9" i="8"/>
  <c r="B8" i="9" s="1"/>
  <c r="N8" i="8"/>
  <c r="B7" i="9" s="1"/>
  <c r="N7" i="8"/>
  <c r="B6" i="9" s="1"/>
  <c r="N6" i="8"/>
  <c r="B5" i="9" s="1"/>
  <c r="N5" i="8"/>
  <c r="B4" i="9" s="1"/>
  <c r="D98" i="9"/>
  <c r="E98" i="9"/>
  <c r="F98" i="9"/>
  <c r="M10" i="1"/>
  <c r="H10" i="1"/>
  <c r="G10" i="1"/>
  <c r="F10" i="1"/>
  <c r="E10" i="1"/>
  <c r="D10" i="1"/>
  <c r="C10" i="1"/>
  <c r="B10" i="1"/>
  <c r="G94" i="9"/>
  <c r="E94" i="9"/>
  <c r="D94" i="9"/>
  <c r="N86" i="8"/>
  <c r="B85" i="9" s="1"/>
  <c r="G80" i="9"/>
  <c r="N81" i="8"/>
  <c r="B80" i="9" s="1"/>
  <c r="N74" i="8"/>
  <c r="B73" i="9" s="1"/>
  <c r="N50" i="8"/>
  <c r="B49" i="9" s="1"/>
  <c r="N39" i="8"/>
  <c r="B38" i="9" s="1"/>
  <c r="F38" i="9"/>
  <c r="G36" i="9"/>
  <c r="N37" i="8"/>
  <c r="B36" i="9" s="1"/>
  <c r="F21" i="9"/>
  <c r="N17" i="8"/>
  <c r="B16" i="9" s="1"/>
  <c r="E9" i="9"/>
  <c r="N10" i="8"/>
  <c r="B9" i="9" s="1"/>
  <c r="G3" i="9"/>
  <c r="C98" i="9" l="1"/>
  <c r="J10" i="1"/>
  <c r="G21" i="9"/>
  <c r="G98" i="9"/>
  <c r="G57" i="9"/>
  <c r="L10" i="1"/>
  <c r="G16" i="9"/>
  <c r="G9" i="9"/>
  <c r="F57" i="9"/>
  <c r="F49" i="9"/>
  <c r="F24" i="9"/>
  <c r="E49" i="9"/>
  <c r="E36" i="9"/>
  <c r="E21" i="9"/>
  <c r="E80" i="9"/>
  <c r="E38" i="9"/>
  <c r="E16" i="9"/>
  <c r="N25" i="8"/>
  <c r="B24" i="9" s="1"/>
  <c r="N95" i="8"/>
  <c r="B94" i="9" s="1"/>
  <c r="H83" i="9"/>
  <c r="N99" i="8"/>
  <c r="B98" i="9" s="1"/>
  <c r="N58" i="8"/>
  <c r="B57" i="9" s="1"/>
  <c r="H55" i="9"/>
  <c r="H19" i="9"/>
  <c r="H39" i="9"/>
  <c r="H11" i="9"/>
  <c r="D36" i="9"/>
  <c r="D21" i="9"/>
  <c r="H82" i="9"/>
  <c r="H13" i="9"/>
  <c r="H97" i="9"/>
  <c r="H18" i="9"/>
  <c r="H20" i="9"/>
  <c r="H22" i="9"/>
  <c r="H46" i="9"/>
  <c r="H81" i="9"/>
  <c r="H54" i="9"/>
  <c r="H56" i="9"/>
  <c r="H10" i="9"/>
  <c r="H12" i="9"/>
  <c r="H14" i="9"/>
  <c r="H45" i="9"/>
  <c r="H89" i="9"/>
  <c r="G85" i="9"/>
  <c r="H86" i="9"/>
  <c r="H87" i="9"/>
  <c r="H88" i="9"/>
  <c r="H90" i="9"/>
  <c r="H91" i="9"/>
  <c r="G73" i="9"/>
  <c r="K10" i="1"/>
  <c r="G49" i="9"/>
  <c r="H51" i="9"/>
  <c r="I10" i="1"/>
  <c r="N10" i="1" s="1"/>
  <c r="H48" i="9"/>
  <c r="G38" i="9"/>
  <c r="H41" i="9"/>
  <c r="H44" i="9"/>
  <c r="H40" i="9"/>
  <c r="H42" i="9"/>
  <c r="G24" i="9"/>
  <c r="H30" i="9"/>
  <c r="H15" i="9"/>
  <c r="H47" i="9"/>
  <c r="F36" i="9"/>
  <c r="H99" i="9"/>
  <c r="E85" i="9"/>
  <c r="H92" i="9"/>
  <c r="H93" i="9"/>
  <c r="H84" i="9"/>
  <c r="E73" i="9"/>
  <c r="H74" i="9"/>
  <c r="H75" i="9"/>
  <c r="H76" i="9"/>
  <c r="H78" i="9"/>
  <c r="H79" i="9"/>
  <c r="H77" i="9"/>
  <c r="H62" i="9"/>
  <c r="E57" i="9"/>
  <c r="H60" i="9"/>
  <c r="H64" i="9"/>
  <c r="H68" i="9"/>
  <c r="H72" i="9"/>
  <c r="H70" i="9"/>
  <c r="H61" i="9"/>
  <c r="H65" i="9"/>
  <c r="H69" i="9"/>
  <c r="H63" i="9"/>
  <c r="H66" i="9"/>
  <c r="H58" i="9"/>
  <c r="H53" i="9"/>
  <c r="H50" i="9"/>
  <c r="H52" i="9"/>
  <c r="H43" i="9"/>
  <c r="H37" i="9"/>
  <c r="E24" i="9"/>
  <c r="H26" i="9"/>
  <c r="H32" i="9"/>
  <c r="H34" i="9"/>
  <c r="H25" i="9"/>
  <c r="H29" i="9"/>
  <c r="H33" i="9"/>
  <c r="H28" i="9"/>
  <c r="H17" i="9"/>
  <c r="E3" i="9"/>
  <c r="H6" i="9"/>
  <c r="H7" i="9"/>
  <c r="H8" i="9"/>
  <c r="H5" i="9"/>
  <c r="H4" i="9"/>
  <c r="H95" i="9"/>
  <c r="H96" i="9"/>
  <c r="H67" i="9"/>
  <c r="H71" i="9"/>
  <c r="H59" i="9"/>
  <c r="H27" i="9"/>
  <c r="H31" i="9"/>
  <c r="H35" i="9"/>
  <c r="N22" i="8"/>
  <c r="B21" i="9" s="1"/>
  <c r="H23" i="9"/>
  <c r="C94" i="9"/>
  <c r="H36" i="9" l="1"/>
  <c r="E100" i="9"/>
  <c r="G100" i="9"/>
  <c r="F100" i="9"/>
  <c r="C100" i="9"/>
  <c r="H94" i="9"/>
  <c r="H98" i="9"/>
  <c r="B100" i="9"/>
  <c r="H21" i="9"/>
  <c r="G101" i="6" l="1"/>
  <c r="G7" i="1" s="1"/>
  <c r="D16" i="9"/>
  <c r="H16" i="9" s="1"/>
  <c r="K101" i="6"/>
  <c r="K7" i="1" s="1"/>
  <c r="D24" i="9"/>
  <c r="H24" i="9" s="1"/>
  <c r="D38" i="9"/>
  <c r="H38" i="9" s="1"/>
  <c r="D49" i="9"/>
  <c r="H49" i="9" s="1"/>
  <c r="D57" i="9"/>
  <c r="H57" i="9" s="1"/>
  <c r="D73" i="9"/>
  <c r="H73" i="9" s="1"/>
  <c r="D80" i="9"/>
  <c r="H80" i="9" s="1"/>
  <c r="D85" i="9"/>
  <c r="D9" i="9"/>
  <c r="H9" i="9" s="1"/>
  <c r="D3" i="9"/>
  <c r="H3" i="9" s="1"/>
  <c r="H101" i="6"/>
  <c r="H7" i="1" s="1"/>
  <c r="E101" i="6"/>
  <c r="M101" i="6"/>
  <c r="M7" i="1" s="1"/>
  <c r="L101" i="6"/>
  <c r="L7" i="1" s="1"/>
  <c r="I101" i="6"/>
  <c r="I7" i="1" s="1"/>
  <c r="F101" i="6"/>
  <c r="F7" i="1" s="1"/>
  <c r="J101" i="6"/>
  <c r="J7" i="1" s="1"/>
  <c r="C9" i="1"/>
  <c r="D9" i="1"/>
  <c r="E9" i="1"/>
  <c r="F9" i="1"/>
  <c r="G9" i="1"/>
  <c r="H9" i="1"/>
  <c r="I9" i="1"/>
  <c r="J9" i="1"/>
  <c r="K9" i="1"/>
  <c r="L9" i="1"/>
  <c r="M9" i="1"/>
  <c r="B9" i="1"/>
  <c r="C8" i="1"/>
  <c r="D8" i="1"/>
  <c r="E8" i="1"/>
  <c r="F8" i="1"/>
  <c r="G8" i="1"/>
  <c r="H8" i="1"/>
  <c r="I8" i="1"/>
  <c r="J8" i="1"/>
  <c r="K8" i="1"/>
  <c r="L8" i="1"/>
  <c r="M8" i="1"/>
  <c r="B8" i="1"/>
  <c r="C6" i="1"/>
  <c r="D6" i="1"/>
  <c r="E6" i="1"/>
  <c r="F6" i="1"/>
  <c r="G6" i="1"/>
  <c r="H6" i="1"/>
  <c r="I6" i="1"/>
  <c r="J6" i="1"/>
  <c r="K6" i="1"/>
  <c r="L6" i="1"/>
  <c r="M6" i="1"/>
  <c r="D5" i="1"/>
  <c r="E5" i="1"/>
  <c r="F5" i="1"/>
  <c r="G5" i="1"/>
  <c r="H5" i="1"/>
  <c r="I5" i="1"/>
  <c r="J5" i="1"/>
  <c r="K5" i="1"/>
  <c r="L5" i="1"/>
  <c r="M5" i="1"/>
  <c r="B5" i="1"/>
  <c r="N5" i="1" s="1"/>
  <c r="N8" i="1" l="1"/>
  <c r="N6" i="1"/>
  <c r="E7" i="1"/>
  <c r="N101" i="6"/>
  <c r="H85" i="9"/>
  <c r="H100" i="9" s="1"/>
  <c r="D100" i="9"/>
  <c r="C7" i="1"/>
  <c r="C11" i="1" s="1"/>
  <c r="H11" i="1"/>
  <c r="E11" i="1"/>
  <c r="M11" i="1"/>
  <c r="I11" i="1"/>
  <c r="L11" i="1"/>
  <c r="N9" i="1"/>
  <c r="D7" i="1"/>
  <c r="D11" i="1" s="1"/>
  <c r="K11" i="1"/>
  <c r="G11" i="1"/>
  <c r="J11" i="1"/>
  <c r="F11" i="1"/>
  <c r="B7" i="1" l="1"/>
  <c r="N7" i="1" s="1"/>
  <c r="B11" i="1" l="1"/>
  <c r="N11" i="1" s="1"/>
</calcChain>
</file>

<file path=xl/sharedStrings.xml><?xml version="1.0" encoding="utf-8"?>
<sst xmlns="http://schemas.openxmlformats.org/spreadsheetml/2006/main" count="811" uniqueCount="140">
  <si>
    <t>EMPRESA</t>
  </si>
  <si>
    <t>MES</t>
  </si>
  <si>
    <t>TOTALES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</si>
  <si>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</si>
  <si>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</si>
  <si>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</si>
  <si>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</si>
  <si>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</si>
  <si>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</si>
  <si>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</si>
  <si>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</si>
  <si>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</si>
  <si>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</si>
  <si>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</si>
  <si>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</si>
  <si>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FEEROSUR ROCA S.A.</t>
  </si>
  <si>
    <t>FERROEXPRESO PAMPEANO S.A.C.</t>
  </si>
  <si>
    <t>NUEVO CENTRAL ARGENTINO S.A.</t>
  </si>
  <si>
    <t>TRENES ARGENTINOS CARGAS Y LOGÍSTICA S.A.- BELGRANO</t>
  </si>
  <si>
    <t>TRENES ARGENTINOS CARGAS Y LOGÍSTICA S.A.- URQUIZA</t>
  </si>
  <si>
    <t>TRENES ARGENTINOS CARGAS Y LOGÍSTICA S.A.- SAN MARTÍN</t>
  </si>
  <si>
    <t>TOTAL</t>
  </si>
  <si>
    <t>RUBROS Y SUBRUBROS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</si>
  <si>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</si>
  <si>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</si>
  <si>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</si>
  <si>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</si>
  <si>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</si>
  <si>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</si>
  <si>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</si>
  <si>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</si>
  <si>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</si>
  <si>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</si>
  <si>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</si>
  <si>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</si>
  <si>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ABONOS Y FERTILIZANTES</t>
  </si>
  <si>
    <t>ÚREA</t>
  </si>
  <si>
    <t>UAN</t>
  </si>
  <si>
    <t>FOSFATO MONOAMÓNICO</t>
  </si>
  <si>
    <t>FOSFATO DIAMÓNICO</t>
  </si>
  <si>
    <t>OTROS</t>
  </si>
  <si>
    <t>ACEITES</t>
  </si>
  <si>
    <t>ACEITE DE GIRASOL</t>
  </si>
  <si>
    <t>ACEITE DE SOJA</t>
  </si>
  <si>
    <t>ACEITE DE MAÍZ</t>
  </si>
  <si>
    <t>ACEITE DE MANÍ</t>
  </si>
  <si>
    <t>ACEITE MEZCLA</t>
  </si>
  <si>
    <t>OTROS ACEITES</t>
  </si>
  <si>
    <t>COMBUSTIBLES</t>
  </si>
  <si>
    <t>CARBÓN</t>
  </si>
  <si>
    <t>COQUE</t>
  </si>
  <si>
    <t>OTROS COMBUSTIBLES SÓLIDOS</t>
  </si>
  <si>
    <t>PETRÓLEO Y COMBUSTIBLES LÍQUIDOS</t>
  </si>
  <si>
    <t>CONTENEDORES</t>
  </si>
  <si>
    <t>CARGADOS</t>
  </si>
  <si>
    <t>VACÍOS</t>
  </si>
  <si>
    <t>GRANOS</t>
  </si>
  <si>
    <t>ARROZ</t>
  </si>
  <si>
    <t>AVENA</t>
  </si>
  <si>
    <t>CEBADA</t>
  </si>
  <si>
    <t>MAÍZ</t>
  </si>
  <si>
    <t>MANÍ</t>
  </si>
  <si>
    <t>TRIGO</t>
  </si>
  <si>
    <t>SORGO</t>
  </si>
  <si>
    <t>GIRASOL</t>
  </si>
  <si>
    <t>SOJA</t>
  </si>
  <si>
    <t>OTROS CEREALES</t>
  </si>
  <si>
    <t>POROTOS</t>
  </si>
  <si>
    <t>MADERAS</t>
  </si>
  <si>
    <t>MANUFACTURAS</t>
  </si>
  <si>
    <t>CAÑOS Y TUBOS</t>
  </si>
  <si>
    <t>BOBINAS DE ACERO</t>
  </si>
  <si>
    <t>AUTOPARTES</t>
  </si>
  <si>
    <t>ESCORIA Y RESIDUOS SIDERÚRGICOS</t>
  </si>
  <si>
    <t>OTROS PRODUCTOS SIDERÚRGICOS</t>
  </si>
  <si>
    <t>FUNDENTE</t>
  </si>
  <si>
    <t>VIDRIO</t>
  </si>
  <si>
    <t>ENVASES VACÍOS</t>
  </si>
  <si>
    <t>PASTA CELULOSA</t>
  </si>
  <si>
    <t>OTRAS MANUFACTURAS</t>
  </si>
  <si>
    <t>MATERIAL DE VÍA</t>
  </si>
  <si>
    <t>PIEDRA BALASTO</t>
  </si>
  <si>
    <t>PIEDRA ESCORIA</t>
  </si>
  <si>
    <t>RIELES</t>
  </si>
  <si>
    <t>DURMIENTES DE MADERA</t>
  </si>
  <si>
    <t>DURMIENTES METÁLICOS</t>
  </si>
  <si>
    <t>DURMIENTES DE HORMIGÓN</t>
  </si>
  <si>
    <t>OTROS MATERIALES DE VÍA</t>
  </si>
  <si>
    <t>MINERALES Y MATERIALES DE CONSTRUCCIÓN</t>
  </si>
  <si>
    <t>ARENA</t>
  </si>
  <si>
    <t>CAL</t>
  </si>
  <si>
    <t>CEMENTO EN BOLSA</t>
  </si>
  <si>
    <t>CEMENTO A GRANEL</t>
  </si>
  <si>
    <t>CLINKER</t>
  </si>
  <si>
    <t>YESO</t>
  </si>
  <si>
    <t>PIEDRA GRANÍTICA</t>
  </si>
  <si>
    <t>PIEDRA CALIZA</t>
  </si>
  <si>
    <t>ROCAS DE APLICACIÓN</t>
  </si>
  <si>
    <t>SERPENTINA</t>
  </si>
  <si>
    <t>BARITINA</t>
  </si>
  <si>
    <t>FRANC SAND</t>
  </si>
  <si>
    <t>AGENTE DE SOSTÉN PARA EXPLOTACIÓN PETROLERA</t>
  </si>
  <si>
    <t>OTROS PRODUCTOS PARA LA CONSTRUCCIÓN</t>
  </si>
  <si>
    <t>OTROS MINERALES</t>
  </si>
  <si>
    <t>OTROS PRODUCTOS ALIMENTICIOS</t>
  </si>
  <si>
    <t>AZÚCAR</t>
  </si>
  <si>
    <t>BEBIDAS</t>
  </si>
  <si>
    <t>CONSERVAS</t>
  </si>
  <si>
    <t>LÁCTEOS</t>
  </si>
  <si>
    <t>VINO</t>
  </si>
  <si>
    <t>OTROS PRODUCTOS AGRÍCOLAS</t>
  </si>
  <si>
    <t>FORRAJES</t>
  </si>
  <si>
    <t>FRUTA</t>
  </si>
  <si>
    <t>DERIVADOS DE LA INDUSTRIA CÍTRICA</t>
  </si>
  <si>
    <t>SUBPRODUCTOS AGRARIOS</t>
  </si>
  <si>
    <t>PELLET DE SOJA</t>
  </si>
  <si>
    <t>PELLET  DE GIRASOL</t>
  </si>
  <si>
    <t>PELLET DE CÁSCARA DE GIRASOL</t>
  </si>
  <si>
    <t>PELLET DE MANÍ</t>
  </si>
  <si>
    <t>OTRAS HARINAS</t>
  </si>
  <si>
    <t>HARINA DE SOJA</t>
  </si>
  <si>
    <t>QUÍMICOS Y PETROQUÍMICOS</t>
  </si>
  <si>
    <t>POLIETILENO Y PVC</t>
  </si>
  <si>
    <t>SODA CÁUSTICA</t>
  </si>
  <si>
    <t>CARGAS GENERALES</t>
  </si>
  <si>
    <t>FERROSUR ROCA S.A.</t>
  </si>
  <si>
    <t>TRENES ARGENTINOS CARGAS Y LOGÍSTICA Belgrano</t>
  </si>
  <si>
    <t>TRENES ARGENTINOS CARGAS Y LOGÍSTICA Urquiza</t>
  </si>
  <si>
    <t>TRENES ARGENTINOS CARGAS Y LOGÍSTICA San Martín</t>
  </si>
  <si>
    <t>SUBPRODUCTOS AGRAGRIOS</t>
  </si>
  <si>
    <t>FERROSUR ROCA S.A: Datos sujetos a la aprobación y publicación de los estados contables trimestrales de la concesionaria y su controlante.</t>
  </si>
  <si>
    <t>MALTA</t>
  </si>
  <si>
    <t>CARGAS TRANSPORTADAS - 2023</t>
  </si>
  <si>
    <t>FERROSUR ROCA S.A. - CARGAS TRANSPORTADAS - AÑO 2023</t>
  </si>
  <si>
    <t>FERROEXPRESO PAMPEANO S.A.C. - CARGAS TRANSPORTADAS - AÑO 2023</t>
  </si>
  <si>
    <t>NUEVO CENTRAL ARGENTINO S.A. - CARGAS TRANSPORTADAS - AÑO 2023</t>
  </si>
  <si>
    <t>TRENES ARGENTINOS CARGAS Y LOGÍSTICA S.A.- LÍNEA BELGRANO  - CARGAS TRANSPORTADAS - AÑO 2023</t>
  </si>
  <si>
    <t>TRENES ARGENTINOS CARGAS Y LOGÍSTICA S.A.- LÍNEA SAN MARTÍN  - CARGAS TRANSPORTADAS - AÑO 2023</t>
  </si>
  <si>
    <t>TRENES ARGENTINOS CARGAS Y LOGÍSTICA S.A.- LÍNEA URQUIZA  - CARGAS TRANSPORTADAS - AÑO 2023</t>
  </si>
  <si>
    <t>CARGAS TRANSPORTADAS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</si>
</sst>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/>
    <xf numFmtId="164" fontId="3" fillId="2" borderId="6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0" fillId="4" borderId="0" xfId="0" applyFill="1"/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6" fillId="4" borderId="21" xfId="0" applyFont="1" applyFill="1" applyBorder="1" applyAlignment="1">
      <alignment horizontal="righ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0" fontId="6" fillId="4" borderId="23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3" fontId="7" fillId="0" borderId="24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right" vertical="center" wrapText="1"/>
    </xf>
    <xf numFmtId="3" fontId="7" fillId="0" borderId="26" xfId="0" applyNumberFormat="1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right" vertical="center"/>
    </xf>
    <xf numFmtId="3" fontId="5" fillId="4" borderId="16" xfId="0" applyNumberFormat="1" applyFont="1" applyFill="1" applyBorder="1"/>
    <xf numFmtId="0" fontId="7" fillId="4" borderId="0" xfId="0" applyFont="1" applyFill="1"/>
    <xf numFmtId="0" fontId="5" fillId="2" borderId="1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 wrapText="1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7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/>
    </xf>
    <xf numFmtId="3" fontId="7" fillId="0" borderId="28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3" fontId="5" fillId="2" borderId="2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right"/>
    </xf>
    <xf numFmtId="0" fontId="8" fillId="0" borderId="0" xfId="0" applyFont="1"/>
    <xf numFmtId="0" fontId="8" fillId="4" borderId="0" xfId="0" applyFont="1" applyFill="1"/>
    <xf numFmtId="165" fontId="10" fillId="0" borderId="31" xfId="1" applyNumberFormat="1" applyFont="1" applyFill="1" applyBorder="1" applyAlignment="1">
      <alignment horizontal="right" vertical="center" wrapText="1"/>
    </xf>
    <xf numFmtId="3" fontId="0" fillId="4" borderId="0" xfId="0" applyNumberFormat="1" applyFill="1"/>
    <xf numFmtId="0" fontId="7" fillId="4" borderId="28" xfId="0" applyFont="1" applyFill="1" applyBorder="1"/>
    <xf numFmtId="3" fontId="7" fillId="0" borderId="32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0" fillId="0" borderId="0" xfId="0" applyFill="1"/>
    <xf numFmtId="0" fontId="4" fillId="4" borderId="0" xfId="0" applyFont="1" applyFill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4" xfId="2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RT\Downloads\ESTADISTICAS-NUEVO%20MODELO-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OSUR-TON"/>
      <sheetName val="FERROSUR-TON-KM"/>
      <sheetName val="FERROSUR-INGRESOS"/>
      <sheetName val="FERROSUR-GENERAL"/>
      <sheetName val="FEPSA-TON"/>
      <sheetName val="FEPSA-TON-KM"/>
      <sheetName val="FEPSA-INGRESOS"/>
      <sheetName val="FEPSA-GENERAL"/>
      <sheetName val="NCA-TON"/>
      <sheetName val="NCA-TON-KM"/>
      <sheetName val="NCA-INGRESOS"/>
      <sheetName val="NCA-GENERAL"/>
      <sheetName val="TACYL-BELGRANO-TON"/>
      <sheetName val="TACYL-BELGRANO-TON-KM"/>
      <sheetName val="TACYL-BELGRANO-INGRESOS"/>
      <sheetName val="TACYL-BELGR-GENERAL"/>
      <sheetName val="TACYL-URQ-TON"/>
      <sheetName val="TACYL-URQ-TON-KM"/>
      <sheetName val="TACYL-URQ-INGRESOS"/>
      <sheetName val="TACYL-URQ-GENERAL"/>
      <sheetName val="TACYL-SMT-TON"/>
      <sheetName val="TACYL-SMT-TON-KM"/>
      <sheetName val="TACYL-SMT-INGRESOS"/>
      <sheetName val="TACYL-SMT-GENERAL"/>
      <sheetName val="RIO NEGRO-TON"/>
      <sheetName val="PRESENTACION GENERAL EMPRES-TON"/>
      <sheetName val="PRESENTACION GENERAL-TON-KM"/>
      <sheetName val="PRESENTACION GENERAL-INGRESOS"/>
      <sheetName val="PRESENTACIÓN GENERAL MES-TON"/>
      <sheetName val="PRESENTACIÓN GENERAL-MES-TON KM"/>
      <sheetName val="PRESENTACION GENERAL-MES -INGRE"/>
      <sheetName val="TON-MES-FERROSUR"/>
      <sheetName val="TON-MES-FEPSA"/>
      <sheetName val="TON-MES-NCA"/>
      <sheetName val="TON-MES-BELGRANO"/>
      <sheetName val="TON-MES-URQUIZA"/>
      <sheetName val="TON-MES-SAN MARTIN"/>
      <sheetName val="TON-TOTALES"/>
      <sheetName val="TON-KM-MES-FERROSUR"/>
      <sheetName val="TON-KM-MES-FEPSA"/>
      <sheetName val="TON-KM-MES-NCA"/>
      <sheetName val="TON-KM-MES-BELGRANO"/>
      <sheetName val="TON-KM-MES-URQ"/>
      <sheetName val="TON-KM-MES-SMT"/>
      <sheetName val="TOTAL-TON-KM"/>
      <sheetName val="EXPLOTACION"/>
    </sheetNames>
    <sheetDataSet>
      <sheetData sheetId="0"/>
      <sheetData sheetId="1"/>
      <sheetData sheetId="2"/>
      <sheetData sheetId="3"/>
      <sheetData sheetId="4">
        <row r="6">
          <cell r="C6">
            <v>1459.08</v>
          </cell>
        </row>
        <row r="11">
          <cell r="D11">
            <v>4194.18</v>
          </cell>
        </row>
        <row r="25">
          <cell r="C25">
            <v>28094.25</v>
          </cell>
          <cell r="D25">
            <v>32433.35</v>
          </cell>
        </row>
        <row r="26">
          <cell r="C26">
            <v>131063.74</v>
          </cell>
          <cell r="D26">
            <v>132677.14000000001</v>
          </cell>
        </row>
        <row r="28">
          <cell r="C28">
            <v>30928.89</v>
          </cell>
          <cell r="D28">
            <v>3653.05</v>
          </cell>
        </row>
        <row r="31">
          <cell r="C31">
            <v>54246.22</v>
          </cell>
          <cell r="D31">
            <v>44299.22</v>
          </cell>
        </row>
        <row r="35">
          <cell r="C35">
            <v>1571.56</v>
          </cell>
          <cell r="D35">
            <v>1510.06</v>
          </cell>
        </row>
        <row r="81">
          <cell r="C81">
            <v>6864.86</v>
          </cell>
          <cell r="D81">
            <v>15245.9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view="pageBreakPreview" zoomScaleNormal="80" zoomScaleSheetLayoutView="100" workbookViewId="0">
      <selection activeCell="H100" sqref="H100"/>
    </sheetView>
  </sheetViews>
  <sheetFormatPr baseColWidth="10" defaultColWidth="45.140625" defaultRowHeight="11.25" x14ac:dyDescent="0.2"/>
  <cols>
    <col min="1" max="1" width="44.28515625" style="37" bestFit="1" customWidth="1"/>
    <col min="2" max="7" width="18.7109375" style="37" customWidth="1"/>
    <col min="8" max="8" width="20.28515625" style="37" customWidth="1"/>
    <col min="9" max="256" width="45.140625" style="37"/>
    <col min="257" max="257" width="44.28515625" style="37" bestFit="1" customWidth="1"/>
    <col min="258" max="263" width="18.7109375" style="37" customWidth="1"/>
    <col min="264" max="264" width="20.28515625" style="37" customWidth="1"/>
    <col min="265" max="512" width="45.140625" style="37"/>
    <col min="513" max="513" width="44.28515625" style="37" bestFit="1" customWidth="1"/>
    <col min="514" max="519" width="18.7109375" style="37" customWidth="1"/>
    <col min="520" max="520" width="20.28515625" style="37" customWidth="1"/>
    <col min="521" max="768" width="45.140625" style="37"/>
    <col min="769" max="769" width="44.28515625" style="37" bestFit="1" customWidth="1"/>
    <col min="770" max="775" width="18.7109375" style="37" customWidth="1"/>
    <col min="776" max="776" width="20.28515625" style="37" customWidth="1"/>
    <col min="777" max="1024" width="45.140625" style="37"/>
    <col min="1025" max="1025" width="44.28515625" style="37" bestFit="1" customWidth="1"/>
    <col min="1026" max="1031" width="18.7109375" style="37" customWidth="1"/>
    <col min="1032" max="1032" width="20.28515625" style="37" customWidth="1"/>
    <col min="1033" max="1280" width="45.140625" style="37"/>
    <col min="1281" max="1281" width="44.28515625" style="37" bestFit="1" customWidth="1"/>
    <col min="1282" max="1287" width="18.7109375" style="37" customWidth="1"/>
    <col min="1288" max="1288" width="20.28515625" style="37" customWidth="1"/>
    <col min="1289" max="1536" width="45.140625" style="37"/>
    <col min="1537" max="1537" width="44.28515625" style="37" bestFit="1" customWidth="1"/>
    <col min="1538" max="1543" width="18.7109375" style="37" customWidth="1"/>
    <col min="1544" max="1544" width="20.28515625" style="37" customWidth="1"/>
    <col min="1545" max="1792" width="45.140625" style="37"/>
    <col min="1793" max="1793" width="44.28515625" style="37" bestFit="1" customWidth="1"/>
    <col min="1794" max="1799" width="18.7109375" style="37" customWidth="1"/>
    <col min="1800" max="1800" width="20.28515625" style="37" customWidth="1"/>
    <col min="1801" max="2048" width="45.140625" style="37"/>
    <col min="2049" max="2049" width="44.28515625" style="37" bestFit="1" customWidth="1"/>
    <col min="2050" max="2055" width="18.7109375" style="37" customWidth="1"/>
    <col min="2056" max="2056" width="20.28515625" style="37" customWidth="1"/>
    <col min="2057" max="2304" width="45.140625" style="37"/>
    <col min="2305" max="2305" width="44.28515625" style="37" bestFit="1" customWidth="1"/>
    <col min="2306" max="2311" width="18.7109375" style="37" customWidth="1"/>
    <col min="2312" max="2312" width="20.28515625" style="37" customWidth="1"/>
    <col min="2313" max="2560" width="45.140625" style="37"/>
    <col min="2561" max="2561" width="44.28515625" style="37" bestFit="1" customWidth="1"/>
    <col min="2562" max="2567" width="18.7109375" style="37" customWidth="1"/>
    <col min="2568" max="2568" width="20.28515625" style="37" customWidth="1"/>
    <col min="2569" max="2816" width="45.140625" style="37"/>
    <col min="2817" max="2817" width="44.28515625" style="37" bestFit="1" customWidth="1"/>
    <col min="2818" max="2823" width="18.7109375" style="37" customWidth="1"/>
    <col min="2824" max="2824" width="20.28515625" style="37" customWidth="1"/>
    <col min="2825" max="3072" width="45.140625" style="37"/>
    <col min="3073" max="3073" width="44.28515625" style="37" bestFit="1" customWidth="1"/>
    <col min="3074" max="3079" width="18.7109375" style="37" customWidth="1"/>
    <col min="3080" max="3080" width="20.28515625" style="37" customWidth="1"/>
    <col min="3081" max="3328" width="45.140625" style="37"/>
    <col min="3329" max="3329" width="44.28515625" style="37" bestFit="1" customWidth="1"/>
    <col min="3330" max="3335" width="18.7109375" style="37" customWidth="1"/>
    <col min="3336" max="3336" width="20.28515625" style="37" customWidth="1"/>
    <col min="3337" max="3584" width="45.140625" style="37"/>
    <col min="3585" max="3585" width="44.28515625" style="37" bestFit="1" customWidth="1"/>
    <col min="3586" max="3591" width="18.7109375" style="37" customWidth="1"/>
    <col min="3592" max="3592" width="20.28515625" style="37" customWidth="1"/>
    <col min="3593" max="3840" width="45.140625" style="37"/>
    <col min="3841" max="3841" width="44.28515625" style="37" bestFit="1" customWidth="1"/>
    <col min="3842" max="3847" width="18.7109375" style="37" customWidth="1"/>
    <col min="3848" max="3848" width="20.28515625" style="37" customWidth="1"/>
    <col min="3849" max="4096" width="45.140625" style="37"/>
    <col min="4097" max="4097" width="44.28515625" style="37" bestFit="1" customWidth="1"/>
    <col min="4098" max="4103" width="18.7109375" style="37" customWidth="1"/>
    <col min="4104" max="4104" width="20.28515625" style="37" customWidth="1"/>
    <col min="4105" max="4352" width="45.140625" style="37"/>
    <col min="4353" max="4353" width="44.28515625" style="37" bestFit="1" customWidth="1"/>
    <col min="4354" max="4359" width="18.7109375" style="37" customWidth="1"/>
    <col min="4360" max="4360" width="20.28515625" style="37" customWidth="1"/>
    <col min="4361" max="4608" width="45.140625" style="37"/>
    <col min="4609" max="4609" width="44.28515625" style="37" bestFit="1" customWidth="1"/>
    <col min="4610" max="4615" width="18.7109375" style="37" customWidth="1"/>
    <col min="4616" max="4616" width="20.28515625" style="37" customWidth="1"/>
    <col min="4617" max="4864" width="45.140625" style="37"/>
    <col min="4865" max="4865" width="44.28515625" style="37" bestFit="1" customWidth="1"/>
    <col min="4866" max="4871" width="18.7109375" style="37" customWidth="1"/>
    <col min="4872" max="4872" width="20.28515625" style="37" customWidth="1"/>
    <col min="4873" max="5120" width="45.140625" style="37"/>
    <col min="5121" max="5121" width="44.28515625" style="37" bestFit="1" customWidth="1"/>
    <col min="5122" max="5127" width="18.7109375" style="37" customWidth="1"/>
    <col min="5128" max="5128" width="20.28515625" style="37" customWidth="1"/>
    <col min="5129" max="5376" width="45.140625" style="37"/>
    <col min="5377" max="5377" width="44.28515625" style="37" bestFit="1" customWidth="1"/>
    <col min="5378" max="5383" width="18.7109375" style="37" customWidth="1"/>
    <col min="5384" max="5384" width="20.28515625" style="37" customWidth="1"/>
    <col min="5385" max="5632" width="45.140625" style="37"/>
    <col min="5633" max="5633" width="44.28515625" style="37" bestFit="1" customWidth="1"/>
    <col min="5634" max="5639" width="18.7109375" style="37" customWidth="1"/>
    <col min="5640" max="5640" width="20.28515625" style="37" customWidth="1"/>
    <col min="5641" max="5888" width="45.140625" style="37"/>
    <col min="5889" max="5889" width="44.28515625" style="37" bestFit="1" customWidth="1"/>
    <col min="5890" max="5895" width="18.7109375" style="37" customWidth="1"/>
    <col min="5896" max="5896" width="20.28515625" style="37" customWidth="1"/>
    <col min="5897" max="6144" width="45.140625" style="37"/>
    <col min="6145" max="6145" width="44.28515625" style="37" bestFit="1" customWidth="1"/>
    <col min="6146" max="6151" width="18.7109375" style="37" customWidth="1"/>
    <col min="6152" max="6152" width="20.28515625" style="37" customWidth="1"/>
    <col min="6153" max="6400" width="45.140625" style="37"/>
    <col min="6401" max="6401" width="44.28515625" style="37" bestFit="1" customWidth="1"/>
    <col min="6402" max="6407" width="18.7109375" style="37" customWidth="1"/>
    <col min="6408" max="6408" width="20.28515625" style="37" customWidth="1"/>
    <col min="6409" max="6656" width="45.140625" style="37"/>
    <col min="6657" max="6657" width="44.28515625" style="37" bestFit="1" customWidth="1"/>
    <col min="6658" max="6663" width="18.7109375" style="37" customWidth="1"/>
    <col min="6664" max="6664" width="20.28515625" style="37" customWidth="1"/>
    <col min="6665" max="6912" width="45.140625" style="37"/>
    <col min="6913" max="6913" width="44.28515625" style="37" bestFit="1" customWidth="1"/>
    <col min="6914" max="6919" width="18.7109375" style="37" customWidth="1"/>
    <col min="6920" max="6920" width="20.28515625" style="37" customWidth="1"/>
    <col min="6921" max="7168" width="45.140625" style="37"/>
    <col min="7169" max="7169" width="44.28515625" style="37" bestFit="1" customWidth="1"/>
    <col min="7170" max="7175" width="18.7109375" style="37" customWidth="1"/>
    <col min="7176" max="7176" width="20.28515625" style="37" customWidth="1"/>
    <col min="7177" max="7424" width="45.140625" style="37"/>
    <col min="7425" max="7425" width="44.28515625" style="37" bestFit="1" customWidth="1"/>
    <col min="7426" max="7431" width="18.7109375" style="37" customWidth="1"/>
    <col min="7432" max="7432" width="20.28515625" style="37" customWidth="1"/>
    <col min="7433" max="7680" width="45.140625" style="37"/>
    <col min="7681" max="7681" width="44.28515625" style="37" bestFit="1" customWidth="1"/>
    <col min="7682" max="7687" width="18.7109375" style="37" customWidth="1"/>
    <col min="7688" max="7688" width="20.28515625" style="37" customWidth="1"/>
    <col min="7689" max="7936" width="45.140625" style="37"/>
    <col min="7937" max="7937" width="44.28515625" style="37" bestFit="1" customWidth="1"/>
    <col min="7938" max="7943" width="18.7109375" style="37" customWidth="1"/>
    <col min="7944" max="7944" width="20.28515625" style="37" customWidth="1"/>
    <col min="7945" max="8192" width="45.140625" style="37"/>
    <col min="8193" max="8193" width="44.28515625" style="37" bestFit="1" customWidth="1"/>
    <col min="8194" max="8199" width="18.7109375" style="37" customWidth="1"/>
    <col min="8200" max="8200" width="20.28515625" style="37" customWidth="1"/>
    <col min="8201" max="8448" width="45.140625" style="37"/>
    <col min="8449" max="8449" width="44.28515625" style="37" bestFit="1" customWidth="1"/>
    <col min="8450" max="8455" width="18.7109375" style="37" customWidth="1"/>
    <col min="8456" max="8456" width="20.28515625" style="37" customWidth="1"/>
    <col min="8457" max="8704" width="45.140625" style="37"/>
    <col min="8705" max="8705" width="44.28515625" style="37" bestFit="1" customWidth="1"/>
    <col min="8706" max="8711" width="18.7109375" style="37" customWidth="1"/>
    <col min="8712" max="8712" width="20.28515625" style="37" customWidth="1"/>
    <col min="8713" max="8960" width="45.140625" style="37"/>
    <col min="8961" max="8961" width="44.28515625" style="37" bestFit="1" customWidth="1"/>
    <col min="8962" max="8967" width="18.7109375" style="37" customWidth="1"/>
    <col min="8968" max="8968" width="20.28515625" style="37" customWidth="1"/>
    <col min="8969" max="9216" width="45.140625" style="37"/>
    <col min="9217" max="9217" width="44.28515625" style="37" bestFit="1" customWidth="1"/>
    <col min="9218" max="9223" width="18.7109375" style="37" customWidth="1"/>
    <col min="9224" max="9224" width="20.28515625" style="37" customWidth="1"/>
    <col min="9225" max="9472" width="45.140625" style="37"/>
    <col min="9473" max="9473" width="44.28515625" style="37" bestFit="1" customWidth="1"/>
    <col min="9474" max="9479" width="18.7109375" style="37" customWidth="1"/>
    <col min="9480" max="9480" width="20.28515625" style="37" customWidth="1"/>
    <col min="9481" max="9728" width="45.140625" style="37"/>
    <col min="9729" max="9729" width="44.28515625" style="37" bestFit="1" customWidth="1"/>
    <col min="9730" max="9735" width="18.7109375" style="37" customWidth="1"/>
    <col min="9736" max="9736" width="20.28515625" style="37" customWidth="1"/>
    <col min="9737" max="9984" width="45.140625" style="37"/>
    <col min="9985" max="9985" width="44.28515625" style="37" bestFit="1" customWidth="1"/>
    <col min="9986" max="9991" width="18.7109375" style="37" customWidth="1"/>
    <col min="9992" max="9992" width="20.28515625" style="37" customWidth="1"/>
    <col min="9993" max="10240" width="45.140625" style="37"/>
    <col min="10241" max="10241" width="44.28515625" style="37" bestFit="1" customWidth="1"/>
    <col min="10242" max="10247" width="18.7109375" style="37" customWidth="1"/>
    <col min="10248" max="10248" width="20.28515625" style="37" customWidth="1"/>
    <col min="10249" max="10496" width="45.140625" style="37"/>
    <col min="10497" max="10497" width="44.28515625" style="37" bestFit="1" customWidth="1"/>
    <col min="10498" max="10503" width="18.7109375" style="37" customWidth="1"/>
    <col min="10504" max="10504" width="20.28515625" style="37" customWidth="1"/>
    <col min="10505" max="10752" width="45.140625" style="37"/>
    <col min="10753" max="10753" width="44.28515625" style="37" bestFit="1" customWidth="1"/>
    <col min="10754" max="10759" width="18.7109375" style="37" customWidth="1"/>
    <col min="10760" max="10760" width="20.28515625" style="37" customWidth="1"/>
    <col min="10761" max="11008" width="45.140625" style="37"/>
    <col min="11009" max="11009" width="44.28515625" style="37" bestFit="1" customWidth="1"/>
    <col min="11010" max="11015" width="18.7109375" style="37" customWidth="1"/>
    <col min="11016" max="11016" width="20.28515625" style="37" customWidth="1"/>
    <col min="11017" max="11264" width="45.140625" style="37"/>
    <col min="11265" max="11265" width="44.28515625" style="37" bestFit="1" customWidth="1"/>
    <col min="11266" max="11271" width="18.7109375" style="37" customWidth="1"/>
    <col min="11272" max="11272" width="20.28515625" style="37" customWidth="1"/>
    <col min="11273" max="11520" width="45.140625" style="37"/>
    <col min="11521" max="11521" width="44.28515625" style="37" bestFit="1" customWidth="1"/>
    <col min="11522" max="11527" width="18.7109375" style="37" customWidth="1"/>
    <col min="11528" max="11528" width="20.28515625" style="37" customWidth="1"/>
    <col min="11529" max="11776" width="45.140625" style="37"/>
    <col min="11777" max="11777" width="44.28515625" style="37" bestFit="1" customWidth="1"/>
    <col min="11778" max="11783" width="18.7109375" style="37" customWidth="1"/>
    <col min="11784" max="11784" width="20.28515625" style="37" customWidth="1"/>
    <col min="11785" max="12032" width="45.140625" style="37"/>
    <col min="12033" max="12033" width="44.28515625" style="37" bestFit="1" customWidth="1"/>
    <col min="12034" max="12039" width="18.7109375" style="37" customWidth="1"/>
    <col min="12040" max="12040" width="20.28515625" style="37" customWidth="1"/>
    <col min="12041" max="12288" width="45.140625" style="37"/>
    <col min="12289" max="12289" width="44.28515625" style="37" bestFit="1" customWidth="1"/>
    <col min="12290" max="12295" width="18.7109375" style="37" customWidth="1"/>
    <col min="12296" max="12296" width="20.28515625" style="37" customWidth="1"/>
    <col min="12297" max="12544" width="45.140625" style="37"/>
    <col min="12545" max="12545" width="44.28515625" style="37" bestFit="1" customWidth="1"/>
    <col min="12546" max="12551" width="18.7109375" style="37" customWidth="1"/>
    <col min="12552" max="12552" width="20.28515625" style="37" customWidth="1"/>
    <col min="12553" max="12800" width="45.140625" style="37"/>
    <col min="12801" max="12801" width="44.28515625" style="37" bestFit="1" customWidth="1"/>
    <col min="12802" max="12807" width="18.7109375" style="37" customWidth="1"/>
    <col min="12808" max="12808" width="20.28515625" style="37" customWidth="1"/>
    <col min="12809" max="13056" width="45.140625" style="37"/>
    <col min="13057" max="13057" width="44.28515625" style="37" bestFit="1" customWidth="1"/>
    <col min="13058" max="13063" width="18.7109375" style="37" customWidth="1"/>
    <col min="13064" max="13064" width="20.28515625" style="37" customWidth="1"/>
    <col min="13065" max="13312" width="45.140625" style="37"/>
    <col min="13313" max="13313" width="44.28515625" style="37" bestFit="1" customWidth="1"/>
    <col min="13314" max="13319" width="18.7109375" style="37" customWidth="1"/>
    <col min="13320" max="13320" width="20.28515625" style="37" customWidth="1"/>
    <col min="13321" max="13568" width="45.140625" style="37"/>
    <col min="13569" max="13569" width="44.28515625" style="37" bestFit="1" customWidth="1"/>
    <col min="13570" max="13575" width="18.7109375" style="37" customWidth="1"/>
    <col min="13576" max="13576" width="20.28515625" style="37" customWidth="1"/>
    <col min="13577" max="13824" width="45.140625" style="37"/>
    <col min="13825" max="13825" width="44.28515625" style="37" bestFit="1" customWidth="1"/>
    <col min="13826" max="13831" width="18.7109375" style="37" customWidth="1"/>
    <col min="13832" max="13832" width="20.28515625" style="37" customWidth="1"/>
    <col min="13833" max="14080" width="45.140625" style="37"/>
    <col min="14081" max="14081" width="44.28515625" style="37" bestFit="1" customWidth="1"/>
    <col min="14082" max="14087" width="18.7109375" style="37" customWidth="1"/>
    <col min="14088" max="14088" width="20.28515625" style="37" customWidth="1"/>
    <col min="14089" max="14336" width="45.140625" style="37"/>
    <col min="14337" max="14337" width="44.28515625" style="37" bestFit="1" customWidth="1"/>
    <col min="14338" max="14343" width="18.7109375" style="37" customWidth="1"/>
    <col min="14344" max="14344" width="20.28515625" style="37" customWidth="1"/>
    <col min="14345" max="14592" width="45.140625" style="37"/>
    <col min="14593" max="14593" width="44.28515625" style="37" bestFit="1" customWidth="1"/>
    <col min="14594" max="14599" width="18.7109375" style="37" customWidth="1"/>
    <col min="14600" max="14600" width="20.28515625" style="37" customWidth="1"/>
    <col min="14601" max="14848" width="45.140625" style="37"/>
    <col min="14849" max="14849" width="44.28515625" style="37" bestFit="1" customWidth="1"/>
    <col min="14850" max="14855" width="18.7109375" style="37" customWidth="1"/>
    <col min="14856" max="14856" width="20.28515625" style="37" customWidth="1"/>
    <col min="14857" max="15104" width="45.140625" style="37"/>
    <col min="15105" max="15105" width="44.28515625" style="37" bestFit="1" customWidth="1"/>
    <col min="15106" max="15111" width="18.7109375" style="37" customWidth="1"/>
    <col min="15112" max="15112" width="20.28515625" style="37" customWidth="1"/>
    <col min="15113" max="15360" width="45.140625" style="37"/>
    <col min="15361" max="15361" width="44.28515625" style="37" bestFit="1" customWidth="1"/>
    <col min="15362" max="15367" width="18.7109375" style="37" customWidth="1"/>
    <col min="15368" max="15368" width="20.28515625" style="37" customWidth="1"/>
    <col min="15369" max="15616" width="45.140625" style="37"/>
    <col min="15617" max="15617" width="44.28515625" style="37" bestFit="1" customWidth="1"/>
    <col min="15618" max="15623" width="18.7109375" style="37" customWidth="1"/>
    <col min="15624" max="15624" width="20.28515625" style="37" customWidth="1"/>
    <col min="15625" max="15872" width="45.140625" style="37"/>
    <col min="15873" max="15873" width="44.28515625" style="37" bestFit="1" customWidth="1"/>
    <col min="15874" max="15879" width="18.7109375" style="37" customWidth="1"/>
    <col min="15880" max="15880" width="20.28515625" style="37" customWidth="1"/>
    <col min="15881" max="16128" width="45.140625" style="37"/>
    <col min="16129" max="16129" width="44.28515625" style="37" bestFit="1" customWidth="1"/>
    <col min="16130" max="16135" width="18.7109375" style="37" customWidth="1"/>
    <col min="16136" max="16136" width="20.28515625" style="37" customWidth="1"/>
    <col min="16137" max="16384" width="45.140625" style="37"/>
  </cols>
  <sheetData>
    <row r="1" spans="1:13" ht="35.1" customHeight="1" thickBot="1" x14ac:dyDescent="0.25">
      <c r="A1" s="63" t="s">
        <v>132</v>
      </c>
      <c r="B1" s="63"/>
      <c r="C1" s="63"/>
      <c r="D1" s="63"/>
      <c r="E1" s="63"/>
      <c r="F1" s="63"/>
      <c r="G1" s="63"/>
      <c r="H1" s="63"/>
    </row>
    <row r="2" spans="1:13" s="41" customFormat="1" ht="34.5" thickBot="1" x14ac:dyDescent="0.25">
      <c r="A2" s="38" t="s">
        <v>22</v>
      </c>
      <c r="B2" s="19" t="s">
        <v>125</v>
      </c>
      <c r="C2" s="19" t="s">
        <v>16</v>
      </c>
      <c r="D2" s="19" t="s">
        <v>17</v>
      </c>
      <c r="E2" s="19" t="s">
        <v>126</v>
      </c>
      <c r="F2" s="19" t="s">
        <v>127</v>
      </c>
      <c r="G2" s="19" t="s">
        <v>128</v>
      </c>
      <c r="H2" s="39" t="s">
        <v>2</v>
      </c>
      <c r="I2" s="40"/>
    </row>
    <row r="3" spans="1:13" s="45" customFormat="1" ht="12" thickBot="1" x14ac:dyDescent="0.25">
      <c r="A3" s="20" t="s">
        <v>35</v>
      </c>
      <c r="B3" s="21">
        <f>'TON-MES-FERROSUR'!N4</f>
        <v>0</v>
      </c>
      <c r="C3" s="21">
        <f>'TON-MES-FEPSA'!N4</f>
        <v>1459.08</v>
      </c>
      <c r="D3" s="21">
        <f>'TON-MES-NCA'!N4</f>
        <v>1167.78</v>
      </c>
      <c r="E3" s="21">
        <f>'TON-MES-BELGRANO'!N4</f>
        <v>0</v>
      </c>
      <c r="F3" s="21">
        <f>'TON-MES-URQUIZA'!N4</f>
        <v>0</v>
      </c>
      <c r="G3" s="21">
        <f>'TON-MES-SAN MARTIN'!N4</f>
        <v>0</v>
      </c>
      <c r="H3" s="21">
        <f>SUM(B3:G3)</f>
        <v>2626.8599999999997</v>
      </c>
      <c r="I3" s="42"/>
      <c r="J3" s="43"/>
      <c r="K3" s="44"/>
      <c r="L3" s="44"/>
      <c r="M3" s="44"/>
    </row>
    <row r="4" spans="1:13" x14ac:dyDescent="0.2">
      <c r="A4" s="22" t="s">
        <v>36</v>
      </c>
      <c r="B4" s="23">
        <f>'TON-MES-FERROSUR'!N5</f>
        <v>0</v>
      </c>
      <c r="C4" s="23">
        <f>'TON-MES-FEPSA'!N5</f>
        <v>1459.08</v>
      </c>
      <c r="D4" s="23">
        <f>'TON-MES-NCA'!N5</f>
        <v>0</v>
      </c>
      <c r="E4" s="23">
        <f>'TON-MES-BELGRANO'!N5</f>
        <v>0</v>
      </c>
      <c r="F4" s="23">
        <f>'TON-MES-URQUIZA'!N5</f>
        <v>0</v>
      </c>
      <c r="G4" s="23">
        <f>'TON-MES-SAN MARTIN'!N5</f>
        <v>0</v>
      </c>
      <c r="H4" s="28">
        <f t="shared" ref="H4:H67" si="0">SUM(B4:G4)</f>
        <v>1459.08</v>
      </c>
      <c r="I4" s="46"/>
      <c r="J4" s="47"/>
      <c r="K4" s="48"/>
      <c r="L4" s="48"/>
      <c r="M4" s="48"/>
    </row>
    <row r="5" spans="1:13" x14ac:dyDescent="0.2">
      <c r="A5" s="22" t="s">
        <v>37</v>
      </c>
      <c r="B5" s="23">
        <f>'TON-MES-FERROSUR'!N6</f>
        <v>0</v>
      </c>
      <c r="C5" s="23">
        <f>'TON-MES-FEPSA'!N6</f>
        <v>0</v>
      </c>
      <c r="D5" s="23">
        <f>'TON-MES-NCA'!N6</f>
        <v>0</v>
      </c>
      <c r="E5" s="23">
        <f>'TON-MES-BELGRANO'!N6</f>
        <v>0</v>
      </c>
      <c r="F5" s="23">
        <f>'TON-MES-URQUIZA'!N6</f>
        <v>0</v>
      </c>
      <c r="G5" s="23">
        <f>'TON-MES-SAN MARTIN'!N6</f>
        <v>0</v>
      </c>
      <c r="H5" s="28">
        <f t="shared" si="0"/>
        <v>0</v>
      </c>
      <c r="I5" s="46"/>
      <c r="J5" s="47"/>
      <c r="K5" s="48"/>
      <c r="L5" s="48"/>
      <c r="M5" s="48"/>
    </row>
    <row r="6" spans="1:13" x14ac:dyDescent="0.2">
      <c r="A6" s="22" t="s">
        <v>38</v>
      </c>
      <c r="B6" s="23">
        <f>'TON-MES-FERROSUR'!N7</f>
        <v>0</v>
      </c>
      <c r="C6" s="23">
        <f>'TON-MES-FEPSA'!N7</f>
        <v>0</v>
      </c>
      <c r="D6" s="23">
        <f>'TON-MES-NCA'!N7</f>
        <v>0</v>
      </c>
      <c r="E6" s="23">
        <f>'TON-MES-BELGRANO'!N7</f>
        <v>0</v>
      </c>
      <c r="F6" s="23">
        <f>'TON-MES-URQUIZA'!N7</f>
        <v>0</v>
      </c>
      <c r="G6" s="23">
        <f>'TON-MES-SAN MARTIN'!N7</f>
        <v>0</v>
      </c>
      <c r="H6" s="28">
        <f t="shared" si="0"/>
        <v>0</v>
      </c>
      <c r="I6" s="46"/>
      <c r="J6" s="47"/>
      <c r="K6" s="48"/>
      <c r="L6" s="48"/>
      <c r="M6" s="48"/>
    </row>
    <row r="7" spans="1:13" x14ac:dyDescent="0.2">
      <c r="A7" s="25" t="s">
        <v>39</v>
      </c>
      <c r="B7" s="23">
        <f>'TON-MES-FERROSUR'!N8</f>
        <v>0</v>
      </c>
      <c r="C7" s="23">
        <f>'TON-MES-FEPSA'!N8</f>
        <v>0</v>
      </c>
      <c r="D7" s="23">
        <f>'TON-MES-NCA'!N8</f>
        <v>0</v>
      </c>
      <c r="E7" s="23">
        <f>'TON-MES-BELGRANO'!N8</f>
        <v>0</v>
      </c>
      <c r="F7" s="23">
        <f>'TON-MES-URQUIZA'!N8</f>
        <v>0</v>
      </c>
      <c r="G7" s="23">
        <f>'TON-MES-SAN MARTIN'!N8</f>
        <v>0</v>
      </c>
      <c r="H7" s="28">
        <f t="shared" si="0"/>
        <v>0</v>
      </c>
      <c r="I7" s="46"/>
      <c r="J7" s="47"/>
      <c r="K7" s="48"/>
      <c r="L7" s="48"/>
      <c r="M7" s="48"/>
    </row>
    <row r="8" spans="1:13" s="45" customFormat="1" ht="12" thickBot="1" x14ac:dyDescent="0.25">
      <c r="A8" s="26" t="s">
        <v>40</v>
      </c>
      <c r="B8" s="23">
        <f>'TON-MES-FERROSUR'!N9</f>
        <v>0</v>
      </c>
      <c r="C8" s="23">
        <f>'TON-MES-FEPSA'!N9</f>
        <v>0</v>
      </c>
      <c r="D8" s="23">
        <f>'TON-MES-NCA'!N9</f>
        <v>1167.78</v>
      </c>
      <c r="E8" s="23">
        <f>'TON-MES-BELGRANO'!N9</f>
        <v>0</v>
      </c>
      <c r="F8" s="23">
        <f>'TON-MES-URQUIZA'!N9</f>
        <v>0</v>
      </c>
      <c r="G8" s="23">
        <f>'TON-MES-SAN MARTIN'!N9</f>
        <v>0</v>
      </c>
      <c r="H8" s="28">
        <f t="shared" si="0"/>
        <v>1167.78</v>
      </c>
      <c r="I8" s="42"/>
      <c r="J8" s="43"/>
      <c r="K8" s="44"/>
      <c r="L8" s="44"/>
      <c r="M8" s="44"/>
    </row>
    <row r="9" spans="1:13" ht="12" thickBot="1" x14ac:dyDescent="0.25">
      <c r="A9" s="20" t="s">
        <v>41</v>
      </c>
      <c r="B9" s="21">
        <f>'TON-MES-FERROSUR'!N10</f>
        <v>0</v>
      </c>
      <c r="C9" s="21">
        <f>'TON-MES-FEPSA'!N10</f>
        <v>4194.18</v>
      </c>
      <c r="D9" s="21">
        <f>'TON-MES-NCA'!N10</f>
        <v>64691.729999999996</v>
      </c>
      <c r="E9" s="21">
        <f>'TON-MES-BELGRANO'!N10</f>
        <v>0</v>
      </c>
      <c r="F9" s="21">
        <f>'TON-MES-URQUIZA'!N10</f>
        <v>0</v>
      </c>
      <c r="G9" s="21">
        <f>'TON-MES-SAN MARTIN'!N10</f>
        <v>2422.6799999999998</v>
      </c>
      <c r="H9" s="21">
        <f t="shared" si="0"/>
        <v>71308.59</v>
      </c>
      <c r="I9" s="46"/>
      <c r="J9" s="47"/>
      <c r="K9" s="48"/>
      <c r="L9" s="48"/>
      <c r="M9" s="48"/>
    </row>
    <row r="10" spans="1:13" x14ac:dyDescent="0.2">
      <c r="A10" s="27" t="s">
        <v>42</v>
      </c>
      <c r="B10" s="23">
        <f>'TON-MES-FERROSUR'!N11</f>
        <v>0</v>
      </c>
      <c r="C10" s="23">
        <f>'TON-MES-FEPSA'!N11</f>
        <v>4194.18</v>
      </c>
      <c r="D10" s="23">
        <f>'TON-MES-NCA'!N11</f>
        <v>9245.66</v>
      </c>
      <c r="E10" s="23">
        <f>'TON-MES-BELGRANO'!N11</f>
        <v>0</v>
      </c>
      <c r="F10" s="23">
        <f>'TON-MES-URQUIZA'!N11</f>
        <v>0</v>
      </c>
      <c r="G10" s="23">
        <f>'TON-MES-SAN MARTIN'!N11</f>
        <v>2422.6799999999998</v>
      </c>
      <c r="H10" s="28">
        <f t="shared" si="0"/>
        <v>15862.52</v>
      </c>
      <c r="I10" s="46"/>
      <c r="J10" s="47"/>
      <c r="K10" s="48"/>
      <c r="L10" s="48"/>
      <c r="M10" s="48"/>
    </row>
    <row r="11" spans="1:13" x14ac:dyDescent="0.2">
      <c r="A11" s="27" t="s">
        <v>43</v>
      </c>
      <c r="B11" s="23">
        <f>'TON-MES-FERROSUR'!N12</f>
        <v>0</v>
      </c>
      <c r="C11" s="23">
        <f>'TON-MES-FEPSA'!N12</f>
        <v>0</v>
      </c>
      <c r="D11" s="23">
        <f>'TON-MES-NCA'!N12</f>
        <v>47916.11</v>
      </c>
      <c r="E11" s="23">
        <f>'TON-MES-BELGRANO'!N12</f>
        <v>0</v>
      </c>
      <c r="F11" s="23">
        <f>'TON-MES-URQUIZA'!N12</f>
        <v>0</v>
      </c>
      <c r="G11" s="23">
        <f>'TON-MES-SAN MARTIN'!N12</f>
        <v>0</v>
      </c>
      <c r="H11" s="28">
        <f t="shared" si="0"/>
        <v>47916.11</v>
      </c>
      <c r="I11" s="46"/>
      <c r="J11" s="47"/>
      <c r="K11" s="48"/>
      <c r="L11" s="48"/>
      <c r="M11" s="48"/>
    </row>
    <row r="12" spans="1:13" x14ac:dyDescent="0.2">
      <c r="A12" s="27" t="s">
        <v>44</v>
      </c>
      <c r="B12" s="23">
        <f>'TON-MES-FERROSUR'!N13</f>
        <v>0</v>
      </c>
      <c r="C12" s="23">
        <f>'TON-MES-FEPSA'!N13</f>
        <v>0</v>
      </c>
      <c r="D12" s="23">
        <f>'TON-MES-NCA'!N13</f>
        <v>0</v>
      </c>
      <c r="E12" s="23">
        <f>'TON-MES-BELGRANO'!N13</f>
        <v>0</v>
      </c>
      <c r="F12" s="23">
        <f>'TON-MES-URQUIZA'!N13</f>
        <v>0</v>
      </c>
      <c r="G12" s="23">
        <f>'TON-MES-SAN MARTIN'!N13</f>
        <v>0</v>
      </c>
      <c r="H12" s="28">
        <f t="shared" si="0"/>
        <v>0</v>
      </c>
      <c r="I12" s="46"/>
      <c r="J12" s="47"/>
      <c r="K12" s="48"/>
      <c r="L12" s="48"/>
      <c r="M12" s="48"/>
    </row>
    <row r="13" spans="1:13" x14ac:dyDescent="0.2">
      <c r="A13" s="27" t="s">
        <v>45</v>
      </c>
      <c r="B13" s="23">
        <f>'TON-MES-FERROSUR'!N14</f>
        <v>0</v>
      </c>
      <c r="C13" s="23">
        <f>'TON-MES-FEPSA'!N14</f>
        <v>0</v>
      </c>
      <c r="D13" s="23">
        <f>'TON-MES-NCA'!N14</f>
        <v>5778.96</v>
      </c>
      <c r="E13" s="23">
        <f>'TON-MES-BELGRANO'!N14</f>
        <v>0</v>
      </c>
      <c r="F13" s="23">
        <f>'TON-MES-URQUIZA'!N14</f>
        <v>0</v>
      </c>
      <c r="G13" s="23">
        <f>'TON-MES-SAN MARTIN'!N14</f>
        <v>0</v>
      </c>
      <c r="H13" s="28">
        <f t="shared" si="0"/>
        <v>5778.96</v>
      </c>
      <c r="I13" s="46"/>
      <c r="J13" s="47"/>
      <c r="K13" s="48"/>
      <c r="L13" s="48"/>
      <c r="M13" s="48"/>
    </row>
    <row r="14" spans="1:13" x14ac:dyDescent="0.2">
      <c r="A14" s="27" t="s">
        <v>46</v>
      </c>
      <c r="B14" s="23">
        <f>'TON-MES-FERROSUR'!N15</f>
        <v>0</v>
      </c>
      <c r="C14" s="23">
        <f>'TON-MES-FEPSA'!N15</f>
        <v>0</v>
      </c>
      <c r="D14" s="23">
        <f>'TON-MES-NCA'!N15</f>
        <v>0</v>
      </c>
      <c r="E14" s="23">
        <f>'TON-MES-BELGRANO'!N15</f>
        <v>0</v>
      </c>
      <c r="F14" s="23">
        <f>'TON-MES-URQUIZA'!N15</f>
        <v>0</v>
      </c>
      <c r="G14" s="23">
        <f>'TON-MES-SAN MARTIN'!N15</f>
        <v>0</v>
      </c>
      <c r="H14" s="28">
        <f t="shared" si="0"/>
        <v>0</v>
      </c>
      <c r="I14" s="46"/>
      <c r="J14" s="47"/>
      <c r="K14" s="48"/>
      <c r="L14" s="48"/>
      <c r="M14" s="48"/>
    </row>
    <row r="15" spans="1:13" s="45" customFormat="1" ht="12" thickBot="1" x14ac:dyDescent="0.25">
      <c r="A15" s="27" t="s">
        <v>47</v>
      </c>
      <c r="B15" s="23">
        <f>'TON-MES-FERROSUR'!N16</f>
        <v>0</v>
      </c>
      <c r="C15" s="23">
        <f>'TON-MES-FEPSA'!N16</f>
        <v>0</v>
      </c>
      <c r="D15" s="23">
        <f>'TON-MES-NCA'!N16</f>
        <v>1751</v>
      </c>
      <c r="E15" s="23">
        <f>'TON-MES-BELGRANO'!N16</f>
        <v>0</v>
      </c>
      <c r="F15" s="23">
        <f>'TON-MES-URQUIZA'!N16</f>
        <v>0</v>
      </c>
      <c r="G15" s="23">
        <f>'TON-MES-SAN MARTIN'!N16</f>
        <v>0</v>
      </c>
      <c r="H15" s="28">
        <f t="shared" si="0"/>
        <v>1751</v>
      </c>
      <c r="I15" s="42"/>
      <c r="J15" s="43"/>
      <c r="K15" s="44"/>
      <c r="L15" s="44"/>
      <c r="M15" s="44"/>
    </row>
    <row r="16" spans="1:13" ht="12" thickBot="1" x14ac:dyDescent="0.25">
      <c r="A16" s="20" t="s">
        <v>48</v>
      </c>
      <c r="B16" s="21">
        <f>'TON-MES-FERROSUR'!N17</f>
        <v>0</v>
      </c>
      <c r="C16" s="21">
        <f>'TON-MES-FEPSA'!N17</f>
        <v>0</v>
      </c>
      <c r="D16" s="21">
        <f>'TON-MES-NCA'!N17</f>
        <v>0</v>
      </c>
      <c r="E16" s="21">
        <f>'TON-MES-BELGRANO'!N17</f>
        <v>0</v>
      </c>
      <c r="F16" s="21">
        <f>'TON-MES-URQUIZA'!N17</f>
        <v>0</v>
      </c>
      <c r="G16" s="21">
        <f>'TON-MES-SAN MARTIN'!N17</f>
        <v>46270.130000000005</v>
      </c>
      <c r="H16" s="21">
        <f t="shared" si="0"/>
        <v>46270.130000000005</v>
      </c>
      <c r="I16" s="46"/>
      <c r="J16" s="47"/>
      <c r="K16" s="48"/>
      <c r="L16" s="48"/>
      <c r="M16" s="48"/>
    </row>
    <row r="17" spans="1:13" x14ac:dyDescent="0.2">
      <c r="A17" s="27" t="s">
        <v>49</v>
      </c>
      <c r="B17" s="23">
        <f>'TON-MES-FERROSUR'!N18</f>
        <v>0</v>
      </c>
      <c r="C17" s="24">
        <f>'TON-MES-FEPSA'!N18</f>
        <v>0</v>
      </c>
      <c r="D17" s="24">
        <f>'TON-MES-NCA'!N18</f>
        <v>0</v>
      </c>
      <c r="E17" s="24">
        <f>'TON-MES-BELGRANO'!N18</f>
        <v>0</v>
      </c>
      <c r="F17" s="24">
        <f>'TON-MES-URQUIZA'!N18</f>
        <v>0</v>
      </c>
      <c r="G17" s="24">
        <f>'TON-MES-SAN MARTIN'!N18</f>
        <v>46270.130000000005</v>
      </c>
      <c r="H17" s="28">
        <f t="shared" si="0"/>
        <v>46270.130000000005</v>
      </c>
      <c r="I17" s="46"/>
      <c r="J17" s="47"/>
      <c r="K17" s="48"/>
      <c r="L17" s="48"/>
      <c r="M17" s="48"/>
    </row>
    <row r="18" spans="1:13" x14ac:dyDescent="0.2">
      <c r="A18" s="27" t="s">
        <v>50</v>
      </c>
      <c r="B18" s="49">
        <f>'TON-MES-FERROSUR'!N19</f>
        <v>0</v>
      </c>
      <c r="C18" s="28">
        <f>'TON-MES-FEPSA'!N19</f>
        <v>0</v>
      </c>
      <c r="D18" s="28">
        <f>'TON-MES-NCA'!N19</f>
        <v>0</v>
      </c>
      <c r="E18" s="28">
        <f>'TON-MES-BELGRANO'!N19</f>
        <v>0</v>
      </c>
      <c r="F18" s="28">
        <f>'TON-MES-URQUIZA'!N19</f>
        <v>0</v>
      </c>
      <c r="G18" s="28">
        <f>'TON-MES-SAN MARTIN'!N19</f>
        <v>0</v>
      </c>
      <c r="H18" s="28">
        <f t="shared" si="0"/>
        <v>0</v>
      </c>
      <c r="I18" s="46"/>
      <c r="J18" s="47"/>
      <c r="K18" s="48"/>
      <c r="L18" s="48"/>
      <c r="M18" s="48"/>
    </row>
    <row r="19" spans="1:13" x14ac:dyDescent="0.2">
      <c r="A19" s="27" t="s">
        <v>51</v>
      </c>
      <c r="B19" s="49">
        <f>'TON-MES-FERROSUR'!N20</f>
        <v>0</v>
      </c>
      <c r="C19" s="28">
        <f>'TON-MES-FEPSA'!N20</f>
        <v>0</v>
      </c>
      <c r="D19" s="28">
        <f>'TON-MES-NCA'!N20</f>
        <v>0</v>
      </c>
      <c r="E19" s="28">
        <f>'TON-MES-BELGRANO'!N20</f>
        <v>0</v>
      </c>
      <c r="F19" s="28">
        <f>'TON-MES-URQUIZA'!N20</f>
        <v>0</v>
      </c>
      <c r="G19" s="28">
        <f>'TON-MES-SAN MARTIN'!N20</f>
        <v>0</v>
      </c>
      <c r="H19" s="28">
        <f t="shared" si="0"/>
        <v>0</v>
      </c>
      <c r="I19" s="46"/>
      <c r="J19" s="47"/>
      <c r="K19" s="48"/>
      <c r="L19" s="48"/>
      <c r="M19" s="48"/>
    </row>
    <row r="20" spans="1:13" s="45" customFormat="1" ht="12" thickBot="1" x14ac:dyDescent="0.25">
      <c r="A20" s="27" t="s">
        <v>52</v>
      </c>
      <c r="B20" s="50">
        <f>'TON-MES-FERROSUR'!N21</f>
        <v>0</v>
      </c>
      <c r="C20" s="51">
        <f>'TON-MES-FEPSA'!N21</f>
        <v>0</v>
      </c>
      <c r="D20" s="51">
        <f>'TON-MES-NCA'!N21</f>
        <v>0</v>
      </c>
      <c r="E20" s="51">
        <f>'TON-MES-BELGRANO'!N21</f>
        <v>0</v>
      </c>
      <c r="F20" s="51">
        <f>'TON-MES-URQUIZA'!N21</f>
        <v>0</v>
      </c>
      <c r="G20" s="51">
        <f>'TON-MES-SAN MARTIN'!N21</f>
        <v>0</v>
      </c>
      <c r="H20" s="28">
        <f t="shared" si="0"/>
        <v>0</v>
      </c>
      <c r="I20" s="42"/>
      <c r="J20" s="43"/>
      <c r="K20" s="44"/>
      <c r="L20" s="44"/>
      <c r="M20" s="44"/>
    </row>
    <row r="21" spans="1:13" ht="12" thickBot="1" x14ac:dyDescent="0.25">
      <c r="A21" s="20" t="s">
        <v>53</v>
      </c>
      <c r="B21" s="21">
        <f>'TON-MES-FERROSUR'!N22</f>
        <v>435</v>
      </c>
      <c r="C21" s="21">
        <f>'TON-MES-FEPSA'!N22</f>
        <v>0</v>
      </c>
      <c r="D21" s="21">
        <f>'TON-MES-NCA'!N22</f>
        <v>4342</v>
      </c>
      <c r="E21" s="21">
        <f>'TON-MES-BELGRANO'!N22</f>
        <v>2063</v>
      </c>
      <c r="F21" s="21">
        <f>'TON-MES-URQUIZA'!N22</f>
        <v>0</v>
      </c>
      <c r="G21" s="21">
        <f>'TON-MES-SAN MARTIN'!N22</f>
        <v>75</v>
      </c>
      <c r="H21" s="21">
        <f t="shared" si="0"/>
        <v>6915</v>
      </c>
      <c r="I21" s="46"/>
      <c r="J21" s="47"/>
      <c r="K21" s="48"/>
      <c r="L21" s="48"/>
      <c r="M21" s="48"/>
    </row>
    <row r="22" spans="1:13" x14ac:dyDescent="0.2">
      <c r="A22" s="27" t="s">
        <v>54</v>
      </c>
      <c r="B22" s="23">
        <f>'TON-MES-FERROSUR'!N23</f>
        <v>0</v>
      </c>
      <c r="C22" s="24">
        <f>'TON-MES-FEPSA'!N23</f>
        <v>0</v>
      </c>
      <c r="D22" s="24">
        <f>'TON-MES-NCA'!N23</f>
        <v>0</v>
      </c>
      <c r="E22" s="24">
        <f>'TON-MES-BELGRANO'!N23</f>
        <v>0</v>
      </c>
      <c r="F22" s="24">
        <f>'TON-MES-URQUIZA'!N23</f>
        <v>0</v>
      </c>
      <c r="G22" s="24">
        <f>'TON-MES-SAN MARTIN'!N23</f>
        <v>0</v>
      </c>
      <c r="H22" s="28">
        <f t="shared" si="0"/>
        <v>0</v>
      </c>
      <c r="I22" s="46"/>
      <c r="J22" s="47"/>
      <c r="K22" s="48"/>
      <c r="L22" s="48"/>
      <c r="M22" s="48"/>
    </row>
    <row r="23" spans="1:13" s="45" customFormat="1" ht="12" thickBot="1" x14ac:dyDescent="0.25">
      <c r="A23" s="27" t="s">
        <v>55</v>
      </c>
      <c r="B23" s="50">
        <f>'TON-MES-FERROSUR'!N24</f>
        <v>435</v>
      </c>
      <c r="C23" s="51">
        <f>'TON-MES-FEPSA'!N24</f>
        <v>0</v>
      </c>
      <c r="D23" s="51">
        <f>'TON-MES-NCA'!N24</f>
        <v>4342</v>
      </c>
      <c r="E23" s="51">
        <f>'TON-MES-BELGRANO'!N24</f>
        <v>2063</v>
      </c>
      <c r="F23" s="51">
        <f>'TON-MES-URQUIZA'!N24</f>
        <v>0</v>
      </c>
      <c r="G23" s="51">
        <f>'TON-MES-SAN MARTIN'!N24</f>
        <v>75</v>
      </c>
      <c r="H23" s="28">
        <f t="shared" si="0"/>
        <v>6915</v>
      </c>
      <c r="I23" s="42"/>
      <c r="J23" s="43"/>
      <c r="K23" s="44"/>
      <c r="L23" s="44"/>
      <c r="M23" s="44"/>
    </row>
    <row r="24" spans="1:13" ht="12" thickBot="1" x14ac:dyDescent="0.25">
      <c r="A24" s="20" t="s">
        <v>56</v>
      </c>
      <c r="B24" s="21">
        <f>'TON-MES-FERROSUR'!N25</f>
        <v>17624.440000000002</v>
      </c>
      <c r="C24" s="21">
        <f>'TON-MES-FEPSA'!N25</f>
        <v>457395.86</v>
      </c>
      <c r="D24" s="21">
        <f>'TON-MES-NCA'!N25</f>
        <v>383701.31999999995</v>
      </c>
      <c r="E24" s="21">
        <f>'TON-MES-BELGRANO'!N25</f>
        <v>312955.49</v>
      </c>
      <c r="F24" s="21">
        <f>'TON-MES-URQUIZA'!N25</f>
        <v>4565.91</v>
      </c>
      <c r="G24" s="21">
        <f>'TON-MES-SAN MARTIN'!N25</f>
        <v>143585.21</v>
      </c>
      <c r="H24" s="21">
        <f t="shared" si="0"/>
        <v>1319828.2299999997</v>
      </c>
      <c r="I24" s="46"/>
      <c r="J24" s="47"/>
      <c r="K24" s="48"/>
      <c r="L24" s="48"/>
      <c r="M24" s="48"/>
    </row>
    <row r="25" spans="1:13" x14ac:dyDescent="0.2">
      <c r="A25" s="27" t="s">
        <v>57</v>
      </c>
      <c r="B25" s="23">
        <f>'TON-MES-FERROSUR'!N26</f>
        <v>0</v>
      </c>
      <c r="C25" s="24">
        <f>'TON-MES-FEPSA'!N26</f>
        <v>0</v>
      </c>
      <c r="D25" s="24">
        <f>'TON-MES-NCA'!N26</f>
        <v>0</v>
      </c>
      <c r="E25" s="24">
        <f>'TON-MES-BELGRANO'!N26</f>
        <v>0</v>
      </c>
      <c r="F25" s="24">
        <f>'TON-MES-URQUIZA'!N26</f>
        <v>0</v>
      </c>
      <c r="G25" s="24">
        <f>'TON-MES-SAN MARTIN'!N26</f>
        <v>0</v>
      </c>
      <c r="H25" s="28">
        <f t="shared" si="0"/>
        <v>0</v>
      </c>
      <c r="I25" s="46"/>
      <c r="J25" s="47"/>
      <c r="K25" s="48"/>
      <c r="L25" s="48"/>
      <c r="M25" s="48"/>
    </row>
    <row r="26" spans="1:13" x14ac:dyDescent="0.2">
      <c r="A26" s="27" t="s">
        <v>58</v>
      </c>
      <c r="B26" s="49">
        <f>'TON-MES-FERROSUR'!N27</f>
        <v>0</v>
      </c>
      <c r="C26" s="28">
        <f>'TON-MES-FEPSA'!N27</f>
        <v>0</v>
      </c>
      <c r="D26" s="28">
        <f>'TON-MES-NCA'!N27</f>
        <v>0</v>
      </c>
      <c r="E26" s="28">
        <f>'TON-MES-BELGRANO'!N27</f>
        <v>0</v>
      </c>
      <c r="F26" s="28">
        <f>'TON-MES-URQUIZA'!N27</f>
        <v>0</v>
      </c>
      <c r="G26" s="28">
        <f>'TON-MES-SAN MARTIN'!N27</f>
        <v>0</v>
      </c>
      <c r="H26" s="28">
        <f t="shared" si="0"/>
        <v>0</v>
      </c>
      <c r="I26" s="46"/>
      <c r="J26" s="47"/>
      <c r="K26" s="48"/>
      <c r="L26" s="48"/>
      <c r="M26" s="48"/>
    </row>
    <row r="27" spans="1:13" x14ac:dyDescent="0.2">
      <c r="A27" s="27" t="s">
        <v>59</v>
      </c>
      <c r="B27" s="49">
        <f>'TON-MES-FERROSUR'!N28</f>
        <v>0</v>
      </c>
      <c r="C27" s="28">
        <f>'TON-MES-FEPSA'!N28</f>
        <v>60527.6</v>
      </c>
      <c r="D27" s="28">
        <f>'TON-MES-NCA'!N28</f>
        <v>0</v>
      </c>
      <c r="E27" s="28">
        <f>'TON-MES-BELGRANO'!N28</f>
        <v>0</v>
      </c>
      <c r="F27" s="28">
        <f>'TON-MES-URQUIZA'!N28</f>
        <v>0</v>
      </c>
      <c r="G27" s="28">
        <f>'TON-MES-SAN MARTIN'!N28</f>
        <v>0</v>
      </c>
      <c r="H27" s="28">
        <f t="shared" si="0"/>
        <v>60527.6</v>
      </c>
      <c r="I27" s="46"/>
      <c r="J27" s="47"/>
      <c r="K27" s="48"/>
      <c r="L27" s="48"/>
      <c r="M27" s="48"/>
    </row>
    <row r="28" spans="1:13" x14ac:dyDescent="0.2">
      <c r="A28" s="27" t="s">
        <v>60</v>
      </c>
      <c r="B28" s="49">
        <f>'TON-MES-FERROSUR'!N29</f>
        <v>1514.44</v>
      </c>
      <c r="C28" s="28">
        <f>'TON-MES-FEPSA'!N29</f>
        <v>263740.88</v>
      </c>
      <c r="D28" s="28">
        <f>'TON-MES-NCA'!N29</f>
        <v>214674.31</v>
      </c>
      <c r="E28" s="28">
        <f>'TON-MES-BELGRANO'!N29</f>
        <v>229651.95</v>
      </c>
      <c r="F28" s="28">
        <f>'TON-MES-URQUIZA'!N29</f>
        <v>0</v>
      </c>
      <c r="G28" s="28">
        <f>'TON-MES-SAN MARTIN'!N29</f>
        <v>71524.59</v>
      </c>
      <c r="H28" s="28">
        <f t="shared" si="0"/>
        <v>781106.17</v>
      </c>
      <c r="I28" s="46"/>
      <c r="J28" s="47"/>
      <c r="K28" s="48"/>
      <c r="L28" s="48"/>
      <c r="M28" s="48"/>
    </row>
    <row r="29" spans="1:13" x14ac:dyDescent="0.2">
      <c r="A29" s="27" t="s">
        <v>61</v>
      </c>
      <c r="B29" s="49">
        <f>'TON-MES-FERROSUR'!N30</f>
        <v>0</v>
      </c>
      <c r="C29" s="28">
        <f>'TON-MES-FEPSA'!N30</f>
        <v>0</v>
      </c>
      <c r="D29" s="28">
        <f>'TON-MES-NCA'!N30</f>
        <v>19801</v>
      </c>
      <c r="E29" s="28">
        <f>'TON-MES-BELGRANO'!N30</f>
        <v>0</v>
      </c>
      <c r="F29" s="28">
        <f>'TON-MES-URQUIZA'!N30</f>
        <v>0</v>
      </c>
      <c r="G29" s="28">
        <f>'TON-MES-SAN MARTIN'!N30</f>
        <v>0</v>
      </c>
      <c r="H29" s="28">
        <f t="shared" si="0"/>
        <v>19801</v>
      </c>
      <c r="I29" s="46"/>
      <c r="J29" s="47"/>
      <c r="K29" s="48"/>
      <c r="L29" s="48"/>
      <c r="M29" s="48"/>
    </row>
    <row r="30" spans="1:13" x14ac:dyDescent="0.2">
      <c r="A30" s="27" t="s">
        <v>62</v>
      </c>
      <c r="B30" s="49">
        <f>'TON-MES-FERROSUR'!N31</f>
        <v>0</v>
      </c>
      <c r="C30" s="28">
        <f>'TON-MES-FEPSA'!N31</f>
        <v>34581.94</v>
      </c>
      <c r="D30" s="28">
        <f>'TON-MES-NCA'!N31</f>
        <v>0</v>
      </c>
      <c r="E30" s="28">
        <f>'TON-MES-BELGRANO'!N31</f>
        <v>0</v>
      </c>
      <c r="F30" s="28">
        <f>'TON-MES-URQUIZA'!N31</f>
        <v>4002.41</v>
      </c>
      <c r="G30" s="28">
        <f>'TON-MES-SAN MARTIN'!N31</f>
        <v>0</v>
      </c>
      <c r="H30" s="28">
        <f t="shared" si="0"/>
        <v>38584.350000000006</v>
      </c>
      <c r="I30" s="46"/>
      <c r="J30" s="47"/>
      <c r="K30" s="48"/>
      <c r="L30" s="48"/>
      <c r="M30" s="48"/>
    </row>
    <row r="31" spans="1:13" x14ac:dyDescent="0.2">
      <c r="A31" s="27" t="s">
        <v>63</v>
      </c>
      <c r="B31" s="49">
        <f>'TON-MES-FERROSUR'!N32</f>
        <v>0</v>
      </c>
      <c r="C31" s="28">
        <f>'TON-MES-FEPSA'!N32</f>
        <v>0</v>
      </c>
      <c r="D31" s="28">
        <f>'TON-MES-NCA'!N32</f>
        <v>0</v>
      </c>
      <c r="E31" s="28">
        <f>'TON-MES-BELGRANO'!N32</f>
        <v>0</v>
      </c>
      <c r="F31" s="28">
        <f>'TON-MES-URQUIZA'!N32</f>
        <v>0</v>
      </c>
      <c r="G31" s="28">
        <f>'TON-MES-SAN MARTIN'!N32</f>
        <v>0</v>
      </c>
      <c r="H31" s="28">
        <f t="shared" si="0"/>
        <v>0</v>
      </c>
      <c r="I31" s="46"/>
      <c r="J31" s="47"/>
      <c r="K31" s="48"/>
      <c r="L31" s="48"/>
      <c r="M31" s="48"/>
    </row>
    <row r="32" spans="1:13" x14ac:dyDescent="0.2">
      <c r="A32" s="27" t="s">
        <v>64</v>
      </c>
      <c r="B32" s="49">
        <f>'TON-MES-FERROSUR'!N33</f>
        <v>0</v>
      </c>
      <c r="C32" s="28">
        <f>'TON-MES-FEPSA'!N33</f>
        <v>0</v>
      </c>
      <c r="D32" s="28">
        <f>'TON-MES-NCA'!N33</f>
        <v>4112.58</v>
      </c>
      <c r="E32" s="28">
        <f>'TON-MES-BELGRANO'!N33</f>
        <v>14035.54</v>
      </c>
      <c r="F32" s="28">
        <f>'TON-MES-URQUIZA'!N33</f>
        <v>0</v>
      </c>
      <c r="G32" s="28">
        <f>'TON-MES-SAN MARTIN'!N33</f>
        <v>11115</v>
      </c>
      <c r="H32" s="28">
        <f t="shared" si="0"/>
        <v>29263.120000000003</v>
      </c>
      <c r="I32" s="46"/>
      <c r="J32" s="47"/>
      <c r="K32" s="48"/>
      <c r="L32" s="48"/>
      <c r="M32" s="48"/>
    </row>
    <row r="33" spans="1:13" x14ac:dyDescent="0.2">
      <c r="A33" s="27" t="s">
        <v>65</v>
      </c>
      <c r="B33" s="49">
        <f>'TON-MES-FERROSUR'!N34</f>
        <v>0</v>
      </c>
      <c r="C33" s="28">
        <f>'TON-MES-FEPSA'!N34</f>
        <v>98545.44</v>
      </c>
      <c r="D33" s="28">
        <f>'TON-MES-NCA'!N34</f>
        <v>140044.43</v>
      </c>
      <c r="E33" s="28">
        <f>'TON-MES-BELGRANO'!N34</f>
        <v>69268</v>
      </c>
      <c r="F33" s="28">
        <f>'TON-MES-URQUIZA'!N34</f>
        <v>0</v>
      </c>
      <c r="G33" s="28">
        <f>'TON-MES-SAN MARTIN'!N34</f>
        <v>60945.62</v>
      </c>
      <c r="H33" s="28">
        <f t="shared" si="0"/>
        <v>368803.49</v>
      </c>
      <c r="I33" s="46"/>
      <c r="J33" s="47"/>
      <c r="K33" s="48"/>
      <c r="L33" s="48"/>
      <c r="M33" s="48"/>
    </row>
    <row r="34" spans="1:13" x14ac:dyDescent="0.2">
      <c r="A34" s="27" t="s">
        <v>66</v>
      </c>
      <c r="B34" s="49">
        <f>'TON-MES-FERROSUR'!N35</f>
        <v>16110</v>
      </c>
      <c r="C34" s="28">
        <f>'TON-MES-FEPSA'!N35</f>
        <v>0</v>
      </c>
      <c r="D34" s="28">
        <f>'TON-MES-NCA'!N35</f>
        <v>0</v>
      </c>
      <c r="E34" s="28">
        <f>'TON-MES-BELGRANO'!N35</f>
        <v>0</v>
      </c>
      <c r="F34" s="28">
        <f>'TON-MES-URQUIZA'!N35</f>
        <v>563.5</v>
      </c>
      <c r="G34" s="28">
        <f>'TON-MES-SAN MARTIN'!N35</f>
        <v>0</v>
      </c>
      <c r="H34" s="28">
        <f t="shared" si="0"/>
        <v>16673.5</v>
      </c>
      <c r="I34" s="46"/>
      <c r="J34" s="47"/>
      <c r="K34" s="48"/>
      <c r="L34" s="48"/>
      <c r="M34" s="48"/>
    </row>
    <row r="35" spans="1:13" s="45" customFormat="1" ht="12" thickBot="1" x14ac:dyDescent="0.25">
      <c r="A35" s="27" t="s">
        <v>67</v>
      </c>
      <c r="B35" s="50">
        <f>'TON-MES-FERROSUR'!N36</f>
        <v>0</v>
      </c>
      <c r="C35" s="51">
        <f>'TON-MES-FEPSA'!N36</f>
        <v>0</v>
      </c>
      <c r="D35" s="51">
        <f>'TON-MES-NCA'!N36</f>
        <v>5069</v>
      </c>
      <c r="E35" s="51">
        <f>'TON-MES-BELGRANO'!N36</f>
        <v>0</v>
      </c>
      <c r="F35" s="51">
        <f>'TON-MES-URQUIZA'!N36</f>
        <v>0</v>
      </c>
      <c r="G35" s="51">
        <f>'TON-MES-SAN MARTIN'!N36</f>
        <v>0</v>
      </c>
      <c r="H35" s="28">
        <f t="shared" si="0"/>
        <v>5069</v>
      </c>
      <c r="I35" s="42"/>
      <c r="J35" s="43"/>
      <c r="K35" s="44"/>
      <c r="L35" s="44"/>
      <c r="M35" s="44"/>
    </row>
    <row r="36" spans="1:13" ht="12" thickBot="1" x14ac:dyDescent="0.25">
      <c r="A36" s="20" t="s">
        <v>68</v>
      </c>
      <c r="B36" s="21">
        <f>'TON-MES-FERROSUR'!N37</f>
        <v>0</v>
      </c>
      <c r="C36" s="21">
        <f>'TON-MES-FEPSA'!N37</f>
        <v>0</v>
      </c>
      <c r="D36" s="21">
        <f>'TON-MES-NCA'!N37</f>
        <v>0</v>
      </c>
      <c r="E36" s="21">
        <f>'TON-MES-BELGRANO'!N37</f>
        <v>9360</v>
      </c>
      <c r="F36" s="21">
        <f>'TON-MES-URQUIZA'!N37</f>
        <v>31448</v>
      </c>
      <c r="G36" s="21">
        <f>'TON-MES-SAN MARTIN'!N37</f>
        <v>0</v>
      </c>
      <c r="H36" s="21">
        <f t="shared" si="0"/>
        <v>40808</v>
      </c>
      <c r="I36" s="46"/>
      <c r="J36" s="47"/>
      <c r="K36" s="48"/>
      <c r="L36" s="48"/>
      <c r="M36" s="48"/>
    </row>
    <row r="37" spans="1:13" s="45" customFormat="1" ht="12" thickBot="1" x14ac:dyDescent="0.25">
      <c r="A37" s="29" t="s">
        <v>68</v>
      </c>
      <c r="B37" s="30">
        <f>'TON-MES-FERROSUR'!N38</f>
        <v>0</v>
      </c>
      <c r="C37" s="52">
        <f>'TON-MES-FEPSA'!N38</f>
        <v>0</v>
      </c>
      <c r="D37" s="52">
        <f>'TON-MES-NCA'!N38</f>
        <v>0</v>
      </c>
      <c r="E37" s="52">
        <f>'TON-MES-BELGRANO'!N38</f>
        <v>9360</v>
      </c>
      <c r="F37" s="52">
        <f>'TON-MES-URQUIZA'!N38</f>
        <v>31448</v>
      </c>
      <c r="G37" s="52">
        <f>'TON-MES-SAN MARTIN'!N38</f>
        <v>0</v>
      </c>
      <c r="H37" s="28">
        <f t="shared" si="0"/>
        <v>40808</v>
      </c>
      <c r="I37" s="42"/>
      <c r="J37" s="43"/>
      <c r="K37" s="44"/>
      <c r="L37" s="44"/>
      <c r="M37" s="44"/>
    </row>
    <row r="38" spans="1:13" ht="12" thickBot="1" x14ac:dyDescent="0.25">
      <c r="A38" s="20" t="s">
        <v>69</v>
      </c>
      <c r="B38" s="21">
        <f>'TON-MES-FERROSUR'!N39</f>
        <v>0</v>
      </c>
      <c r="C38" s="21">
        <f>'TON-MES-FEPSA'!N39</f>
        <v>3081.62</v>
      </c>
      <c r="D38" s="21">
        <f>'TON-MES-NCA'!N39</f>
        <v>33017.240000000005</v>
      </c>
      <c r="E38" s="21">
        <f>'TON-MES-BELGRANO'!N39</f>
        <v>796.66</v>
      </c>
      <c r="F38" s="21">
        <f>'TON-MES-URQUIZA'!N39</f>
        <v>4442.2</v>
      </c>
      <c r="G38" s="21">
        <f>'TON-MES-SAN MARTIN'!N39</f>
        <v>100466.53</v>
      </c>
      <c r="H38" s="21">
        <f t="shared" si="0"/>
        <v>141804.25</v>
      </c>
      <c r="I38" s="46"/>
      <c r="J38" s="47"/>
      <c r="K38" s="48"/>
      <c r="L38" s="48"/>
      <c r="M38" s="48"/>
    </row>
    <row r="39" spans="1:13" x14ac:dyDescent="0.2">
      <c r="A39" s="27" t="s">
        <v>70</v>
      </c>
      <c r="B39" s="23">
        <f>'TON-MES-FERROSUR'!N40</f>
        <v>0</v>
      </c>
      <c r="C39" s="24">
        <f>'TON-MES-FEPSA'!N40</f>
        <v>3081.62</v>
      </c>
      <c r="D39" s="24">
        <f>'TON-MES-NCA'!N40</f>
        <v>0</v>
      </c>
      <c r="E39" s="24">
        <f>'TON-MES-BELGRANO'!N40</f>
        <v>0</v>
      </c>
      <c r="F39" s="24">
        <f>'TON-MES-URQUIZA'!N40</f>
        <v>0</v>
      </c>
      <c r="G39" s="24">
        <f>'TON-MES-SAN MARTIN'!N40</f>
        <v>0</v>
      </c>
      <c r="H39" s="28">
        <f t="shared" si="0"/>
        <v>3081.62</v>
      </c>
      <c r="I39" s="46"/>
      <c r="J39" s="47"/>
      <c r="K39" s="48"/>
      <c r="L39" s="48"/>
      <c r="M39" s="48"/>
    </row>
    <row r="40" spans="1:13" x14ac:dyDescent="0.2">
      <c r="A40" s="27" t="s">
        <v>71</v>
      </c>
      <c r="B40" s="49">
        <f>'TON-MES-FERROSUR'!N41</f>
        <v>0</v>
      </c>
      <c r="C40" s="28">
        <f>'TON-MES-FEPSA'!N41</f>
        <v>0</v>
      </c>
      <c r="D40" s="28">
        <f>'TON-MES-NCA'!N41</f>
        <v>31882.79</v>
      </c>
      <c r="E40" s="28">
        <f>'TON-MES-BELGRANO'!N41</f>
        <v>0</v>
      </c>
      <c r="F40" s="28">
        <f>'TON-MES-URQUIZA'!N41</f>
        <v>0</v>
      </c>
      <c r="G40" s="28">
        <f>'TON-MES-SAN MARTIN'!N41</f>
        <v>0</v>
      </c>
      <c r="H40" s="28">
        <f t="shared" si="0"/>
        <v>31882.79</v>
      </c>
      <c r="I40" s="46"/>
      <c r="J40" s="47"/>
      <c r="K40" s="48"/>
      <c r="L40" s="48"/>
      <c r="M40" s="48"/>
    </row>
    <row r="41" spans="1:13" x14ac:dyDescent="0.2">
      <c r="A41" s="27" t="s">
        <v>72</v>
      </c>
      <c r="B41" s="49">
        <f>'TON-MES-FERROSUR'!N42</f>
        <v>0</v>
      </c>
      <c r="C41" s="28">
        <f>'TON-MES-FEPSA'!N42</f>
        <v>0</v>
      </c>
      <c r="D41" s="28">
        <f>'TON-MES-NCA'!N42</f>
        <v>0</v>
      </c>
      <c r="E41" s="28">
        <f>'TON-MES-BELGRANO'!N42</f>
        <v>0</v>
      </c>
      <c r="F41" s="28">
        <f>'TON-MES-URQUIZA'!N42</f>
        <v>0</v>
      </c>
      <c r="G41" s="28">
        <f>'TON-MES-SAN MARTIN'!N42</f>
        <v>0</v>
      </c>
      <c r="H41" s="28">
        <f t="shared" si="0"/>
        <v>0</v>
      </c>
      <c r="I41" s="46"/>
      <c r="J41" s="47"/>
      <c r="K41" s="48"/>
      <c r="L41" s="48"/>
      <c r="M41" s="48"/>
    </row>
    <row r="42" spans="1:13" x14ac:dyDescent="0.2">
      <c r="A42" s="27" t="s">
        <v>73</v>
      </c>
      <c r="B42" s="49">
        <f>'TON-MES-FERROSUR'!N43</f>
        <v>0</v>
      </c>
      <c r="C42" s="28">
        <f>'TON-MES-FEPSA'!N43</f>
        <v>0</v>
      </c>
      <c r="D42" s="28">
        <f>'TON-MES-NCA'!N43</f>
        <v>1134.45</v>
      </c>
      <c r="E42" s="28">
        <f>'TON-MES-BELGRANO'!N43</f>
        <v>0</v>
      </c>
      <c r="F42" s="28">
        <f>'TON-MES-URQUIZA'!N43</f>
        <v>0</v>
      </c>
      <c r="G42" s="28">
        <f>'TON-MES-SAN MARTIN'!N43</f>
        <v>629.99</v>
      </c>
      <c r="H42" s="28">
        <f t="shared" si="0"/>
        <v>1764.44</v>
      </c>
      <c r="I42" s="46"/>
      <c r="J42" s="47"/>
      <c r="K42" s="48"/>
      <c r="L42" s="48"/>
      <c r="M42" s="48"/>
    </row>
    <row r="43" spans="1:13" x14ac:dyDescent="0.2">
      <c r="A43" s="27" t="s">
        <v>74</v>
      </c>
      <c r="B43" s="49">
        <f>'TON-MES-FERROSUR'!N44</f>
        <v>0</v>
      </c>
      <c r="C43" s="28">
        <f>'TON-MES-FEPSA'!N44</f>
        <v>0</v>
      </c>
      <c r="D43" s="28">
        <f>'TON-MES-NCA'!N44</f>
        <v>0</v>
      </c>
      <c r="E43" s="28">
        <f>'TON-MES-BELGRANO'!N44</f>
        <v>796.66</v>
      </c>
      <c r="F43" s="28">
        <f>'TON-MES-URQUIZA'!N44</f>
        <v>0</v>
      </c>
      <c r="G43" s="28">
        <f>'TON-MES-SAN MARTIN'!N44</f>
        <v>402.04</v>
      </c>
      <c r="H43" s="28">
        <f t="shared" si="0"/>
        <v>1198.7</v>
      </c>
      <c r="I43" s="46"/>
      <c r="J43" s="47"/>
      <c r="K43" s="48"/>
      <c r="L43" s="48"/>
      <c r="M43" s="48"/>
    </row>
    <row r="44" spans="1:13" x14ac:dyDescent="0.2">
      <c r="A44" s="27" t="s">
        <v>75</v>
      </c>
      <c r="B44" s="49">
        <f>'TON-MES-FERROSUR'!N45</f>
        <v>0</v>
      </c>
      <c r="C44" s="28">
        <f>'TON-MES-FEPSA'!N45</f>
        <v>0</v>
      </c>
      <c r="D44" s="28">
        <f>'TON-MES-NCA'!N45</f>
        <v>0</v>
      </c>
      <c r="E44" s="28">
        <f>'TON-MES-BELGRANO'!N45</f>
        <v>0</v>
      </c>
      <c r="F44" s="28">
        <f>'TON-MES-URQUIZA'!N45</f>
        <v>0</v>
      </c>
      <c r="G44" s="28">
        <f>'TON-MES-SAN MARTIN'!N45</f>
        <v>99344.5</v>
      </c>
      <c r="H44" s="28">
        <f t="shared" si="0"/>
        <v>99344.5</v>
      </c>
      <c r="I44" s="46"/>
      <c r="J44" s="47"/>
      <c r="K44" s="48"/>
      <c r="L44" s="48"/>
      <c r="M44" s="48"/>
    </row>
    <row r="45" spans="1:13" x14ac:dyDescent="0.2">
      <c r="A45" s="27" t="s">
        <v>76</v>
      </c>
      <c r="B45" s="49">
        <f>'TON-MES-FERROSUR'!N46</f>
        <v>0</v>
      </c>
      <c r="C45" s="28">
        <f>'TON-MES-FEPSA'!N46</f>
        <v>0</v>
      </c>
      <c r="D45" s="28">
        <f>'TON-MES-NCA'!N46</f>
        <v>0</v>
      </c>
      <c r="E45" s="28">
        <f>'TON-MES-BELGRANO'!N46</f>
        <v>0</v>
      </c>
      <c r="F45" s="28">
        <f>'TON-MES-URQUIZA'!N46</f>
        <v>0</v>
      </c>
      <c r="G45" s="28">
        <f>'TON-MES-SAN MARTIN'!N46</f>
        <v>0</v>
      </c>
      <c r="H45" s="28">
        <f t="shared" si="0"/>
        <v>0</v>
      </c>
      <c r="I45" s="46"/>
      <c r="J45" s="47"/>
      <c r="K45" s="48"/>
      <c r="L45" s="48"/>
      <c r="M45" s="48"/>
    </row>
    <row r="46" spans="1:13" x14ac:dyDescent="0.2">
      <c r="A46" s="27" t="s">
        <v>77</v>
      </c>
      <c r="B46" s="49">
        <f>'TON-MES-FERROSUR'!N47</f>
        <v>0</v>
      </c>
      <c r="C46" s="28">
        <f>'TON-MES-FEPSA'!N47</f>
        <v>0</v>
      </c>
      <c r="D46" s="28">
        <f>'TON-MES-NCA'!N47</f>
        <v>0</v>
      </c>
      <c r="E46" s="28">
        <f>'TON-MES-BELGRANO'!N47</f>
        <v>0</v>
      </c>
      <c r="F46" s="28">
        <f>'TON-MES-URQUIZA'!N47</f>
        <v>0</v>
      </c>
      <c r="G46" s="28">
        <f>'TON-MES-SAN MARTIN'!N47</f>
        <v>60</v>
      </c>
      <c r="H46" s="28">
        <f t="shared" si="0"/>
        <v>60</v>
      </c>
      <c r="I46" s="46"/>
      <c r="J46" s="47"/>
      <c r="K46" s="48"/>
      <c r="L46" s="48"/>
      <c r="M46" s="48"/>
    </row>
    <row r="47" spans="1:13" s="45" customFormat="1" x14ac:dyDescent="0.2">
      <c r="A47" s="27" t="s">
        <v>78</v>
      </c>
      <c r="B47" s="49">
        <f>'TON-MES-FERROSUR'!N48</f>
        <v>0</v>
      </c>
      <c r="C47" s="28">
        <f>'TON-MES-FEPSA'!N48</f>
        <v>0</v>
      </c>
      <c r="D47" s="28">
        <f>'TON-MES-NCA'!N48</f>
        <v>0</v>
      </c>
      <c r="E47" s="28">
        <f>'TON-MES-BELGRANO'!N48</f>
        <v>0</v>
      </c>
      <c r="F47" s="28">
        <f>'TON-MES-URQUIZA'!N48</f>
        <v>4442.2</v>
      </c>
      <c r="G47" s="28">
        <f>'TON-MES-SAN MARTIN'!N48</f>
        <v>0</v>
      </c>
      <c r="H47" s="28">
        <f t="shared" si="0"/>
        <v>4442.2</v>
      </c>
      <c r="I47" s="42"/>
      <c r="J47" s="43"/>
      <c r="K47" s="44"/>
      <c r="L47" s="44"/>
      <c r="M47" s="44"/>
    </row>
    <row r="48" spans="1:13" ht="12" thickBot="1" x14ac:dyDescent="0.25">
      <c r="A48" s="27" t="s">
        <v>79</v>
      </c>
      <c r="B48" s="50">
        <f>'TON-MES-FERROSUR'!N49</f>
        <v>0</v>
      </c>
      <c r="C48" s="51">
        <f>'TON-MES-FEPSA'!N49</f>
        <v>0</v>
      </c>
      <c r="D48" s="51">
        <f>'TON-MES-NCA'!N49</f>
        <v>0</v>
      </c>
      <c r="E48" s="51">
        <f>'TON-MES-BELGRANO'!N49</f>
        <v>0</v>
      </c>
      <c r="F48" s="51">
        <f>'TON-MES-URQUIZA'!N49</f>
        <v>0</v>
      </c>
      <c r="G48" s="51">
        <f>'TON-MES-SAN MARTIN'!N49</f>
        <v>30</v>
      </c>
      <c r="H48" s="28">
        <f t="shared" si="0"/>
        <v>30</v>
      </c>
      <c r="I48" s="46"/>
      <c r="J48" s="47"/>
      <c r="K48" s="48"/>
      <c r="L48" s="48"/>
      <c r="M48" s="48"/>
    </row>
    <row r="49" spans="1:13" ht="12" thickBot="1" x14ac:dyDescent="0.25">
      <c r="A49" s="20" t="s">
        <v>80</v>
      </c>
      <c r="B49" s="21">
        <f>'TON-MES-FERROSUR'!N50</f>
        <v>0</v>
      </c>
      <c r="C49" s="21">
        <f>'TON-MES-FEPSA'!N50</f>
        <v>0</v>
      </c>
      <c r="D49" s="21">
        <f>'TON-MES-NCA'!N50</f>
        <v>10134.299999999999</v>
      </c>
      <c r="E49" s="21">
        <f>'TON-MES-BELGRANO'!N50</f>
        <v>56499.16</v>
      </c>
      <c r="F49" s="21">
        <f>'TON-MES-URQUIZA'!N50</f>
        <v>35692.339999999997</v>
      </c>
      <c r="G49" s="21">
        <f>'TON-MES-SAN MARTIN'!N50</f>
        <v>201363</v>
      </c>
      <c r="H49" s="21">
        <f t="shared" si="0"/>
        <v>303688.8</v>
      </c>
      <c r="I49" s="46"/>
      <c r="J49" s="47"/>
      <c r="K49" s="48"/>
      <c r="L49" s="48"/>
      <c r="M49" s="48"/>
    </row>
    <row r="50" spans="1:13" x14ac:dyDescent="0.2">
      <c r="A50" s="27" t="s">
        <v>81</v>
      </c>
      <c r="B50" s="23">
        <f>'TON-MES-FERROSUR'!N51</f>
        <v>0</v>
      </c>
      <c r="C50" s="24">
        <f>'TON-MES-FEPSA'!N51</f>
        <v>0</v>
      </c>
      <c r="D50" s="24">
        <f>'TON-MES-NCA'!N51</f>
        <v>10134.299999999999</v>
      </c>
      <c r="E50" s="24">
        <f>'TON-MES-BELGRANO'!N51</f>
        <v>56169.16</v>
      </c>
      <c r="F50" s="24">
        <f>'TON-MES-URQUIZA'!N51</f>
        <v>35692.339999999997</v>
      </c>
      <c r="G50" s="24">
        <f>'TON-MES-SAN MARTIN'!N51</f>
        <v>201363</v>
      </c>
      <c r="H50" s="28">
        <f t="shared" si="0"/>
        <v>303358.8</v>
      </c>
      <c r="I50" s="46"/>
      <c r="J50" s="47"/>
      <c r="K50" s="48"/>
      <c r="L50" s="48"/>
      <c r="M50" s="48"/>
    </row>
    <row r="51" spans="1:13" x14ac:dyDescent="0.2">
      <c r="A51" s="27" t="s">
        <v>82</v>
      </c>
      <c r="B51" s="49">
        <f>'TON-MES-FERROSUR'!N52</f>
        <v>0</v>
      </c>
      <c r="C51" s="28">
        <f>'TON-MES-FEPSA'!N52</f>
        <v>0</v>
      </c>
      <c r="D51" s="28">
        <f>'TON-MES-NCA'!N52</f>
        <v>0</v>
      </c>
      <c r="E51" s="28">
        <f>'TON-MES-BELGRANO'!N52</f>
        <v>0</v>
      </c>
      <c r="F51" s="28">
        <f>'TON-MES-URQUIZA'!N52</f>
        <v>0</v>
      </c>
      <c r="G51" s="28">
        <f>'TON-MES-SAN MARTIN'!N52</f>
        <v>0</v>
      </c>
      <c r="H51" s="28">
        <f t="shared" si="0"/>
        <v>0</v>
      </c>
      <c r="I51" s="46"/>
      <c r="J51" s="47"/>
      <c r="K51" s="48"/>
      <c r="L51" s="48"/>
      <c r="M51" s="48"/>
    </row>
    <row r="52" spans="1:13" x14ac:dyDescent="0.2">
      <c r="A52" s="27" t="s">
        <v>83</v>
      </c>
      <c r="B52" s="49">
        <f>'TON-MES-FERROSUR'!N53</f>
        <v>0</v>
      </c>
      <c r="C52" s="28">
        <f>'TON-MES-FEPSA'!N53</f>
        <v>0</v>
      </c>
      <c r="D52" s="28">
        <f>'TON-MES-NCA'!N53</f>
        <v>0</v>
      </c>
      <c r="E52" s="28">
        <f>'TON-MES-BELGRANO'!N53</f>
        <v>0</v>
      </c>
      <c r="F52" s="28">
        <f>'TON-MES-URQUIZA'!N53</f>
        <v>0</v>
      </c>
      <c r="G52" s="28">
        <f>'TON-MES-SAN MARTIN'!N53</f>
        <v>0</v>
      </c>
      <c r="H52" s="28">
        <f t="shared" si="0"/>
        <v>0</v>
      </c>
      <c r="I52" s="46"/>
      <c r="J52" s="47"/>
      <c r="K52" s="48"/>
      <c r="L52" s="48"/>
      <c r="M52" s="48"/>
    </row>
    <row r="53" spans="1:13" x14ac:dyDescent="0.2">
      <c r="A53" s="27" t="s">
        <v>84</v>
      </c>
      <c r="B53" s="49">
        <f>'TON-MES-FERROSUR'!N54</f>
        <v>0</v>
      </c>
      <c r="C53" s="28">
        <f>'TON-MES-FEPSA'!N54</f>
        <v>0</v>
      </c>
      <c r="D53" s="28">
        <f>'TON-MES-NCA'!N54</f>
        <v>0</v>
      </c>
      <c r="E53" s="28">
        <f>'TON-MES-BELGRANO'!N54</f>
        <v>330</v>
      </c>
      <c r="F53" s="28">
        <f>'TON-MES-URQUIZA'!N54</f>
        <v>0</v>
      </c>
      <c r="G53" s="28">
        <f>'TON-MES-SAN MARTIN'!N54</f>
        <v>0</v>
      </c>
      <c r="H53" s="28">
        <f t="shared" si="0"/>
        <v>330</v>
      </c>
      <c r="I53" s="46"/>
      <c r="J53" s="47"/>
      <c r="K53" s="48"/>
      <c r="L53" s="48"/>
      <c r="M53" s="48"/>
    </row>
    <row r="54" spans="1:13" s="45" customFormat="1" x14ac:dyDescent="0.2">
      <c r="A54" s="27" t="s">
        <v>85</v>
      </c>
      <c r="B54" s="49">
        <f>'TON-MES-FERROSUR'!N55</f>
        <v>0</v>
      </c>
      <c r="C54" s="28">
        <f>'TON-MES-FEPSA'!N55</f>
        <v>0</v>
      </c>
      <c r="D54" s="28">
        <f>'TON-MES-NCA'!N55</f>
        <v>0</v>
      </c>
      <c r="E54" s="28">
        <f>'TON-MES-BELGRANO'!N55</f>
        <v>0</v>
      </c>
      <c r="F54" s="28">
        <f>'TON-MES-URQUIZA'!N55</f>
        <v>0</v>
      </c>
      <c r="G54" s="28">
        <f>'TON-MES-SAN MARTIN'!N55</f>
        <v>0</v>
      </c>
      <c r="H54" s="28">
        <f t="shared" si="0"/>
        <v>0</v>
      </c>
      <c r="I54" s="42"/>
      <c r="J54" s="43"/>
      <c r="K54" s="44"/>
      <c r="L54" s="44"/>
      <c r="M54" s="44"/>
    </row>
    <row r="55" spans="1:13" x14ac:dyDescent="0.2">
      <c r="A55" s="27" t="s">
        <v>86</v>
      </c>
      <c r="B55" s="49">
        <f>'TON-MES-FERROSUR'!N56</f>
        <v>0</v>
      </c>
      <c r="C55" s="28">
        <f>'TON-MES-FEPSA'!N56</f>
        <v>0</v>
      </c>
      <c r="D55" s="28">
        <f>'TON-MES-NCA'!N56</f>
        <v>0</v>
      </c>
      <c r="E55" s="28">
        <f>'TON-MES-BELGRANO'!N56</f>
        <v>0</v>
      </c>
      <c r="F55" s="28">
        <f>'TON-MES-URQUIZA'!N56</f>
        <v>0</v>
      </c>
      <c r="G55" s="28">
        <f>'TON-MES-SAN MARTIN'!N56</f>
        <v>0</v>
      </c>
      <c r="H55" s="28">
        <f t="shared" si="0"/>
        <v>0</v>
      </c>
      <c r="I55" s="46"/>
      <c r="J55" s="47"/>
      <c r="K55" s="48"/>
      <c r="L55" s="48"/>
      <c r="M55" s="48"/>
    </row>
    <row r="56" spans="1:13" ht="12" thickBot="1" x14ac:dyDescent="0.25">
      <c r="A56" s="27" t="s">
        <v>87</v>
      </c>
      <c r="B56" s="50">
        <f>'TON-MES-FERROSUR'!N57</f>
        <v>0</v>
      </c>
      <c r="C56" s="51">
        <f>'TON-MES-FEPSA'!N57</f>
        <v>0</v>
      </c>
      <c r="D56" s="51">
        <f>'TON-MES-NCA'!N57</f>
        <v>0</v>
      </c>
      <c r="E56" s="51">
        <f>'TON-MES-BELGRANO'!N57</f>
        <v>0</v>
      </c>
      <c r="F56" s="51">
        <f>'TON-MES-URQUIZA'!N57</f>
        <v>0</v>
      </c>
      <c r="G56" s="51">
        <f>'TON-MES-SAN MARTIN'!N57</f>
        <v>0</v>
      </c>
      <c r="H56" s="28">
        <f t="shared" si="0"/>
        <v>0</v>
      </c>
      <c r="I56" s="46"/>
      <c r="J56" s="47"/>
      <c r="K56" s="48"/>
      <c r="L56" s="48"/>
      <c r="M56" s="48"/>
    </row>
    <row r="57" spans="1:13" ht="12" thickBot="1" x14ac:dyDescent="0.25">
      <c r="A57" s="20" t="s">
        <v>88</v>
      </c>
      <c r="B57" s="21">
        <f>'TON-MES-FERROSUR'!N58</f>
        <v>498802.08999999997</v>
      </c>
      <c r="C57" s="21">
        <f>'TON-MES-FEPSA'!N58</f>
        <v>0</v>
      </c>
      <c r="D57" s="21">
        <f>'TON-MES-NCA'!N58</f>
        <v>71621.239999999991</v>
      </c>
      <c r="E57" s="21">
        <f>'TON-MES-BELGRANO'!N58</f>
        <v>13041.45</v>
      </c>
      <c r="F57" s="21">
        <f>'TON-MES-URQUIZA'!N58</f>
        <v>6682</v>
      </c>
      <c r="G57" s="21">
        <f>'TON-MES-SAN MARTIN'!N58</f>
        <v>55092.520000000004</v>
      </c>
      <c r="H57" s="21">
        <f t="shared" si="0"/>
        <v>645239.29999999993</v>
      </c>
      <c r="I57" s="46"/>
      <c r="J57" s="47"/>
      <c r="K57" s="48"/>
      <c r="L57" s="48"/>
      <c r="M57" s="48"/>
    </row>
    <row r="58" spans="1:13" x14ac:dyDescent="0.2">
      <c r="A58" s="27" t="s">
        <v>89</v>
      </c>
      <c r="B58" s="23">
        <f>'TON-MES-FERROSUR'!N59</f>
        <v>69263.48000000001</v>
      </c>
      <c r="C58" s="24">
        <f>'TON-MES-FEPSA'!N59</f>
        <v>0</v>
      </c>
      <c r="D58" s="24">
        <f>'TON-MES-NCA'!N59</f>
        <v>0</v>
      </c>
      <c r="E58" s="24">
        <f>'TON-MES-BELGRANO'!N59</f>
        <v>0</v>
      </c>
      <c r="F58" s="24">
        <f>'TON-MES-URQUIZA'!N59</f>
        <v>0</v>
      </c>
      <c r="G58" s="24">
        <f>'TON-MES-SAN MARTIN'!N59</f>
        <v>20390</v>
      </c>
      <c r="H58" s="28">
        <f t="shared" si="0"/>
        <v>89653.48000000001</v>
      </c>
      <c r="I58" s="46"/>
      <c r="J58" s="47"/>
      <c r="K58" s="48"/>
      <c r="L58" s="48"/>
      <c r="M58" s="48"/>
    </row>
    <row r="59" spans="1:13" x14ac:dyDescent="0.2">
      <c r="A59" s="27" t="s">
        <v>90</v>
      </c>
      <c r="B59" s="49">
        <f>'TON-MES-FERROSUR'!N60</f>
        <v>2871</v>
      </c>
      <c r="C59" s="28">
        <f>'TON-MES-FEPSA'!N60</f>
        <v>0</v>
      </c>
      <c r="D59" s="28">
        <f>'TON-MES-NCA'!N60</f>
        <v>0</v>
      </c>
      <c r="E59" s="28">
        <f>'TON-MES-BELGRANO'!N60</f>
        <v>0</v>
      </c>
      <c r="F59" s="28">
        <f>'TON-MES-URQUIZA'!N60</f>
        <v>0</v>
      </c>
      <c r="G59" s="28">
        <f>'TON-MES-SAN MARTIN'!N60</f>
        <v>100</v>
      </c>
      <c r="H59" s="28">
        <f t="shared" si="0"/>
        <v>2971</v>
      </c>
      <c r="I59" s="46"/>
      <c r="J59" s="47"/>
      <c r="K59" s="48"/>
      <c r="L59" s="48"/>
      <c r="M59" s="48"/>
    </row>
    <row r="60" spans="1:13" x14ac:dyDescent="0.2">
      <c r="A60" s="27" t="s">
        <v>91</v>
      </c>
      <c r="B60" s="49">
        <f>'TON-MES-FERROSUR'!N61</f>
        <v>12224</v>
      </c>
      <c r="C60" s="28">
        <f>'TON-MES-FEPSA'!N61</f>
        <v>0</v>
      </c>
      <c r="D60" s="28">
        <f>'TON-MES-NCA'!N61</f>
        <v>0</v>
      </c>
      <c r="E60" s="28">
        <f>'TON-MES-BELGRANO'!N61</f>
        <v>8970.4500000000007</v>
      </c>
      <c r="F60" s="28">
        <f>'TON-MES-URQUIZA'!N61</f>
        <v>6682</v>
      </c>
      <c r="G60" s="28">
        <f>'TON-MES-SAN MARTIN'!N61</f>
        <v>24444</v>
      </c>
      <c r="H60" s="28">
        <f t="shared" si="0"/>
        <v>52320.45</v>
      </c>
      <c r="I60" s="46"/>
      <c r="J60" s="47"/>
      <c r="K60" s="48"/>
      <c r="L60" s="48"/>
      <c r="M60" s="48"/>
    </row>
    <row r="61" spans="1:13" x14ac:dyDescent="0.2">
      <c r="A61" s="27" t="s">
        <v>92</v>
      </c>
      <c r="B61" s="49">
        <f>'TON-MES-FERROSUR'!N62</f>
        <v>195085.73</v>
      </c>
      <c r="C61" s="28">
        <f>'TON-MES-FEPSA'!N62</f>
        <v>0</v>
      </c>
      <c r="D61" s="28">
        <f>'TON-MES-NCA'!N62</f>
        <v>0</v>
      </c>
      <c r="E61" s="28">
        <f>'TON-MES-BELGRANO'!N62</f>
        <v>0</v>
      </c>
      <c r="F61" s="28">
        <f>'TON-MES-URQUIZA'!N62</f>
        <v>0</v>
      </c>
      <c r="G61" s="28">
        <f>'TON-MES-SAN MARTIN'!N62</f>
        <v>0</v>
      </c>
      <c r="H61" s="28">
        <f t="shared" si="0"/>
        <v>195085.73</v>
      </c>
      <c r="I61" s="46"/>
      <c r="J61" s="47"/>
      <c r="K61" s="48"/>
      <c r="L61" s="48"/>
      <c r="M61" s="48"/>
    </row>
    <row r="62" spans="1:13" x14ac:dyDescent="0.2">
      <c r="A62" s="27" t="s">
        <v>93</v>
      </c>
      <c r="B62" s="49">
        <f>'TON-MES-FERROSUR'!N63</f>
        <v>0</v>
      </c>
      <c r="C62" s="28">
        <f>'TON-MES-FEPSA'!N63</f>
        <v>0</v>
      </c>
      <c r="D62" s="28">
        <f>'TON-MES-NCA'!N63</f>
        <v>40370.06</v>
      </c>
      <c r="E62" s="28">
        <f>'TON-MES-BELGRANO'!N63</f>
        <v>0</v>
      </c>
      <c r="F62" s="28">
        <f>'TON-MES-URQUIZA'!N63</f>
        <v>0</v>
      </c>
      <c r="G62" s="28">
        <f>'TON-MES-SAN MARTIN'!N63</f>
        <v>10158.52</v>
      </c>
      <c r="H62" s="28">
        <f t="shared" si="0"/>
        <v>50528.58</v>
      </c>
      <c r="I62" s="46"/>
      <c r="J62" s="47"/>
      <c r="K62" s="48"/>
      <c r="L62" s="48"/>
      <c r="M62" s="48"/>
    </row>
    <row r="63" spans="1:13" x14ac:dyDescent="0.2">
      <c r="A63" s="27" t="s">
        <v>94</v>
      </c>
      <c r="B63" s="49">
        <f>'TON-MES-FERROSUR'!N64</f>
        <v>12648.880000000001</v>
      </c>
      <c r="C63" s="28">
        <f>'TON-MES-FEPSA'!N64</f>
        <v>0</v>
      </c>
      <c r="D63" s="28">
        <f>'TON-MES-NCA'!N64</f>
        <v>0</v>
      </c>
      <c r="E63" s="28">
        <f>'TON-MES-BELGRANO'!N64</f>
        <v>0</v>
      </c>
      <c r="F63" s="28">
        <f>'TON-MES-URQUIZA'!N64</f>
        <v>0</v>
      </c>
      <c r="G63" s="28">
        <f>'TON-MES-SAN MARTIN'!N64</f>
        <v>0</v>
      </c>
      <c r="H63" s="28">
        <f t="shared" si="0"/>
        <v>12648.880000000001</v>
      </c>
      <c r="I63" s="46"/>
      <c r="J63" s="47"/>
      <c r="K63" s="48"/>
      <c r="L63" s="48"/>
      <c r="M63" s="48"/>
    </row>
    <row r="64" spans="1:13" x14ac:dyDescent="0.2">
      <c r="A64" s="27" t="s">
        <v>95</v>
      </c>
      <c r="B64" s="49">
        <f>'TON-MES-FERROSUR'!N65</f>
        <v>195384.7</v>
      </c>
      <c r="C64" s="28">
        <f>'TON-MES-FEPSA'!N65</f>
        <v>0</v>
      </c>
      <c r="D64" s="28">
        <f>'TON-MES-NCA'!N65</f>
        <v>12910.949999999999</v>
      </c>
      <c r="E64" s="28">
        <f>'TON-MES-BELGRANO'!N65</f>
        <v>0</v>
      </c>
      <c r="F64" s="28">
        <f>'TON-MES-URQUIZA'!N65</f>
        <v>0</v>
      </c>
      <c r="G64" s="28">
        <f>'TON-MES-SAN MARTIN'!N65</f>
        <v>0</v>
      </c>
      <c r="H64" s="28">
        <f t="shared" si="0"/>
        <v>208295.65000000002</v>
      </c>
      <c r="I64" s="46"/>
      <c r="J64" s="47"/>
      <c r="K64" s="48"/>
      <c r="L64" s="48"/>
      <c r="M64" s="48"/>
    </row>
    <row r="65" spans="1:13" x14ac:dyDescent="0.2">
      <c r="A65" s="27" t="s">
        <v>96</v>
      </c>
      <c r="B65" s="49">
        <f>'TON-MES-FERROSUR'!N66</f>
        <v>0</v>
      </c>
      <c r="C65" s="28">
        <f>'TON-MES-FEPSA'!N66</f>
        <v>0</v>
      </c>
      <c r="D65" s="28">
        <f>'TON-MES-NCA'!N66</f>
        <v>0</v>
      </c>
      <c r="E65" s="28">
        <f>'TON-MES-BELGRANO'!N66</f>
        <v>0</v>
      </c>
      <c r="F65" s="28">
        <f>'TON-MES-URQUIZA'!N66</f>
        <v>0</v>
      </c>
      <c r="G65" s="28">
        <f>'TON-MES-SAN MARTIN'!N66</f>
        <v>0</v>
      </c>
      <c r="H65" s="28">
        <f t="shared" si="0"/>
        <v>0</v>
      </c>
      <c r="I65" s="46"/>
      <c r="J65" s="47"/>
      <c r="K65" s="48"/>
      <c r="L65" s="48"/>
      <c r="M65" s="48"/>
    </row>
    <row r="66" spans="1:13" x14ac:dyDescent="0.2">
      <c r="A66" s="27" t="s">
        <v>97</v>
      </c>
      <c r="B66" s="49">
        <f>'TON-MES-FERROSUR'!N67</f>
        <v>0</v>
      </c>
      <c r="C66" s="28">
        <f>'TON-MES-FEPSA'!N67</f>
        <v>0</v>
      </c>
      <c r="D66" s="28">
        <f>'TON-MES-NCA'!N67</f>
        <v>0</v>
      </c>
      <c r="E66" s="28">
        <f>'TON-MES-BELGRANO'!N67</f>
        <v>0</v>
      </c>
      <c r="F66" s="28">
        <f>'TON-MES-URQUIZA'!N67</f>
        <v>0</v>
      </c>
      <c r="G66" s="28">
        <f>'TON-MES-SAN MARTIN'!N67</f>
        <v>0</v>
      </c>
      <c r="H66" s="28">
        <f t="shared" si="0"/>
        <v>0</v>
      </c>
      <c r="I66" s="46"/>
      <c r="J66" s="47"/>
      <c r="K66" s="48"/>
      <c r="L66" s="48"/>
      <c r="M66" s="48"/>
    </row>
    <row r="67" spans="1:13" x14ac:dyDescent="0.2">
      <c r="A67" s="27" t="s">
        <v>98</v>
      </c>
      <c r="B67" s="49">
        <f>'TON-MES-FERROSUR'!N68</f>
        <v>0</v>
      </c>
      <c r="C67" s="28">
        <f>'TON-MES-FEPSA'!N68</f>
        <v>0</v>
      </c>
      <c r="D67" s="28">
        <f>'TON-MES-NCA'!N68</f>
        <v>18340.23</v>
      </c>
      <c r="E67" s="28">
        <f>'TON-MES-BELGRANO'!N68</f>
        <v>0</v>
      </c>
      <c r="F67" s="28">
        <f>'TON-MES-URQUIZA'!N68</f>
        <v>0</v>
      </c>
      <c r="G67" s="28">
        <f>'TON-MES-SAN MARTIN'!N68</f>
        <v>0</v>
      </c>
      <c r="H67" s="28">
        <f t="shared" si="0"/>
        <v>18340.23</v>
      </c>
      <c r="I67" s="46"/>
      <c r="J67" s="47"/>
      <c r="K67" s="48"/>
      <c r="L67" s="48"/>
      <c r="M67" s="48"/>
    </row>
    <row r="68" spans="1:13" x14ac:dyDescent="0.2">
      <c r="A68" s="27" t="s">
        <v>99</v>
      </c>
      <c r="B68" s="49">
        <f>'TON-MES-FERROSUR'!N69</f>
        <v>0</v>
      </c>
      <c r="C68" s="28">
        <f>'TON-MES-FEPSA'!N69</f>
        <v>0</v>
      </c>
      <c r="D68" s="28">
        <f>'TON-MES-NCA'!N69</f>
        <v>0</v>
      </c>
      <c r="E68" s="28">
        <f>'TON-MES-BELGRANO'!N69</f>
        <v>0</v>
      </c>
      <c r="F68" s="28">
        <f>'TON-MES-URQUIZA'!N69</f>
        <v>0</v>
      </c>
      <c r="G68" s="28">
        <f>'TON-MES-SAN MARTIN'!N69</f>
        <v>0</v>
      </c>
      <c r="H68" s="28">
        <f t="shared" ref="H68:H99" si="1">SUM(B68:G68)</f>
        <v>0</v>
      </c>
      <c r="I68" s="46"/>
      <c r="J68" s="47"/>
      <c r="K68" s="48"/>
      <c r="L68" s="48"/>
      <c r="M68" s="48"/>
    </row>
    <row r="69" spans="1:13" x14ac:dyDescent="0.2">
      <c r="A69" s="27" t="s">
        <v>100</v>
      </c>
      <c r="B69" s="49">
        <f>'TON-MES-FERROSUR'!N70</f>
        <v>11324.3</v>
      </c>
      <c r="C69" s="28">
        <f>'TON-MES-FEPSA'!N70</f>
        <v>0</v>
      </c>
      <c r="D69" s="28">
        <f>'TON-MES-NCA'!N70</f>
        <v>0</v>
      </c>
      <c r="E69" s="28">
        <f>'TON-MES-BELGRANO'!N70</f>
        <v>0</v>
      </c>
      <c r="F69" s="28">
        <f>'TON-MES-URQUIZA'!N70</f>
        <v>0</v>
      </c>
      <c r="G69" s="28">
        <f>'TON-MES-SAN MARTIN'!N70</f>
        <v>0</v>
      </c>
      <c r="H69" s="28">
        <f t="shared" si="1"/>
        <v>11324.3</v>
      </c>
      <c r="I69" s="46"/>
      <c r="J69" s="47"/>
      <c r="K69" s="48"/>
      <c r="L69" s="48"/>
      <c r="M69" s="48"/>
    </row>
    <row r="70" spans="1:13" s="45" customFormat="1" x14ac:dyDescent="0.2">
      <c r="A70" s="27" t="s">
        <v>101</v>
      </c>
      <c r="B70" s="49">
        <f>'TON-MES-FERROSUR'!N71</f>
        <v>0</v>
      </c>
      <c r="C70" s="28">
        <f>'TON-MES-FEPSA'!N71</f>
        <v>0</v>
      </c>
      <c r="D70" s="28">
        <f>'TON-MES-NCA'!N71</f>
        <v>0</v>
      </c>
      <c r="E70" s="28">
        <f>'TON-MES-BELGRANO'!N71</f>
        <v>0</v>
      </c>
      <c r="F70" s="28">
        <f>'TON-MES-URQUIZA'!N71</f>
        <v>0</v>
      </c>
      <c r="G70" s="28">
        <f>'TON-MES-SAN MARTIN'!N71</f>
        <v>0</v>
      </c>
      <c r="H70" s="28">
        <f t="shared" si="1"/>
        <v>0</v>
      </c>
      <c r="I70" s="42"/>
      <c r="J70" s="43"/>
      <c r="K70" s="44"/>
      <c r="L70" s="44"/>
      <c r="M70" s="44"/>
    </row>
    <row r="71" spans="1:13" x14ac:dyDescent="0.2">
      <c r="A71" s="27" t="s">
        <v>102</v>
      </c>
      <c r="B71" s="49">
        <f>'TON-MES-FERROSUR'!N72</f>
        <v>0</v>
      </c>
      <c r="C71" s="28">
        <f>'TON-MES-FEPSA'!N72</f>
        <v>0</v>
      </c>
      <c r="D71" s="28">
        <f>'TON-MES-NCA'!N72</f>
        <v>0</v>
      </c>
      <c r="E71" s="28">
        <f>'TON-MES-BELGRANO'!N72</f>
        <v>2107.7600000000002</v>
      </c>
      <c r="F71" s="28">
        <f>'TON-MES-URQUIZA'!N72</f>
        <v>0</v>
      </c>
      <c r="G71" s="28">
        <f>'TON-MES-SAN MARTIN'!N72</f>
        <v>0</v>
      </c>
      <c r="H71" s="28">
        <f t="shared" si="1"/>
        <v>2107.7600000000002</v>
      </c>
      <c r="I71" s="46"/>
      <c r="J71" s="47"/>
      <c r="K71" s="48"/>
      <c r="L71" s="48"/>
      <c r="M71" s="48"/>
    </row>
    <row r="72" spans="1:13" ht="12" thickBot="1" x14ac:dyDescent="0.25">
      <c r="A72" s="27" t="s">
        <v>103</v>
      </c>
      <c r="B72" s="50">
        <f>'TON-MES-FERROSUR'!N73</f>
        <v>0</v>
      </c>
      <c r="C72" s="51">
        <f>'TON-MES-FEPSA'!N73</f>
        <v>0</v>
      </c>
      <c r="D72" s="51">
        <f>'TON-MES-NCA'!N73</f>
        <v>0</v>
      </c>
      <c r="E72" s="51">
        <f>'TON-MES-BELGRANO'!N73</f>
        <v>1963.24</v>
      </c>
      <c r="F72" s="51">
        <f>'TON-MES-URQUIZA'!N73</f>
        <v>0</v>
      </c>
      <c r="G72" s="51">
        <f>'TON-MES-SAN MARTIN'!N73</f>
        <v>0</v>
      </c>
      <c r="H72" s="28">
        <f t="shared" si="1"/>
        <v>1963.24</v>
      </c>
      <c r="I72" s="46"/>
      <c r="J72" s="47"/>
      <c r="K72" s="48"/>
      <c r="L72" s="48"/>
      <c r="M72" s="48"/>
    </row>
    <row r="73" spans="1:13" ht="12" thickBot="1" x14ac:dyDescent="0.25">
      <c r="A73" s="20" t="s">
        <v>104</v>
      </c>
      <c r="B73" s="21">
        <f>'TON-MES-FERROSUR'!N74</f>
        <v>0</v>
      </c>
      <c r="C73" s="21">
        <f>'TON-MES-FEPSA'!N74</f>
        <v>0</v>
      </c>
      <c r="D73" s="21">
        <f>'TON-MES-NCA'!N74</f>
        <v>1694.23</v>
      </c>
      <c r="E73" s="21">
        <f>'TON-MES-BELGRANO'!N74</f>
        <v>10878.82</v>
      </c>
      <c r="F73" s="21">
        <f>'TON-MES-URQUIZA'!N74</f>
        <v>0</v>
      </c>
      <c r="G73" s="21">
        <f>'TON-MES-SAN MARTIN'!N74</f>
        <v>11336.56</v>
      </c>
      <c r="H73" s="21">
        <f t="shared" si="1"/>
        <v>23909.61</v>
      </c>
      <c r="I73" s="46"/>
      <c r="J73" s="47"/>
      <c r="K73" s="48"/>
      <c r="L73" s="48"/>
      <c r="M73" s="48"/>
    </row>
    <row r="74" spans="1:13" x14ac:dyDescent="0.2">
      <c r="A74" s="27" t="s">
        <v>105</v>
      </c>
      <c r="B74" s="23">
        <f>'TON-MES-FERROSUR'!N75</f>
        <v>0</v>
      </c>
      <c r="C74" s="24">
        <f>'TON-MES-FEPSA'!N75</f>
        <v>0</v>
      </c>
      <c r="D74" s="24">
        <f>'TON-MES-NCA'!N75</f>
        <v>444</v>
      </c>
      <c r="E74" s="24">
        <f>'TON-MES-BELGRANO'!N75</f>
        <v>10158.82</v>
      </c>
      <c r="F74" s="24">
        <f>'TON-MES-URQUIZA'!N75</f>
        <v>0</v>
      </c>
      <c r="G74" s="24">
        <f>'TON-MES-SAN MARTIN'!N75</f>
        <v>0</v>
      </c>
      <c r="H74" s="28">
        <f t="shared" si="1"/>
        <v>10602.82</v>
      </c>
      <c r="I74" s="46"/>
      <c r="J74" s="47"/>
      <c r="K74" s="48"/>
      <c r="L74" s="48"/>
      <c r="M74" s="48"/>
    </row>
    <row r="75" spans="1:13" s="45" customFormat="1" x14ac:dyDescent="0.2">
      <c r="A75" s="27" t="s">
        <v>106</v>
      </c>
      <c r="B75" s="49">
        <f>'TON-MES-FERROSUR'!N76</f>
        <v>0</v>
      </c>
      <c r="C75" s="28">
        <f>'TON-MES-FEPSA'!N76</f>
        <v>0</v>
      </c>
      <c r="D75" s="28">
        <f>'TON-MES-NCA'!N76</f>
        <v>1090.23</v>
      </c>
      <c r="E75" s="28">
        <f>'TON-MES-BELGRANO'!N76</f>
        <v>720</v>
      </c>
      <c r="F75" s="28">
        <f>'TON-MES-URQUIZA'!N76</f>
        <v>0</v>
      </c>
      <c r="G75" s="28">
        <f>'TON-MES-SAN MARTIN'!N76</f>
        <v>10526.08</v>
      </c>
      <c r="H75" s="28">
        <f t="shared" si="1"/>
        <v>12336.31</v>
      </c>
      <c r="I75" s="42"/>
      <c r="J75" s="43"/>
      <c r="K75" s="44"/>
      <c r="L75" s="44"/>
      <c r="M75" s="44"/>
    </row>
    <row r="76" spans="1:13" x14ac:dyDescent="0.2">
      <c r="A76" s="27" t="s">
        <v>107</v>
      </c>
      <c r="B76" s="49">
        <f>'TON-MES-FERROSUR'!N77</f>
        <v>0</v>
      </c>
      <c r="C76" s="28">
        <f>'TON-MES-FEPSA'!N77</f>
        <v>0</v>
      </c>
      <c r="D76" s="28">
        <f>'TON-MES-NCA'!N77</f>
        <v>0</v>
      </c>
      <c r="E76" s="28">
        <f>'TON-MES-BELGRANO'!N77</f>
        <v>0</v>
      </c>
      <c r="F76" s="28">
        <f>'TON-MES-URQUIZA'!N77</f>
        <v>0</v>
      </c>
      <c r="G76" s="28">
        <f>'TON-MES-SAN MARTIN'!N77</f>
        <v>0</v>
      </c>
      <c r="H76" s="28">
        <f t="shared" si="1"/>
        <v>0</v>
      </c>
      <c r="I76" s="46"/>
      <c r="J76" s="47"/>
      <c r="K76" s="48"/>
      <c r="L76" s="48"/>
      <c r="M76" s="48"/>
    </row>
    <row r="77" spans="1:13" x14ac:dyDescent="0.2">
      <c r="A77" s="27" t="s">
        <v>108</v>
      </c>
      <c r="B77" s="49">
        <f>'TON-MES-FERROSUR'!N78</f>
        <v>0</v>
      </c>
      <c r="C77" s="28">
        <f>'TON-MES-FEPSA'!N78</f>
        <v>0</v>
      </c>
      <c r="D77" s="28">
        <f>'TON-MES-NCA'!N78</f>
        <v>0</v>
      </c>
      <c r="E77" s="28">
        <f>'TON-MES-BELGRANO'!N78</f>
        <v>0</v>
      </c>
      <c r="F77" s="28">
        <f>'TON-MES-URQUIZA'!N78</f>
        <v>0</v>
      </c>
      <c r="G77" s="28">
        <f>'TON-MES-SAN MARTIN'!N78</f>
        <v>0</v>
      </c>
      <c r="H77" s="28">
        <f t="shared" si="1"/>
        <v>0</v>
      </c>
      <c r="I77" s="46"/>
      <c r="J77" s="47"/>
      <c r="K77" s="48"/>
      <c r="L77" s="48"/>
      <c r="M77" s="48"/>
    </row>
    <row r="78" spans="1:13" x14ac:dyDescent="0.2">
      <c r="A78" s="27" t="s">
        <v>109</v>
      </c>
      <c r="B78" s="49">
        <f>'TON-MES-FERROSUR'!N79</f>
        <v>0</v>
      </c>
      <c r="C78" s="28">
        <f>'TON-MES-FEPSA'!N79</f>
        <v>0</v>
      </c>
      <c r="D78" s="28">
        <f>'TON-MES-NCA'!N79</f>
        <v>0</v>
      </c>
      <c r="E78" s="28">
        <f>'TON-MES-BELGRANO'!N79</f>
        <v>0</v>
      </c>
      <c r="F78" s="28">
        <f>'TON-MES-URQUIZA'!N79</f>
        <v>0</v>
      </c>
      <c r="G78" s="28">
        <f>'TON-MES-SAN MARTIN'!N79</f>
        <v>810.48</v>
      </c>
      <c r="H78" s="28">
        <f t="shared" si="1"/>
        <v>810.48</v>
      </c>
      <c r="I78" s="46"/>
      <c r="J78" s="47"/>
      <c r="K78" s="48"/>
      <c r="L78" s="48"/>
      <c r="M78" s="48"/>
    </row>
    <row r="79" spans="1:13" s="45" customFormat="1" ht="12" thickBot="1" x14ac:dyDescent="0.25">
      <c r="A79" s="27" t="s">
        <v>40</v>
      </c>
      <c r="B79" s="50">
        <f>'TON-MES-FERROSUR'!N80</f>
        <v>0</v>
      </c>
      <c r="C79" s="51">
        <f>'TON-MES-FEPSA'!N80</f>
        <v>0</v>
      </c>
      <c r="D79" s="51">
        <f>'TON-MES-NCA'!N80</f>
        <v>160</v>
      </c>
      <c r="E79" s="51">
        <f>'TON-MES-BELGRANO'!N80</f>
        <v>0</v>
      </c>
      <c r="F79" s="51">
        <f>'TON-MES-URQUIZA'!N80</f>
        <v>0</v>
      </c>
      <c r="G79" s="51">
        <f>'TON-MES-SAN MARTIN'!N80</f>
        <v>0</v>
      </c>
      <c r="H79" s="28">
        <f t="shared" si="1"/>
        <v>160</v>
      </c>
      <c r="I79" s="42"/>
      <c r="J79" s="43"/>
      <c r="K79" s="44"/>
      <c r="L79" s="44"/>
      <c r="M79" s="44"/>
    </row>
    <row r="80" spans="1:13" ht="12" thickBot="1" x14ac:dyDescent="0.25">
      <c r="A80" s="20" t="s">
        <v>110</v>
      </c>
      <c r="B80" s="21">
        <f>'TON-MES-FERROSUR'!N81</f>
        <v>0</v>
      </c>
      <c r="C80" s="21">
        <f>'TON-MES-FEPSA'!N81</f>
        <v>0</v>
      </c>
      <c r="D80" s="21">
        <f>'TON-MES-NCA'!N81</f>
        <v>3865.81</v>
      </c>
      <c r="E80" s="21">
        <f>'TON-MES-BELGRANO'!N81</f>
        <v>8355</v>
      </c>
      <c r="F80" s="21">
        <f>'TON-MES-URQUIZA'!N81</f>
        <v>0</v>
      </c>
      <c r="G80" s="21">
        <f>'TON-MES-SAN MARTIN'!N81</f>
        <v>0</v>
      </c>
      <c r="H80" s="21">
        <f t="shared" si="1"/>
        <v>12220.81</v>
      </c>
      <c r="I80" s="46"/>
      <c r="J80" s="47"/>
      <c r="K80" s="48"/>
      <c r="L80" s="48"/>
      <c r="M80" s="48"/>
    </row>
    <row r="81" spans="1:13" x14ac:dyDescent="0.2">
      <c r="A81" s="27" t="s">
        <v>111</v>
      </c>
      <c r="B81" s="23">
        <f>'TON-MES-FERROSUR'!N82</f>
        <v>0</v>
      </c>
      <c r="C81" s="24">
        <f>'TON-MES-FEPSA'!N82</f>
        <v>0</v>
      </c>
      <c r="D81" s="24">
        <f>'TON-MES-NCA'!N82</f>
        <v>2734.81</v>
      </c>
      <c r="E81" s="24">
        <f>'TON-MES-BELGRANO'!N82</f>
        <v>1260</v>
      </c>
      <c r="F81" s="24">
        <f>'TON-MES-URQUIZA'!N82</f>
        <v>0</v>
      </c>
      <c r="G81" s="24">
        <f>'TON-MES-SAN MARTIN'!N82</f>
        <v>0</v>
      </c>
      <c r="H81" s="28">
        <f t="shared" si="1"/>
        <v>3994.81</v>
      </c>
      <c r="I81" s="46"/>
      <c r="J81" s="47"/>
      <c r="K81" s="48"/>
      <c r="L81" s="48"/>
      <c r="M81" s="48"/>
    </row>
    <row r="82" spans="1:13" x14ac:dyDescent="0.2">
      <c r="A82" s="27" t="s">
        <v>112</v>
      </c>
      <c r="B82" s="49">
        <f>'TON-MES-FERROSUR'!N83</f>
        <v>0</v>
      </c>
      <c r="C82" s="28">
        <f>'TON-MES-FEPSA'!N83</f>
        <v>0</v>
      </c>
      <c r="D82" s="28">
        <f>'TON-MES-NCA'!N83</f>
        <v>0</v>
      </c>
      <c r="E82" s="28">
        <f>'TON-MES-BELGRANO'!N83</f>
        <v>0</v>
      </c>
      <c r="F82" s="28">
        <f>'TON-MES-URQUIZA'!N83</f>
        <v>0</v>
      </c>
      <c r="G82" s="28">
        <f>'TON-MES-SAN MARTIN'!N83</f>
        <v>0</v>
      </c>
      <c r="H82" s="28">
        <f t="shared" si="1"/>
        <v>0</v>
      </c>
      <c r="I82" s="46"/>
      <c r="J82" s="47"/>
      <c r="K82" s="48"/>
      <c r="L82" s="48"/>
      <c r="M82" s="48"/>
    </row>
    <row r="83" spans="1:13" x14ac:dyDescent="0.2">
      <c r="A83" s="27" t="s">
        <v>113</v>
      </c>
      <c r="B83" s="49">
        <f>'TON-MES-FERROSUR'!N84</f>
        <v>0</v>
      </c>
      <c r="C83" s="28">
        <f>'TON-MES-FEPSA'!N84</f>
        <v>0</v>
      </c>
      <c r="D83" s="28">
        <f>'TON-MES-NCA'!N84</f>
        <v>1131</v>
      </c>
      <c r="E83" s="28">
        <f>'TON-MES-BELGRANO'!N84</f>
        <v>0</v>
      </c>
      <c r="F83" s="28">
        <f>'TON-MES-URQUIZA'!N84</f>
        <v>0</v>
      </c>
      <c r="G83" s="28">
        <f>'TON-MES-SAN MARTIN'!N84</f>
        <v>0</v>
      </c>
      <c r="H83" s="28">
        <f t="shared" si="1"/>
        <v>1131</v>
      </c>
      <c r="I83" s="46"/>
      <c r="J83" s="47"/>
      <c r="K83" s="48"/>
      <c r="L83" s="48"/>
      <c r="M83" s="48"/>
    </row>
    <row r="84" spans="1:13" ht="12" thickBot="1" x14ac:dyDescent="0.25">
      <c r="A84" s="27" t="s">
        <v>40</v>
      </c>
      <c r="B84" s="50">
        <f>'TON-MES-FERROSUR'!N85</f>
        <v>0</v>
      </c>
      <c r="C84" s="51">
        <f>'TON-MES-FEPSA'!N85</f>
        <v>0</v>
      </c>
      <c r="D84" s="51">
        <f>'TON-MES-NCA'!N85</f>
        <v>0</v>
      </c>
      <c r="E84" s="51">
        <f>'TON-MES-BELGRANO'!N85</f>
        <v>7095</v>
      </c>
      <c r="F84" s="51">
        <f>'TON-MES-URQUIZA'!N85</f>
        <v>0</v>
      </c>
      <c r="G84" s="51">
        <f>'TON-MES-SAN MARTIN'!N85</f>
        <v>0</v>
      </c>
      <c r="H84" s="28">
        <f t="shared" si="1"/>
        <v>7095</v>
      </c>
      <c r="I84" s="46"/>
      <c r="J84" s="47"/>
      <c r="K84" s="48"/>
      <c r="L84" s="48"/>
      <c r="M84" s="48"/>
    </row>
    <row r="85" spans="1:13" ht="12" thickBot="1" x14ac:dyDescent="0.25">
      <c r="A85" s="20" t="s">
        <v>129</v>
      </c>
      <c r="B85" s="21">
        <f>'TON-MES-FERROSUR'!N86</f>
        <v>0</v>
      </c>
      <c r="C85" s="21">
        <f>'TON-MES-FEPSA'!N86</f>
        <v>22110.76</v>
      </c>
      <c r="D85" s="21">
        <f>'TON-MES-NCA'!N86</f>
        <v>274811.28999999998</v>
      </c>
      <c r="E85" s="21">
        <f>'TON-MES-BELGRANO'!N86</f>
        <v>32296.65</v>
      </c>
      <c r="F85" s="21">
        <f>'TON-MES-URQUIZA'!N86</f>
        <v>0</v>
      </c>
      <c r="G85" s="21">
        <f>'TON-MES-SAN MARTIN'!N86</f>
        <v>10653</v>
      </c>
      <c r="H85" s="21">
        <f t="shared" si="1"/>
        <v>339871.7</v>
      </c>
      <c r="I85" s="46"/>
      <c r="J85" s="47"/>
      <c r="K85" s="48"/>
      <c r="L85" s="48"/>
      <c r="M85" s="48"/>
    </row>
    <row r="86" spans="1:13" x14ac:dyDescent="0.2">
      <c r="A86" s="27" t="s">
        <v>115</v>
      </c>
      <c r="B86" s="23">
        <f>'TON-MES-FERROSUR'!N87</f>
        <v>0</v>
      </c>
      <c r="C86" s="24">
        <f>'TON-MES-FEPSA'!N87</f>
        <v>0</v>
      </c>
      <c r="D86" s="24">
        <f>'TON-MES-NCA'!N87</f>
        <v>16318.599999999999</v>
      </c>
      <c r="E86" s="24">
        <f>'TON-MES-BELGRANO'!N87</f>
        <v>0</v>
      </c>
      <c r="F86" s="24">
        <f>'TON-MES-URQUIZA'!N87</f>
        <v>0</v>
      </c>
      <c r="G86" s="24">
        <f>'TON-MES-SAN MARTIN'!N87</f>
        <v>0</v>
      </c>
      <c r="H86" s="28">
        <f t="shared" si="1"/>
        <v>16318.599999999999</v>
      </c>
      <c r="I86" s="46"/>
      <c r="J86" s="47"/>
      <c r="K86" s="48"/>
      <c r="L86" s="48"/>
      <c r="M86" s="48"/>
    </row>
    <row r="87" spans="1:13" s="45" customFormat="1" x14ac:dyDescent="0.2">
      <c r="A87" s="27" t="s">
        <v>116</v>
      </c>
      <c r="B87" s="49">
        <f>'TON-MES-FERROSUR'!N88</f>
        <v>0</v>
      </c>
      <c r="C87" s="28">
        <f>'TON-MES-FEPSA'!N88</f>
        <v>0</v>
      </c>
      <c r="D87" s="28">
        <f>'TON-MES-NCA'!N88</f>
        <v>34889.600000000006</v>
      </c>
      <c r="E87" s="28">
        <f>'TON-MES-BELGRANO'!N88</f>
        <v>0</v>
      </c>
      <c r="F87" s="28">
        <f>'TON-MES-URQUIZA'!N88</f>
        <v>0</v>
      </c>
      <c r="G87" s="28">
        <f>'TON-MES-SAN MARTIN'!N88</f>
        <v>10623</v>
      </c>
      <c r="H87" s="28">
        <f t="shared" si="1"/>
        <v>45512.600000000006</v>
      </c>
      <c r="I87" s="42"/>
      <c r="J87" s="43"/>
      <c r="K87" s="44"/>
      <c r="L87" s="44"/>
      <c r="M87" s="44"/>
    </row>
    <row r="88" spans="1:13" x14ac:dyDescent="0.2">
      <c r="A88" s="27" t="s">
        <v>117</v>
      </c>
      <c r="B88" s="49">
        <f>'TON-MES-FERROSUR'!N89</f>
        <v>0</v>
      </c>
      <c r="C88" s="28">
        <f>'TON-MES-FEPSA'!N89</f>
        <v>0</v>
      </c>
      <c r="D88" s="28">
        <f>'TON-MES-NCA'!N89</f>
        <v>0</v>
      </c>
      <c r="E88" s="28">
        <f>'TON-MES-BELGRANO'!N89</f>
        <v>0</v>
      </c>
      <c r="F88" s="28">
        <f>'TON-MES-URQUIZA'!N89</f>
        <v>0</v>
      </c>
      <c r="G88" s="28">
        <f>'TON-MES-SAN MARTIN'!N89</f>
        <v>0</v>
      </c>
      <c r="H88" s="28">
        <f t="shared" si="1"/>
        <v>0</v>
      </c>
      <c r="I88" s="46"/>
      <c r="J88" s="47"/>
      <c r="K88" s="48"/>
      <c r="L88" s="48"/>
      <c r="M88" s="48"/>
    </row>
    <row r="89" spans="1:13" x14ac:dyDescent="0.2">
      <c r="A89" s="27" t="s">
        <v>118</v>
      </c>
      <c r="B89" s="49">
        <f>'TON-MES-FERROSUR'!N90</f>
        <v>0</v>
      </c>
      <c r="C89" s="28">
        <f>'TON-MES-FEPSA'!N90</f>
        <v>0</v>
      </c>
      <c r="D89" s="28">
        <f>'TON-MES-NCA'!N90</f>
        <v>0</v>
      </c>
      <c r="E89" s="28">
        <f>'TON-MES-BELGRANO'!N90</f>
        <v>0</v>
      </c>
      <c r="F89" s="28">
        <f>'TON-MES-URQUIZA'!N90</f>
        <v>0</v>
      </c>
      <c r="G89" s="28">
        <f>'TON-MES-SAN MARTIN'!N90</f>
        <v>0</v>
      </c>
      <c r="H89" s="28">
        <f t="shared" si="1"/>
        <v>0</v>
      </c>
      <c r="I89" s="46"/>
      <c r="J89" s="47"/>
      <c r="K89" s="48"/>
      <c r="L89" s="48"/>
      <c r="M89" s="48"/>
    </row>
    <row r="90" spans="1:13" s="45" customFormat="1" x14ac:dyDescent="0.2">
      <c r="A90" s="27" t="s">
        <v>131</v>
      </c>
      <c r="B90" s="49">
        <f>'TON-MES-FERROSUR'!N91</f>
        <v>0</v>
      </c>
      <c r="C90" s="28">
        <f>'TON-MES-FEPSA'!N91</f>
        <v>22110.76</v>
      </c>
      <c r="D90" s="28">
        <f>'TON-MES-NCA'!N91</f>
        <v>0</v>
      </c>
      <c r="E90" s="28">
        <f>'TON-MES-BELGRANO'!N91</f>
        <v>0</v>
      </c>
      <c r="F90" s="28">
        <f>'TON-MES-URQUIZA'!N91</f>
        <v>0</v>
      </c>
      <c r="G90" s="28">
        <f>'TON-MES-SAN MARTIN'!N91</f>
        <v>0</v>
      </c>
      <c r="H90" s="28">
        <f t="shared" si="1"/>
        <v>22110.76</v>
      </c>
      <c r="I90" s="42"/>
      <c r="J90" s="43"/>
      <c r="K90" s="44"/>
      <c r="L90" s="44"/>
      <c r="M90" s="44"/>
    </row>
    <row r="91" spans="1:13" x14ac:dyDescent="0.2">
      <c r="A91" s="27" t="s">
        <v>120</v>
      </c>
      <c r="B91" s="49">
        <f>'TON-MES-FERROSUR'!N92</f>
        <v>0</v>
      </c>
      <c r="C91" s="28">
        <f>'TON-MES-FEPSA'!N92</f>
        <v>0</v>
      </c>
      <c r="D91" s="28">
        <f>'TON-MES-NCA'!N92</f>
        <v>223603.08999999997</v>
      </c>
      <c r="E91" s="28">
        <f>'TON-MES-BELGRANO'!N92</f>
        <v>0</v>
      </c>
      <c r="F91" s="28">
        <f>'TON-MES-URQUIZA'!N92</f>
        <v>0</v>
      </c>
      <c r="G91" s="28">
        <f>'TON-MES-SAN MARTIN'!N92</f>
        <v>0</v>
      </c>
      <c r="H91" s="28">
        <f t="shared" si="1"/>
        <v>223603.08999999997</v>
      </c>
      <c r="I91" s="47"/>
      <c r="J91" s="47"/>
      <c r="K91" s="48"/>
      <c r="L91" s="48"/>
      <c r="M91" s="48"/>
    </row>
    <row r="92" spans="1:13" x14ac:dyDescent="0.2">
      <c r="A92" s="27" t="s">
        <v>119</v>
      </c>
      <c r="B92" s="49">
        <f>'TON-MES-FERROSUR'!N93</f>
        <v>0</v>
      </c>
      <c r="C92" s="28">
        <f>'TON-MES-FEPSA'!N93</f>
        <v>0</v>
      </c>
      <c r="D92" s="28">
        <f>'TON-MES-NCA'!N93</f>
        <v>0</v>
      </c>
      <c r="E92" s="28">
        <f>'TON-MES-BELGRANO'!N93</f>
        <v>31726.65</v>
      </c>
      <c r="F92" s="28">
        <f>'TON-MES-URQUIZA'!N93</f>
        <v>0</v>
      </c>
      <c r="G92" s="28">
        <f>'TON-MES-SAN MARTIN'!N93</f>
        <v>0</v>
      </c>
      <c r="H92" s="28">
        <f t="shared" si="1"/>
        <v>31726.65</v>
      </c>
      <c r="I92" s="48"/>
      <c r="J92" s="48"/>
      <c r="K92" s="48"/>
      <c r="L92" s="48"/>
      <c r="M92" s="48"/>
    </row>
    <row r="93" spans="1:13" ht="12" thickBot="1" x14ac:dyDescent="0.25">
      <c r="A93" s="27" t="s">
        <v>40</v>
      </c>
      <c r="B93" s="50">
        <f>'TON-MES-FERROSUR'!N94</f>
        <v>0</v>
      </c>
      <c r="C93" s="51">
        <f>'TON-MES-FEPSA'!N94</f>
        <v>0</v>
      </c>
      <c r="D93" s="51">
        <f>'TON-MES-NCA'!N94</f>
        <v>0</v>
      </c>
      <c r="E93" s="51">
        <f>'TON-MES-BELGRANO'!N94</f>
        <v>570</v>
      </c>
      <c r="F93" s="51">
        <f>'TON-MES-URQUIZA'!N94</f>
        <v>0</v>
      </c>
      <c r="G93" s="51">
        <f>'TON-MES-SAN MARTIN'!N94</f>
        <v>30</v>
      </c>
      <c r="H93" s="28">
        <f t="shared" si="1"/>
        <v>600</v>
      </c>
      <c r="I93" s="48"/>
      <c r="J93" s="48"/>
      <c r="K93" s="48"/>
      <c r="L93" s="48"/>
      <c r="M93" s="48"/>
    </row>
    <row r="94" spans="1:13" ht="12" thickBot="1" x14ac:dyDescent="0.25">
      <c r="A94" s="20" t="s">
        <v>121</v>
      </c>
      <c r="B94" s="21">
        <f>'TON-MES-FERROSUR'!N95</f>
        <v>69460.179999999993</v>
      </c>
      <c r="C94" s="21">
        <f>'TON-MES-FEPSA'!N95</f>
        <v>0</v>
      </c>
      <c r="D94" s="21">
        <f>'TON-MES-NCA'!N95</f>
        <v>0</v>
      </c>
      <c r="E94" s="21">
        <f>'TON-MES-BELGRANO'!N95</f>
        <v>0</v>
      </c>
      <c r="F94" s="21">
        <f>'TON-MES-URQUIZA'!N95</f>
        <v>0</v>
      </c>
      <c r="G94" s="21">
        <f>'TON-MES-SAN MARTIN'!N95</f>
        <v>120</v>
      </c>
      <c r="H94" s="21">
        <f t="shared" si="1"/>
        <v>69580.179999999993</v>
      </c>
      <c r="I94" s="48"/>
      <c r="J94" s="48"/>
      <c r="K94" s="48"/>
      <c r="L94" s="48"/>
      <c r="M94" s="48"/>
    </row>
    <row r="95" spans="1:13" x14ac:dyDescent="0.2">
      <c r="A95" s="27" t="s">
        <v>122</v>
      </c>
      <c r="B95" s="23">
        <f>'TON-MES-FERROSUR'!N96</f>
        <v>52930</v>
      </c>
      <c r="C95" s="24">
        <f>'TON-MES-FEPSA'!N96</f>
        <v>0</v>
      </c>
      <c r="D95" s="24">
        <f>'TON-MES-NCA'!N96</f>
        <v>0</v>
      </c>
      <c r="E95" s="24">
        <f>'TON-MES-BELGRANO'!N96</f>
        <v>0</v>
      </c>
      <c r="F95" s="24">
        <f>'TON-MES-URQUIZA'!N96</f>
        <v>0</v>
      </c>
      <c r="G95" s="24">
        <f>'TON-MES-SAN MARTIN'!N96</f>
        <v>120</v>
      </c>
      <c r="H95" s="28">
        <f t="shared" si="1"/>
        <v>53050</v>
      </c>
      <c r="I95" s="48"/>
      <c r="J95" s="48"/>
      <c r="K95" s="48"/>
      <c r="L95" s="48"/>
      <c r="M95" s="48"/>
    </row>
    <row r="96" spans="1:13" x14ac:dyDescent="0.2">
      <c r="A96" s="27" t="s">
        <v>123</v>
      </c>
      <c r="B96" s="49">
        <f>'TON-MES-FERROSUR'!N97</f>
        <v>16530.18</v>
      </c>
      <c r="C96" s="28">
        <f>'TON-MES-FEPSA'!N97</f>
        <v>0</v>
      </c>
      <c r="D96" s="28">
        <f>'TON-MES-NCA'!N97</f>
        <v>0</v>
      </c>
      <c r="E96" s="28">
        <f>'TON-MES-BELGRANO'!N97</f>
        <v>0</v>
      </c>
      <c r="F96" s="28">
        <f>'TON-MES-URQUIZA'!N97</f>
        <v>0</v>
      </c>
      <c r="G96" s="28">
        <f>'TON-MES-SAN MARTIN'!N97</f>
        <v>0</v>
      </c>
      <c r="H96" s="28">
        <f t="shared" si="1"/>
        <v>16530.18</v>
      </c>
      <c r="I96" s="48"/>
      <c r="J96" s="48"/>
      <c r="K96" s="48"/>
      <c r="L96" s="48"/>
      <c r="M96" s="48"/>
    </row>
    <row r="97" spans="1:13" ht="12" thickBot="1" x14ac:dyDescent="0.25">
      <c r="A97" s="27" t="s">
        <v>40</v>
      </c>
      <c r="B97" s="50">
        <f>'TON-MES-FERROSUR'!N98</f>
        <v>0</v>
      </c>
      <c r="C97" s="51">
        <f>'TON-MES-FEPSA'!N98</f>
        <v>0</v>
      </c>
      <c r="D97" s="51">
        <f>'TON-MES-NCA'!N98</f>
        <v>0</v>
      </c>
      <c r="E97" s="51">
        <f>'TON-MES-BELGRANO'!N98</f>
        <v>0</v>
      </c>
      <c r="F97" s="51">
        <f>'TON-MES-URQUIZA'!N98</f>
        <v>0</v>
      </c>
      <c r="G97" s="51">
        <f>'TON-MES-SAN MARTIN'!N98</f>
        <v>0</v>
      </c>
      <c r="H97" s="28">
        <f t="shared" si="1"/>
        <v>0</v>
      </c>
      <c r="I97" s="48"/>
      <c r="J97" s="48"/>
      <c r="K97" s="48"/>
      <c r="L97" s="48"/>
      <c r="M97" s="48"/>
    </row>
    <row r="98" spans="1:13" ht="12" thickBot="1" x14ac:dyDescent="0.25">
      <c r="A98" s="20" t="s">
        <v>124</v>
      </c>
      <c r="B98" s="21">
        <f>'TON-MES-FERROSUR'!N99</f>
        <v>3400</v>
      </c>
      <c r="C98" s="21">
        <f>'TON-MES-FEPSA'!N99</f>
        <v>0</v>
      </c>
      <c r="D98" s="21">
        <f>'TON-MES-NCA'!N99</f>
        <v>0</v>
      </c>
      <c r="E98" s="21">
        <f>'TON-MES-BELGRANO'!N99</f>
        <v>11619</v>
      </c>
      <c r="F98" s="21">
        <f>'TON-MES-URQUIZA'!N99</f>
        <v>0</v>
      </c>
      <c r="G98" s="21">
        <f>'TON-MES-SAN MARTIN'!N99</f>
        <v>11717.22</v>
      </c>
      <c r="H98" s="21">
        <f t="shared" si="1"/>
        <v>26736.22</v>
      </c>
      <c r="I98" s="48"/>
      <c r="J98" s="48"/>
      <c r="K98" s="48"/>
      <c r="L98" s="48"/>
      <c r="M98" s="48"/>
    </row>
    <row r="99" spans="1:13" ht="12" thickBot="1" x14ac:dyDescent="0.25">
      <c r="A99" s="31" t="s">
        <v>124</v>
      </c>
      <c r="B99" s="30">
        <f>'TON-MES-FERROSUR'!N100</f>
        <v>3400</v>
      </c>
      <c r="C99" s="24">
        <f>'TON-MES-FEPSA'!N100</f>
        <v>0</v>
      </c>
      <c r="D99" s="24">
        <f>'TON-MES-NCA'!N100</f>
        <v>0</v>
      </c>
      <c r="E99" s="24">
        <f>'TON-MES-BELGRANO'!N100</f>
        <v>11619</v>
      </c>
      <c r="F99" s="24">
        <f>'TON-MES-URQUIZA'!N100</f>
        <v>0</v>
      </c>
      <c r="G99" s="24">
        <f>'TON-MES-SAN MARTIN'!N100</f>
        <v>11717.22</v>
      </c>
      <c r="H99" s="28">
        <f t="shared" si="1"/>
        <v>26736.22</v>
      </c>
      <c r="I99" s="48"/>
      <c r="J99" s="48"/>
      <c r="K99" s="48"/>
      <c r="L99" s="48"/>
      <c r="M99" s="48"/>
    </row>
    <row r="100" spans="1:13" ht="12" thickBot="1" x14ac:dyDescent="0.25">
      <c r="A100" s="34" t="s">
        <v>2</v>
      </c>
      <c r="B100" s="53">
        <f t="shared" ref="B100:H100" si="2">SUM(B98,B94,B85,B80,B73,B57,B49,B38,B36,B24,B21,B16,B9,B3)</f>
        <v>589721.71</v>
      </c>
      <c r="C100" s="53">
        <f t="shared" si="2"/>
        <v>488241.5</v>
      </c>
      <c r="D100" s="53">
        <f t="shared" si="2"/>
        <v>849046.94</v>
      </c>
      <c r="E100" s="53">
        <f t="shared" si="2"/>
        <v>457865.23</v>
      </c>
      <c r="F100" s="53">
        <f t="shared" si="2"/>
        <v>82830.45</v>
      </c>
      <c r="G100" s="53">
        <f t="shared" si="2"/>
        <v>583101.85</v>
      </c>
      <c r="H100" s="53">
        <f t="shared" si="2"/>
        <v>3050807.6799999992</v>
      </c>
      <c r="I100" s="48"/>
      <c r="J100" s="48"/>
      <c r="K100" s="48"/>
      <c r="L100" s="48"/>
      <c r="M100" s="48"/>
    </row>
    <row r="101" spans="1:13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</row>
    <row r="102" spans="1:13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</row>
    <row r="103" spans="1:13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</row>
    <row r="104" spans="1:13" x14ac:dyDescent="0.2">
      <c r="B104" s="48" t="s">
        <v>130</v>
      </c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</row>
    <row r="105" spans="1:13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</row>
    <row r="106" spans="1:13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</row>
    <row r="107" spans="1:13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</row>
    <row r="109" spans="1:13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</row>
    <row r="110" spans="1:13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</row>
    <row r="111" spans="1:13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</row>
    <row r="112" spans="1:13" x14ac:dyDescent="0.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</row>
    <row r="113" spans="2:13" x14ac:dyDescent="0.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</row>
    <row r="114" spans="2:13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</row>
    <row r="115" spans="2:13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</row>
    <row r="116" spans="2:13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</row>
    <row r="117" spans="2:13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</row>
    <row r="131" spans="14:14" x14ac:dyDescent="0.2">
      <c r="N131" s="5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 alignWithMargins="0">
    <oddHeader>&amp;L&amp;D&amp;R&amp;A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view="pageBreakPreview" zoomScale="96" zoomScaleNormal="100" zoomScaleSheetLayoutView="96" workbookViewId="0">
      <pane xSplit="1" ySplit="3" topLeftCell="B88" activePane="bottomRight" state="frozen"/>
      <selection pane="topRight" activeCell="B1" sqref="B1"/>
      <selection pane="bottomLeft" activeCell="A4" sqref="A4"/>
      <selection pane="bottomRight" activeCell="D14" sqref="D14"/>
    </sheetView>
  </sheetViews>
  <sheetFormatPr baseColWidth="10" defaultRowHeight="12.75" x14ac:dyDescent="0.2"/>
  <cols>
    <col min="1" max="1" width="32.7109375" style="16" customWidth="1"/>
    <col min="2" max="13" width="11.42578125" style="16"/>
    <col min="14" max="14" width="14.28515625" style="16" customWidth="1"/>
    <col min="15" max="254" width="11.42578125" style="16"/>
    <col min="255" max="255" width="32.7109375" style="16" customWidth="1"/>
    <col min="256" max="510" width="11.42578125" style="16"/>
    <col min="511" max="511" width="32.7109375" style="16" customWidth="1"/>
    <col min="512" max="766" width="11.42578125" style="16"/>
    <col min="767" max="767" width="32.7109375" style="16" customWidth="1"/>
    <col min="768" max="1022" width="11.42578125" style="16"/>
    <col min="1023" max="1023" width="32.7109375" style="16" customWidth="1"/>
    <col min="1024" max="1278" width="11.42578125" style="16"/>
    <col min="1279" max="1279" width="32.7109375" style="16" customWidth="1"/>
    <col min="1280" max="1534" width="11.42578125" style="16"/>
    <col min="1535" max="1535" width="32.7109375" style="16" customWidth="1"/>
    <col min="1536" max="1790" width="11.42578125" style="16"/>
    <col min="1791" max="1791" width="32.7109375" style="16" customWidth="1"/>
    <col min="1792" max="2046" width="11.42578125" style="16"/>
    <col min="2047" max="2047" width="32.7109375" style="16" customWidth="1"/>
    <col min="2048" max="2302" width="11.42578125" style="16"/>
    <col min="2303" max="2303" width="32.7109375" style="16" customWidth="1"/>
    <col min="2304" max="2558" width="11.42578125" style="16"/>
    <col min="2559" max="2559" width="32.7109375" style="16" customWidth="1"/>
    <col min="2560" max="2814" width="11.42578125" style="16"/>
    <col min="2815" max="2815" width="32.7109375" style="16" customWidth="1"/>
    <col min="2816" max="3070" width="11.42578125" style="16"/>
    <col min="3071" max="3071" width="32.7109375" style="16" customWidth="1"/>
    <col min="3072" max="3326" width="11.42578125" style="16"/>
    <col min="3327" max="3327" width="32.7109375" style="16" customWidth="1"/>
    <col min="3328" max="3582" width="11.42578125" style="16"/>
    <col min="3583" max="3583" width="32.7109375" style="16" customWidth="1"/>
    <col min="3584" max="3838" width="11.42578125" style="16"/>
    <col min="3839" max="3839" width="32.7109375" style="16" customWidth="1"/>
    <col min="3840" max="4094" width="11.42578125" style="16"/>
    <col min="4095" max="4095" width="32.7109375" style="16" customWidth="1"/>
    <col min="4096" max="4350" width="11.42578125" style="16"/>
    <col min="4351" max="4351" width="32.7109375" style="16" customWidth="1"/>
    <col min="4352" max="4606" width="11.42578125" style="16"/>
    <col min="4607" max="4607" width="32.7109375" style="16" customWidth="1"/>
    <col min="4608" max="4862" width="11.42578125" style="16"/>
    <col min="4863" max="4863" width="32.7109375" style="16" customWidth="1"/>
    <col min="4864" max="5118" width="11.42578125" style="16"/>
    <col min="5119" max="5119" width="32.7109375" style="16" customWidth="1"/>
    <col min="5120" max="5374" width="11.42578125" style="16"/>
    <col min="5375" max="5375" width="32.7109375" style="16" customWidth="1"/>
    <col min="5376" max="5630" width="11.42578125" style="16"/>
    <col min="5631" max="5631" width="32.7109375" style="16" customWidth="1"/>
    <col min="5632" max="5886" width="11.42578125" style="16"/>
    <col min="5887" max="5887" width="32.7109375" style="16" customWidth="1"/>
    <col min="5888" max="6142" width="11.42578125" style="16"/>
    <col min="6143" max="6143" width="32.7109375" style="16" customWidth="1"/>
    <col min="6144" max="6398" width="11.42578125" style="16"/>
    <col min="6399" max="6399" width="32.7109375" style="16" customWidth="1"/>
    <col min="6400" max="6654" width="11.42578125" style="16"/>
    <col min="6655" max="6655" width="32.7109375" style="16" customWidth="1"/>
    <col min="6656" max="6910" width="11.42578125" style="16"/>
    <col min="6911" max="6911" width="32.7109375" style="16" customWidth="1"/>
    <col min="6912" max="7166" width="11.42578125" style="16"/>
    <col min="7167" max="7167" width="32.7109375" style="16" customWidth="1"/>
    <col min="7168" max="7422" width="11.42578125" style="16"/>
    <col min="7423" max="7423" width="32.7109375" style="16" customWidth="1"/>
    <col min="7424" max="7678" width="11.42578125" style="16"/>
    <col min="7679" max="7679" width="32.7109375" style="16" customWidth="1"/>
    <col min="7680" max="7934" width="11.42578125" style="16"/>
    <col min="7935" max="7935" width="32.7109375" style="16" customWidth="1"/>
    <col min="7936" max="8190" width="11.42578125" style="16"/>
    <col min="8191" max="8191" width="32.7109375" style="16" customWidth="1"/>
    <col min="8192" max="8446" width="11.42578125" style="16"/>
    <col min="8447" max="8447" width="32.7109375" style="16" customWidth="1"/>
    <col min="8448" max="8702" width="11.42578125" style="16"/>
    <col min="8703" max="8703" width="32.7109375" style="16" customWidth="1"/>
    <col min="8704" max="8958" width="11.42578125" style="16"/>
    <col min="8959" max="8959" width="32.7109375" style="16" customWidth="1"/>
    <col min="8960" max="9214" width="11.42578125" style="16"/>
    <col min="9215" max="9215" width="32.7109375" style="16" customWidth="1"/>
    <col min="9216" max="9470" width="11.42578125" style="16"/>
    <col min="9471" max="9471" width="32.7109375" style="16" customWidth="1"/>
    <col min="9472" max="9726" width="11.42578125" style="16"/>
    <col min="9727" max="9727" width="32.7109375" style="16" customWidth="1"/>
    <col min="9728" max="9982" width="11.42578125" style="16"/>
    <col min="9983" max="9983" width="32.7109375" style="16" customWidth="1"/>
    <col min="9984" max="10238" width="11.42578125" style="16"/>
    <col min="10239" max="10239" width="32.7109375" style="16" customWidth="1"/>
    <col min="10240" max="10494" width="11.42578125" style="16"/>
    <col min="10495" max="10495" width="32.7109375" style="16" customWidth="1"/>
    <col min="10496" max="10750" width="11.42578125" style="16"/>
    <col min="10751" max="10751" width="32.7109375" style="16" customWidth="1"/>
    <col min="10752" max="11006" width="11.42578125" style="16"/>
    <col min="11007" max="11007" width="32.7109375" style="16" customWidth="1"/>
    <col min="11008" max="11262" width="11.42578125" style="16"/>
    <col min="11263" max="11263" width="32.7109375" style="16" customWidth="1"/>
    <col min="11264" max="11518" width="11.42578125" style="16"/>
    <col min="11519" max="11519" width="32.7109375" style="16" customWidth="1"/>
    <col min="11520" max="11774" width="11.42578125" style="16"/>
    <col min="11775" max="11775" width="32.7109375" style="16" customWidth="1"/>
    <col min="11776" max="12030" width="11.42578125" style="16"/>
    <col min="12031" max="12031" width="32.7109375" style="16" customWidth="1"/>
    <col min="12032" max="12286" width="11.42578125" style="16"/>
    <col min="12287" max="12287" width="32.7109375" style="16" customWidth="1"/>
    <col min="12288" max="12542" width="11.42578125" style="16"/>
    <col min="12543" max="12543" width="32.7109375" style="16" customWidth="1"/>
    <col min="12544" max="12798" width="11.42578125" style="16"/>
    <col min="12799" max="12799" width="32.7109375" style="16" customWidth="1"/>
    <col min="12800" max="13054" width="11.42578125" style="16"/>
    <col min="13055" max="13055" width="32.7109375" style="16" customWidth="1"/>
    <col min="13056" max="13310" width="11.42578125" style="16"/>
    <col min="13311" max="13311" width="32.7109375" style="16" customWidth="1"/>
    <col min="13312" max="13566" width="11.42578125" style="16"/>
    <col min="13567" max="13567" width="32.7109375" style="16" customWidth="1"/>
    <col min="13568" max="13822" width="11.42578125" style="16"/>
    <col min="13823" max="13823" width="32.7109375" style="16" customWidth="1"/>
    <col min="13824" max="14078" width="11.42578125" style="16"/>
    <col min="14079" max="14079" width="32.7109375" style="16" customWidth="1"/>
    <col min="14080" max="14334" width="11.42578125" style="16"/>
    <col min="14335" max="14335" width="32.7109375" style="16" customWidth="1"/>
    <col min="14336" max="14590" width="11.42578125" style="16"/>
    <col min="14591" max="14591" width="32.7109375" style="16" customWidth="1"/>
    <col min="14592" max="14846" width="11.42578125" style="16"/>
    <col min="14847" max="14847" width="32.7109375" style="16" customWidth="1"/>
    <col min="14848" max="15102" width="11.42578125" style="16"/>
    <col min="15103" max="15103" width="32.7109375" style="16" customWidth="1"/>
    <col min="15104" max="15358" width="11.42578125" style="16"/>
    <col min="15359" max="15359" width="32.7109375" style="16" customWidth="1"/>
    <col min="15360" max="15614" width="11.42578125" style="16"/>
    <col min="15615" max="15615" width="32.7109375" style="16" customWidth="1"/>
    <col min="15616" max="15870" width="11.42578125" style="16"/>
    <col min="15871" max="15871" width="32.7109375" style="16" customWidth="1"/>
    <col min="15872" max="16126" width="11.42578125" style="16"/>
    <col min="16127" max="16127" width="32.7109375" style="16" customWidth="1"/>
    <col min="16128" max="16384" width="11.42578125" style="16"/>
  </cols>
  <sheetData>
    <row r="1" spans="1:14" x14ac:dyDescent="0.2">
      <c r="A1" s="63" t="s">
        <v>133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v>0</v>
      </c>
      <c r="C4" s="21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3">
        <f t="shared" ref="N4:N36" si="0">SUM(B4:M4)</f>
        <v>0</v>
      </c>
    </row>
    <row r="5" spans="1:14" x14ac:dyDescent="0.2">
      <c r="A5" s="22" t="s">
        <v>36</v>
      </c>
      <c r="B5" s="23">
        <v>0</v>
      </c>
      <c r="C5" s="23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</row>
    <row r="6" spans="1:14" x14ac:dyDescent="0.2">
      <c r="A6" s="22" t="s">
        <v>37</v>
      </c>
      <c r="B6" s="23">
        <v>0</v>
      </c>
      <c r="C6" s="23"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</row>
    <row r="7" spans="1:14" x14ac:dyDescent="0.2">
      <c r="A7" s="22" t="s">
        <v>38</v>
      </c>
      <c r="B7" s="23">
        <v>0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</row>
    <row r="8" spans="1:14" x14ac:dyDescent="0.2">
      <c r="A8" s="25" t="s">
        <v>39</v>
      </c>
      <c r="B8" s="23">
        <v>0</v>
      </c>
      <c r="C8" s="23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</row>
    <row r="9" spans="1:14" ht="13.5" thickBot="1" x14ac:dyDescent="0.25">
      <c r="A9" s="26" t="s">
        <v>40</v>
      </c>
      <c r="B9" s="24">
        <v>0</v>
      </c>
      <c r="C9" s="24">
        <v>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>
        <f t="shared" si="0"/>
        <v>0</v>
      </c>
    </row>
    <row r="10" spans="1:14" ht="13.5" thickBot="1" x14ac:dyDescent="0.25">
      <c r="A10" s="20" t="s">
        <v>41</v>
      </c>
      <c r="B10" s="21">
        <v>0</v>
      </c>
      <c r="C10" s="21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x14ac:dyDescent="0.2">
      <c r="A11" s="27" t="s">
        <v>42</v>
      </c>
      <c r="B11" s="23">
        <v>0</v>
      </c>
      <c r="C11" s="23">
        <v>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</row>
    <row r="12" spans="1:14" x14ac:dyDescent="0.2">
      <c r="A12" s="27" t="s">
        <v>43</v>
      </c>
      <c r="B12" s="23">
        <v>0</v>
      </c>
      <c r="C12" s="23"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</row>
    <row r="13" spans="1:14" x14ac:dyDescent="0.2">
      <c r="A13" s="27" t="s">
        <v>44</v>
      </c>
      <c r="B13" s="23">
        <v>0</v>
      </c>
      <c r="C13" s="23"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x14ac:dyDescent="0.2">
      <c r="A14" s="27" t="s">
        <v>45</v>
      </c>
      <c r="B14" s="23">
        <v>0</v>
      </c>
      <c r="C14" s="23"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</row>
    <row r="15" spans="1:14" x14ac:dyDescent="0.2">
      <c r="A15" s="27" t="s">
        <v>46</v>
      </c>
      <c r="B15" s="23">
        <v>0</v>
      </c>
      <c r="C15" s="23"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3.5" thickBot="1" x14ac:dyDescent="0.25">
      <c r="A16" s="27" t="s">
        <v>47</v>
      </c>
      <c r="B16" s="23">
        <v>0</v>
      </c>
      <c r="C16" s="23"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</row>
    <row r="17" spans="1:14" ht="13.5" thickBot="1" x14ac:dyDescent="0.25">
      <c r="A17" s="20" t="s">
        <v>48</v>
      </c>
      <c r="B17" s="21">
        <v>0</v>
      </c>
      <c r="C17" s="21"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x14ac:dyDescent="0.2">
      <c r="A18" s="27" t="s">
        <v>49</v>
      </c>
      <c r="B18" s="23">
        <v>0</v>
      </c>
      <c r="C18" s="23"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</row>
    <row r="19" spans="1:14" x14ac:dyDescent="0.2">
      <c r="A19" s="27" t="s">
        <v>50</v>
      </c>
      <c r="B19" s="23">
        <v>0</v>
      </c>
      <c r="C19" s="23"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</row>
    <row r="20" spans="1:14" x14ac:dyDescent="0.2">
      <c r="A20" s="27" t="s">
        <v>51</v>
      </c>
      <c r="B20" s="23">
        <v>0</v>
      </c>
      <c r="C20" s="23"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</row>
    <row r="21" spans="1:14" ht="13.5" thickBot="1" x14ac:dyDescent="0.25">
      <c r="A21" s="27" t="s">
        <v>52</v>
      </c>
      <c r="B21" s="23">
        <v>0</v>
      </c>
      <c r="C21" s="23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</row>
    <row r="22" spans="1:14" ht="13.5" thickBot="1" x14ac:dyDescent="0.25">
      <c r="A22" s="20" t="s">
        <v>53</v>
      </c>
      <c r="B22" s="36">
        <v>395</v>
      </c>
      <c r="C22" s="36">
        <v>40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0"/>
        <v>435</v>
      </c>
    </row>
    <row r="23" spans="1:14" x14ac:dyDescent="0.2">
      <c r="A23" s="27" t="s">
        <v>54</v>
      </c>
      <c r="B23" s="23">
        <v>0</v>
      </c>
      <c r="C23" s="23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0"/>
        <v>0</v>
      </c>
    </row>
    <row r="24" spans="1:14" ht="13.5" thickBot="1" x14ac:dyDescent="0.25">
      <c r="A24" s="27" t="s">
        <v>55</v>
      </c>
      <c r="B24" s="23">
        <v>395</v>
      </c>
      <c r="C24" s="23">
        <v>40</v>
      </c>
      <c r="D24" s="23"/>
      <c r="E24" s="23"/>
      <c r="F24" s="23"/>
      <c r="G24" s="23"/>
      <c r="H24" s="23"/>
      <c r="I24" s="23"/>
      <c r="J24" s="23"/>
      <c r="K24" s="23"/>
      <c r="M24" s="23"/>
      <c r="N24" s="28">
        <f t="shared" si="0"/>
        <v>435</v>
      </c>
    </row>
    <row r="25" spans="1:14" ht="13.5" thickBot="1" x14ac:dyDescent="0.25">
      <c r="A25" s="20" t="s">
        <v>56</v>
      </c>
      <c r="B25" s="21">
        <v>9927.02</v>
      </c>
      <c r="C25" s="21">
        <v>7697.42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0"/>
        <v>17624.440000000002</v>
      </c>
    </row>
    <row r="26" spans="1:14" x14ac:dyDescent="0.2">
      <c r="A26" s="27" t="s">
        <v>57</v>
      </c>
      <c r="B26" s="23">
        <v>0</v>
      </c>
      <c r="C26" s="23"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0"/>
        <v>0</v>
      </c>
    </row>
    <row r="27" spans="1:14" x14ac:dyDescent="0.2">
      <c r="A27" s="27" t="s">
        <v>58</v>
      </c>
      <c r="B27" s="23">
        <v>0</v>
      </c>
      <c r="C27" s="23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0"/>
        <v>0</v>
      </c>
    </row>
    <row r="28" spans="1:14" x14ac:dyDescent="0.2">
      <c r="A28" s="27" t="s">
        <v>59</v>
      </c>
      <c r="B28" s="23">
        <v>0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0"/>
        <v>0</v>
      </c>
    </row>
    <row r="29" spans="1:14" x14ac:dyDescent="0.2">
      <c r="A29" s="27" t="s">
        <v>60</v>
      </c>
      <c r="B29" s="23">
        <v>1512.02</v>
      </c>
      <c r="C29" s="23">
        <v>2.42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8">
        <f t="shared" si="0"/>
        <v>1514.44</v>
      </c>
    </row>
    <row r="30" spans="1:14" x14ac:dyDescent="0.2">
      <c r="A30" s="27" t="s">
        <v>61</v>
      </c>
      <c r="B30" s="23">
        <v>0</v>
      </c>
      <c r="C30" s="23"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0"/>
        <v>0</v>
      </c>
    </row>
    <row r="31" spans="1:14" x14ac:dyDescent="0.2">
      <c r="A31" s="27" t="s">
        <v>62</v>
      </c>
      <c r="B31" s="23">
        <v>0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0"/>
        <v>0</v>
      </c>
    </row>
    <row r="32" spans="1:14" x14ac:dyDescent="0.2">
      <c r="A32" s="27" t="s">
        <v>63</v>
      </c>
      <c r="B32" s="23">
        <v>0</v>
      </c>
      <c r="C32" s="23"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0"/>
        <v>0</v>
      </c>
    </row>
    <row r="33" spans="1:14" x14ac:dyDescent="0.2">
      <c r="A33" s="27" t="s">
        <v>64</v>
      </c>
      <c r="B33" s="23">
        <v>0</v>
      </c>
      <c r="C33" s="23"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0"/>
        <v>0</v>
      </c>
    </row>
    <row r="34" spans="1:14" x14ac:dyDescent="0.2">
      <c r="A34" s="27" t="s">
        <v>65</v>
      </c>
      <c r="B34" s="23">
        <v>0</v>
      </c>
      <c r="C34" s="23"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0"/>
        <v>0</v>
      </c>
    </row>
    <row r="35" spans="1:14" x14ac:dyDescent="0.2">
      <c r="A35" s="27" t="s">
        <v>66</v>
      </c>
      <c r="B35" s="23">
        <v>8415</v>
      </c>
      <c r="C35" s="23">
        <v>7695</v>
      </c>
      <c r="D35" s="23"/>
      <c r="E35" s="23"/>
      <c r="F35" s="23"/>
      <c r="G35" s="23"/>
      <c r="H35" s="23"/>
      <c r="I35" s="23"/>
      <c r="J35" s="23"/>
      <c r="K35" s="23"/>
      <c r="L35" s="59"/>
      <c r="M35" s="23"/>
      <c r="N35" s="28">
        <f t="shared" si="0"/>
        <v>16110</v>
      </c>
    </row>
    <row r="36" spans="1:14" ht="13.5" thickBot="1" x14ac:dyDescent="0.25">
      <c r="A36" s="27" t="s">
        <v>67</v>
      </c>
      <c r="B36" s="23">
        <v>0</v>
      </c>
      <c r="C36" s="23"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8">
        <f t="shared" si="0"/>
        <v>0</v>
      </c>
    </row>
    <row r="37" spans="1:14" ht="13.5" thickBot="1" x14ac:dyDescent="0.25">
      <c r="A37" s="20" t="s">
        <v>68</v>
      </c>
      <c r="B37" s="21">
        <v>0</v>
      </c>
      <c r="C37" s="21"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1">SUM(B37:M37)</f>
        <v>0</v>
      </c>
    </row>
    <row r="38" spans="1:14" ht="13.5" thickBot="1" x14ac:dyDescent="0.25">
      <c r="A38" s="29" t="s">
        <v>68</v>
      </c>
      <c r="B38" s="30">
        <v>0</v>
      </c>
      <c r="C38" s="30"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1"/>
        <v>0</v>
      </c>
    </row>
    <row r="39" spans="1:14" ht="13.5" thickBot="1" x14ac:dyDescent="0.25">
      <c r="A39" s="20" t="s">
        <v>69</v>
      </c>
      <c r="B39" s="21">
        <v>0</v>
      </c>
      <c r="C39" s="21">
        <v>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1"/>
        <v>0</v>
      </c>
    </row>
    <row r="40" spans="1:14" x14ac:dyDescent="0.2">
      <c r="A40" s="27" t="s">
        <v>70</v>
      </c>
      <c r="B40" s="23">
        <v>0</v>
      </c>
      <c r="C40" s="23"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1"/>
        <v>0</v>
      </c>
    </row>
    <row r="41" spans="1:14" x14ac:dyDescent="0.2">
      <c r="A41" s="27" t="s">
        <v>71</v>
      </c>
      <c r="B41" s="23">
        <v>0</v>
      </c>
      <c r="C41" s="23"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1"/>
        <v>0</v>
      </c>
    </row>
    <row r="42" spans="1:14" x14ac:dyDescent="0.2">
      <c r="A42" s="27" t="s">
        <v>72</v>
      </c>
      <c r="B42" s="23">
        <v>0</v>
      </c>
      <c r="C42" s="23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1"/>
        <v>0</v>
      </c>
    </row>
    <row r="43" spans="1:14" x14ac:dyDescent="0.2">
      <c r="A43" s="27" t="s">
        <v>73</v>
      </c>
      <c r="B43" s="23">
        <v>0</v>
      </c>
      <c r="C43" s="23"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1"/>
        <v>0</v>
      </c>
    </row>
    <row r="44" spans="1:14" x14ac:dyDescent="0.2">
      <c r="A44" s="27" t="s">
        <v>74</v>
      </c>
      <c r="B44" s="23">
        <v>0</v>
      </c>
      <c r="C44" s="23"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1"/>
        <v>0</v>
      </c>
    </row>
    <row r="45" spans="1:14" x14ac:dyDescent="0.2">
      <c r="A45" s="27" t="s">
        <v>75</v>
      </c>
      <c r="B45" s="23">
        <v>0</v>
      </c>
      <c r="C45" s="23"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1"/>
        <v>0</v>
      </c>
    </row>
    <row r="46" spans="1:14" x14ac:dyDescent="0.2">
      <c r="A46" s="27" t="s">
        <v>76</v>
      </c>
      <c r="B46" s="23">
        <v>0</v>
      </c>
      <c r="C46" s="23"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1"/>
        <v>0</v>
      </c>
    </row>
    <row r="47" spans="1:14" x14ac:dyDescent="0.2">
      <c r="A47" s="27" t="s">
        <v>77</v>
      </c>
      <c r="B47" s="23">
        <v>0</v>
      </c>
      <c r="C47" s="23"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1"/>
        <v>0</v>
      </c>
    </row>
    <row r="48" spans="1:14" x14ac:dyDescent="0.2">
      <c r="A48" s="27" t="s">
        <v>78</v>
      </c>
      <c r="B48" s="23">
        <v>0</v>
      </c>
      <c r="C48" s="23"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1"/>
        <v>0</v>
      </c>
    </row>
    <row r="49" spans="1:14" ht="13.5" thickBot="1" x14ac:dyDescent="0.25">
      <c r="A49" s="27" t="s">
        <v>79</v>
      </c>
      <c r="B49" s="23">
        <v>0</v>
      </c>
      <c r="C49" s="23"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1"/>
        <v>0</v>
      </c>
    </row>
    <row r="50" spans="1:14" ht="13.5" thickBot="1" x14ac:dyDescent="0.25">
      <c r="A50" s="20" t="s">
        <v>80</v>
      </c>
      <c r="B50" s="21">
        <v>0</v>
      </c>
      <c r="C50" s="21"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1"/>
        <v>0</v>
      </c>
    </row>
    <row r="51" spans="1:14" x14ac:dyDescent="0.2">
      <c r="A51" s="27" t="s">
        <v>81</v>
      </c>
      <c r="B51" s="23">
        <v>0</v>
      </c>
      <c r="C51" s="23"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1"/>
        <v>0</v>
      </c>
    </row>
    <row r="52" spans="1:14" x14ac:dyDescent="0.2">
      <c r="A52" s="27" t="s">
        <v>82</v>
      </c>
      <c r="B52" s="23">
        <v>0</v>
      </c>
      <c r="C52" s="23"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1"/>
        <v>0</v>
      </c>
    </row>
    <row r="53" spans="1:14" x14ac:dyDescent="0.2">
      <c r="A53" s="27" t="s">
        <v>83</v>
      </c>
      <c r="B53" s="23">
        <v>0</v>
      </c>
      <c r="C53" s="23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1"/>
        <v>0</v>
      </c>
    </row>
    <row r="54" spans="1:14" x14ac:dyDescent="0.2">
      <c r="A54" s="27" t="s">
        <v>84</v>
      </c>
      <c r="B54" s="23">
        <v>0</v>
      </c>
      <c r="C54" s="23"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1"/>
        <v>0</v>
      </c>
    </row>
    <row r="55" spans="1:14" x14ac:dyDescent="0.2">
      <c r="A55" s="27" t="s">
        <v>85</v>
      </c>
      <c r="B55" s="23">
        <v>0</v>
      </c>
      <c r="C55" s="23"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1"/>
        <v>0</v>
      </c>
    </row>
    <row r="56" spans="1:14" x14ac:dyDescent="0.2">
      <c r="A56" s="27" t="s">
        <v>86</v>
      </c>
      <c r="B56" s="23">
        <v>0</v>
      </c>
      <c r="C56" s="23"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1"/>
        <v>0</v>
      </c>
    </row>
    <row r="57" spans="1:14" ht="13.5" thickBot="1" x14ac:dyDescent="0.25">
      <c r="A57" s="27" t="s">
        <v>87</v>
      </c>
      <c r="B57" s="23">
        <v>0</v>
      </c>
      <c r="C57" s="23"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1"/>
        <v>0</v>
      </c>
    </row>
    <row r="58" spans="1:14" ht="23.25" thickBot="1" x14ac:dyDescent="0.25">
      <c r="A58" s="20" t="s">
        <v>88</v>
      </c>
      <c r="B58" s="21">
        <v>239420.66</v>
      </c>
      <c r="C58" s="21">
        <v>259381.43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1"/>
        <v>498802.08999999997</v>
      </c>
    </row>
    <row r="59" spans="1:14" x14ac:dyDescent="0.2">
      <c r="A59" s="27" t="s">
        <v>89</v>
      </c>
      <c r="B59" s="23">
        <v>34273.11</v>
      </c>
      <c r="C59" s="23">
        <v>34990.370000000003</v>
      </c>
      <c r="D59" s="23"/>
      <c r="E59" s="23"/>
      <c r="F59" s="23"/>
      <c r="G59" s="23"/>
      <c r="H59" s="23"/>
      <c r="I59" s="23"/>
      <c r="J59" s="23"/>
      <c r="K59" s="60"/>
      <c r="L59" s="61"/>
      <c r="M59" s="24"/>
      <c r="N59" s="28">
        <f t="shared" si="1"/>
        <v>69263.48000000001</v>
      </c>
    </row>
    <row r="60" spans="1:14" x14ac:dyDescent="0.2">
      <c r="A60" s="27" t="s">
        <v>90</v>
      </c>
      <c r="B60" s="23">
        <v>1815</v>
      </c>
      <c r="C60" s="23">
        <v>1056</v>
      </c>
      <c r="D60" s="23"/>
      <c r="E60" s="23"/>
      <c r="F60" s="23"/>
      <c r="G60" s="23"/>
      <c r="H60" s="23"/>
      <c r="I60" s="23"/>
      <c r="J60" s="23"/>
      <c r="K60" s="60"/>
      <c r="L60" s="23"/>
      <c r="M60" s="24"/>
      <c r="N60" s="28">
        <f t="shared" si="1"/>
        <v>2871</v>
      </c>
    </row>
    <row r="61" spans="1:14" x14ac:dyDescent="0.2">
      <c r="A61" s="27" t="s">
        <v>91</v>
      </c>
      <c r="B61" s="23">
        <v>10248</v>
      </c>
      <c r="C61" s="23">
        <v>1976</v>
      </c>
      <c r="D61" s="23"/>
      <c r="E61" s="23"/>
      <c r="F61" s="23"/>
      <c r="G61" s="23"/>
      <c r="H61" s="23"/>
      <c r="I61" s="23"/>
      <c r="J61" s="23"/>
      <c r="K61" s="60"/>
      <c r="L61" s="23"/>
      <c r="M61" s="24"/>
      <c r="N61" s="28">
        <f t="shared" si="1"/>
        <v>12224</v>
      </c>
    </row>
    <row r="62" spans="1:14" x14ac:dyDescent="0.2">
      <c r="A62" s="27" t="s">
        <v>92</v>
      </c>
      <c r="B62" s="23">
        <v>84897.32</v>
      </c>
      <c r="C62" s="23">
        <v>110188.41</v>
      </c>
      <c r="D62" s="23"/>
      <c r="E62" s="23"/>
      <c r="F62" s="23"/>
      <c r="G62" s="23"/>
      <c r="H62" s="23"/>
      <c r="I62" s="23"/>
      <c r="J62" s="23"/>
      <c r="K62" s="60"/>
      <c r="L62" s="23"/>
      <c r="M62" s="24"/>
      <c r="N62" s="28">
        <f t="shared" si="1"/>
        <v>195085.73</v>
      </c>
    </row>
    <row r="63" spans="1:14" x14ac:dyDescent="0.2">
      <c r="A63" s="27" t="s">
        <v>93</v>
      </c>
      <c r="B63" s="23">
        <v>0</v>
      </c>
      <c r="C63" s="23">
        <v>0</v>
      </c>
      <c r="D63" s="23"/>
      <c r="E63" s="23"/>
      <c r="F63" s="23"/>
      <c r="G63" s="23"/>
      <c r="H63" s="23"/>
      <c r="I63" s="23"/>
      <c r="J63" s="23"/>
      <c r="K63" s="60"/>
      <c r="L63" s="23"/>
      <c r="M63" s="24"/>
      <c r="N63" s="28">
        <f t="shared" si="1"/>
        <v>0</v>
      </c>
    </row>
    <row r="64" spans="1:14" x14ac:dyDescent="0.2">
      <c r="A64" s="27" t="s">
        <v>94</v>
      </c>
      <c r="B64" s="23">
        <v>8092.45</v>
      </c>
      <c r="C64" s="23">
        <v>4556.43</v>
      </c>
      <c r="D64" s="23"/>
      <c r="E64" s="23"/>
      <c r="F64" s="23"/>
      <c r="G64" s="23"/>
      <c r="H64" s="23"/>
      <c r="I64" s="23"/>
      <c r="J64" s="23"/>
      <c r="K64" s="60"/>
      <c r="L64" s="23"/>
      <c r="M64" s="24"/>
      <c r="N64" s="28">
        <f t="shared" si="1"/>
        <v>12648.880000000001</v>
      </c>
    </row>
    <row r="65" spans="1:14" x14ac:dyDescent="0.2">
      <c r="A65" s="27" t="s">
        <v>95</v>
      </c>
      <c r="B65" s="23">
        <v>96181.8</v>
      </c>
      <c r="C65" s="23">
        <v>99202.9</v>
      </c>
      <c r="D65" s="23"/>
      <c r="E65" s="23"/>
      <c r="F65" s="23"/>
      <c r="G65" s="23"/>
      <c r="H65" s="23"/>
      <c r="I65" s="23"/>
      <c r="J65" s="23"/>
      <c r="K65" s="60"/>
      <c r="L65" s="23"/>
      <c r="M65" s="24"/>
      <c r="N65" s="28">
        <f t="shared" si="1"/>
        <v>195384.7</v>
      </c>
    </row>
    <row r="66" spans="1:14" x14ac:dyDescent="0.2">
      <c r="A66" s="27" t="s">
        <v>96</v>
      </c>
      <c r="B66" s="23">
        <v>0</v>
      </c>
      <c r="C66" s="23">
        <v>0</v>
      </c>
      <c r="D66" s="23"/>
      <c r="E66" s="23"/>
      <c r="F66" s="23"/>
      <c r="G66" s="23"/>
      <c r="H66" s="23"/>
      <c r="I66" s="23"/>
      <c r="J66" s="23"/>
      <c r="K66" s="60"/>
      <c r="L66" s="23"/>
      <c r="M66" s="24"/>
      <c r="N66" s="28">
        <f t="shared" si="1"/>
        <v>0</v>
      </c>
    </row>
    <row r="67" spans="1:14" x14ac:dyDescent="0.2">
      <c r="A67" s="27" t="s">
        <v>97</v>
      </c>
      <c r="B67" s="23">
        <v>0</v>
      </c>
      <c r="C67" s="23">
        <v>0</v>
      </c>
      <c r="D67" s="23"/>
      <c r="E67" s="23"/>
      <c r="F67" s="23"/>
      <c r="G67" s="23"/>
      <c r="H67" s="23"/>
      <c r="I67" s="23"/>
      <c r="J67" s="23"/>
      <c r="K67" s="60"/>
      <c r="L67" s="23"/>
      <c r="M67" s="24"/>
      <c r="N67" s="28">
        <f t="shared" si="1"/>
        <v>0</v>
      </c>
    </row>
    <row r="68" spans="1:14" x14ac:dyDescent="0.2">
      <c r="A68" s="27" t="s">
        <v>98</v>
      </c>
      <c r="B68" s="23">
        <v>0</v>
      </c>
      <c r="C68" s="23">
        <v>0</v>
      </c>
      <c r="D68" s="23"/>
      <c r="E68" s="23"/>
      <c r="F68" s="23"/>
      <c r="G68" s="23"/>
      <c r="H68" s="23"/>
      <c r="I68" s="23"/>
      <c r="J68" s="23"/>
      <c r="K68" s="60"/>
      <c r="L68" s="23"/>
      <c r="M68" s="24"/>
      <c r="N68" s="28">
        <f t="shared" si="1"/>
        <v>0</v>
      </c>
    </row>
    <row r="69" spans="1:14" x14ac:dyDescent="0.2">
      <c r="A69" s="27" t="s">
        <v>99</v>
      </c>
      <c r="B69" s="23">
        <v>0</v>
      </c>
      <c r="C69" s="23">
        <v>0</v>
      </c>
      <c r="D69" s="23"/>
      <c r="E69" s="23"/>
      <c r="F69" s="23"/>
      <c r="G69" s="23"/>
      <c r="H69" s="23"/>
      <c r="I69" s="23"/>
      <c r="J69" s="23"/>
      <c r="K69" s="60"/>
      <c r="L69" s="23"/>
      <c r="M69" s="24"/>
      <c r="N69" s="28">
        <f t="shared" ref="N69:N100" si="2">SUM(B69:M69)</f>
        <v>0</v>
      </c>
    </row>
    <row r="70" spans="1:14" x14ac:dyDescent="0.2">
      <c r="A70" s="27" t="s">
        <v>100</v>
      </c>
      <c r="B70" s="23">
        <v>3912.98</v>
      </c>
      <c r="C70" s="23">
        <v>7411.32</v>
      </c>
      <c r="D70" s="23"/>
      <c r="E70" s="23"/>
      <c r="F70" s="23"/>
      <c r="G70" s="23"/>
      <c r="H70" s="23"/>
      <c r="I70" s="23"/>
      <c r="J70" s="23"/>
      <c r="K70" s="60"/>
      <c r="L70" s="23"/>
      <c r="M70" s="24"/>
      <c r="N70" s="28">
        <f t="shared" si="2"/>
        <v>11324.3</v>
      </c>
    </row>
    <row r="71" spans="1:14" ht="22.5" x14ac:dyDescent="0.2">
      <c r="A71" s="27" t="s">
        <v>101</v>
      </c>
      <c r="B71" s="23">
        <v>0</v>
      </c>
      <c r="C71" s="23">
        <v>0</v>
      </c>
      <c r="D71" s="23"/>
      <c r="E71" s="23"/>
      <c r="F71" s="23"/>
      <c r="G71" s="23"/>
      <c r="H71" s="23"/>
      <c r="I71" s="23"/>
      <c r="J71" s="23"/>
      <c r="K71" s="60"/>
      <c r="L71" s="23"/>
      <c r="M71" s="24"/>
      <c r="N71" s="28">
        <f t="shared" si="2"/>
        <v>0</v>
      </c>
    </row>
    <row r="72" spans="1:14" ht="22.5" x14ac:dyDescent="0.2">
      <c r="A72" s="27" t="s">
        <v>102</v>
      </c>
      <c r="B72" s="23">
        <v>0</v>
      </c>
      <c r="C72" s="23">
        <v>0</v>
      </c>
      <c r="D72" s="23"/>
      <c r="E72" s="23"/>
      <c r="F72" s="23"/>
      <c r="G72" s="23"/>
      <c r="H72" s="23"/>
      <c r="I72" s="23"/>
      <c r="J72" s="23"/>
      <c r="K72" s="60"/>
      <c r="L72" s="23"/>
      <c r="M72" s="24"/>
      <c r="N72" s="28">
        <f t="shared" si="2"/>
        <v>0</v>
      </c>
    </row>
    <row r="73" spans="1:14" ht="13.5" thickBot="1" x14ac:dyDescent="0.25">
      <c r="A73" s="27" t="s">
        <v>103</v>
      </c>
      <c r="B73" s="23">
        <v>0</v>
      </c>
      <c r="C73" s="23">
        <v>0</v>
      </c>
      <c r="D73" s="23"/>
      <c r="E73" s="23"/>
      <c r="F73" s="23"/>
      <c r="G73" s="23"/>
      <c r="H73" s="23"/>
      <c r="I73" s="23"/>
      <c r="J73" s="23"/>
      <c r="K73" s="60"/>
      <c r="L73" s="32"/>
      <c r="M73" s="24"/>
      <c r="N73" s="28">
        <f t="shared" si="2"/>
        <v>0</v>
      </c>
    </row>
    <row r="74" spans="1:14" ht="13.5" thickBot="1" x14ac:dyDescent="0.25">
      <c r="A74" s="20" t="s">
        <v>104</v>
      </c>
      <c r="B74" s="21">
        <v>0</v>
      </c>
      <c r="C74" s="21"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2"/>
        <v>0</v>
      </c>
    </row>
    <row r="75" spans="1:14" x14ac:dyDescent="0.2">
      <c r="A75" s="27" t="s">
        <v>105</v>
      </c>
      <c r="B75" s="23">
        <v>0</v>
      </c>
      <c r="C75" s="23"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2"/>
        <v>0</v>
      </c>
    </row>
    <row r="76" spans="1:14" x14ac:dyDescent="0.2">
      <c r="A76" s="27" t="s">
        <v>106</v>
      </c>
      <c r="B76" s="23">
        <v>0</v>
      </c>
      <c r="C76" s="23"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2"/>
        <v>0</v>
      </c>
    </row>
    <row r="77" spans="1:14" x14ac:dyDescent="0.2">
      <c r="A77" s="27" t="s">
        <v>107</v>
      </c>
      <c r="B77" s="23">
        <v>0</v>
      </c>
      <c r="C77" s="23"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2"/>
        <v>0</v>
      </c>
    </row>
    <row r="78" spans="1:14" x14ac:dyDescent="0.2">
      <c r="A78" s="27" t="s">
        <v>108</v>
      </c>
      <c r="B78" s="23">
        <v>0</v>
      </c>
      <c r="C78" s="23"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2"/>
        <v>0</v>
      </c>
    </row>
    <row r="79" spans="1:14" x14ac:dyDescent="0.2">
      <c r="A79" s="27" t="s">
        <v>109</v>
      </c>
      <c r="B79" s="23">
        <v>0</v>
      </c>
      <c r="C79" s="23"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2"/>
        <v>0</v>
      </c>
    </row>
    <row r="80" spans="1:14" ht="13.5" thickBot="1" x14ac:dyDescent="0.25">
      <c r="A80" s="27" t="s">
        <v>40</v>
      </c>
      <c r="B80" s="23">
        <v>0</v>
      </c>
      <c r="C80" s="23"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2"/>
        <v>0</v>
      </c>
    </row>
    <row r="81" spans="1:14" ht="13.5" thickBot="1" x14ac:dyDescent="0.25">
      <c r="A81" s="20" t="s">
        <v>110</v>
      </c>
      <c r="B81" s="21">
        <v>0</v>
      </c>
      <c r="C81" s="21"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2"/>
        <v>0</v>
      </c>
    </row>
    <row r="82" spans="1:14" x14ac:dyDescent="0.2">
      <c r="A82" s="27" t="s">
        <v>111</v>
      </c>
      <c r="B82" s="23">
        <v>0</v>
      </c>
      <c r="C82" s="23"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2"/>
        <v>0</v>
      </c>
    </row>
    <row r="83" spans="1:14" x14ac:dyDescent="0.2">
      <c r="A83" s="27" t="s">
        <v>112</v>
      </c>
      <c r="B83" s="23">
        <v>0</v>
      </c>
      <c r="C83" s="23"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2"/>
        <v>0</v>
      </c>
    </row>
    <row r="84" spans="1:14" x14ac:dyDescent="0.2">
      <c r="A84" s="27" t="s">
        <v>113</v>
      </c>
      <c r="B84" s="23">
        <v>0</v>
      </c>
      <c r="C84" s="23"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2"/>
        <v>0</v>
      </c>
    </row>
    <row r="85" spans="1:14" ht="13.5" thickBot="1" x14ac:dyDescent="0.25">
      <c r="A85" s="27" t="s">
        <v>40</v>
      </c>
      <c r="B85" s="23">
        <v>0</v>
      </c>
      <c r="C85" s="23"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2"/>
        <v>0</v>
      </c>
    </row>
    <row r="86" spans="1:14" ht="13.5" thickBot="1" x14ac:dyDescent="0.25">
      <c r="A86" s="20" t="s">
        <v>114</v>
      </c>
      <c r="B86" s="21">
        <v>0</v>
      </c>
      <c r="C86" s="21"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2"/>
        <v>0</v>
      </c>
    </row>
    <row r="87" spans="1:14" x14ac:dyDescent="0.2">
      <c r="A87" s="27" t="s">
        <v>115</v>
      </c>
      <c r="B87" s="23">
        <v>0</v>
      </c>
      <c r="C87" s="23"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2"/>
        <v>0</v>
      </c>
    </row>
    <row r="88" spans="1:14" x14ac:dyDescent="0.2">
      <c r="A88" s="27" t="s">
        <v>116</v>
      </c>
      <c r="B88" s="23">
        <v>0</v>
      </c>
      <c r="C88" s="23"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2"/>
        <v>0</v>
      </c>
    </row>
    <row r="89" spans="1:14" x14ac:dyDescent="0.2">
      <c r="A89" s="27" t="s">
        <v>117</v>
      </c>
      <c r="B89" s="23">
        <v>0</v>
      </c>
      <c r="C89" s="23"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2"/>
        <v>0</v>
      </c>
    </row>
    <row r="90" spans="1:14" x14ac:dyDescent="0.2">
      <c r="A90" s="27" t="s">
        <v>118</v>
      </c>
      <c r="B90" s="23">
        <v>0</v>
      </c>
      <c r="C90" s="23"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2"/>
        <v>0</v>
      </c>
    </row>
    <row r="91" spans="1:14" x14ac:dyDescent="0.2">
      <c r="A91" s="27" t="s">
        <v>131</v>
      </c>
      <c r="B91" s="23">
        <v>0</v>
      </c>
      <c r="C91" s="23"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2"/>
        <v>0</v>
      </c>
    </row>
    <row r="92" spans="1:14" x14ac:dyDescent="0.2">
      <c r="A92" s="27" t="s">
        <v>120</v>
      </c>
      <c r="B92" s="23">
        <v>0</v>
      </c>
      <c r="C92" s="23"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2"/>
        <v>0</v>
      </c>
    </row>
    <row r="93" spans="1:14" x14ac:dyDescent="0.2">
      <c r="A93" s="27" t="s">
        <v>119</v>
      </c>
      <c r="B93" s="23">
        <v>0</v>
      </c>
      <c r="C93" s="23"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2"/>
        <v>0</v>
      </c>
    </row>
    <row r="94" spans="1:14" ht="13.5" thickBot="1" x14ac:dyDescent="0.25">
      <c r="A94" s="27" t="s">
        <v>40</v>
      </c>
      <c r="B94" s="23">
        <v>0</v>
      </c>
      <c r="C94" s="23"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2"/>
        <v>0</v>
      </c>
    </row>
    <row r="95" spans="1:14" ht="13.5" thickBot="1" x14ac:dyDescent="0.25">
      <c r="A95" s="20" t="s">
        <v>121</v>
      </c>
      <c r="B95" s="21">
        <v>30568.1</v>
      </c>
      <c r="C95" s="21">
        <v>38892.080000000002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2"/>
        <v>69460.179999999993</v>
      </c>
    </row>
    <row r="96" spans="1:14" x14ac:dyDescent="0.2">
      <c r="A96" s="27" t="s">
        <v>122</v>
      </c>
      <c r="B96" s="23">
        <v>25175</v>
      </c>
      <c r="C96" s="23">
        <v>27755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2"/>
        <v>52930</v>
      </c>
    </row>
    <row r="97" spans="1:14" x14ac:dyDescent="0.2">
      <c r="A97" s="27" t="s">
        <v>123</v>
      </c>
      <c r="B97" s="23">
        <v>5393.1</v>
      </c>
      <c r="C97" s="23">
        <v>11137.08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2"/>
        <v>16530.18</v>
      </c>
    </row>
    <row r="98" spans="1:14" ht="13.5" thickBot="1" x14ac:dyDescent="0.25">
      <c r="A98" s="27" t="s">
        <v>40</v>
      </c>
      <c r="B98" s="23">
        <v>0</v>
      </c>
      <c r="C98" s="23"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2"/>
        <v>0</v>
      </c>
    </row>
    <row r="99" spans="1:14" ht="13.5" thickBot="1" x14ac:dyDescent="0.25">
      <c r="A99" s="20" t="s">
        <v>124</v>
      </c>
      <c r="B99" s="21">
        <v>2150</v>
      </c>
      <c r="C99" s="21">
        <v>1250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2"/>
        <v>3400</v>
      </c>
    </row>
    <row r="100" spans="1:14" ht="13.5" thickBot="1" x14ac:dyDescent="0.25">
      <c r="A100" s="31" t="s">
        <v>124</v>
      </c>
      <c r="B100" s="32">
        <v>2150</v>
      </c>
      <c r="C100" s="32">
        <v>1250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2"/>
        <v>3400</v>
      </c>
    </row>
    <row r="101" spans="1:14" ht="13.5" thickBot="1" x14ac:dyDescent="0.25">
      <c r="A101" s="34" t="s">
        <v>2</v>
      </c>
      <c r="B101" s="35">
        <f t="shared" ref="B101:M101" si="3">SUM(B99,B95,B86,B81,B74,B58,B50,B39,B37,B25,B22,B17,B10,B4)</f>
        <v>282460.78000000003</v>
      </c>
      <c r="C101" s="35">
        <f t="shared" si="3"/>
        <v>307260.93</v>
      </c>
      <c r="D101" s="35">
        <f t="shared" si="3"/>
        <v>0</v>
      </c>
      <c r="E101" s="35">
        <f t="shared" si="3"/>
        <v>0</v>
      </c>
      <c r="F101" s="35">
        <f t="shared" si="3"/>
        <v>0</v>
      </c>
      <c r="G101" s="35">
        <f t="shared" si="3"/>
        <v>0</v>
      </c>
      <c r="H101" s="35">
        <f t="shared" si="3"/>
        <v>0</v>
      </c>
      <c r="I101" s="35">
        <f t="shared" si="3"/>
        <v>0</v>
      </c>
      <c r="J101" s="35">
        <f t="shared" si="3"/>
        <v>0</v>
      </c>
      <c r="K101" s="35">
        <f t="shared" si="3"/>
        <v>0</v>
      </c>
      <c r="L101" s="35">
        <f t="shared" si="3"/>
        <v>0</v>
      </c>
      <c r="M101" s="35">
        <f t="shared" si="3"/>
        <v>0</v>
      </c>
      <c r="N101" s="35">
        <f>+SUM(B101:M101)</f>
        <v>589721.71</v>
      </c>
    </row>
    <row r="103" spans="1:14" x14ac:dyDescent="0.2">
      <c r="B103" s="56"/>
      <c r="E103" s="58"/>
      <c r="F103" s="58"/>
      <c r="G103" s="58"/>
      <c r="H103" s="58"/>
      <c r="I103" s="58"/>
      <c r="J103" s="58"/>
      <c r="K103" s="58"/>
      <c r="L103" s="58"/>
      <c r="M103" s="58"/>
      <c r="N103" s="58"/>
    </row>
    <row r="104" spans="1:14" x14ac:dyDescent="0.2">
      <c r="B104" s="56" t="s">
        <v>130</v>
      </c>
    </row>
  </sheetData>
  <mergeCells count="1">
    <mergeCell ref="A1:N2"/>
  </mergeCells>
  <pageMargins left="0.75" right="0.75" top="1" bottom="1" header="0" footer="0"/>
  <pageSetup paperSize="9" scale="47" orientation="portrait" verticalDpi="59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C103" sqref="C103"/>
    </sheetView>
  </sheetViews>
  <sheetFormatPr baseColWidth="10" defaultRowHeight="12.75" x14ac:dyDescent="0.2"/>
  <cols>
    <col min="1" max="1" width="32.7109375" style="16" customWidth="1"/>
    <col min="2" max="13" width="11.42578125" style="16"/>
    <col min="14" max="14" width="13" style="16" bestFit="1" customWidth="1"/>
    <col min="15" max="256" width="11.42578125" style="16"/>
    <col min="257" max="257" width="32.7109375" style="16" customWidth="1"/>
    <col min="258" max="512" width="11.42578125" style="16"/>
    <col min="513" max="513" width="32.7109375" style="16" customWidth="1"/>
    <col min="514" max="768" width="11.42578125" style="16"/>
    <col min="769" max="769" width="32.7109375" style="16" customWidth="1"/>
    <col min="770" max="1024" width="11.42578125" style="16"/>
    <col min="1025" max="1025" width="32.7109375" style="16" customWidth="1"/>
    <col min="1026" max="1280" width="11.42578125" style="16"/>
    <col min="1281" max="1281" width="32.7109375" style="16" customWidth="1"/>
    <col min="1282" max="1536" width="11.42578125" style="16"/>
    <col min="1537" max="1537" width="32.7109375" style="16" customWidth="1"/>
    <col min="1538" max="1792" width="11.42578125" style="16"/>
    <col min="1793" max="1793" width="32.7109375" style="16" customWidth="1"/>
    <col min="1794" max="2048" width="11.42578125" style="16"/>
    <col min="2049" max="2049" width="32.7109375" style="16" customWidth="1"/>
    <col min="2050" max="2304" width="11.42578125" style="16"/>
    <col min="2305" max="2305" width="32.7109375" style="16" customWidth="1"/>
    <col min="2306" max="2560" width="11.42578125" style="16"/>
    <col min="2561" max="2561" width="32.7109375" style="16" customWidth="1"/>
    <col min="2562" max="2816" width="11.42578125" style="16"/>
    <col min="2817" max="2817" width="32.7109375" style="16" customWidth="1"/>
    <col min="2818" max="3072" width="11.42578125" style="16"/>
    <col min="3073" max="3073" width="32.7109375" style="16" customWidth="1"/>
    <col min="3074" max="3328" width="11.42578125" style="16"/>
    <col min="3329" max="3329" width="32.7109375" style="16" customWidth="1"/>
    <col min="3330" max="3584" width="11.42578125" style="16"/>
    <col min="3585" max="3585" width="32.7109375" style="16" customWidth="1"/>
    <col min="3586" max="3840" width="11.42578125" style="16"/>
    <col min="3841" max="3841" width="32.7109375" style="16" customWidth="1"/>
    <col min="3842" max="4096" width="11.42578125" style="16"/>
    <col min="4097" max="4097" width="32.7109375" style="16" customWidth="1"/>
    <col min="4098" max="4352" width="11.42578125" style="16"/>
    <col min="4353" max="4353" width="32.7109375" style="16" customWidth="1"/>
    <col min="4354" max="4608" width="11.42578125" style="16"/>
    <col min="4609" max="4609" width="32.7109375" style="16" customWidth="1"/>
    <col min="4610" max="4864" width="11.42578125" style="16"/>
    <col min="4865" max="4865" width="32.7109375" style="16" customWidth="1"/>
    <col min="4866" max="5120" width="11.42578125" style="16"/>
    <col min="5121" max="5121" width="32.7109375" style="16" customWidth="1"/>
    <col min="5122" max="5376" width="11.42578125" style="16"/>
    <col min="5377" max="5377" width="32.7109375" style="16" customWidth="1"/>
    <col min="5378" max="5632" width="11.42578125" style="16"/>
    <col min="5633" max="5633" width="32.7109375" style="16" customWidth="1"/>
    <col min="5634" max="5888" width="11.42578125" style="16"/>
    <col min="5889" max="5889" width="32.7109375" style="16" customWidth="1"/>
    <col min="5890" max="6144" width="11.42578125" style="16"/>
    <col min="6145" max="6145" width="32.7109375" style="16" customWidth="1"/>
    <col min="6146" max="6400" width="11.42578125" style="16"/>
    <col min="6401" max="6401" width="32.7109375" style="16" customWidth="1"/>
    <col min="6402" max="6656" width="11.42578125" style="16"/>
    <col min="6657" max="6657" width="32.7109375" style="16" customWidth="1"/>
    <col min="6658" max="6912" width="11.42578125" style="16"/>
    <col min="6913" max="6913" width="32.7109375" style="16" customWidth="1"/>
    <col min="6914" max="7168" width="11.42578125" style="16"/>
    <col min="7169" max="7169" width="32.7109375" style="16" customWidth="1"/>
    <col min="7170" max="7424" width="11.42578125" style="16"/>
    <col min="7425" max="7425" width="32.7109375" style="16" customWidth="1"/>
    <col min="7426" max="7680" width="11.42578125" style="16"/>
    <col min="7681" max="7681" width="32.7109375" style="16" customWidth="1"/>
    <col min="7682" max="7936" width="11.42578125" style="16"/>
    <col min="7937" max="7937" width="32.7109375" style="16" customWidth="1"/>
    <col min="7938" max="8192" width="11.42578125" style="16"/>
    <col min="8193" max="8193" width="32.7109375" style="16" customWidth="1"/>
    <col min="8194" max="8448" width="11.42578125" style="16"/>
    <col min="8449" max="8449" width="32.7109375" style="16" customWidth="1"/>
    <col min="8450" max="8704" width="11.42578125" style="16"/>
    <col min="8705" max="8705" width="32.7109375" style="16" customWidth="1"/>
    <col min="8706" max="8960" width="11.42578125" style="16"/>
    <col min="8961" max="8961" width="32.7109375" style="16" customWidth="1"/>
    <col min="8962" max="9216" width="11.42578125" style="16"/>
    <col min="9217" max="9217" width="32.7109375" style="16" customWidth="1"/>
    <col min="9218" max="9472" width="11.42578125" style="16"/>
    <col min="9473" max="9473" width="32.7109375" style="16" customWidth="1"/>
    <col min="9474" max="9728" width="11.42578125" style="16"/>
    <col min="9729" max="9729" width="32.7109375" style="16" customWidth="1"/>
    <col min="9730" max="9984" width="11.42578125" style="16"/>
    <col min="9985" max="9985" width="32.7109375" style="16" customWidth="1"/>
    <col min="9986" max="10240" width="11.42578125" style="16"/>
    <col min="10241" max="10241" width="32.7109375" style="16" customWidth="1"/>
    <col min="10242" max="10496" width="11.42578125" style="16"/>
    <col min="10497" max="10497" width="32.7109375" style="16" customWidth="1"/>
    <col min="10498" max="10752" width="11.42578125" style="16"/>
    <col min="10753" max="10753" width="32.7109375" style="16" customWidth="1"/>
    <col min="10754" max="11008" width="11.42578125" style="16"/>
    <col min="11009" max="11009" width="32.7109375" style="16" customWidth="1"/>
    <col min="11010" max="11264" width="11.42578125" style="16"/>
    <col min="11265" max="11265" width="32.7109375" style="16" customWidth="1"/>
    <col min="11266" max="11520" width="11.42578125" style="16"/>
    <col min="11521" max="11521" width="32.7109375" style="16" customWidth="1"/>
    <col min="11522" max="11776" width="11.42578125" style="16"/>
    <col min="11777" max="11777" width="32.7109375" style="16" customWidth="1"/>
    <col min="11778" max="12032" width="11.42578125" style="16"/>
    <col min="12033" max="12033" width="32.7109375" style="16" customWidth="1"/>
    <col min="12034" max="12288" width="11.42578125" style="16"/>
    <col min="12289" max="12289" width="32.7109375" style="16" customWidth="1"/>
    <col min="12290" max="12544" width="11.42578125" style="16"/>
    <col min="12545" max="12545" width="32.7109375" style="16" customWidth="1"/>
    <col min="12546" max="12800" width="11.42578125" style="16"/>
    <col min="12801" max="12801" width="32.7109375" style="16" customWidth="1"/>
    <col min="12802" max="13056" width="11.42578125" style="16"/>
    <col min="13057" max="13057" width="32.7109375" style="16" customWidth="1"/>
    <col min="13058" max="13312" width="11.42578125" style="16"/>
    <col min="13313" max="13313" width="32.7109375" style="16" customWidth="1"/>
    <col min="13314" max="13568" width="11.42578125" style="16"/>
    <col min="13569" max="13569" width="32.7109375" style="16" customWidth="1"/>
    <col min="13570" max="13824" width="11.42578125" style="16"/>
    <col min="13825" max="13825" width="32.7109375" style="16" customWidth="1"/>
    <col min="13826" max="14080" width="11.42578125" style="16"/>
    <col min="14081" max="14081" width="32.7109375" style="16" customWidth="1"/>
    <col min="14082" max="14336" width="11.42578125" style="16"/>
    <col min="14337" max="14337" width="32.7109375" style="16" customWidth="1"/>
    <col min="14338" max="14592" width="11.42578125" style="16"/>
    <col min="14593" max="14593" width="32.7109375" style="16" customWidth="1"/>
    <col min="14594" max="14848" width="11.42578125" style="16"/>
    <col min="14849" max="14849" width="32.7109375" style="16" customWidth="1"/>
    <col min="14850" max="15104" width="11.42578125" style="16"/>
    <col min="15105" max="15105" width="32.7109375" style="16" customWidth="1"/>
    <col min="15106" max="15360" width="11.42578125" style="16"/>
    <col min="15361" max="15361" width="32.7109375" style="16" customWidth="1"/>
    <col min="15362" max="15616" width="11.42578125" style="16"/>
    <col min="15617" max="15617" width="32.7109375" style="16" customWidth="1"/>
    <col min="15618" max="15872" width="11.42578125" style="16"/>
    <col min="15873" max="15873" width="32.7109375" style="16" customWidth="1"/>
    <col min="15874" max="16128" width="11.42578125" style="16"/>
    <col min="16129" max="16129" width="32.7109375" style="16" customWidth="1"/>
    <col min="16130" max="16384" width="11.42578125" style="16"/>
  </cols>
  <sheetData>
    <row r="1" spans="1:14" x14ac:dyDescent="0.2">
      <c r="A1" s="63" t="s">
        <v>134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f>SUM(B5:B9)</f>
        <v>1459.08</v>
      </c>
      <c r="C4" s="21">
        <f t="shared" ref="C4" si="0">SUM(C5:C9)</f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 t="shared" ref="N4:N36" si="1">SUM(B4:M4)</f>
        <v>1459.08</v>
      </c>
    </row>
    <row r="5" spans="1:14" x14ac:dyDescent="0.2">
      <c r="A5" s="22" t="s">
        <v>36</v>
      </c>
      <c r="B5" s="23">
        <f>'[1]FEPSA-TON'!C6</f>
        <v>1459.08</v>
      </c>
      <c r="C5" s="23">
        <f>'[1]FEPSA-TON'!D6</f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si="1"/>
        <v>1459.08</v>
      </c>
    </row>
    <row r="6" spans="1:14" x14ac:dyDescent="0.2">
      <c r="A6" s="22" t="s">
        <v>37</v>
      </c>
      <c r="B6" s="23">
        <f>'[1]FEPSA-TON'!C7</f>
        <v>0</v>
      </c>
      <c r="C6" s="23">
        <f>'[1]FEPSA-TON'!D7</f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1"/>
        <v>0</v>
      </c>
    </row>
    <row r="7" spans="1:14" x14ac:dyDescent="0.2">
      <c r="A7" s="22" t="s">
        <v>38</v>
      </c>
      <c r="B7" s="23">
        <f>'[1]FEPSA-TON'!C8</f>
        <v>0</v>
      </c>
      <c r="C7" s="23">
        <f>'[1]FEPSA-TON'!D8</f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1"/>
        <v>0</v>
      </c>
    </row>
    <row r="8" spans="1:14" x14ac:dyDescent="0.2">
      <c r="A8" s="25" t="s">
        <v>39</v>
      </c>
      <c r="B8" s="23">
        <f>'[1]FEPSA-TON'!C9</f>
        <v>0</v>
      </c>
      <c r="C8" s="23">
        <f>'[1]FEPSA-TON'!D9</f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1"/>
        <v>0</v>
      </c>
    </row>
    <row r="9" spans="1:14" ht="13.5" thickBot="1" x14ac:dyDescent="0.25">
      <c r="A9" s="26" t="s">
        <v>40</v>
      </c>
      <c r="B9" s="24">
        <f>'[1]FEPSA-TON'!C10</f>
        <v>0</v>
      </c>
      <c r="C9" s="23">
        <f>'[1]FEPSA-TON'!D10</f>
        <v>0</v>
      </c>
      <c r="D9" s="23"/>
      <c r="E9" s="23"/>
      <c r="F9" s="23"/>
      <c r="G9" s="23"/>
      <c r="H9" s="23"/>
      <c r="I9" s="24"/>
      <c r="J9" s="23"/>
      <c r="K9" s="23"/>
      <c r="L9" s="23"/>
      <c r="M9" s="23"/>
      <c r="N9" s="24">
        <f t="shared" si="1"/>
        <v>0</v>
      </c>
    </row>
    <row r="10" spans="1:14" ht="13.5" thickBot="1" x14ac:dyDescent="0.25">
      <c r="A10" s="20" t="s">
        <v>41</v>
      </c>
      <c r="B10" s="21">
        <f>SUM(B11:B16)</f>
        <v>0</v>
      </c>
      <c r="C10" s="21">
        <f t="shared" ref="C10" si="2">SUM(C11:C16)</f>
        <v>4194.18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1"/>
        <v>4194.18</v>
      </c>
    </row>
    <row r="11" spans="1:14" x14ac:dyDescent="0.2">
      <c r="A11" s="27" t="s">
        <v>42</v>
      </c>
      <c r="B11" s="23">
        <f>'[1]FEPSA-TON'!C11</f>
        <v>0</v>
      </c>
      <c r="C11" s="23">
        <f>'[1]FEPSA-TON'!D11</f>
        <v>4194.18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1"/>
        <v>4194.18</v>
      </c>
    </row>
    <row r="12" spans="1:14" x14ac:dyDescent="0.2">
      <c r="A12" s="27" t="s">
        <v>43</v>
      </c>
      <c r="B12" s="23">
        <f>'[1]FEPSA-TON'!C12</f>
        <v>0</v>
      </c>
      <c r="C12" s="23">
        <f>'[1]FEPSA-TON'!D12</f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1"/>
        <v>0</v>
      </c>
    </row>
    <row r="13" spans="1:14" x14ac:dyDescent="0.2">
      <c r="A13" s="27" t="s">
        <v>44</v>
      </c>
      <c r="B13" s="23">
        <f>'[1]FEPSA-TON'!C13</f>
        <v>0</v>
      </c>
      <c r="C13" s="23">
        <f>'[1]FEPSA-TON'!D13</f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1"/>
        <v>0</v>
      </c>
    </row>
    <row r="14" spans="1:14" x14ac:dyDescent="0.2">
      <c r="A14" s="27" t="s">
        <v>45</v>
      </c>
      <c r="B14" s="23">
        <f>'[1]FEPSA-TON'!C14</f>
        <v>0</v>
      </c>
      <c r="C14" s="23">
        <f>'[1]FEPSA-TON'!D14</f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1"/>
        <v>0</v>
      </c>
    </row>
    <row r="15" spans="1:14" x14ac:dyDescent="0.2">
      <c r="A15" s="27" t="s">
        <v>46</v>
      </c>
      <c r="B15" s="23">
        <f>'[1]FEPSA-TON'!C15</f>
        <v>0</v>
      </c>
      <c r="C15" s="23">
        <f>'[1]FEPSA-TON'!D15</f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1"/>
        <v>0</v>
      </c>
    </row>
    <row r="16" spans="1:14" ht="13.5" thickBot="1" x14ac:dyDescent="0.25">
      <c r="A16" s="27" t="s">
        <v>47</v>
      </c>
      <c r="B16" s="23">
        <f>'[1]FEPSA-TON'!C16</f>
        <v>0</v>
      </c>
      <c r="C16" s="23">
        <f>'[1]FEPSA-TON'!D16</f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1"/>
        <v>0</v>
      </c>
    </row>
    <row r="17" spans="1:14" ht="13.5" thickBot="1" x14ac:dyDescent="0.25">
      <c r="A17" s="20" t="s">
        <v>48</v>
      </c>
      <c r="B17" s="21">
        <f>SUM(B18:B21)</f>
        <v>0</v>
      </c>
      <c r="C17" s="21">
        <f t="shared" ref="C17" si="3">SUM(C18:C21)</f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1"/>
        <v>0</v>
      </c>
    </row>
    <row r="18" spans="1:14" x14ac:dyDescent="0.2">
      <c r="A18" s="27" t="s">
        <v>49</v>
      </c>
      <c r="B18" s="23">
        <f>'[1]FEPSA-TON'!C17</f>
        <v>0</v>
      </c>
      <c r="C18" s="23">
        <f>'[1]FEPSA-TON'!D17</f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1"/>
        <v>0</v>
      </c>
    </row>
    <row r="19" spans="1:14" x14ac:dyDescent="0.2">
      <c r="A19" s="27" t="s">
        <v>50</v>
      </c>
      <c r="B19" s="23">
        <f>'[1]FEPSA-TON'!C18</f>
        <v>0</v>
      </c>
      <c r="C19" s="23">
        <f>'[1]FEPSA-TON'!D18</f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1"/>
        <v>0</v>
      </c>
    </row>
    <row r="20" spans="1:14" x14ac:dyDescent="0.2">
      <c r="A20" s="27" t="s">
        <v>51</v>
      </c>
      <c r="B20" s="23">
        <f>'[1]FEPSA-TON'!C19</f>
        <v>0</v>
      </c>
      <c r="C20" s="23">
        <f>'[1]FEPSA-TON'!D19</f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1"/>
        <v>0</v>
      </c>
    </row>
    <row r="21" spans="1:14" ht="13.5" thickBot="1" x14ac:dyDescent="0.25">
      <c r="A21" s="27" t="s">
        <v>52</v>
      </c>
      <c r="B21" s="23">
        <f>'[1]FEPSA-TON'!C20</f>
        <v>0</v>
      </c>
      <c r="C21" s="23">
        <f>'[1]FEPSA-TON'!D20</f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1"/>
        <v>0</v>
      </c>
    </row>
    <row r="22" spans="1:14" ht="13.5" thickBot="1" x14ac:dyDescent="0.25">
      <c r="A22" s="20" t="s">
        <v>53</v>
      </c>
      <c r="B22" s="36">
        <f>SUM(B23:B24)</f>
        <v>0</v>
      </c>
      <c r="C22" s="36">
        <f t="shared" ref="C22" si="4">SUM(C23:C24)</f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1"/>
        <v>0</v>
      </c>
    </row>
    <row r="23" spans="1:14" x14ac:dyDescent="0.2">
      <c r="A23" s="27" t="s">
        <v>54</v>
      </c>
      <c r="B23" s="23">
        <f>'[1]FEPSA-TON'!C21</f>
        <v>0</v>
      </c>
      <c r="C23" s="23">
        <f>'[1]FEPSA-TON'!D21</f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1"/>
        <v>0</v>
      </c>
    </row>
    <row r="24" spans="1:14" ht="13.5" thickBot="1" x14ac:dyDescent="0.25">
      <c r="A24" s="27" t="s">
        <v>55</v>
      </c>
      <c r="B24" s="23">
        <f>'[1]FEPSA-TON'!C22</f>
        <v>0</v>
      </c>
      <c r="C24" s="23">
        <f>'[1]FEPSA-TON'!D22</f>
        <v>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8">
        <f t="shared" si="1"/>
        <v>0</v>
      </c>
    </row>
    <row r="25" spans="1:14" ht="13.5" thickBot="1" x14ac:dyDescent="0.25">
      <c r="A25" s="20" t="s">
        <v>56</v>
      </c>
      <c r="B25" s="21">
        <f>SUM(B26:B36)</f>
        <v>244333.1</v>
      </c>
      <c r="C25" s="21">
        <f t="shared" ref="C25" si="5">SUM(C26:C36)</f>
        <v>213062.76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1"/>
        <v>457395.86</v>
      </c>
    </row>
    <row r="26" spans="1:14" x14ac:dyDescent="0.2">
      <c r="A26" s="27" t="s">
        <v>57</v>
      </c>
      <c r="B26" s="23">
        <f>'[1]FEPSA-TON'!C23</f>
        <v>0</v>
      </c>
      <c r="C26" s="23">
        <f>'[1]FEPSA-TON'!D23</f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1"/>
        <v>0</v>
      </c>
    </row>
    <row r="27" spans="1:14" x14ac:dyDescent="0.2">
      <c r="A27" s="27" t="s">
        <v>58</v>
      </c>
      <c r="B27" s="23">
        <f>'[1]FEPSA-TON'!C24</f>
        <v>0</v>
      </c>
      <c r="C27" s="23">
        <f>'[1]FEPSA-TON'!D24</f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1"/>
        <v>0</v>
      </c>
    </row>
    <row r="28" spans="1:14" x14ac:dyDescent="0.2">
      <c r="A28" s="27" t="s">
        <v>59</v>
      </c>
      <c r="B28" s="23">
        <f>'[1]FEPSA-TON'!C25</f>
        <v>28094.25</v>
      </c>
      <c r="C28" s="23">
        <f>'[1]FEPSA-TON'!D25</f>
        <v>32433.35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1"/>
        <v>60527.6</v>
      </c>
    </row>
    <row r="29" spans="1:14" x14ac:dyDescent="0.2">
      <c r="A29" s="27" t="s">
        <v>60</v>
      </c>
      <c r="B29" s="23">
        <f>'[1]FEPSA-TON'!C26</f>
        <v>131063.74</v>
      </c>
      <c r="C29" s="23">
        <f>'[1]FEPSA-TON'!D26</f>
        <v>132677.14000000001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8">
        <f t="shared" si="1"/>
        <v>263740.88</v>
      </c>
    </row>
    <row r="30" spans="1:14" x14ac:dyDescent="0.2">
      <c r="A30" s="27" t="s">
        <v>61</v>
      </c>
      <c r="B30" s="23">
        <f>'[1]FEPSA-TON'!C27</f>
        <v>0</v>
      </c>
      <c r="C30" s="23">
        <f>'[1]FEPSA-TON'!D27</f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1"/>
        <v>0</v>
      </c>
    </row>
    <row r="31" spans="1:14" x14ac:dyDescent="0.2">
      <c r="A31" s="27" t="s">
        <v>62</v>
      </c>
      <c r="B31" s="23">
        <f>'[1]FEPSA-TON'!C28</f>
        <v>30928.89</v>
      </c>
      <c r="C31" s="23">
        <f>'[1]FEPSA-TON'!D28</f>
        <v>3653.05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1"/>
        <v>34581.94</v>
      </c>
    </row>
    <row r="32" spans="1:14" x14ac:dyDescent="0.2">
      <c r="A32" s="27" t="s">
        <v>63</v>
      </c>
      <c r="B32" s="23">
        <f>'[1]FEPSA-TON'!C29</f>
        <v>0</v>
      </c>
      <c r="C32" s="23">
        <f>'[1]FEPSA-TON'!D29</f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1"/>
        <v>0</v>
      </c>
    </row>
    <row r="33" spans="1:14" x14ac:dyDescent="0.2">
      <c r="A33" s="27" t="s">
        <v>64</v>
      </c>
      <c r="B33" s="23">
        <f>'[1]FEPSA-TON'!C30</f>
        <v>0</v>
      </c>
      <c r="C33" s="23">
        <f>'[1]FEPSA-TON'!D30</f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1"/>
        <v>0</v>
      </c>
    </row>
    <row r="34" spans="1:14" x14ac:dyDescent="0.2">
      <c r="A34" s="27" t="s">
        <v>65</v>
      </c>
      <c r="B34" s="23">
        <f>'[1]FEPSA-TON'!C31</f>
        <v>54246.22</v>
      </c>
      <c r="C34" s="23">
        <f>'[1]FEPSA-TON'!D31</f>
        <v>44299.22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1"/>
        <v>98545.44</v>
      </c>
    </row>
    <row r="35" spans="1:14" x14ac:dyDescent="0.2">
      <c r="A35" s="27" t="s">
        <v>66</v>
      </c>
      <c r="B35" s="23">
        <f>'[1]FEPSA-TON'!C32</f>
        <v>0</v>
      </c>
      <c r="C35" s="23">
        <f>'[1]FEPSA-TON'!D32</f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8">
        <f t="shared" si="1"/>
        <v>0</v>
      </c>
    </row>
    <row r="36" spans="1:14" ht="13.5" thickBot="1" x14ac:dyDescent="0.25">
      <c r="A36" s="27" t="s">
        <v>67</v>
      </c>
      <c r="B36" s="23">
        <f>'[1]FEPSA-TON'!C33</f>
        <v>0</v>
      </c>
      <c r="C36" s="23">
        <f>'[1]FEPSA-TON'!D33</f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8">
        <f t="shared" si="1"/>
        <v>0</v>
      </c>
    </row>
    <row r="37" spans="1:14" ht="13.5" thickBot="1" x14ac:dyDescent="0.25">
      <c r="A37" s="20" t="s">
        <v>68</v>
      </c>
      <c r="B37" s="21">
        <f>B38</f>
        <v>0</v>
      </c>
      <c r="C37" s="21">
        <f t="shared" ref="C37" si="6">C38</f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7">SUM(B37:M37)</f>
        <v>0</v>
      </c>
    </row>
    <row r="38" spans="1:14" ht="13.5" thickBot="1" x14ac:dyDescent="0.25">
      <c r="A38" s="29" t="s">
        <v>68</v>
      </c>
      <c r="B38" s="30">
        <f>'[1]FEPSA-TON'!C34</f>
        <v>0</v>
      </c>
      <c r="C38" s="30">
        <f>'[1]FEPSA-TON'!D34</f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7"/>
        <v>0</v>
      </c>
    </row>
    <row r="39" spans="1:14" ht="13.5" thickBot="1" x14ac:dyDescent="0.25">
      <c r="A39" s="20" t="s">
        <v>69</v>
      </c>
      <c r="B39" s="21">
        <f>SUM(B40:B49)</f>
        <v>1571.56</v>
      </c>
      <c r="C39" s="21">
        <f t="shared" ref="C39" si="8">SUM(C40:C49)</f>
        <v>1510.06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7"/>
        <v>3081.62</v>
      </c>
    </row>
    <row r="40" spans="1:14" x14ac:dyDescent="0.2">
      <c r="A40" s="27" t="s">
        <v>70</v>
      </c>
      <c r="B40" s="23">
        <f>'[1]FEPSA-TON'!C35</f>
        <v>1571.56</v>
      </c>
      <c r="C40" s="23">
        <f>'[1]FEPSA-TON'!D35</f>
        <v>1510.06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7"/>
        <v>3081.62</v>
      </c>
    </row>
    <row r="41" spans="1:14" x14ac:dyDescent="0.2">
      <c r="A41" s="27" t="s">
        <v>71</v>
      </c>
      <c r="B41" s="23">
        <f>'[1]FEPSA-TON'!C36</f>
        <v>0</v>
      </c>
      <c r="C41" s="23">
        <f>'[1]FEPSA-TON'!D36</f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7"/>
        <v>0</v>
      </c>
    </row>
    <row r="42" spans="1:14" x14ac:dyDescent="0.2">
      <c r="A42" s="27" t="s">
        <v>72</v>
      </c>
      <c r="B42" s="23">
        <f>'[1]FEPSA-TON'!C37</f>
        <v>0</v>
      </c>
      <c r="C42" s="23">
        <f>'[1]FEPSA-TON'!D37</f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7"/>
        <v>0</v>
      </c>
    </row>
    <row r="43" spans="1:14" x14ac:dyDescent="0.2">
      <c r="A43" s="27" t="s">
        <v>73</v>
      </c>
      <c r="B43" s="23">
        <f>'[1]FEPSA-TON'!C38</f>
        <v>0</v>
      </c>
      <c r="C43" s="23">
        <f>'[1]FEPSA-TON'!D38</f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7"/>
        <v>0</v>
      </c>
    </row>
    <row r="44" spans="1:14" x14ac:dyDescent="0.2">
      <c r="A44" s="27" t="s">
        <v>74</v>
      </c>
      <c r="B44" s="23">
        <f>'[1]FEPSA-TON'!C39</f>
        <v>0</v>
      </c>
      <c r="C44" s="23">
        <f>'[1]FEPSA-TON'!D39</f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7"/>
        <v>0</v>
      </c>
    </row>
    <row r="45" spans="1:14" x14ac:dyDescent="0.2">
      <c r="A45" s="27" t="s">
        <v>75</v>
      </c>
      <c r="B45" s="23">
        <f>'[1]FEPSA-TON'!C40</f>
        <v>0</v>
      </c>
      <c r="C45" s="23">
        <f>'[1]FEPSA-TON'!D40</f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7"/>
        <v>0</v>
      </c>
    </row>
    <row r="46" spans="1:14" x14ac:dyDescent="0.2">
      <c r="A46" s="27" t="s">
        <v>76</v>
      </c>
      <c r="B46" s="23">
        <f>'[1]FEPSA-TON'!C41</f>
        <v>0</v>
      </c>
      <c r="C46" s="23">
        <f>'[1]FEPSA-TON'!D41</f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7"/>
        <v>0</v>
      </c>
    </row>
    <row r="47" spans="1:14" x14ac:dyDescent="0.2">
      <c r="A47" s="27" t="s">
        <v>77</v>
      </c>
      <c r="B47" s="23">
        <f>'[1]FEPSA-TON'!C42</f>
        <v>0</v>
      </c>
      <c r="C47" s="23">
        <f>'[1]FEPSA-TON'!D42</f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7"/>
        <v>0</v>
      </c>
    </row>
    <row r="48" spans="1:14" x14ac:dyDescent="0.2">
      <c r="A48" s="27" t="s">
        <v>78</v>
      </c>
      <c r="B48" s="23">
        <f>'[1]FEPSA-TON'!C43</f>
        <v>0</v>
      </c>
      <c r="C48" s="23">
        <f>'[1]FEPSA-TON'!D43</f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7"/>
        <v>0</v>
      </c>
    </row>
    <row r="49" spans="1:14" ht="13.5" thickBot="1" x14ac:dyDescent="0.25">
      <c r="A49" s="27" t="s">
        <v>79</v>
      </c>
      <c r="B49" s="23">
        <f>'[1]FEPSA-TON'!C44</f>
        <v>0</v>
      </c>
      <c r="C49" s="23">
        <f>'[1]FEPSA-TON'!D44</f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7"/>
        <v>0</v>
      </c>
    </row>
    <row r="50" spans="1:14" ht="13.5" thickBot="1" x14ac:dyDescent="0.25">
      <c r="A50" s="20" t="s">
        <v>80</v>
      </c>
      <c r="B50" s="21">
        <f>SUM(B51:B57)</f>
        <v>0</v>
      </c>
      <c r="C50" s="21">
        <f t="shared" ref="C50" si="9">SUM(C51:C57)</f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7"/>
        <v>0</v>
      </c>
    </row>
    <row r="51" spans="1:14" x14ac:dyDescent="0.2">
      <c r="A51" s="27" t="s">
        <v>81</v>
      </c>
      <c r="B51" s="23">
        <f>'[1]FEPSA-TON'!C45</f>
        <v>0</v>
      </c>
      <c r="C51" s="23">
        <f>'[1]FEPSA-TON'!D45</f>
        <v>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7"/>
        <v>0</v>
      </c>
    </row>
    <row r="52" spans="1:14" x14ac:dyDescent="0.2">
      <c r="A52" s="27" t="s">
        <v>82</v>
      </c>
      <c r="B52" s="23">
        <f>'[1]FEPSA-TON'!C46</f>
        <v>0</v>
      </c>
      <c r="C52" s="23">
        <f>'[1]FEPSA-TON'!D46</f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7"/>
        <v>0</v>
      </c>
    </row>
    <row r="53" spans="1:14" x14ac:dyDescent="0.2">
      <c r="A53" s="27" t="s">
        <v>83</v>
      </c>
      <c r="B53" s="23">
        <f>'[1]FEPSA-TON'!C47</f>
        <v>0</v>
      </c>
      <c r="C53" s="23">
        <f>'[1]FEPSA-TON'!D47</f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7"/>
        <v>0</v>
      </c>
    </row>
    <row r="54" spans="1:14" x14ac:dyDescent="0.2">
      <c r="A54" s="27" t="s">
        <v>84</v>
      </c>
      <c r="B54" s="23">
        <f>'[1]FEPSA-TON'!C48</f>
        <v>0</v>
      </c>
      <c r="C54" s="23">
        <f>'[1]FEPSA-TON'!D48</f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7"/>
        <v>0</v>
      </c>
    </row>
    <row r="55" spans="1:14" x14ac:dyDescent="0.2">
      <c r="A55" s="27" t="s">
        <v>85</v>
      </c>
      <c r="B55" s="23">
        <f>'[1]FEPSA-TON'!C49</f>
        <v>0</v>
      </c>
      <c r="C55" s="23">
        <f>'[1]FEPSA-TON'!D49</f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7"/>
        <v>0</v>
      </c>
    </row>
    <row r="56" spans="1:14" x14ac:dyDescent="0.2">
      <c r="A56" s="27" t="s">
        <v>86</v>
      </c>
      <c r="B56" s="23">
        <f>'[1]FEPSA-TON'!C50</f>
        <v>0</v>
      </c>
      <c r="C56" s="23">
        <f>'[1]FEPSA-TON'!D50</f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7"/>
        <v>0</v>
      </c>
    </row>
    <row r="57" spans="1:14" ht="13.5" thickBot="1" x14ac:dyDescent="0.25">
      <c r="A57" s="27" t="s">
        <v>87</v>
      </c>
      <c r="B57" s="23">
        <f>'[1]FEPSA-TON'!C51</f>
        <v>0</v>
      </c>
      <c r="C57" s="23">
        <f>'[1]FEPSA-TON'!D51</f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7"/>
        <v>0</v>
      </c>
    </row>
    <row r="58" spans="1:14" ht="23.25" thickBot="1" x14ac:dyDescent="0.25">
      <c r="A58" s="20" t="s">
        <v>88</v>
      </c>
      <c r="B58" s="21">
        <f>SUM(B59:B73)</f>
        <v>0</v>
      </c>
      <c r="C58" s="21">
        <f t="shared" ref="C58" si="10">SUM(C59:C73)</f>
        <v>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7"/>
        <v>0</v>
      </c>
    </row>
    <row r="59" spans="1:14" x14ac:dyDescent="0.2">
      <c r="A59" s="27" t="s">
        <v>89</v>
      </c>
      <c r="B59" s="23">
        <f>'[1]FEPSA-TON'!C52</f>
        <v>0</v>
      </c>
      <c r="C59" s="23">
        <f>'[1]FEPSA-TON'!D52</f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8">
        <f t="shared" si="7"/>
        <v>0</v>
      </c>
    </row>
    <row r="60" spans="1:14" x14ac:dyDescent="0.2">
      <c r="A60" s="27" t="s">
        <v>90</v>
      </c>
      <c r="B60" s="23">
        <f>'[1]FEPSA-TON'!C53</f>
        <v>0</v>
      </c>
      <c r="C60" s="23">
        <f>'[1]FEPSA-TON'!D53</f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>
        <f t="shared" si="7"/>
        <v>0</v>
      </c>
    </row>
    <row r="61" spans="1:14" x14ac:dyDescent="0.2">
      <c r="A61" s="27" t="s">
        <v>91</v>
      </c>
      <c r="B61" s="23">
        <f>'[1]FEPSA-TON'!C54</f>
        <v>0</v>
      </c>
      <c r="C61" s="23">
        <f>'[1]FEPSA-TON'!D54</f>
        <v>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8">
        <f t="shared" si="7"/>
        <v>0</v>
      </c>
    </row>
    <row r="62" spans="1:14" x14ac:dyDescent="0.2">
      <c r="A62" s="27" t="s">
        <v>92</v>
      </c>
      <c r="B62" s="23">
        <f>'[1]FEPSA-TON'!C55</f>
        <v>0</v>
      </c>
      <c r="C62" s="23">
        <f>'[1]FEPSA-TON'!D55</f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8">
        <f t="shared" si="7"/>
        <v>0</v>
      </c>
    </row>
    <row r="63" spans="1:14" x14ac:dyDescent="0.2">
      <c r="A63" s="27" t="s">
        <v>93</v>
      </c>
      <c r="B63" s="23">
        <f>'[1]FEPSA-TON'!C56</f>
        <v>0</v>
      </c>
      <c r="C63" s="23">
        <f>'[1]FEPSA-TON'!D56</f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8">
        <f t="shared" si="7"/>
        <v>0</v>
      </c>
    </row>
    <row r="64" spans="1:14" x14ac:dyDescent="0.2">
      <c r="A64" s="27" t="s">
        <v>94</v>
      </c>
      <c r="B64" s="23">
        <f>'[1]FEPSA-TON'!C57</f>
        <v>0</v>
      </c>
      <c r="C64" s="23">
        <f>'[1]FEPSA-TON'!D57</f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8">
        <f t="shared" si="7"/>
        <v>0</v>
      </c>
    </row>
    <row r="65" spans="1:14" x14ac:dyDescent="0.2">
      <c r="A65" s="27" t="s">
        <v>95</v>
      </c>
      <c r="B65" s="23">
        <f>'[1]FEPSA-TON'!C58</f>
        <v>0</v>
      </c>
      <c r="C65" s="23">
        <f>'[1]FEPSA-TON'!D58</f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8">
        <f t="shared" si="7"/>
        <v>0</v>
      </c>
    </row>
    <row r="66" spans="1:14" x14ac:dyDescent="0.2">
      <c r="A66" s="27" t="s">
        <v>96</v>
      </c>
      <c r="B66" s="23">
        <f>'[1]FEPSA-TON'!C59</f>
        <v>0</v>
      </c>
      <c r="C66" s="23">
        <f>'[1]FEPSA-TON'!D59</f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8">
        <f t="shared" si="7"/>
        <v>0</v>
      </c>
    </row>
    <row r="67" spans="1:14" x14ac:dyDescent="0.2">
      <c r="A67" s="27" t="s">
        <v>97</v>
      </c>
      <c r="B67" s="23">
        <f>'[1]FEPSA-TON'!C60</f>
        <v>0</v>
      </c>
      <c r="C67" s="23">
        <f>'[1]FEPSA-TON'!D60</f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8">
        <f t="shared" si="7"/>
        <v>0</v>
      </c>
    </row>
    <row r="68" spans="1:14" x14ac:dyDescent="0.2">
      <c r="A68" s="27" t="s">
        <v>98</v>
      </c>
      <c r="B68" s="23">
        <f>'[1]FEPSA-TON'!C61</f>
        <v>0</v>
      </c>
      <c r="C68" s="23">
        <f>'[1]FEPSA-TON'!D61</f>
        <v>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8">
        <f t="shared" si="7"/>
        <v>0</v>
      </c>
    </row>
    <row r="69" spans="1:14" x14ac:dyDescent="0.2">
      <c r="A69" s="27" t="s">
        <v>99</v>
      </c>
      <c r="B69" s="23">
        <f>'[1]FEPSA-TON'!C62</f>
        <v>0</v>
      </c>
      <c r="C69" s="23">
        <f>'[1]FEPSA-TON'!D62</f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8">
        <f t="shared" ref="N69:N100" si="11">SUM(B69:M69)</f>
        <v>0</v>
      </c>
    </row>
    <row r="70" spans="1:14" x14ac:dyDescent="0.2">
      <c r="A70" s="27" t="s">
        <v>100</v>
      </c>
      <c r="B70" s="23">
        <f>'[1]FEPSA-TON'!C63</f>
        <v>0</v>
      </c>
      <c r="C70" s="23">
        <f>'[1]FEPSA-TON'!D63</f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8">
        <f t="shared" si="11"/>
        <v>0</v>
      </c>
    </row>
    <row r="71" spans="1:14" ht="22.5" x14ac:dyDescent="0.2">
      <c r="A71" s="27" t="s">
        <v>101</v>
      </c>
      <c r="B71" s="23">
        <f>'[1]FEPSA-TON'!C64</f>
        <v>0</v>
      </c>
      <c r="C71" s="23">
        <f>'[1]FEPSA-TON'!D64</f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8">
        <f t="shared" si="11"/>
        <v>0</v>
      </c>
    </row>
    <row r="72" spans="1:14" ht="22.5" x14ac:dyDescent="0.2">
      <c r="A72" s="27" t="s">
        <v>102</v>
      </c>
      <c r="B72" s="23">
        <f>'[1]FEPSA-TON'!C65</f>
        <v>0</v>
      </c>
      <c r="C72" s="23">
        <f>'[1]FEPSA-TON'!D65</f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8">
        <f t="shared" si="11"/>
        <v>0</v>
      </c>
    </row>
    <row r="73" spans="1:14" ht="13.5" thickBot="1" x14ac:dyDescent="0.25">
      <c r="A73" s="27" t="s">
        <v>103</v>
      </c>
      <c r="B73" s="23">
        <f>'[1]FEPSA-TON'!C66</f>
        <v>0</v>
      </c>
      <c r="C73" s="23">
        <f>'[1]FEPSA-TON'!D66</f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8">
        <f t="shared" si="11"/>
        <v>0</v>
      </c>
    </row>
    <row r="74" spans="1:14" ht="13.5" thickBot="1" x14ac:dyDescent="0.25">
      <c r="A74" s="20" t="s">
        <v>104</v>
      </c>
      <c r="B74" s="21">
        <f>SUM(B75:B80)</f>
        <v>0</v>
      </c>
      <c r="C74" s="21">
        <f t="shared" ref="C74" si="12">SUM(C75:C80)</f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11"/>
        <v>0</v>
      </c>
    </row>
    <row r="75" spans="1:14" x14ac:dyDescent="0.2">
      <c r="A75" s="27" t="s">
        <v>105</v>
      </c>
      <c r="B75" s="23">
        <f>'[1]FEPSA-TON'!C67</f>
        <v>0</v>
      </c>
      <c r="C75" s="23">
        <f>'[1]FEPSA-TON'!D67</f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11"/>
        <v>0</v>
      </c>
    </row>
    <row r="76" spans="1:14" x14ac:dyDescent="0.2">
      <c r="A76" s="27" t="s">
        <v>106</v>
      </c>
      <c r="B76" s="23">
        <f>'[1]FEPSA-TON'!C68</f>
        <v>0</v>
      </c>
      <c r="C76" s="23">
        <f>'[1]FEPSA-TON'!D68</f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11"/>
        <v>0</v>
      </c>
    </row>
    <row r="77" spans="1:14" x14ac:dyDescent="0.2">
      <c r="A77" s="27" t="s">
        <v>107</v>
      </c>
      <c r="B77" s="23">
        <f>'[1]FEPSA-TON'!C69</f>
        <v>0</v>
      </c>
      <c r="C77" s="23">
        <f>'[1]FEPSA-TON'!D69</f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11"/>
        <v>0</v>
      </c>
    </row>
    <row r="78" spans="1:14" x14ac:dyDescent="0.2">
      <c r="A78" s="27" t="s">
        <v>108</v>
      </c>
      <c r="B78" s="23">
        <f>'[1]FEPSA-TON'!C70</f>
        <v>0</v>
      </c>
      <c r="C78" s="23">
        <f>'[1]FEPSA-TON'!D70</f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11"/>
        <v>0</v>
      </c>
    </row>
    <row r="79" spans="1:14" x14ac:dyDescent="0.2">
      <c r="A79" s="27" t="s">
        <v>109</v>
      </c>
      <c r="B79" s="23">
        <f>'[1]FEPSA-TON'!C71</f>
        <v>0</v>
      </c>
      <c r="C79" s="23">
        <f>'[1]FEPSA-TON'!D71</f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11"/>
        <v>0</v>
      </c>
    </row>
    <row r="80" spans="1:14" ht="13.5" thickBot="1" x14ac:dyDescent="0.25">
      <c r="A80" s="27" t="s">
        <v>40</v>
      </c>
      <c r="B80" s="23">
        <f>'[1]FEPSA-TON'!C72</f>
        <v>0</v>
      </c>
      <c r="C80" s="23">
        <f>'[1]FEPSA-TON'!D72</f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11"/>
        <v>0</v>
      </c>
    </row>
    <row r="81" spans="1:14" ht="13.5" thickBot="1" x14ac:dyDescent="0.25">
      <c r="A81" s="20" t="s">
        <v>110</v>
      </c>
      <c r="B81" s="21">
        <f>SUM(B82:B85)</f>
        <v>0</v>
      </c>
      <c r="C81" s="21">
        <f t="shared" ref="C81" si="13">SUM(C82:C85)</f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11"/>
        <v>0</v>
      </c>
    </row>
    <row r="82" spans="1:14" x14ac:dyDescent="0.2">
      <c r="A82" s="27" t="s">
        <v>111</v>
      </c>
      <c r="B82" s="23">
        <f>'[1]FEPSA-TON'!C73</f>
        <v>0</v>
      </c>
      <c r="C82" s="23">
        <f>'[1]FEPSA-TON'!D73</f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11"/>
        <v>0</v>
      </c>
    </row>
    <row r="83" spans="1:14" x14ac:dyDescent="0.2">
      <c r="A83" s="27" t="s">
        <v>112</v>
      </c>
      <c r="B83" s="23">
        <f>'[1]FEPSA-TON'!C74</f>
        <v>0</v>
      </c>
      <c r="C83" s="23">
        <f>'[1]FEPSA-TON'!D74</f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11"/>
        <v>0</v>
      </c>
    </row>
    <row r="84" spans="1:14" x14ac:dyDescent="0.2">
      <c r="A84" s="27" t="s">
        <v>113</v>
      </c>
      <c r="B84" s="23">
        <f>'[1]FEPSA-TON'!C75</f>
        <v>0</v>
      </c>
      <c r="C84" s="23">
        <f>'[1]FEPSA-TON'!D75</f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11"/>
        <v>0</v>
      </c>
    </row>
    <row r="85" spans="1:14" ht="13.5" thickBot="1" x14ac:dyDescent="0.25">
      <c r="A85" s="27" t="s">
        <v>40</v>
      </c>
      <c r="B85" s="23">
        <f>'[1]FEPSA-TON'!C76</f>
        <v>0</v>
      </c>
      <c r="C85" s="23">
        <f>'[1]FEPSA-TON'!D76</f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11"/>
        <v>0</v>
      </c>
    </row>
    <row r="86" spans="1:14" ht="13.5" thickBot="1" x14ac:dyDescent="0.25">
      <c r="A86" s="20" t="s">
        <v>114</v>
      </c>
      <c r="B86" s="21">
        <f>SUM(B87:B94)</f>
        <v>6864.86</v>
      </c>
      <c r="C86" s="21">
        <f t="shared" ref="C86" si="14">SUM(C87:C94)</f>
        <v>15245.9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11"/>
        <v>22110.76</v>
      </c>
    </row>
    <row r="87" spans="1:14" x14ac:dyDescent="0.2">
      <c r="A87" s="27" t="s">
        <v>115</v>
      </c>
      <c r="B87" s="23">
        <f>'[1]FEPSA-TON'!C77</f>
        <v>0</v>
      </c>
      <c r="C87" s="23">
        <f>'[1]FEPSA-TON'!D77</f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11"/>
        <v>0</v>
      </c>
    </row>
    <row r="88" spans="1:14" x14ac:dyDescent="0.2">
      <c r="A88" s="27" t="s">
        <v>116</v>
      </c>
      <c r="B88" s="23">
        <f>'[1]FEPSA-TON'!C78</f>
        <v>0</v>
      </c>
      <c r="C88" s="23">
        <f>'[1]FEPSA-TON'!D78</f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11"/>
        <v>0</v>
      </c>
    </row>
    <row r="89" spans="1:14" x14ac:dyDescent="0.2">
      <c r="A89" s="27" t="s">
        <v>117</v>
      </c>
      <c r="B89" s="23">
        <f>'[1]FEPSA-TON'!C79</f>
        <v>0</v>
      </c>
      <c r="C89" s="23">
        <f>'[1]FEPSA-TON'!D79</f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11"/>
        <v>0</v>
      </c>
    </row>
    <row r="90" spans="1:14" x14ac:dyDescent="0.2">
      <c r="A90" s="27" t="s">
        <v>118</v>
      </c>
      <c r="B90" s="23">
        <f>'[1]FEPSA-TON'!C80</f>
        <v>0</v>
      </c>
      <c r="C90" s="23">
        <f>'[1]FEPSA-TON'!D80</f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11"/>
        <v>0</v>
      </c>
    </row>
    <row r="91" spans="1:14" x14ac:dyDescent="0.2">
      <c r="A91" s="27" t="s">
        <v>131</v>
      </c>
      <c r="B91" s="23">
        <f>'[1]FEPSA-TON'!C81</f>
        <v>6864.86</v>
      </c>
      <c r="C91" s="23">
        <f>'[1]FEPSA-TON'!D81</f>
        <v>15245.9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11"/>
        <v>22110.76</v>
      </c>
    </row>
    <row r="92" spans="1:14" x14ac:dyDescent="0.2">
      <c r="A92" s="27" t="s">
        <v>120</v>
      </c>
      <c r="B92" s="23">
        <f>'[1]FEPSA-TON'!C82</f>
        <v>0</v>
      </c>
      <c r="C92" s="23">
        <f>'[1]FEPSA-TON'!D82</f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11"/>
        <v>0</v>
      </c>
    </row>
    <row r="93" spans="1:14" x14ac:dyDescent="0.2">
      <c r="A93" s="27" t="s">
        <v>119</v>
      </c>
      <c r="B93" s="23">
        <f>'[1]FEPSA-TON'!C83</f>
        <v>0</v>
      </c>
      <c r="C93" s="23">
        <f>'[1]FEPSA-TON'!D83</f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11"/>
        <v>0</v>
      </c>
    </row>
    <row r="94" spans="1:14" ht="13.5" thickBot="1" x14ac:dyDescent="0.25">
      <c r="A94" s="27" t="s">
        <v>40</v>
      </c>
      <c r="B94" s="23">
        <f>'[1]FEPSA-TON'!C84</f>
        <v>0</v>
      </c>
      <c r="C94" s="23">
        <f>'[1]FEPSA-TON'!D84</f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11"/>
        <v>0</v>
      </c>
    </row>
    <row r="95" spans="1:14" ht="13.5" thickBot="1" x14ac:dyDescent="0.25">
      <c r="A95" s="20" t="s">
        <v>121</v>
      </c>
      <c r="B95" s="21">
        <f>SUM(B96:B98)</f>
        <v>0</v>
      </c>
      <c r="C95" s="21">
        <f t="shared" ref="C95" si="15">SUM(C96:C98)</f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11"/>
        <v>0</v>
      </c>
    </row>
    <row r="96" spans="1:14" x14ac:dyDescent="0.2">
      <c r="A96" s="27" t="s">
        <v>122</v>
      </c>
      <c r="B96" s="23">
        <f>'[1]FEPSA-TON'!C85</f>
        <v>0</v>
      </c>
      <c r="C96" s="23">
        <f>'[1]FEPSA-TON'!D85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11"/>
        <v>0</v>
      </c>
    </row>
    <row r="97" spans="1:14" x14ac:dyDescent="0.2">
      <c r="A97" s="27" t="s">
        <v>123</v>
      </c>
      <c r="B97" s="23">
        <f>'[1]FEPSA-TON'!C86</f>
        <v>0</v>
      </c>
      <c r="C97" s="23">
        <f>'[1]FEPSA-TON'!D86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11"/>
        <v>0</v>
      </c>
    </row>
    <row r="98" spans="1:14" ht="13.5" thickBot="1" x14ac:dyDescent="0.25">
      <c r="A98" s="27" t="s">
        <v>40</v>
      </c>
      <c r="B98" s="23">
        <f>'[1]FEPSA-TON'!C87</f>
        <v>0</v>
      </c>
      <c r="C98" s="23">
        <f>'[1]FEPSA-TON'!D87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11"/>
        <v>0</v>
      </c>
    </row>
    <row r="99" spans="1:14" ht="13.5" thickBot="1" x14ac:dyDescent="0.25">
      <c r="A99" s="20" t="s">
        <v>124</v>
      </c>
      <c r="B99" s="21">
        <f>B100</f>
        <v>0</v>
      </c>
      <c r="C99" s="21">
        <f t="shared" ref="C99" si="16">C100</f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11"/>
        <v>0</v>
      </c>
    </row>
    <row r="100" spans="1:14" ht="13.5" thickBot="1" x14ac:dyDescent="0.25">
      <c r="A100" s="31" t="s">
        <v>124</v>
      </c>
      <c r="B100" s="32">
        <f>'[1]FEPSA-TON'!C88</f>
        <v>0</v>
      </c>
      <c r="C100" s="32">
        <f>'[1]FEPSA-TON'!D88</f>
        <v>0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11"/>
        <v>0</v>
      </c>
    </row>
    <row r="101" spans="1:14" ht="13.5" thickBot="1" x14ac:dyDescent="0.25">
      <c r="A101" s="34" t="s">
        <v>2</v>
      </c>
      <c r="B101" s="35">
        <f t="shared" ref="B101:M101" si="17">SUM(B99,B95,B86,B81,B74,B58,B50,B39,B37,B25,B22,B17,B10,B4)</f>
        <v>254228.6</v>
      </c>
      <c r="C101" s="35">
        <f t="shared" si="17"/>
        <v>234012.9</v>
      </c>
      <c r="D101" s="35">
        <f t="shared" si="17"/>
        <v>0</v>
      </c>
      <c r="E101" s="35">
        <f t="shared" si="17"/>
        <v>0</v>
      </c>
      <c r="F101" s="35">
        <f t="shared" si="17"/>
        <v>0</v>
      </c>
      <c r="G101" s="35">
        <f t="shared" si="17"/>
        <v>0</v>
      </c>
      <c r="H101" s="35">
        <f t="shared" si="17"/>
        <v>0</v>
      </c>
      <c r="I101" s="35">
        <f t="shared" si="17"/>
        <v>0</v>
      </c>
      <c r="J101" s="35">
        <f t="shared" si="17"/>
        <v>0</v>
      </c>
      <c r="K101" s="35">
        <f t="shared" si="17"/>
        <v>0</v>
      </c>
      <c r="L101" s="35">
        <f t="shared" si="17"/>
        <v>0</v>
      </c>
      <c r="M101" s="35">
        <f t="shared" si="17"/>
        <v>0</v>
      </c>
      <c r="N101" s="35">
        <f>+SUM(B101:M101)</f>
        <v>488241.5</v>
      </c>
    </row>
    <row r="102" spans="1:14" x14ac:dyDescent="0.2">
      <c r="N102" s="58"/>
    </row>
    <row r="104" spans="1:14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</sheetData>
  <mergeCells count="1">
    <mergeCell ref="A1:N2"/>
  </mergeCells>
  <pageMargins left="0.74803149606299213" right="0.74803149606299213" top="0.98425196850393704" bottom="0.98425196850393704" header="0" footer="0"/>
  <pageSetup paperSize="9" scale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5"/>
  <sheetViews>
    <sheetView workbookViewId="0">
      <pane xSplit="1" ySplit="3" topLeftCell="B82" activePane="bottomRight" state="frozen"/>
      <selection activeCell="P8" sqref="P8"/>
      <selection pane="topRight" activeCell="P8" sqref="P8"/>
      <selection pane="bottomLeft" activeCell="P8" sqref="P8"/>
      <selection pane="bottomRight" activeCell="B4" sqref="B4:C100"/>
    </sheetView>
  </sheetViews>
  <sheetFormatPr baseColWidth="10" defaultRowHeight="12.75" x14ac:dyDescent="0.2"/>
  <cols>
    <col min="1" max="1" width="32.7109375" style="16" customWidth="1"/>
    <col min="2" max="256" width="11.42578125" style="16"/>
    <col min="257" max="257" width="32.7109375" style="16" customWidth="1"/>
    <col min="258" max="512" width="11.42578125" style="16"/>
    <col min="513" max="513" width="32.7109375" style="16" customWidth="1"/>
    <col min="514" max="768" width="11.42578125" style="16"/>
    <col min="769" max="769" width="32.7109375" style="16" customWidth="1"/>
    <col min="770" max="1024" width="11.42578125" style="16"/>
    <col min="1025" max="1025" width="32.7109375" style="16" customWidth="1"/>
    <col min="1026" max="1280" width="11.42578125" style="16"/>
    <col min="1281" max="1281" width="32.7109375" style="16" customWidth="1"/>
    <col min="1282" max="1536" width="11.42578125" style="16"/>
    <col min="1537" max="1537" width="32.7109375" style="16" customWidth="1"/>
    <col min="1538" max="1792" width="11.42578125" style="16"/>
    <col min="1793" max="1793" width="32.7109375" style="16" customWidth="1"/>
    <col min="1794" max="2048" width="11.42578125" style="16"/>
    <col min="2049" max="2049" width="32.7109375" style="16" customWidth="1"/>
    <col min="2050" max="2304" width="11.42578125" style="16"/>
    <col min="2305" max="2305" width="32.7109375" style="16" customWidth="1"/>
    <col min="2306" max="2560" width="11.42578125" style="16"/>
    <col min="2561" max="2561" width="32.7109375" style="16" customWidth="1"/>
    <col min="2562" max="2816" width="11.42578125" style="16"/>
    <col min="2817" max="2817" width="32.7109375" style="16" customWidth="1"/>
    <col min="2818" max="3072" width="11.42578125" style="16"/>
    <col min="3073" max="3073" width="32.7109375" style="16" customWidth="1"/>
    <col min="3074" max="3328" width="11.42578125" style="16"/>
    <col min="3329" max="3329" width="32.7109375" style="16" customWidth="1"/>
    <col min="3330" max="3584" width="11.42578125" style="16"/>
    <col min="3585" max="3585" width="32.7109375" style="16" customWidth="1"/>
    <col min="3586" max="3840" width="11.42578125" style="16"/>
    <col min="3841" max="3841" width="32.7109375" style="16" customWidth="1"/>
    <col min="3842" max="4096" width="11.42578125" style="16"/>
    <col min="4097" max="4097" width="32.7109375" style="16" customWidth="1"/>
    <col min="4098" max="4352" width="11.42578125" style="16"/>
    <col min="4353" max="4353" width="32.7109375" style="16" customWidth="1"/>
    <col min="4354" max="4608" width="11.42578125" style="16"/>
    <col min="4609" max="4609" width="32.7109375" style="16" customWidth="1"/>
    <col min="4610" max="4864" width="11.42578125" style="16"/>
    <col min="4865" max="4865" width="32.7109375" style="16" customWidth="1"/>
    <col min="4866" max="5120" width="11.42578125" style="16"/>
    <col min="5121" max="5121" width="32.7109375" style="16" customWidth="1"/>
    <col min="5122" max="5376" width="11.42578125" style="16"/>
    <col min="5377" max="5377" width="32.7109375" style="16" customWidth="1"/>
    <col min="5378" max="5632" width="11.42578125" style="16"/>
    <col min="5633" max="5633" width="32.7109375" style="16" customWidth="1"/>
    <col min="5634" max="5888" width="11.42578125" style="16"/>
    <col min="5889" max="5889" width="32.7109375" style="16" customWidth="1"/>
    <col min="5890" max="6144" width="11.42578125" style="16"/>
    <col min="6145" max="6145" width="32.7109375" style="16" customWidth="1"/>
    <col min="6146" max="6400" width="11.42578125" style="16"/>
    <col min="6401" max="6401" width="32.7109375" style="16" customWidth="1"/>
    <col min="6402" max="6656" width="11.42578125" style="16"/>
    <col min="6657" max="6657" width="32.7109375" style="16" customWidth="1"/>
    <col min="6658" max="6912" width="11.42578125" style="16"/>
    <col min="6913" max="6913" width="32.7109375" style="16" customWidth="1"/>
    <col min="6914" max="7168" width="11.42578125" style="16"/>
    <col min="7169" max="7169" width="32.7109375" style="16" customWidth="1"/>
    <col min="7170" max="7424" width="11.42578125" style="16"/>
    <col min="7425" max="7425" width="32.7109375" style="16" customWidth="1"/>
    <col min="7426" max="7680" width="11.42578125" style="16"/>
    <col min="7681" max="7681" width="32.7109375" style="16" customWidth="1"/>
    <col min="7682" max="7936" width="11.42578125" style="16"/>
    <col min="7937" max="7937" width="32.7109375" style="16" customWidth="1"/>
    <col min="7938" max="8192" width="11.42578125" style="16"/>
    <col min="8193" max="8193" width="32.7109375" style="16" customWidth="1"/>
    <col min="8194" max="8448" width="11.42578125" style="16"/>
    <col min="8449" max="8449" width="32.7109375" style="16" customWidth="1"/>
    <col min="8450" max="8704" width="11.42578125" style="16"/>
    <col min="8705" max="8705" width="32.7109375" style="16" customWidth="1"/>
    <col min="8706" max="8960" width="11.42578125" style="16"/>
    <col min="8961" max="8961" width="32.7109375" style="16" customWidth="1"/>
    <col min="8962" max="9216" width="11.42578125" style="16"/>
    <col min="9217" max="9217" width="32.7109375" style="16" customWidth="1"/>
    <col min="9218" max="9472" width="11.42578125" style="16"/>
    <col min="9473" max="9473" width="32.7109375" style="16" customWidth="1"/>
    <col min="9474" max="9728" width="11.42578125" style="16"/>
    <col min="9729" max="9729" width="32.7109375" style="16" customWidth="1"/>
    <col min="9730" max="9984" width="11.42578125" style="16"/>
    <col min="9985" max="9985" width="32.7109375" style="16" customWidth="1"/>
    <col min="9986" max="10240" width="11.42578125" style="16"/>
    <col min="10241" max="10241" width="32.7109375" style="16" customWidth="1"/>
    <col min="10242" max="10496" width="11.42578125" style="16"/>
    <col min="10497" max="10497" width="32.7109375" style="16" customWidth="1"/>
    <col min="10498" max="10752" width="11.42578125" style="16"/>
    <col min="10753" max="10753" width="32.7109375" style="16" customWidth="1"/>
    <col min="10754" max="11008" width="11.42578125" style="16"/>
    <col min="11009" max="11009" width="32.7109375" style="16" customWidth="1"/>
    <col min="11010" max="11264" width="11.42578125" style="16"/>
    <col min="11265" max="11265" width="32.7109375" style="16" customWidth="1"/>
    <col min="11266" max="11520" width="11.42578125" style="16"/>
    <col min="11521" max="11521" width="32.7109375" style="16" customWidth="1"/>
    <col min="11522" max="11776" width="11.42578125" style="16"/>
    <col min="11777" max="11777" width="32.7109375" style="16" customWidth="1"/>
    <col min="11778" max="12032" width="11.42578125" style="16"/>
    <col min="12033" max="12033" width="32.7109375" style="16" customWidth="1"/>
    <col min="12034" max="12288" width="11.42578125" style="16"/>
    <col min="12289" max="12289" width="32.7109375" style="16" customWidth="1"/>
    <col min="12290" max="12544" width="11.42578125" style="16"/>
    <col min="12545" max="12545" width="32.7109375" style="16" customWidth="1"/>
    <col min="12546" max="12800" width="11.42578125" style="16"/>
    <col min="12801" max="12801" width="32.7109375" style="16" customWidth="1"/>
    <col min="12802" max="13056" width="11.42578125" style="16"/>
    <col min="13057" max="13057" width="32.7109375" style="16" customWidth="1"/>
    <col min="13058" max="13312" width="11.42578125" style="16"/>
    <col min="13313" max="13313" width="32.7109375" style="16" customWidth="1"/>
    <col min="13314" max="13568" width="11.42578125" style="16"/>
    <col min="13569" max="13569" width="32.7109375" style="16" customWidth="1"/>
    <col min="13570" max="13824" width="11.42578125" style="16"/>
    <col min="13825" max="13825" width="32.7109375" style="16" customWidth="1"/>
    <col min="13826" max="14080" width="11.42578125" style="16"/>
    <col min="14081" max="14081" width="32.7109375" style="16" customWidth="1"/>
    <col min="14082" max="14336" width="11.42578125" style="16"/>
    <col min="14337" max="14337" width="32.7109375" style="16" customWidth="1"/>
    <col min="14338" max="14592" width="11.42578125" style="16"/>
    <col min="14593" max="14593" width="32.7109375" style="16" customWidth="1"/>
    <col min="14594" max="14848" width="11.42578125" style="16"/>
    <col min="14849" max="14849" width="32.7109375" style="16" customWidth="1"/>
    <col min="14850" max="15104" width="11.42578125" style="16"/>
    <col min="15105" max="15105" width="32.7109375" style="16" customWidth="1"/>
    <col min="15106" max="15360" width="11.42578125" style="16"/>
    <col min="15361" max="15361" width="32.7109375" style="16" customWidth="1"/>
    <col min="15362" max="15616" width="11.42578125" style="16"/>
    <col min="15617" max="15617" width="32.7109375" style="16" customWidth="1"/>
    <col min="15618" max="15872" width="11.42578125" style="16"/>
    <col min="15873" max="15873" width="32.7109375" style="16" customWidth="1"/>
    <col min="15874" max="16128" width="11.42578125" style="16"/>
    <col min="16129" max="16129" width="32.7109375" style="16" customWidth="1"/>
    <col min="16130" max="16384" width="11.42578125" style="16"/>
  </cols>
  <sheetData>
    <row r="1" spans="1:14" x14ac:dyDescent="0.2">
      <c r="A1" s="63" t="s">
        <v>135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v>0</v>
      </c>
      <c r="C4" s="21">
        <v>1167.78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 t="shared" ref="N4:N36" si="0">SUM(B4:M4)</f>
        <v>1167.78</v>
      </c>
    </row>
    <row r="5" spans="1:14" x14ac:dyDescent="0.2">
      <c r="A5" s="22" t="s">
        <v>36</v>
      </c>
      <c r="B5" s="23">
        <v>0</v>
      </c>
      <c r="C5" s="23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</row>
    <row r="6" spans="1:14" x14ac:dyDescent="0.2">
      <c r="A6" s="22" t="s">
        <v>37</v>
      </c>
      <c r="B6" s="23">
        <v>0</v>
      </c>
      <c r="C6" s="23"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</row>
    <row r="7" spans="1:14" x14ac:dyDescent="0.2">
      <c r="A7" s="22" t="s">
        <v>38</v>
      </c>
      <c r="B7" s="23">
        <v>0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</row>
    <row r="8" spans="1:14" x14ac:dyDescent="0.2">
      <c r="A8" s="25" t="s">
        <v>39</v>
      </c>
      <c r="B8" s="23">
        <v>0</v>
      </c>
      <c r="C8" s="23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</row>
    <row r="9" spans="1:14" ht="13.5" thickBot="1" x14ac:dyDescent="0.25">
      <c r="A9" s="26" t="s">
        <v>40</v>
      </c>
      <c r="B9" s="24">
        <v>0</v>
      </c>
      <c r="C9" s="24">
        <v>1167.78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>
        <f t="shared" si="0"/>
        <v>1167.78</v>
      </c>
    </row>
    <row r="10" spans="1:14" ht="13.5" thickBot="1" x14ac:dyDescent="0.25">
      <c r="A10" s="20" t="s">
        <v>41</v>
      </c>
      <c r="B10" s="21">
        <v>41035.15</v>
      </c>
      <c r="C10" s="21">
        <v>23656.579999999998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64691.729999999996</v>
      </c>
    </row>
    <row r="11" spans="1:14" x14ac:dyDescent="0.2">
      <c r="A11" s="27" t="s">
        <v>42</v>
      </c>
      <c r="B11" s="23">
        <v>1529.59</v>
      </c>
      <c r="C11" s="23">
        <v>7716.07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9245.66</v>
      </c>
    </row>
    <row r="12" spans="1:14" x14ac:dyDescent="0.2">
      <c r="A12" s="27" t="s">
        <v>43</v>
      </c>
      <c r="B12" s="23">
        <v>36880.01</v>
      </c>
      <c r="C12" s="23">
        <v>11036.1</v>
      </c>
      <c r="D12" s="23"/>
      <c r="E12" s="23"/>
      <c r="F12" s="23"/>
      <c r="G12" s="23"/>
      <c r="H12" s="23"/>
      <c r="I12" s="23"/>
      <c r="J12" s="23"/>
      <c r="K12" s="23"/>
      <c r="M12" s="23"/>
      <c r="N12" s="24">
        <f t="shared" si="0"/>
        <v>47916.11</v>
      </c>
    </row>
    <row r="13" spans="1:14" x14ac:dyDescent="0.2">
      <c r="A13" s="27" t="s">
        <v>44</v>
      </c>
      <c r="B13" s="23">
        <v>0</v>
      </c>
      <c r="C13" s="23"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x14ac:dyDescent="0.2">
      <c r="A14" s="27" t="s">
        <v>45</v>
      </c>
      <c r="B14" s="23">
        <v>1995.55</v>
      </c>
      <c r="C14" s="23">
        <v>3783.41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5778.96</v>
      </c>
    </row>
    <row r="15" spans="1:14" x14ac:dyDescent="0.2">
      <c r="A15" s="27" t="s">
        <v>46</v>
      </c>
      <c r="B15" s="23">
        <v>0</v>
      </c>
      <c r="C15" s="23"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3.5" thickBot="1" x14ac:dyDescent="0.25">
      <c r="A16" s="27" t="s">
        <v>47</v>
      </c>
      <c r="B16" s="23">
        <v>630</v>
      </c>
      <c r="C16" s="23">
        <v>1121</v>
      </c>
      <c r="D16" s="23"/>
      <c r="E16" s="23"/>
      <c r="F16" s="23"/>
      <c r="G16" s="23"/>
      <c r="H16" s="23"/>
      <c r="I16" s="23"/>
      <c r="J16" s="23"/>
      <c r="K16" s="23"/>
      <c r="M16" s="23"/>
      <c r="N16" s="24">
        <f t="shared" si="0"/>
        <v>1751</v>
      </c>
    </row>
    <row r="17" spans="1:14" ht="13.5" thickBot="1" x14ac:dyDescent="0.25">
      <c r="A17" s="20" t="s">
        <v>48</v>
      </c>
      <c r="B17" s="21">
        <v>0</v>
      </c>
      <c r="C17" s="21"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x14ac:dyDescent="0.2">
      <c r="A18" s="27" t="s">
        <v>49</v>
      </c>
      <c r="B18" s="23">
        <v>0</v>
      </c>
      <c r="C18" s="23"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</row>
    <row r="19" spans="1:14" x14ac:dyDescent="0.2">
      <c r="A19" s="27" t="s">
        <v>50</v>
      </c>
      <c r="B19" s="23">
        <v>0</v>
      </c>
      <c r="C19" s="23"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</row>
    <row r="20" spans="1:14" x14ac:dyDescent="0.2">
      <c r="A20" s="27" t="s">
        <v>51</v>
      </c>
      <c r="B20" s="23">
        <v>0</v>
      </c>
      <c r="C20" s="23"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</row>
    <row r="21" spans="1:14" ht="13.5" thickBot="1" x14ac:dyDescent="0.25">
      <c r="A21" s="27" t="s">
        <v>52</v>
      </c>
      <c r="B21" s="23">
        <v>0</v>
      </c>
      <c r="C21" s="23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</row>
    <row r="22" spans="1:14" ht="13.5" thickBot="1" x14ac:dyDescent="0.25">
      <c r="A22" s="20" t="s">
        <v>53</v>
      </c>
      <c r="B22" s="36">
        <v>2028</v>
      </c>
      <c r="C22" s="36">
        <v>2314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0"/>
        <v>4342</v>
      </c>
    </row>
    <row r="23" spans="1:14" x14ac:dyDescent="0.2">
      <c r="A23" s="27" t="s">
        <v>54</v>
      </c>
      <c r="B23" s="23">
        <v>0</v>
      </c>
      <c r="C23" s="23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0"/>
        <v>0</v>
      </c>
    </row>
    <row r="24" spans="1:14" ht="13.5" thickBot="1" x14ac:dyDescent="0.25">
      <c r="A24" s="27" t="s">
        <v>55</v>
      </c>
      <c r="B24" s="23">
        <v>2028</v>
      </c>
      <c r="C24" s="23">
        <v>2314</v>
      </c>
      <c r="D24" s="23"/>
      <c r="E24" s="23"/>
      <c r="F24" s="23"/>
      <c r="G24" s="23"/>
      <c r="H24" s="23"/>
      <c r="I24" s="23"/>
      <c r="J24" s="23"/>
      <c r="M24" s="23"/>
      <c r="N24" s="28">
        <f t="shared" si="0"/>
        <v>4342</v>
      </c>
    </row>
    <row r="25" spans="1:14" ht="13.5" thickBot="1" x14ac:dyDescent="0.25">
      <c r="A25" s="20" t="s">
        <v>56</v>
      </c>
      <c r="B25" s="21">
        <v>192684.66999999998</v>
      </c>
      <c r="C25" s="21">
        <v>191016.65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0"/>
        <v>383701.31999999995</v>
      </c>
    </row>
    <row r="26" spans="1:14" x14ac:dyDescent="0.2">
      <c r="A26" s="27" t="s">
        <v>57</v>
      </c>
      <c r="B26" s="23">
        <v>0</v>
      </c>
      <c r="C26" s="23"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0"/>
        <v>0</v>
      </c>
    </row>
    <row r="27" spans="1:14" x14ac:dyDescent="0.2">
      <c r="A27" s="27" t="s">
        <v>58</v>
      </c>
      <c r="B27" s="23">
        <v>0</v>
      </c>
      <c r="C27" s="23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0"/>
        <v>0</v>
      </c>
    </row>
    <row r="28" spans="1:14" x14ac:dyDescent="0.2">
      <c r="A28" s="27" t="s">
        <v>59</v>
      </c>
      <c r="B28" s="23">
        <v>0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0"/>
        <v>0</v>
      </c>
    </row>
    <row r="29" spans="1:14" x14ac:dyDescent="0.2">
      <c r="A29" s="27" t="s">
        <v>60</v>
      </c>
      <c r="B29" s="23">
        <v>104838.58</v>
      </c>
      <c r="C29" s="23">
        <v>109835.73</v>
      </c>
      <c r="D29" s="23"/>
      <c r="E29" s="23"/>
      <c r="F29" s="23"/>
      <c r="G29" s="23"/>
      <c r="H29" s="23"/>
      <c r="I29" s="23"/>
      <c r="J29" s="23"/>
      <c r="M29" s="23"/>
      <c r="N29" s="28">
        <f t="shared" si="0"/>
        <v>214674.31</v>
      </c>
    </row>
    <row r="30" spans="1:14" x14ac:dyDescent="0.2">
      <c r="A30" s="27" t="s">
        <v>61</v>
      </c>
      <c r="B30" s="23">
        <v>8820</v>
      </c>
      <c r="C30" s="23">
        <v>10981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0"/>
        <v>19801</v>
      </c>
    </row>
    <row r="31" spans="1:14" x14ac:dyDescent="0.2">
      <c r="A31" s="27" t="s">
        <v>62</v>
      </c>
      <c r="B31" s="23">
        <v>0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0"/>
        <v>0</v>
      </c>
    </row>
    <row r="32" spans="1:14" x14ac:dyDescent="0.2">
      <c r="A32" s="27" t="s">
        <v>63</v>
      </c>
      <c r="B32" s="23">
        <v>0</v>
      </c>
      <c r="C32" s="23"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0"/>
        <v>0</v>
      </c>
    </row>
    <row r="33" spans="1:14" x14ac:dyDescent="0.2">
      <c r="A33" s="27" t="s">
        <v>64</v>
      </c>
      <c r="B33" s="23">
        <v>0</v>
      </c>
      <c r="C33" s="23">
        <v>4112.58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0"/>
        <v>4112.58</v>
      </c>
    </row>
    <row r="34" spans="1:14" x14ac:dyDescent="0.2">
      <c r="A34" s="27" t="s">
        <v>65</v>
      </c>
      <c r="B34" s="23">
        <v>76297.09</v>
      </c>
      <c r="C34" s="23">
        <v>63747.34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0"/>
        <v>140044.43</v>
      </c>
    </row>
    <row r="35" spans="1:14" x14ac:dyDescent="0.2">
      <c r="A35" s="27" t="s">
        <v>66</v>
      </c>
      <c r="B35" s="23">
        <v>0</v>
      </c>
      <c r="C35" s="23"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8">
        <f t="shared" si="0"/>
        <v>0</v>
      </c>
    </row>
    <row r="36" spans="1:14" ht="13.5" thickBot="1" x14ac:dyDescent="0.25">
      <c r="A36" s="27" t="s">
        <v>67</v>
      </c>
      <c r="B36" s="23">
        <v>2729</v>
      </c>
      <c r="C36" s="23">
        <v>2340</v>
      </c>
      <c r="D36" s="23"/>
      <c r="E36" s="23"/>
      <c r="F36" s="23"/>
      <c r="G36" s="23"/>
      <c r="H36" s="23"/>
      <c r="I36" s="23"/>
      <c r="J36" s="23"/>
      <c r="K36" s="23"/>
      <c r="M36" s="23"/>
      <c r="N36" s="28">
        <f t="shared" si="0"/>
        <v>5069</v>
      </c>
    </row>
    <row r="37" spans="1:14" ht="13.5" thickBot="1" x14ac:dyDescent="0.25">
      <c r="A37" s="20" t="s">
        <v>68</v>
      </c>
      <c r="B37" s="21">
        <v>0</v>
      </c>
      <c r="C37" s="21"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1">SUM(B37:M37)</f>
        <v>0</v>
      </c>
    </row>
    <row r="38" spans="1:14" ht="13.5" thickBot="1" x14ac:dyDescent="0.25">
      <c r="A38" s="29" t="s">
        <v>68</v>
      </c>
      <c r="B38" s="30">
        <v>0</v>
      </c>
      <c r="C38" s="30"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1"/>
        <v>0</v>
      </c>
    </row>
    <row r="39" spans="1:14" ht="13.5" thickBot="1" x14ac:dyDescent="0.25">
      <c r="A39" s="20" t="s">
        <v>69</v>
      </c>
      <c r="B39" s="21">
        <v>24240.38</v>
      </c>
      <c r="C39" s="21">
        <v>8776.86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1"/>
        <v>33017.240000000005</v>
      </c>
    </row>
    <row r="40" spans="1:14" x14ac:dyDescent="0.2">
      <c r="A40" s="27" t="s">
        <v>70</v>
      </c>
      <c r="B40" s="23">
        <v>0</v>
      </c>
      <c r="C40" s="23"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1"/>
        <v>0</v>
      </c>
    </row>
    <row r="41" spans="1:14" x14ac:dyDescent="0.2">
      <c r="A41" s="27" t="s">
        <v>71</v>
      </c>
      <c r="B41" s="23">
        <v>23105.93</v>
      </c>
      <c r="C41" s="23">
        <v>8776.86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1"/>
        <v>31882.79</v>
      </c>
    </row>
    <row r="42" spans="1:14" x14ac:dyDescent="0.2">
      <c r="A42" s="27" t="s">
        <v>72</v>
      </c>
      <c r="B42" s="23">
        <v>0</v>
      </c>
      <c r="C42" s="23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1"/>
        <v>0</v>
      </c>
    </row>
    <row r="43" spans="1:14" x14ac:dyDescent="0.2">
      <c r="A43" s="27" t="s">
        <v>73</v>
      </c>
      <c r="B43" s="23">
        <v>1134.45</v>
      </c>
      <c r="C43" s="23"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1"/>
        <v>1134.45</v>
      </c>
    </row>
    <row r="44" spans="1:14" x14ac:dyDescent="0.2">
      <c r="A44" s="27" t="s">
        <v>74</v>
      </c>
      <c r="B44" s="23">
        <v>0</v>
      </c>
      <c r="C44" s="23"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1"/>
        <v>0</v>
      </c>
    </row>
    <row r="45" spans="1:14" x14ac:dyDescent="0.2">
      <c r="A45" s="27" t="s">
        <v>75</v>
      </c>
      <c r="B45" s="23">
        <v>0</v>
      </c>
      <c r="C45" s="23"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1"/>
        <v>0</v>
      </c>
    </row>
    <row r="46" spans="1:14" x14ac:dyDescent="0.2">
      <c r="A46" s="27" t="s">
        <v>76</v>
      </c>
      <c r="B46" s="23">
        <v>0</v>
      </c>
      <c r="C46" s="23"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1"/>
        <v>0</v>
      </c>
    </row>
    <row r="47" spans="1:14" x14ac:dyDescent="0.2">
      <c r="A47" s="27" t="s">
        <v>77</v>
      </c>
      <c r="B47" s="23">
        <v>0</v>
      </c>
      <c r="C47" s="23"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1"/>
        <v>0</v>
      </c>
    </row>
    <row r="48" spans="1:14" x14ac:dyDescent="0.2">
      <c r="A48" s="27" t="s">
        <v>78</v>
      </c>
      <c r="B48" s="23">
        <v>0</v>
      </c>
      <c r="C48" s="23"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1"/>
        <v>0</v>
      </c>
    </row>
    <row r="49" spans="1:14" ht="13.5" thickBot="1" x14ac:dyDescent="0.25">
      <c r="A49" s="27" t="s">
        <v>79</v>
      </c>
      <c r="B49" s="23">
        <v>0</v>
      </c>
      <c r="C49" s="23"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1"/>
        <v>0</v>
      </c>
    </row>
    <row r="50" spans="1:14" ht="13.5" thickBot="1" x14ac:dyDescent="0.25">
      <c r="A50" s="20" t="s">
        <v>80</v>
      </c>
      <c r="B50" s="21">
        <v>3639.83</v>
      </c>
      <c r="C50" s="21">
        <v>6494.47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1"/>
        <v>10134.299999999999</v>
      </c>
    </row>
    <row r="51" spans="1:14" x14ac:dyDescent="0.2">
      <c r="A51" s="27" t="s">
        <v>81</v>
      </c>
      <c r="B51" s="23">
        <v>3639.83</v>
      </c>
      <c r="C51" s="23">
        <v>6494.47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1"/>
        <v>10134.299999999999</v>
      </c>
    </row>
    <row r="52" spans="1:14" x14ac:dyDescent="0.2">
      <c r="A52" s="27" t="s">
        <v>82</v>
      </c>
      <c r="B52" s="23">
        <v>0</v>
      </c>
      <c r="C52" s="23"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1"/>
        <v>0</v>
      </c>
    </row>
    <row r="53" spans="1:14" x14ac:dyDescent="0.2">
      <c r="A53" s="27" t="s">
        <v>83</v>
      </c>
      <c r="B53" s="23">
        <v>0</v>
      </c>
      <c r="C53" s="23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1"/>
        <v>0</v>
      </c>
    </row>
    <row r="54" spans="1:14" x14ac:dyDescent="0.2">
      <c r="A54" s="27" t="s">
        <v>84</v>
      </c>
      <c r="B54" s="23">
        <v>0</v>
      </c>
      <c r="C54" s="23"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1"/>
        <v>0</v>
      </c>
    </row>
    <row r="55" spans="1:14" x14ac:dyDescent="0.2">
      <c r="A55" s="27" t="s">
        <v>85</v>
      </c>
      <c r="B55" s="23">
        <v>0</v>
      </c>
      <c r="C55" s="23"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1"/>
        <v>0</v>
      </c>
    </row>
    <row r="56" spans="1:14" x14ac:dyDescent="0.2">
      <c r="A56" s="27" t="s">
        <v>86</v>
      </c>
      <c r="B56" s="23">
        <v>0</v>
      </c>
      <c r="C56" s="23"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1"/>
        <v>0</v>
      </c>
    </row>
    <row r="57" spans="1:14" ht="13.5" thickBot="1" x14ac:dyDescent="0.25">
      <c r="A57" s="27" t="s">
        <v>87</v>
      </c>
      <c r="B57" s="23">
        <v>0</v>
      </c>
      <c r="C57" s="23"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1"/>
        <v>0</v>
      </c>
    </row>
    <row r="58" spans="1:14" ht="23.25" thickBot="1" x14ac:dyDescent="0.25">
      <c r="A58" s="20" t="s">
        <v>88</v>
      </c>
      <c r="B58" s="21">
        <v>38327.83</v>
      </c>
      <c r="C58" s="21">
        <v>33293.409999999996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1"/>
        <v>71621.239999999991</v>
      </c>
    </row>
    <row r="59" spans="1:14" x14ac:dyDescent="0.2">
      <c r="A59" s="27" t="s">
        <v>89</v>
      </c>
      <c r="B59" s="23">
        <v>0</v>
      </c>
      <c r="C59" s="23"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8">
        <f t="shared" si="1"/>
        <v>0</v>
      </c>
    </row>
    <row r="60" spans="1:14" x14ac:dyDescent="0.2">
      <c r="A60" s="27" t="s">
        <v>90</v>
      </c>
      <c r="B60" s="23">
        <v>0</v>
      </c>
      <c r="C60" s="23"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>
        <f t="shared" si="1"/>
        <v>0</v>
      </c>
    </row>
    <row r="61" spans="1:14" x14ac:dyDescent="0.2">
      <c r="A61" s="27" t="s">
        <v>91</v>
      </c>
      <c r="B61" s="23">
        <v>0</v>
      </c>
      <c r="C61" s="23">
        <v>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8">
        <f t="shared" si="1"/>
        <v>0</v>
      </c>
    </row>
    <row r="62" spans="1:14" x14ac:dyDescent="0.2">
      <c r="A62" s="27" t="s">
        <v>92</v>
      </c>
      <c r="B62" s="23">
        <v>0</v>
      </c>
      <c r="C62" s="23"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8">
        <f t="shared" si="1"/>
        <v>0</v>
      </c>
    </row>
    <row r="63" spans="1:14" x14ac:dyDescent="0.2">
      <c r="A63" s="27" t="s">
        <v>93</v>
      </c>
      <c r="B63" s="23">
        <v>24822.73</v>
      </c>
      <c r="C63" s="23">
        <v>15547.33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8">
        <f t="shared" si="1"/>
        <v>40370.06</v>
      </c>
    </row>
    <row r="64" spans="1:14" x14ac:dyDescent="0.2">
      <c r="A64" s="27" t="s">
        <v>94</v>
      </c>
      <c r="B64" s="23">
        <v>0</v>
      </c>
      <c r="C64" s="23"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8">
        <f t="shared" si="1"/>
        <v>0</v>
      </c>
    </row>
    <row r="65" spans="1:14" x14ac:dyDescent="0.2">
      <c r="A65" s="27" t="s">
        <v>95</v>
      </c>
      <c r="B65" s="23">
        <v>3790.22</v>
      </c>
      <c r="C65" s="23">
        <v>9120.73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8">
        <f t="shared" si="1"/>
        <v>12910.949999999999</v>
      </c>
    </row>
    <row r="66" spans="1:14" x14ac:dyDescent="0.2">
      <c r="A66" s="27" t="s">
        <v>96</v>
      </c>
      <c r="B66" s="23">
        <v>0</v>
      </c>
      <c r="C66" s="23"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8">
        <f t="shared" si="1"/>
        <v>0</v>
      </c>
    </row>
    <row r="67" spans="1:14" x14ac:dyDescent="0.2">
      <c r="A67" s="27" t="s">
        <v>97</v>
      </c>
      <c r="B67" s="23">
        <v>0</v>
      </c>
      <c r="C67" s="23"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8">
        <f t="shared" si="1"/>
        <v>0</v>
      </c>
    </row>
    <row r="68" spans="1:14" x14ac:dyDescent="0.2">
      <c r="A68" s="27" t="s">
        <v>98</v>
      </c>
      <c r="B68" s="23">
        <v>9714.8799999999992</v>
      </c>
      <c r="C68" s="23">
        <v>8625.35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8">
        <f t="shared" si="1"/>
        <v>18340.23</v>
      </c>
    </row>
    <row r="69" spans="1:14" x14ac:dyDescent="0.2">
      <c r="A69" s="27" t="s">
        <v>99</v>
      </c>
      <c r="B69" s="23">
        <v>0</v>
      </c>
      <c r="C69" s="23"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8">
        <f t="shared" ref="N69:N100" si="2">SUM(B69:M69)</f>
        <v>0</v>
      </c>
    </row>
    <row r="70" spans="1:14" x14ac:dyDescent="0.2">
      <c r="A70" s="27" t="s">
        <v>100</v>
      </c>
      <c r="B70" s="23">
        <v>0</v>
      </c>
      <c r="C70" s="23"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8">
        <f t="shared" si="2"/>
        <v>0</v>
      </c>
    </row>
    <row r="71" spans="1:14" ht="22.5" x14ac:dyDescent="0.2">
      <c r="A71" s="27" t="s">
        <v>101</v>
      </c>
      <c r="B71" s="23">
        <v>0</v>
      </c>
      <c r="C71" s="23"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8">
        <f t="shared" si="2"/>
        <v>0</v>
      </c>
    </row>
    <row r="72" spans="1:14" ht="22.5" x14ac:dyDescent="0.2">
      <c r="A72" s="27" t="s">
        <v>102</v>
      </c>
      <c r="B72" s="23">
        <v>0</v>
      </c>
      <c r="C72" s="23"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8">
        <f t="shared" si="2"/>
        <v>0</v>
      </c>
    </row>
    <row r="73" spans="1:14" ht="13.5" thickBot="1" x14ac:dyDescent="0.25">
      <c r="A73" s="27" t="s">
        <v>103</v>
      </c>
      <c r="B73" s="23">
        <v>0</v>
      </c>
      <c r="C73" s="23"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8">
        <f t="shared" si="2"/>
        <v>0</v>
      </c>
    </row>
    <row r="74" spans="1:14" ht="13.5" thickBot="1" x14ac:dyDescent="0.25">
      <c r="A74" s="20" t="s">
        <v>104</v>
      </c>
      <c r="B74" s="21">
        <v>790.71</v>
      </c>
      <c r="C74" s="21">
        <v>903.52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2"/>
        <v>1694.23</v>
      </c>
    </row>
    <row r="75" spans="1:14" x14ac:dyDescent="0.2">
      <c r="A75" s="27" t="s">
        <v>105</v>
      </c>
      <c r="B75" s="23">
        <v>211.4</v>
      </c>
      <c r="C75" s="57">
        <v>232.6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2"/>
        <v>444</v>
      </c>
    </row>
    <row r="76" spans="1:14" x14ac:dyDescent="0.2">
      <c r="A76" s="27" t="s">
        <v>106</v>
      </c>
      <c r="B76" s="23">
        <v>419.31</v>
      </c>
      <c r="C76" s="23">
        <v>670.92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2"/>
        <v>1090.23</v>
      </c>
    </row>
    <row r="77" spans="1:14" x14ac:dyDescent="0.2">
      <c r="A77" s="27" t="s">
        <v>107</v>
      </c>
      <c r="B77" s="23">
        <v>0</v>
      </c>
      <c r="C77" s="23"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2"/>
        <v>0</v>
      </c>
    </row>
    <row r="78" spans="1:14" x14ac:dyDescent="0.2">
      <c r="A78" s="27" t="s">
        <v>108</v>
      </c>
      <c r="B78" s="23">
        <v>0</v>
      </c>
      <c r="C78" s="23"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2"/>
        <v>0</v>
      </c>
    </row>
    <row r="79" spans="1:14" x14ac:dyDescent="0.2">
      <c r="A79" s="27" t="s">
        <v>109</v>
      </c>
      <c r="B79" s="23">
        <v>0</v>
      </c>
      <c r="C79" s="23"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2"/>
        <v>0</v>
      </c>
    </row>
    <row r="80" spans="1:14" ht="13.5" thickBot="1" x14ac:dyDescent="0.25">
      <c r="A80" s="27" t="s">
        <v>40</v>
      </c>
      <c r="B80" s="23">
        <v>160</v>
      </c>
      <c r="C80" s="23"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2"/>
        <v>160</v>
      </c>
    </row>
    <row r="81" spans="1:14" ht="13.5" thickBot="1" x14ac:dyDescent="0.25">
      <c r="A81" s="20" t="s">
        <v>110</v>
      </c>
      <c r="B81" s="21">
        <v>1331.1399999999999</v>
      </c>
      <c r="C81" s="21">
        <v>2534.67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2"/>
        <v>3865.81</v>
      </c>
    </row>
    <row r="82" spans="1:14" x14ac:dyDescent="0.2">
      <c r="A82" s="27" t="s">
        <v>111</v>
      </c>
      <c r="B82" s="23">
        <v>606.14</v>
      </c>
      <c r="C82" s="23">
        <v>2128.67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2"/>
        <v>2734.81</v>
      </c>
    </row>
    <row r="83" spans="1:14" x14ac:dyDescent="0.2">
      <c r="A83" s="27" t="s">
        <v>112</v>
      </c>
      <c r="B83" s="23">
        <v>0</v>
      </c>
      <c r="C83" s="23"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2"/>
        <v>0</v>
      </c>
    </row>
    <row r="84" spans="1:14" x14ac:dyDescent="0.2">
      <c r="A84" s="27" t="s">
        <v>113</v>
      </c>
      <c r="B84" s="23">
        <v>725</v>
      </c>
      <c r="C84" s="23">
        <v>406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2"/>
        <v>1131</v>
      </c>
    </row>
    <row r="85" spans="1:14" ht="13.5" thickBot="1" x14ac:dyDescent="0.25">
      <c r="A85" s="27" t="s">
        <v>40</v>
      </c>
      <c r="B85" s="23">
        <v>0</v>
      </c>
      <c r="C85" s="23"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2"/>
        <v>0</v>
      </c>
    </row>
    <row r="86" spans="1:14" ht="13.5" thickBot="1" x14ac:dyDescent="0.25">
      <c r="A86" s="20" t="s">
        <v>114</v>
      </c>
      <c r="B86" s="21">
        <v>159713.21999999997</v>
      </c>
      <c r="C86" s="21">
        <v>115098.06999999999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2"/>
        <v>274811.28999999998</v>
      </c>
    </row>
    <row r="87" spans="1:14" x14ac:dyDescent="0.2">
      <c r="A87" s="27" t="s">
        <v>115</v>
      </c>
      <c r="B87" s="23">
        <v>10451.31</v>
      </c>
      <c r="C87" s="23">
        <v>5867.29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2"/>
        <v>16318.599999999999</v>
      </c>
    </row>
    <row r="88" spans="1:14" x14ac:dyDescent="0.2">
      <c r="A88" s="27" t="s">
        <v>116</v>
      </c>
      <c r="B88" s="23">
        <v>17736.330000000002</v>
      </c>
      <c r="C88" s="23">
        <v>17153.27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2"/>
        <v>34889.600000000006</v>
      </c>
    </row>
    <row r="89" spans="1:14" x14ac:dyDescent="0.2">
      <c r="A89" s="27" t="s">
        <v>117</v>
      </c>
      <c r="B89" s="23">
        <v>0</v>
      </c>
      <c r="C89" s="23"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2"/>
        <v>0</v>
      </c>
    </row>
    <row r="90" spans="1:14" x14ac:dyDescent="0.2">
      <c r="A90" s="27" t="s">
        <v>118</v>
      </c>
      <c r="B90" s="23">
        <v>0</v>
      </c>
      <c r="C90" s="23"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2"/>
        <v>0</v>
      </c>
    </row>
    <row r="91" spans="1:14" x14ac:dyDescent="0.2">
      <c r="A91" s="27" t="s">
        <v>131</v>
      </c>
      <c r="B91" s="23">
        <v>0</v>
      </c>
      <c r="C91" s="23"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2"/>
        <v>0</v>
      </c>
    </row>
    <row r="92" spans="1:14" x14ac:dyDescent="0.2">
      <c r="A92" s="27" t="s">
        <v>120</v>
      </c>
      <c r="B92" s="23">
        <v>131525.57999999999</v>
      </c>
      <c r="C92" s="23">
        <v>92077.51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2"/>
        <v>223603.08999999997</v>
      </c>
    </row>
    <row r="93" spans="1:14" x14ac:dyDescent="0.2">
      <c r="A93" s="27" t="s">
        <v>119</v>
      </c>
      <c r="B93" s="23">
        <v>0</v>
      </c>
      <c r="C93" s="23"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2"/>
        <v>0</v>
      </c>
    </row>
    <row r="94" spans="1:14" ht="13.5" thickBot="1" x14ac:dyDescent="0.25">
      <c r="A94" s="27" t="s">
        <v>40</v>
      </c>
      <c r="B94" s="23">
        <v>0</v>
      </c>
      <c r="C94" s="23"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2"/>
        <v>0</v>
      </c>
    </row>
    <row r="95" spans="1:14" ht="13.5" thickBot="1" x14ac:dyDescent="0.25">
      <c r="A95" s="20" t="s">
        <v>121</v>
      </c>
      <c r="B95" s="21">
        <v>0</v>
      </c>
      <c r="C95" s="21"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2"/>
        <v>0</v>
      </c>
    </row>
    <row r="96" spans="1:14" x14ac:dyDescent="0.2">
      <c r="A96" s="27" t="s">
        <v>122</v>
      </c>
      <c r="B96" s="23">
        <v>0</v>
      </c>
      <c r="C96" s="23"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2"/>
        <v>0</v>
      </c>
    </row>
    <row r="97" spans="1:15" x14ac:dyDescent="0.2">
      <c r="A97" s="27" t="s">
        <v>123</v>
      </c>
      <c r="B97" s="23">
        <v>0</v>
      </c>
      <c r="C97" s="23"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2"/>
        <v>0</v>
      </c>
    </row>
    <row r="98" spans="1:15" ht="13.5" thickBot="1" x14ac:dyDescent="0.25">
      <c r="A98" s="27" t="s">
        <v>40</v>
      </c>
      <c r="B98" s="23">
        <v>0</v>
      </c>
      <c r="C98" s="23"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2"/>
        <v>0</v>
      </c>
    </row>
    <row r="99" spans="1:15" ht="13.5" thickBot="1" x14ac:dyDescent="0.25">
      <c r="A99" s="20" t="s">
        <v>124</v>
      </c>
      <c r="B99" s="21">
        <v>0</v>
      </c>
      <c r="C99" s="21"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2"/>
        <v>0</v>
      </c>
    </row>
    <row r="100" spans="1:15" ht="13.5" thickBot="1" x14ac:dyDescent="0.25">
      <c r="A100" s="31" t="s">
        <v>124</v>
      </c>
      <c r="B100" s="32">
        <v>0</v>
      </c>
      <c r="C100" s="32">
        <v>0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2"/>
        <v>0</v>
      </c>
    </row>
    <row r="101" spans="1:15" ht="13.5" thickBot="1" x14ac:dyDescent="0.25">
      <c r="A101" s="34" t="s">
        <v>2</v>
      </c>
      <c r="B101" s="35">
        <f>B4+B10+B17+B22+B25+B37+B39+B50+B58+B74+B81+B86+B95+B99</f>
        <v>463790.93</v>
      </c>
      <c r="C101" s="35">
        <f t="shared" ref="C101" si="3">C4+C10+C17+C22+C25+C37+C39+C50+C58+C74+C81+C86+C95+C99</f>
        <v>385256.01</v>
      </c>
      <c r="D101" s="35">
        <f>SUM(D99,D95,D86,D81,D74,D58,D50,D39,D37,D25,D22,D17,D10,D4)</f>
        <v>0</v>
      </c>
      <c r="E101" s="35">
        <f>SUM(E99,E95,E86,E81,E74,E58,E50,E39,E37,E25,E22,E17,E10,E4)</f>
        <v>0</v>
      </c>
      <c r="F101" s="35">
        <f t="shared" ref="F101:M101" si="4">SUM(F99,F95,F86,F81,F74,F58,F50,F39,F37,F25,F22,F17,F10,F4)</f>
        <v>0</v>
      </c>
      <c r="G101" s="35">
        <f t="shared" si="4"/>
        <v>0</v>
      </c>
      <c r="H101" s="35">
        <f t="shared" si="4"/>
        <v>0</v>
      </c>
      <c r="I101" s="35">
        <f t="shared" si="4"/>
        <v>0</v>
      </c>
      <c r="J101" s="35">
        <f t="shared" si="4"/>
        <v>0</v>
      </c>
      <c r="K101" s="35">
        <f>SUM(K99,K95,K86,K81,K74,K58,K50,K39,K37,K25,K22,K17,K10,K4)</f>
        <v>0</v>
      </c>
      <c r="L101" s="35">
        <f t="shared" si="4"/>
        <v>0</v>
      </c>
      <c r="M101" s="35">
        <f t="shared" si="4"/>
        <v>0</v>
      </c>
      <c r="N101" s="35">
        <f>+SUM(B101:M101)</f>
        <v>849046.94</v>
      </c>
      <c r="O101" s="58"/>
    </row>
    <row r="105" spans="1:15" x14ac:dyDescent="0.2"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</sheetData>
  <mergeCells count="1">
    <mergeCell ref="A1:N2"/>
  </mergeCells>
  <conditionalFormatting sqref="C75">
    <cfRule type="cellIs" dxfId="0" priority="10" stopIfTrue="1" operator="equal">
      <formula>0</formula>
    </cfRule>
  </conditionalFormatting>
  <pageMargins left="0.75" right="0.75" top="1" bottom="1" header="0" footer="0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4"/>
  <sheetViews>
    <sheetView workbookViewId="0">
      <pane xSplit="1" ySplit="3" topLeftCell="B91" activePane="bottomRight" state="frozen"/>
      <selection activeCell="A101" activeCellId="1" sqref="A3:N3 A101:N101"/>
      <selection pane="topRight" activeCell="A101" activeCellId="1" sqref="A3:N3 A101:N101"/>
      <selection pane="bottomLeft" activeCell="A101" activeCellId="1" sqref="A3:N3 A101:N101"/>
      <selection pane="bottomRight" activeCell="D14" sqref="D14:D15"/>
    </sheetView>
  </sheetViews>
  <sheetFormatPr baseColWidth="10" defaultRowHeight="12.75" x14ac:dyDescent="0.2"/>
  <cols>
    <col min="1" max="1" width="32.7109375" style="16" customWidth="1"/>
    <col min="2" max="16384" width="11.42578125" style="16"/>
  </cols>
  <sheetData>
    <row r="1" spans="1:14" x14ac:dyDescent="0.2">
      <c r="A1" s="63" t="s">
        <v>136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v>0</v>
      </c>
      <c r="C4" s="21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 t="shared" ref="N4:N36" si="0">SUM(B4:M4)</f>
        <v>0</v>
      </c>
    </row>
    <row r="5" spans="1:14" x14ac:dyDescent="0.2">
      <c r="A5" s="22" t="s">
        <v>36</v>
      </c>
      <c r="B5" s="23">
        <v>0</v>
      </c>
      <c r="C5" s="23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</row>
    <row r="6" spans="1:14" x14ac:dyDescent="0.2">
      <c r="A6" s="22" t="s">
        <v>37</v>
      </c>
      <c r="B6" s="23">
        <v>0</v>
      </c>
      <c r="C6" s="23"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</row>
    <row r="7" spans="1:14" x14ac:dyDescent="0.2">
      <c r="A7" s="22" t="s">
        <v>38</v>
      </c>
      <c r="B7" s="23">
        <v>0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</row>
    <row r="8" spans="1:14" x14ac:dyDescent="0.2">
      <c r="A8" s="25" t="s">
        <v>39</v>
      </c>
      <c r="B8" s="23">
        <v>0</v>
      </c>
      <c r="C8" s="23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</row>
    <row r="9" spans="1:14" ht="13.5" thickBot="1" x14ac:dyDescent="0.25">
      <c r="A9" s="26" t="s">
        <v>40</v>
      </c>
      <c r="B9" s="24">
        <v>0</v>
      </c>
      <c r="C9" s="24">
        <v>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>
        <f t="shared" si="0"/>
        <v>0</v>
      </c>
    </row>
    <row r="10" spans="1:14" ht="13.5" thickBot="1" x14ac:dyDescent="0.25">
      <c r="A10" s="20" t="s">
        <v>41</v>
      </c>
      <c r="B10" s="21">
        <v>0</v>
      </c>
      <c r="C10" s="21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x14ac:dyDescent="0.2">
      <c r="A11" s="27" t="s">
        <v>42</v>
      </c>
      <c r="B11" s="23">
        <v>0</v>
      </c>
      <c r="C11" s="23">
        <v>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</row>
    <row r="12" spans="1:14" x14ac:dyDescent="0.2">
      <c r="A12" s="27" t="s">
        <v>43</v>
      </c>
      <c r="B12" s="23">
        <v>0</v>
      </c>
      <c r="C12" s="23"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</row>
    <row r="13" spans="1:14" x14ac:dyDescent="0.2">
      <c r="A13" s="27" t="s">
        <v>44</v>
      </c>
      <c r="B13" s="23">
        <v>0</v>
      </c>
      <c r="C13" s="23"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x14ac:dyDescent="0.2">
      <c r="A14" s="27" t="s">
        <v>45</v>
      </c>
      <c r="B14" s="23">
        <v>0</v>
      </c>
      <c r="C14" s="23"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</row>
    <row r="15" spans="1:14" x14ac:dyDescent="0.2">
      <c r="A15" s="27" t="s">
        <v>46</v>
      </c>
      <c r="B15" s="23">
        <v>0</v>
      </c>
      <c r="C15" s="23"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3.5" thickBot="1" x14ac:dyDescent="0.25">
      <c r="A16" s="27" t="s">
        <v>47</v>
      </c>
      <c r="B16" s="23">
        <v>0</v>
      </c>
      <c r="C16" s="23"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</row>
    <row r="17" spans="1:23" ht="13.5" thickBot="1" x14ac:dyDescent="0.25">
      <c r="A17" s="20" t="s">
        <v>48</v>
      </c>
      <c r="B17" s="21">
        <v>0</v>
      </c>
      <c r="C17" s="21"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23" x14ac:dyDescent="0.2">
      <c r="A18" s="27" t="s">
        <v>49</v>
      </c>
      <c r="B18" s="23">
        <v>0</v>
      </c>
      <c r="C18" s="23"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  <c r="O18" s="62"/>
      <c r="P18" s="62"/>
      <c r="Q18" s="62"/>
      <c r="R18" s="62"/>
      <c r="S18" s="62"/>
      <c r="T18" s="62"/>
      <c r="U18" s="62"/>
      <c r="V18" s="62"/>
      <c r="W18" s="62"/>
    </row>
    <row r="19" spans="1:23" x14ac:dyDescent="0.2">
      <c r="A19" s="27" t="s">
        <v>50</v>
      </c>
      <c r="B19" s="23">
        <v>0</v>
      </c>
      <c r="C19" s="23"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62"/>
      <c r="P19" s="62"/>
      <c r="Q19" s="62"/>
      <c r="R19" s="62"/>
      <c r="S19" s="62"/>
      <c r="T19" s="62"/>
      <c r="U19" s="62"/>
      <c r="V19" s="62"/>
      <c r="W19" s="62"/>
    </row>
    <row r="20" spans="1:23" x14ac:dyDescent="0.2">
      <c r="A20" s="27" t="s">
        <v>51</v>
      </c>
      <c r="B20" s="23">
        <v>0</v>
      </c>
      <c r="C20" s="23"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  <c r="O20" s="62"/>
      <c r="P20" s="62"/>
      <c r="Q20" s="62"/>
      <c r="R20" s="62"/>
      <c r="S20" s="62"/>
      <c r="T20" s="62"/>
      <c r="U20" s="62"/>
      <c r="V20" s="62"/>
      <c r="W20" s="62"/>
    </row>
    <row r="21" spans="1:23" ht="13.5" thickBot="1" x14ac:dyDescent="0.25">
      <c r="A21" s="27" t="s">
        <v>52</v>
      </c>
      <c r="B21" s="23">
        <v>0</v>
      </c>
      <c r="C21" s="23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  <c r="O21" s="62"/>
      <c r="P21" s="62"/>
      <c r="Q21" s="62"/>
      <c r="R21" s="62"/>
      <c r="S21" s="62"/>
      <c r="T21" s="62"/>
      <c r="U21" s="62"/>
      <c r="V21" s="62"/>
      <c r="W21" s="62"/>
    </row>
    <row r="22" spans="1:23" ht="13.5" thickBot="1" x14ac:dyDescent="0.25">
      <c r="A22" s="20" t="s">
        <v>53</v>
      </c>
      <c r="B22" s="36">
        <v>1158</v>
      </c>
      <c r="C22" s="36">
        <v>905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0"/>
        <v>2063</v>
      </c>
      <c r="O22" s="62"/>
      <c r="P22" s="62"/>
      <c r="Q22" s="62"/>
      <c r="R22" s="62"/>
      <c r="S22" s="62"/>
      <c r="T22" s="62"/>
      <c r="U22" s="62"/>
      <c r="V22" s="62"/>
      <c r="W22" s="62"/>
    </row>
    <row r="23" spans="1:23" x14ac:dyDescent="0.2">
      <c r="A23" s="27" t="s">
        <v>54</v>
      </c>
      <c r="B23" s="23">
        <v>0</v>
      </c>
      <c r="C23" s="23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0"/>
        <v>0</v>
      </c>
      <c r="O23" s="62"/>
      <c r="P23" s="62"/>
      <c r="Q23" s="62"/>
      <c r="R23" s="62"/>
      <c r="S23" s="62"/>
      <c r="T23" s="62"/>
      <c r="U23" s="62"/>
      <c r="V23" s="62"/>
      <c r="W23" s="62"/>
    </row>
    <row r="24" spans="1:23" ht="13.5" thickBot="1" x14ac:dyDescent="0.25">
      <c r="A24" s="27" t="s">
        <v>55</v>
      </c>
      <c r="B24" s="23">
        <v>1158</v>
      </c>
      <c r="C24" s="23">
        <v>905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8">
        <f t="shared" si="0"/>
        <v>2063</v>
      </c>
      <c r="O24" s="62"/>
      <c r="P24" s="62"/>
      <c r="Q24" s="62"/>
      <c r="R24" s="62"/>
      <c r="S24" s="62"/>
      <c r="T24" s="62"/>
      <c r="U24" s="62"/>
      <c r="V24" s="62"/>
      <c r="W24" s="62"/>
    </row>
    <row r="25" spans="1:23" ht="13.5" thickBot="1" x14ac:dyDescent="0.25">
      <c r="A25" s="20" t="s">
        <v>56</v>
      </c>
      <c r="B25" s="21">
        <v>157199.81</v>
      </c>
      <c r="C25" s="21">
        <v>155755.68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0"/>
        <v>312955.49</v>
      </c>
      <c r="O25" s="62"/>
      <c r="P25" s="62"/>
      <c r="Q25" s="62"/>
      <c r="R25" s="62"/>
      <c r="S25" s="62"/>
      <c r="T25" s="62"/>
      <c r="U25" s="62"/>
      <c r="V25" s="62"/>
      <c r="W25" s="62"/>
    </row>
    <row r="26" spans="1:23" x14ac:dyDescent="0.2">
      <c r="A26" s="27" t="s">
        <v>57</v>
      </c>
      <c r="B26" s="23">
        <v>0</v>
      </c>
      <c r="C26" s="23"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0"/>
        <v>0</v>
      </c>
      <c r="O26" s="62"/>
      <c r="P26" s="62"/>
      <c r="Q26" s="62"/>
      <c r="R26" s="62"/>
      <c r="S26" s="62"/>
      <c r="T26" s="62"/>
      <c r="U26" s="62"/>
      <c r="V26" s="62"/>
      <c r="W26" s="62"/>
    </row>
    <row r="27" spans="1:23" x14ac:dyDescent="0.2">
      <c r="A27" s="27" t="s">
        <v>58</v>
      </c>
      <c r="B27" s="23">
        <v>0</v>
      </c>
      <c r="C27" s="23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0"/>
        <v>0</v>
      </c>
      <c r="O27" s="62"/>
      <c r="P27" s="62"/>
      <c r="Q27" s="62"/>
      <c r="R27" s="62"/>
      <c r="S27" s="62"/>
      <c r="T27" s="62"/>
      <c r="U27" s="62"/>
      <c r="V27" s="62"/>
      <c r="W27" s="62"/>
    </row>
    <row r="28" spans="1:23" x14ac:dyDescent="0.2">
      <c r="A28" s="27" t="s">
        <v>59</v>
      </c>
      <c r="B28" s="23">
        <v>0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0"/>
        <v>0</v>
      </c>
      <c r="O28" s="62"/>
      <c r="P28" s="62"/>
      <c r="Q28" s="62"/>
      <c r="R28" s="62"/>
      <c r="S28" s="62"/>
      <c r="T28" s="62"/>
      <c r="U28" s="62"/>
      <c r="V28" s="62"/>
      <c r="W28" s="62"/>
    </row>
    <row r="29" spans="1:23" x14ac:dyDescent="0.2">
      <c r="A29" s="27" t="s">
        <v>60</v>
      </c>
      <c r="B29" s="23">
        <v>79137.55</v>
      </c>
      <c r="C29" s="23">
        <v>150514.4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8">
        <f t="shared" si="0"/>
        <v>229651.95</v>
      </c>
      <c r="O29" s="62"/>
      <c r="P29" s="62"/>
      <c r="Q29" s="62"/>
      <c r="R29" s="62"/>
      <c r="S29" s="62"/>
      <c r="T29" s="62"/>
      <c r="U29" s="62"/>
      <c r="V29" s="62"/>
      <c r="W29" s="62"/>
    </row>
    <row r="30" spans="1:23" x14ac:dyDescent="0.2">
      <c r="A30" s="27" t="s">
        <v>61</v>
      </c>
      <c r="B30" s="23">
        <v>0</v>
      </c>
      <c r="C30" s="23"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0"/>
        <v>0</v>
      </c>
      <c r="O30" s="62"/>
      <c r="P30" s="62"/>
      <c r="Q30" s="62"/>
      <c r="R30" s="62"/>
      <c r="S30" s="62"/>
      <c r="T30" s="62"/>
      <c r="U30" s="62"/>
      <c r="V30" s="62"/>
      <c r="W30" s="62"/>
    </row>
    <row r="31" spans="1:23" x14ac:dyDescent="0.2">
      <c r="A31" s="27" t="s">
        <v>62</v>
      </c>
      <c r="B31" s="23">
        <v>0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0"/>
        <v>0</v>
      </c>
      <c r="O31" s="62"/>
      <c r="P31" s="62"/>
      <c r="Q31" s="62"/>
      <c r="R31" s="62"/>
      <c r="S31" s="62"/>
      <c r="T31" s="62"/>
      <c r="U31" s="62"/>
      <c r="V31" s="62"/>
      <c r="W31" s="62"/>
    </row>
    <row r="32" spans="1:23" x14ac:dyDescent="0.2">
      <c r="A32" s="27" t="s">
        <v>63</v>
      </c>
      <c r="B32" s="23">
        <v>0</v>
      </c>
      <c r="C32" s="23"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0"/>
        <v>0</v>
      </c>
      <c r="O32" s="62"/>
      <c r="P32" s="62"/>
      <c r="Q32" s="62"/>
      <c r="R32" s="62"/>
      <c r="S32" s="62"/>
      <c r="T32" s="62"/>
      <c r="U32" s="62"/>
      <c r="V32" s="62"/>
      <c r="W32" s="62"/>
    </row>
    <row r="33" spans="1:23" x14ac:dyDescent="0.2">
      <c r="A33" s="27" t="s">
        <v>64</v>
      </c>
      <c r="B33" s="23">
        <v>11498.74</v>
      </c>
      <c r="C33" s="23">
        <v>2536.8000000000002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0"/>
        <v>14035.54</v>
      </c>
      <c r="O33" s="62"/>
      <c r="P33" s="62"/>
      <c r="Q33" s="62"/>
      <c r="R33" s="62"/>
      <c r="S33" s="62"/>
      <c r="T33" s="62"/>
      <c r="U33" s="62"/>
      <c r="V33" s="62"/>
      <c r="W33" s="62"/>
    </row>
    <row r="34" spans="1:23" x14ac:dyDescent="0.2">
      <c r="A34" s="27" t="s">
        <v>65</v>
      </c>
      <c r="B34" s="23">
        <v>66563.520000000004</v>
      </c>
      <c r="C34" s="23">
        <v>2704.48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0"/>
        <v>69268</v>
      </c>
      <c r="O34" s="62"/>
      <c r="P34" s="62"/>
      <c r="Q34" s="62"/>
      <c r="R34" s="62"/>
      <c r="S34" s="62"/>
      <c r="T34" s="62"/>
      <c r="U34" s="62"/>
      <c r="V34" s="62"/>
      <c r="W34" s="62"/>
    </row>
    <row r="35" spans="1:23" x14ac:dyDescent="0.2">
      <c r="A35" s="27" t="s">
        <v>66</v>
      </c>
      <c r="B35" s="23">
        <v>0</v>
      </c>
      <c r="C35" s="23"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8">
        <f t="shared" si="0"/>
        <v>0</v>
      </c>
      <c r="O35" s="62"/>
      <c r="P35" s="62"/>
      <c r="Q35" s="62"/>
      <c r="R35" s="62"/>
      <c r="S35" s="62"/>
      <c r="T35" s="62"/>
      <c r="U35" s="62"/>
      <c r="V35" s="62"/>
      <c r="W35" s="62"/>
    </row>
    <row r="36" spans="1:23" ht="13.5" thickBot="1" x14ac:dyDescent="0.25">
      <c r="A36" s="27" t="s">
        <v>67</v>
      </c>
      <c r="B36" s="23">
        <v>0</v>
      </c>
      <c r="C36" s="23"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8">
        <f t="shared" si="0"/>
        <v>0</v>
      </c>
      <c r="O36" s="62"/>
      <c r="P36" s="62"/>
      <c r="Q36" s="62"/>
      <c r="R36" s="62"/>
      <c r="S36" s="62"/>
      <c r="T36" s="62"/>
      <c r="U36" s="62"/>
      <c r="V36" s="62"/>
      <c r="W36" s="62"/>
    </row>
    <row r="37" spans="1:23" ht="13.5" thickBot="1" x14ac:dyDescent="0.25">
      <c r="A37" s="20" t="s">
        <v>68</v>
      </c>
      <c r="B37" s="21">
        <v>4860</v>
      </c>
      <c r="C37" s="21">
        <v>4500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1">SUM(B37:M37)</f>
        <v>9360</v>
      </c>
      <c r="O37" s="62"/>
      <c r="P37" s="62"/>
      <c r="Q37" s="62"/>
      <c r="R37" s="62"/>
      <c r="S37" s="62"/>
      <c r="T37" s="62"/>
      <c r="U37" s="62"/>
      <c r="V37" s="62"/>
      <c r="W37" s="62"/>
    </row>
    <row r="38" spans="1:23" ht="13.5" thickBot="1" x14ac:dyDescent="0.25">
      <c r="A38" s="29" t="s">
        <v>68</v>
      </c>
      <c r="B38" s="30">
        <v>4860</v>
      </c>
      <c r="C38" s="30">
        <v>4500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1"/>
        <v>9360</v>
      </c>
      <c r="O38" s="62"/>
      <c r="P38" s="62"/>
      <c r="Q38" s="62"/>
      <c r="R38" s="62"/>
      <c r="S38" s="62"/>
      <c r="T38" s="62"/>
      <c r="U38" s="62"/>
      <c r="V38" s="62"/>
      <c r="W38" s="62"/>
    </row>
    <row r="39" spans="1:23" ht="13.5" thickBot="1" x14ac:dyDescent="0.25">
      <c r="A39" s="20" t="s">
        <v>69</v>
      </c>
      <c r="B39" s="21">
        <v>0</v>
      </c>
      <c r="C39" s="21">
        <v>796.66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1"/>
        <v>796.66</v>
      </c>
      <c r="O39" s="62"/>
      <c r="P39" s="62"/>
      <c r="Q39" s="62"/>
      <c r="R39" s="62"/>
      <c r="S39" s="62"/>
      <c r="T39" s="62"/>
      <c r="U39" s="62"/>
      <c r="V39" s="62"/>
      <c r="W39" s="62"/>
    </row>
    <row r="40" spans="1:23" x14ac:dyDescent="0.2">
      <c r="A40" s="27" t="s">
        <v>70</v>
      </c>
      <c r="B40" s="23">
        <v>0</v>
      </c>
      <c r="C40" s="23"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1"/>
        <v>0</v>
      </c>
      <c r="O40" s="62"/>
      <c r="P40" s="62"/>
      <c r="Q40" s="62"/>
      <c r="R40" s="62"/>
      <c r="S40" s="62"/>
      <c r="T40" s="62"/>
      <c r="U40" s="62"/>
      <c r="V40" s="62"/>
      <c r="W40" s="62"/>
    </row>
    <row r="41" spans="1:23" x14ac:dyDescent="0.2">
      <c r="A41" s="27" t="s">
        <v>71</v>
      </c>
      <c r="B41" s="23">
        <v>0</v>
      </c>
      <c r="C41" s="23"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1"/>
        <v>0</v>
      </c>
      <c r="O41" s="62"/>
      <c r="P41" s="62"/>
      <c r="Q41" s="62"/>
      <c r="R41" s="62"/>
      <c r="S41" s="62"/>
      <c r="T41" s="62"/>
      <c r="U41" s="62"/>
      <c r="V41" s="62"/>
      <c r="W41" s="62"/>
    </row>
    <row r="42" spans="1:23" x14ac:dyDescent="0.2">
      <c r="A42" s="27" t="s">
        <v>72</v>
      </c>
      <c r="B42" s="23">
        <v>0</v>
      </c>
      <c r="C42" s="23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1"/>
        <v>0</v>
      </c>
      <c r="O42" s="62"/>
      <c r="P42" s="62"/>
      <c r="Q42" s="62"/>
      <c r="R42" s="62"/>
      <c r="S42" s="62"/>
      <c r="T42" s="62"/>
      <c r="U42" s="62"/>
      <c r="V42" s="62"/>
      <c r="W42" s="62"/>
    </row>
    <row r="43" spans="1:23" x14ac:dyDescent="0.2">
      <c r="A43" s="27" t="s">
        <v>73</v>
      </c>
      <c r="B43" s="23">
        <v>0</v>
      </c>
      <c r="C43" s="23"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1"/>
        <v>0</v>
      </c>
      <c r="O43" s="62"/>
      <c r="P43" s="62"/>
      <c r="Q43" s="62"/>
      <c r="R43" s="62"/>
      <c r="S43" s="62"/>
      <c r="T43" s="62"/>
      <c r="U43" s="62"/>
      <c r="V43" s="62"/>
      <c r="W43" s="62"/>
    </row>
    <row r="44" spans="1:23" x14ac:dyDescent="0.2">
      <c r="A44" s="27" t="s">
        <v>74</v>
      </c>
      <c r="B44" s="23">
        <v>0</v>
      </c>
      <c r="C44" s="23">
        <v>796.66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1"/>
        <v>796.66</v>
      </c>
      <c r="O44" s="62"/>
      <c r="P44" s="62"/>
      <c r="Q44" s="62"/>
      <c r="R44" s="62"/>
      <c r="S44" s="62"/>
      <c r="T44" s="62"/>
      <c r="U44" s="62"/>
      <c r="V44" s="62"/>
      <c r="W44" s="62"/>
    </row>
    <row r="45" spans="1:23" x14ac:dyDescent="0.2">
      <c r="A45" s="27" t="s">
        <v>75</v>
      </c>
      <c r="B45" s="23">
        <v>0</v>
      </c>
      <c r="C45" s="23"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1"/>
        <v>0</v>
      </c>
      <c r="O45" s="62"/>
      <c r="P45" s="62"/>
      <c r="Q45" s="62"/>
      <c r="R45" s="62"/>
      <c r="S45" s="62"/>
      <c r="T45" s="62"/>
      <c r="U45" s="62"/>
      <c r="V45" s="62"/>
      <c r="W45" s="62"/>
    </row>
    <row r="46" spans="1:23" x14ac:dyDescent="0.2">
      <c r="A46" s="27" t="s">
        <v>76</v>
      </c>
      <c r="B46" s="23">
        <v>0</v>
      </c>
      <c r="C46" s="23"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1"/>
        <v>0</v>
      </c>
      <c r="O46" s="62"/>
      <c r="P46" s="62"/>
      <c r="Q46" s="62"/>
      <c r="R46" s="62"/>
      <c r="S46" s="62"/>
      <c r="T46" s="62"/>
      <c r="U46" s="62"/>
      <c r="V46" s="62"/>
      <c r="W46" s="62"/>
    </row>
    <row r="47" spans="1:23" x14ac:dyDescent="0.2">
      <c r="A47" s="27" t="s">
        <v>77</v>
      </c>
      <c r="B47" s="23">
        <v>0</v>
      </c>
      <c r="C47" s="23"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1"/>
        <v>0</v>
      </c>
      <c r="O47" s="62"/>
      <c r="P47" s="62"/>
      <c r="Q47" s="62"/>
      <c r="R47" s="62"/>
      <c r="S47" s="62"/>
      <c r="T47" s="62"/>
      <c r="U47" s="62"/>
      <c r="V47" s="62"/>
      <c r="W47" s="62"/>
    </row>
    <row r="48" spans="1:23" x14ac:dyDescent="0.2">
      <c r="A48" s="27" t="s">
        <v>78</v>
      </c>
      <c r="B48" s="23">
        <v>0</v>
      </c>
      <c r="C48" s="23"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1"/>
        <v>0</v>
      </c>
      <c r="O48" s="62"/>
      <c r="P48" s="62"/>
      <c r="Q48" s="62"/>
      <c r="R48" s="62"/>
      <c r="S48" s="62"/>
      <c r="T48" s="62"/>
      <c r="U48" s="62"/>
      <c r="V48" s="62"/>
      <c r="W48" s="62"/>
    </row>
    <row r="49" spans="1:23" ht="13.5" thickBot="1" x14ac:dyDescent="0.25">
      <c r="A49" s="27" t="s">
        <v>79</v>
      </c>
      <c r="B49" s="23">
        <v>0</v>
      </c>
      <c r="C49" s="23"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1"/>
        <v>0</v>
      </c>
      <c r="O49" s="62"/>
      <c r="P49" s="62"/>
      <c r="Q49" s="62"/>
      <c r="R49" s="62"/>
      <c r="S49" s="62"/>
      <c r="T49" s="62"/>
      <c r="U49" s="62"/>
      <c r="V49" s="62"/>
      <c r="W49" s="62"/>
    </row>
    <row r="50" spans="1:23" ht="13.5" thickBot="1" x14ac:dyDescent="0.25">
      <c r="A50" s="20" t="s">
        <v>80</v>
      </c>
      <c r="B50" s="21">
        <v>29892.69</v>
      </c>
      <c r="C50" s="21">
        <v>26606.47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1"/>
        <v>56499.16</v>
      </c>
      <c r="O50" s="62"/>
      <c r="P50" s="62"/>
      <c r="Q50" s="62"/>
      <c r="R50" s="62"/>
      <c r="S50" s="62"/>
      <c r="T50" s="62"/>
      <c r="U50" s="62"/>
      <c r="V50" s="62"/>
      <c r="W50" s="62"/>
    </row>
    <row r="51" spans="1:23" x14ac:dyDescent="0.2">
      <c r="A51" s="27" t="s">
        <v>81</v>
      </c>
      <c r="B51" s="23">
        <v>29562.69</v>
      </c>
      <c r="C51" s="23">
        <v>26606.47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1"/>
        <v>56169.16</v>
      </c>
      <c r="O51" s="62"/>
      <c r="P51" s="62"/>
      <c r="Q51" s="62"/>
      <c r="R51" s="62"/>
      <c r="S51" s="62"/>
      <c r="T51" s="62"/>
      <c r="U51" s="62"/>
      <c r="V51" s="62"/>
      <c r="W51" s="62"/>
    </row>
    <row r="52" spans="1:23" x14ac:dyDescent="0.2">
      <c r="A52" s="27" t="s">
        <v>82</v>
      </c>
      <c r="B52" s="23">
        <v>0</v>
      </c>
      <c r="C52" s="23"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1"/>
        <v>0</v>
      </c>
      <c r="O52" s="62"/>
      <c r="P52" s="62"/>
      <c r="Q52" s="62"/>
      <c r="R52" s="62"/>
      <c r="S52" s="62"/>
      <c r="T52" s="62"/>
      <c r="U52" s="62"/>
      <c r="V52" s="62"/>
      <c r="W52" s="62"/>
    </row>
    <row r="53" spans="1:23" x14ac:dyDescent="0.2">
      <c r="A53" s="27" t="s">
        <v>83</v>
      </c>
      <c r="B53" s="23">
        <v>0</v>
      </c>
      <c r="C53" s="23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1"/>
        <v>0</v>
      </c>
      <c r="O53" s="62"/>
      <c r="P53" s="62"/>
      <c r="Q53" s="62"/>
      <c r="R53" s="62"/>
      <c r="S53" s="62"/>
      <c r="T53" s="62"/>
      <c r="U53" s="62"/>
      <c r="V53" s="62"/>
      <c r="W53" s="62"/>
    </row>
    <row r="54" spans="1:23" x14ac:dyDescent="0.2">
      <c r="A54" s="27" t="s">
        <v>84</v>
      </c>
      <c r="B54" s="23">
        <v>330</v>
      </c>
      <c r="C54" s="23"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1"/>
        <v>330</v>
      </c>
      <c r="O54" s="62"/>
      <c r="P54" s="62"/>
      <c r="Q54" s="62"/>
      <c r="R54" s="62"/>
      <c r="S54" s="62"/>
      <c r="T54" s="62"/>
      <c r="U54" s="62"/>
      <c r="V54" s="62"/>
      <c r="W54" s="62"/>
    </row>
    <row r="55" spans="1:23" x14ac:dyDescent="0.2">
      <c r="A55" s="27" t="s">
        <v>85</v>
      </c>
      <c r="B55" s="23">
        <v>0</v>
      </c>
      <c r="C55" s="23"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1"/>
        <v>0</v>
      </c>
      <c r="O55" s="62"/>
      <c r="P55" s="62"/>
      <c r="Q55" s="62"/>
      <c r="R55" s="62"/>
      <c r="S55" s="62"/>
      <c r="T55" s="62"/>
      <c r="U55" s="62"/>
      <c r="V55" s="62"/>
      <c r="W55" s="62"/>
    </row>
    <row r="56" spans="1:23" x14ac:dyDescent="0.2">
      <c r="A56" s="27" t="s">
        <v>86</v>
      </c>
      <c r="B56" s="23">
        <v>0</v>
      </c>
      <c r="C56" s="23"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1"/>
        <v>0</v>
      </c>
      <c r="O56" s="62"/>
      <c r="P56" s="62"/>
      <c r="Q56" s="62"/>
      <c r="R56" s="62"/>
      <c r="S56" s="62"/>
      <c r="T56" s="62"/>
      <c r="U56" s="62"/>
      <c r="V56" s="62"/>
      <c r="W56" s="62"/>
    </row>
    <row r="57" spans="1:23" ht="13.5" thickBot="1" x14ac:dyDescent="0.25">
      <c r="A57" s="27" t="s">
        <v>87</v>
      </c>
      <c r="B57" s="23">
        <v>0</v>
      </c>
      <c r="C57" s="23"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1"/>
        <v>0</v>
      </c>
      <c r="O57" s="62"/>
      <c r="P57" s="62"/>
      <c r="Q57" s="62"/>
      <c r="R57" s="62"/>
      <c r="S57" s="62"/>
      <c r="T57" s="62"/>
      <c r="U57" s="62"/>
      <c r="V57" s="62"/>
      <c r="W57" s="62"/>
    </row>
    <row r="58" spans="1:23" ht="23.25" thickBot="1" x14ac:dyDescent="0.25">
      <c r="A58" s="20" t="s">
        <v>88</v>
      </c>
      <c r="B58" s="21">
        <v>5696.4</v>
      </c>
      <c r="C58" s="21">
        <v>7345.05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1"/>
        <v>13041.45</v>
      </c>
      <c r="O58" s="62"/>
      <c r="P58" s="62"/>
      <c r="Q58" s="62"/>
      <c r="R58" s="62"/>
      <c r="S58" s="62"/>
      <c r="T58" s="62"/>
      <c r="U58" s="62"/>
      <c r="V58" s="62"/>
      <c r="W58" s="62"/>
    </row>
    <row r="59" spans="1:23" x14ac:dyDescent="0.2">
      <c r="A59" s="27" t="s">
        <v>89</v>
      </c>
      <c r="B59" s="23">
        <v>0</v>
      </c>
      <c r="C59" s="23"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8">
        <f t="shared" si="1"/>
        <v>0</v>
      </c>
      <c r="O59" s="62"/>
      <c r="P59" s="62"/>
      <c r="Q59" s="62"/>
      <c r="R59" s="62"/>
      <c r="S59" s="62"/>
      <c r="T59" s="62"/>
      <c r="U59" s="62"/>
      <c r="V59" s="62"/>
      <c r="W59" s="62"/>
    </row>
    <row r="60" spans="1:23" x14ac:dyDescent="0.2">
      <c r="A60" s="27" t="s">
        <v>90</v>
      </c>
      <c r="B60" s="23">
        <v>0</v>
      </c>
      <c r="C60" s="23"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>
        <f t="shared" si="1"/>
        <v>0</v>
      </c>
      <c r="O60" s="62"/>
      <c r="P60" s="62"/>
      <c r="Q60" s="62"/>
      <c r="R60" s="62"/>
      <c r="S60" s="62"/>
      <c r="T60" s="62"/>
      <c r="U60" s="62"/>
      <c r="V60" s="62"/>
      <c r="W60" s="62"/>
    </row>
    <row r="61" spans="1:23" x14ac:dyDescent="0.2">
      <c r="A61" s="27" t="s">
        <v>91</v>
      </c>
      <c r="B61" s="23">
        <v>4378.2299999999996</v>
      </c>
      <c r="C61" s="23">
        <v>4592.22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8">
        <f t="shared" si="1"/>
        <v>8970.4500000000007</v>
      </c>
      <c r="O61" s="62"/>
      <c r="P61" s="62"/>
      <c r="Q61" s="62"/>
      <c r="R61" s="62"/>
      <c r="S61" s="62"/>
      <c r="T61" s="62"/>
      <c r="U61" s="62"/>
      <c r="V61" s="62"/>
      <c r="W61" s="62"/>
    </row>
    <row r="62" spans="1:23" x14ac:dyDescent="0.2">
      <c r="A62" s="27" t="s">
        <v>92</v>
      </c>
      <c r="B62" s="23">
        <v>0</v>
      </c>
      <c r="C62" s="23"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8">
        <f t="shared" si="1"/>
        <v>0</v>
      </c>
      <c r="O62" s="62"/>
      <c r="P62" s="62"/>
      <c r="Q62" s="62"/>
      <c r="R62" s="62"/>
      <c r="S62" s="62"/>
      <c r="T62" s="62"/>
      <c r="U62" s="62"/>
      <c r="V62" s="62"/>
      <c r="W62" s="62"/>
    </row>
    <row r="63" spans="1:23" x14ac:dyDescent="0.2">
      <c r="A63" s="27" t="s">
        <v>93</v>
      </c>
      <c r="B63" s="23">
        <v>0</v>
      </c>
      <c r="C63" s="23"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8">
        <f t="shared" si="1"/>
        <v>0</v>
      </c>
      <c r="O63" s="62"/>
      <c r="P63" s="62"/>
      <c r="Q63" s="62"/>
      <c r="R63" s="62"/>
      <c r="S63" s="62"/>
      <c r="T63" s="62"/>
      <c r="U63" s="62"/>
      <c r="V63" s="62"/>
      <c r="W63" s="62"/>
    </row>
    <row r="64" spans="1:23" x14ac:dyDescent="0.2">
      <c r="A64" s="27" t="s">
        <v>94</v>
      </c>
      <c r="B64" s="23">
        <v>0</v>
      </c>
      <c r="C64" s="23"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8">
        <f t="shared" si="1"/>
        <v>0</v>
      </c>
      <c r="O64" s="62"/>
      <c r="P64" s="62"/>
      <c r="Q64" s="62"/>
      <c r="R64" s="62"/>
      <c r="S64" s="62"/>
      <c r="T64" s="62"/>
      <c r="U64" s="62"/>
      <c r="V64" s="62"/>
      <c r="W64" s="62"/>
    </row>
    <row r="65" spans="1:23" x14ac:dyDescent="0.2">
      <c r="A65" s="27" t="s">
        <v>95</v>
      </c>
      <c r="B65" s="23">
        <v>0</v>
      </c>
      <c r="C65" s="23"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8">
        <f t="shared" si="1"/>
        <v>0</v>
      </c>
      <c r="O65" s="62"/>
      <c r="P65" s="62"/>
      <c r="Q65" s="62"/>
      <c r="R65" s="62"/>
      <c r="S65" s="62"/>
      <c r="T65" s="62"/>
      <c r="U65" s="62"/>
      <c r="V65" s="62"/>
      <c r="W65" s="62"/>
    </row>
    <row r="66" spans="1:23" x14ac:dyDescent="0.2">
      <c r="A66" s="27" t="s">
        <v>96</v>
      </c>
      <c r="B66" s="23">
        <v>0</v>
      </c>
      <c r="C66" s="23"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8">
        <f t="shared" si="1"/>
        <v>0</v>
      </c>
      <c r="O66" s="62"/>
      <c r="P66" s="62"/>
      <c r="Q66" s="62"/>
      <c r="R66" s="62"/>
      <c r="S66" s="62"/>
      <c r="T66" s="62"/>
      <c r="U66" s="62"/>
      <c r="V66" s="62"/>
      <c r="W66" s="62"/>
    </row>
    <row r="67" spans="1:23" x14ac:dyDescent="0.2">
      <c r="A67" s="27" t="s">
        <v>97</v>
      </c>
      <c r="B67" s="23">
        <v>0</v>
      </c>
      <c r="C67" s="23"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8">
        <f t="shared" si="1"/>
        <v>0</v>
      </c>
      <c r="O67" s="62"/>
      <c r="P67" s="62"/>
      <c r="Q67" s="62"/>
      <c r="R67" s="62"/>
      <c r="S67" s="62"/>
      <c r="T67" s="62"/>
      <c r="U67" s="62"/>
      <c r="V67" s="62"/>
      <c r="W67" s="62"/>
    </row>
    <row r="68" spans="1:23" x14ac:dyDescent="0.2">
      <c r="A68" s="27" t="s">
        <v>98</v>
      </c>
      <c r="B68" s="23">
        <v>0</v>
      </c>
      <c r="C68" s="23">
        <v>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8">
        <f t="shared" si="1"/>
        <v>0</v>
      </c>
      <c r="O68" s="62"/>
      <c r="P68" s="62"/>
      <c r="Q68" s="62"/>
      <c r="R68" s="62"/>
      <c r="S68" s="62"/>
      <c r="T68" s="62"/>
      <c r="U68" s="62"/>
      <c r="V68" s="62"/>
      <c r="W68" s="62"/>
    </row>
    <row r="69" spans="1:23" x14ac:dyDescent="0.2">
      <c r="A69" s="27" t="s">
        <v>99</v>
      </c>
      <c r="B69" s="23">
        <v>0</v>
      </c>
      <c r="C69" s="23"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8">
        <f t="shared" ref="N69:N100" si="2">SUM(B69:M69)</f>
        <v>0</v>
      </c>
      <c r="O69" s="62"/>
      <c r="P69" s="62"/>
      <c r="Q69" s="62"/>
      <c r="R69" s="62"/>
      <c r="S69" s="62"/>
      <c r="T69" s="62"/>
      <c r="U69" s="62"/>
      <c r="V69" s="62"/>
      <c r="W69" s="62"/>
    </row>
    <row r="70" spans="1:23" x14ac:dyDescent="0.2">
      <c r="A70" s="27" t="s">
        <v>100</v>
      </c>
      <c r="B70" s="23">
        <v>0</v>
      </c>
      <c r="C70" s="23"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8">
        <f t="shared" si="2"/>
        <v>0</v>
      </c>
      <c r="O70" s="62"/>
      <c r="P70" s="62"/>
      <c r="Q70" s="62"/>
      <c r="R70" s="62"/>
      <c r="S70" s="62"/>
      <c r="T70" s="62"/>
      <c r="U70" s="62"/>
      <c r="V70" s="62"/>
      <c r="W70" s="62"/>
    </row>
    <row r="71" spans="1:23" ht="22.5" x14ac:dyDescent="0.2">
      <c r="A71" s="27" t="s">
        <v>101</v>
      </c>
      <c r="B71" s="23">
        <v>0</v>
      </c>
      <c r="C71" s="23"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8">
        <f t="shared" si="2"/>
        <v>0</v>
      </c>
      <c r="O71" s="62"/>
      <c r="P71" s="62"/>
      <c r="Q71" s="62"/>
      <c r="R71" s="62"/>
      <c r="S71" s="62"/>
      <c r="T71" s="62"/>
      <c r="U71" s="62"/>
      <c r="V71" s="62"/>
      <c r="W71" s="62"/>
    </row>
    <row r="72" spans="1:23" ht="22.5" x14ac:dyDescent="0.2">
      <c r="A72" s="27" t="s">
        <v>102</v>
      </c>
      <c r="B72" s="23">
        <v>1083.17</v>
      </c>
      <c r="C72" s="23">
        <v>1024.5899999999999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8">
        <f t="shared" si="2"/>
        <v>2107.7600000000002</v>
      </c>
      <c r="O72" s="62"/>
      <c r="P72" s="62"/>
      <c r="Q72" s="62"/>
      <c r="R72" s="62"/>
      <c r="S72" s="62"/>
      <c r="T72" s="62"/>
      <c r="U72" s="62"/>
      <c r="V72" s="62"/>
      <c r="W72" s="62"/>
    </row>
    <row r="73" spans="1:23" ht="13.5" thickBot="1" x14ac:dyDescent="0.25">
      <c r="A73" s="27" t="s">
        <v>103</v>
      </c>
      <c r="B73" s="23">
        <v>235</v>
      </c>
      <c r="C73" s="23">
        <v>1728.24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8">
        <f t="shared" si="2"/>
        <v>1963.24</v>
      </c>
      <c r="O73" s="62"/>
      <c r="P73" s="62"/>
      <c r="Q73" s="62"/>
      <c r="R73" s="62"/>
      <c r="S73" s="62"/>
      <c r="T73" s="62"/>
      <c r="U73" s="62"/>
      <c r="V73" s="62"/>
      <c r="W73" s="62"/>
    </row>
    <row r="74" spans="1:23" ht="13.5" thickBot="1" x14ac:dyDescent="0.25">
      <c r="A74" s="20" t="s">
        <v>104</v>
      </c>
      <c r="B74" s="21">
        <v>5030.3599999999997</v>
      </c>
      <c r="C74" s="21">
        <v>5848.46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2"/>
        <v>10878.82</v>
      </c>
      <c r="O74" s="62"/>
      <c r="P74" s="62"/>
      <c r="Q74" s="62"/>
      <c r="R74" s="62"/>
      <c r="S74" s="62"/>
      <c r="T74" s="62"/>
      <c r="U74" s="62"/>
      <c r="V74" s="62"/>
      <c r="W74" s="62"/>
    </row>
    <row r="75" spans="1:23" x14ac:dyDescent="0.2">
      <c r="A75" s="27" t="s">
        <v>105</v>
      </c>
      <c r="B75" s="23">
        <v>4790.3599999999997</v>
      </c>
      <c r="C75" s="23">
        <v>5368.46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2"/>
        <v>10158.82</v>
      </c>
      <c r="O75" s="62"/>
      <c r="P75" s="62"/>
      <c r="Q75" s="62"/>
      <c r="R75" s="62"/>
      <c r="S75" s="62"/>
      <c r="T75" s="62"/>
      <c r="U75" s="62"/>
      <c r="V75" s="62"/>
      <c r="W75" s="62"/>
    </row>
    <row r="76" spans="1:23" x14ac:dyDescent="0.2">
      <c r="A76" s="27" t="s">
        <v>106</v>
      </c>
      <c r="B76" s="23">
        <v>240</v>
      </c>
      <c r="C76" s="23">
        <v>480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2"/>
        <v>720</v>
      </c>
      <c r="O76" s="62"/>
      <c r="P76" s="62"/>
      <c r="Q76" s="62"/>
      <c r="R76" s="62"/>
      <c r="S76" s="62"/>
      <c r="T76" s="62"/>
      <c r="U76" s="62"/>
      <c r="V76" s="62"/>
      <c r="W76" s="62"/>
    </row>
    <row r="77" spans="1:23" x14ac:dyDescent="0.2">
      <c r="A77" s="27" t="s">
        <v>107</v>
      </c>
      <c r="B77" s="23">
        <v>0</v>
      </c>
      <c r="C77" s="23"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2"/>
        <v>0</v>
      </c>
      <c r="O77" s="62"/>
      <c r="P77" s="62"/>
      <c r="Q77" s="62"/>
      <c r="R77" s="62"/>
      <c r="S77" s="62"/>
      <c r="T77" s="62"/>
      <c r="U77" s="62"/>
      <c r="V77" s="62"/>
      <c r="W77" s="62"/>
    </row>
    <row r="78" spans="1:23" x14ac:dyDescent="0.2">
      <c r="A78" s="27" t="s">
        <v>108</v>
      </c>
      <c r="B78" s="23">
        <v>0</v>
      </c>
      <c r="C78" s="23"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2"/>
        <v>0</v>
      </c>
      <c r="O78" s="62"/>
      <c r="P78" s="62"/>
      <c r="Q78" s="62"/>
      <c r="R78" s="62"/>
      <c r="S78" s="62"/>
      <c r="T78" s="62"/>
      <c r="U78" s="62"/>
      <c r="V78" s="62"/>
      <c r="W78" s="62"/>
    </row>
    <row r="79" spans="1:23" x14ac:dyDescent="0.2">
      <c r="A79" s="27" t="s">
        <v>109</v>
      </c>
      <c r="B79" s="23">
        <v>0</v>
      </c>
      <c r="C79" s="23"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2"/>
        <v>0</v>
      </c>
      <c r="O79" s="62"/>
      <c r="P79" s="62"/>
      <c r="Q79" s="62"/>
      <c r="R79" s="62"/>
      <c r="S79" s="62"/>
      <c r="T79" s="62"/>
      <c r="U79" s="62"/>
      <c r="V79" s="62"/>
      <c r="W79" s="62"/>
    </row>
    <row r="80" spans="1:23" ht="13.5" thickBot="1" x14ac:dyDescent="0.25">
      <c r="A80" s="27" t="s">
        <v>40</v>
      </c>
      <c r="B80" s="23">
        <v>0</v>
      </c>
      <c r="C80" s="23"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2"/>
        <v>0</v>
      </c>
      <c r="O80" s="62"/>
      <c r="P80" s="62"/>
      <c r="Q80" s="62"/>
      <c r="R80" s="62"/>
      <c r="S80" s="62"/>
      <c r="T80" s="62"/>
      <c r="U80" s="62"/>
      <c r="V80" s="62"/>
      <c r="W80" s="62"/>
    </row>
    <row r="81" spans="1:23" ht="13.5" thickBot="1" x14ac:dyDescent="0.25">
      <c r="A81" s="20" t="s">
        <v>110</v>
      </c>
      <c r="B81" s="21">
        <v>3825</v>
      </c>
      <c r="C81" s="21">
        <v>4530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2"/>
        <v>8355</v>
      </c>
      <c r="O81" s="62"/>
      <c r="P81" s="62"/>
      <c r="Q81" s="62"/>
      <c r="R81" s="62"/>
      <c r="S81" s="62"/>
      <c r="T81" s="62"/>
      <c r="U81" s="62"/>
      <c r="V81" s="62"/>
      <c r="W81" s="62"/>
    </row>
    <row r="82" spans="1:23" x14ac:dyDescent="0.2">
      <c r="A82" s="27" t="s">
        <v>111</v>
      </c>
      <c r="B82" s="23">
        <v>1260</v>
      </c>
      <c r="C82" s="23"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2"/>
        <v>1260</v>
      </c>
      <c r="O82" s="62"/>
      <c r="P82" s="62"/>
      <c r="Q82" s="62"/>
      <c r="R82" s="62"/>
      <c r="S82" s="62"/>
      <c r="T82" s="62"/>
      <c r="U82" s="62"/>
      <c r="V82" s="62"/>
      <c r="W82" s="62"/>
    </row>
    <row r="83" spans="1:23" x14ac:dyDescent="0.2">
      <c r="A83" s="27" t="s">
        <v>112</v>
      </c>
      <c r="B83" s="23">
        <v>0</v>
      </c>
      <c r="C83" s="23"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2"/>
        <v>0</v>
      </c>
      <c r="O83" s="62"/>
      <c r="P83" s="62"/>
      <c r="Q83" s="62"/>
      <c r="R83" s="62"/>
      <c r="S83" s="62"/>
      <c r="T83" s="62"/>
      <c r="U83" s="62"/>
      <c r="V83" s="62"/>
      <c r="W83" s="62"/>
    </row>
    <row r="84" spans="1:23" x14ac:dyDescent="0.2">
      <c r="A84" s="27" t="s">
        <v>113</v>
      </c>
      <c r="B84" s="23">
        <v>0</v>
      </c>
      <c r="C84" s="23"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2"/>
        <v>0</v>
      </c>
      <c r="O84" s="62"/>
      <c r="P84" s="62"/>
      <c r="Q84" s="62"/>
      <c r="R84" s="62"/>
      <c r="S84" s="62"/>
      <c r="T84" s="62"/>
      <c r="U84" s="62"/>
      <c r="V84" s="62"/>
      <c r="W84" s="62"/>
    </row>
    <row r="85" spans="1:23" ht="13.5" thickBot="1" x14ac:dyDescent="0.25">
      <c r="A85" s="27" t="s">
        <v>40</v>
      </c>
      <c r="B85" s="23">
        <v>2565</v>
      </c>
      <c r="C85" s="23">
        <v>4530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2"/>
        <v>7095</v>
      </c>
      <c r="O85" s="62"/>
      <c r="P85" s="62"/>
      <c r="Q85" s="62"/>
      <c r="R85" s="62"/>
      <c r="S85" s="62"/>
      <c r="T85" s="62"/>
      <c r="U85" s="62"/>
      <c r="V85" s="62"/>
      <c r="W85" s="62"/>
    </row>
    <row r="86" spans="1:23" ht="13.5" thickBot="1" x14ac:dyDescent="0.25">
      <c r="A86" s="20" t="s">
        <v>114</v>
      </c>
      <c r="B86" s="21">
        <v>17859.45</v>
      </c>
      <c r="C86" s="21">
        <v>14437.2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2"/>
        <v>32296.65</v>
      </c>
      <c r="O86" s="62"/>
      <c r="P86" s="62"/>
      <c r="Q86" s="62"/>
      <c r="R86" s="62"/>
      <c r="S86" s="62"/>
      <c r="T86" s="62"/>
      <c r="U86" s="62"/>
      <c r="V86" s="62"/>
      <c r="W86" s="62"/>
    </row>
    <row r="87" spans="1:23" x14ac:dyDescent="0.2">
      <c r="A87" s="27" t="s">
        <v>115</v>
      </c>
      <c r="B87" s="23">
        <v>0</v>
      </c>
      <c r="C87" s="23"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2"/>
        <v>0</v>
      </c>
      <c r="O87" s="62"/>
      <c r="P87" s="62"/>
      <c r="Q87" s="62"/>
      <c r="R87" s="62"/>
      <c r="S87" s="62"/>
      <c r="T87" s="62"/>
      <c r="U87" s="62"/>
      <c r="V87" s="62"/>
      <c r="W87" s="62"/>
    </row>
    <row r="88" spans="1:23" x14ac:dyDescent="0.2">
      <c r="A88" s="27" t="s">
        <v>116</v>
      </c>
      <c r="B88" s="23">
        <v>0</v>
      </c>
      <c r="C88" s="23"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2"/>
        <v>0</v>
      </c>
      <c r="O88" s="62"/>
      <c r="P88" s="62"/>
      <c r="Q88" s="62"/>
      <c r="R88" s="62"/>
      <c r="S88" s="62"/>
      <c r="T88" s="62"/>
      <c r="U88" s="62"/>
      <c r="V88" s="62"/>
      <c r="W88" s="62"/>
    </row>
    <row r="89" spans="1:23" x14ac:dyDescent="0.2">
      <c r="A89" s="27" t="s">
        <v>117</v>
      </c>
      <c r="B89" s="23">
        <v>0</v>
      </c>
      <c r="C89" s="23"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2"/>
        <v>0</v>
      </c>
      <c r="O89" s="62"/>
      <c r="P89" s="62"/>
      <c r="Q89" s="62"/>
      <c r="R89" s="62"/>
      <c r="S89" s="62"/>
      <c r="T89" s="62"/>
      <c r="U89" s="62"/>
      <c r="V89" s="62"/>
      <c r="W89" s="62"/>
    </row>
    <row r="90" spans="1:23" x14ac:dyDescent="0.2">
      <c r="A90" s="27" t="s">
        <v>118</v>
      </c>
      <c r="B90" s="23">
        <v>0</v>
      </c>
      <c r="C90" s="23"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2"/>
        <v>0</v>
      </c>
      <c r="O90" s="62"/>
      <c r="P90" s="62"/>
      <c r="Q90" s="62"/>
      <c r="R90" s="62"/>
      <c r="S90" s="62"/>
      <c r="T90" s="62"/>
      <c r="U90" s="62"/>
      <c r="V90" s="62"/>
      <c r="W90" s="62"/>
    </row>
    <row r="91" spans="1:23" x14ac:dyDescent="0.2">
      <c r="A91" s="27" t="s">
        <v>131</v>
      </c>
      <c r="B91" s="23">
        <v>0</v>
      </c>
      <c r="C91" s="23"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2"/>
        <v>0</v>
      </c>
      <c r="O91" s="62"/>
      <c r="P91" s="62"/>
      <c r="Q91" s="62"/>
      <c r="R91" s="62"/>
      <c r="S91" s="62"/>
      <c r="T91" s="62"/>
      <c r="U91" s="62"/>
      <c r="V91" s="62"/>
      <c r="W91" s="62"/>
    </row>
    <row r="92" spans="1:23" x14ac:dyDescent="0.2">
      <c r="A92" s="27" t="s">
        <v>120</v>
      </c>
      <c r="B92" s="23">
        <v>0</v>
      </c>
      <c r="C92" s="23"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2"/>
        <v>0</v>
      </c>
      <c r="O92" s="62"/>
      <c r="P92" s="62"/>
      <c r="Q92" s="62"/>
      <c r="R92" s="62"/>
      <c r="S92" s="62"/>
      <c r="T92" s="62"/>
      <c r="U92" s="62"/>
      <c r="V92" s="62"/>
      <c r="W92" s="62"/>
    </row>
    <row r="93" spans="1:23" x14ac:dyDescent="0.2">
      <c r="A93" s="27" t="s">
        <v>119</v>
      </c>
      <c r="B93" s="23">
        <v>17559.45</v>
      </c>
      <c r="C93" s="23">
        <v>14167.2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2"/>
        <v>31726.65</v>
      </c>
      <c r="O93" s="62"/>
      <c r="P93" s="62"/>
      <c r="Q93" s="62"/>
      <c r="R93" s="62"/>
      <c r="S93" s="62"/>
      <c r="T93" s="62"/>
      <c r="U93" s="62"/>
      <c r="V93" s="62"/>
      <c r="W93" s="62"/>
    </row>
    <row r="94" spans="1:23" ht="13.5" thickBot="1" x14ac:dyDescent="0.25">
      <c r="A94" s="27" t="s">
        <v>40</v>
      </c>
      <c r="B94" s="23">
        <v>300</v>
      </c>
      <c r="C94" s="23">
        <v>270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2"/>
        <v>570</v>
      </c>
      <c r="O94" s="62"/>
      <c r="P94" s="62"/>
      <c r="Q94" s="62"/>
      <c r="R94" s="62"/>
      <c r="S94" s="62"/>
      <c r="T94" s="62"/>
      <c r="U94" s="62"/>
      <c r="V94" s="62"/>
      <c r="W94" s="62"/>
    </row>
    <row r="95" spans="1:23" ht="13.5" thickBot="1" x14ac:dyDescent="0.25">
      <c r="A95" s="20" t="s">
        <v>121</v>
      </c>
      <c r="B95" s="21">
        <v>0</v>
      </c>
      <c r="C95" s="21"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2"/>
        <v>0</v>
      </c>
      <c r="O95" s="62"/>
      <c r="P95" s="62"/>
      <c r="Q95" s="62"/>
      <c r="R95" s="62"/>
      <c r="S95" s="62"/>
      <c r="T95" s="62"/>
      <c r="U95" s="62"/>
      <c r="V95" s="62"/>
      <c r="W95" s="62"/>
    </row>
    <row r="96" spans="1:23" x14ac:dyDescent="0.2">
      <c r="A96" s="27" t="s">
        <v>122</v>
      </c>
      <c r="B96" s="23">
        <v>0</v>
      </c>
      <c r="C96" s="23"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2"/>
        <v>0</v>
      </c>
      <c r="O96" s="62"/>
      <c r="P96" s="62"/>
      <c r="Q96" s="62"/>
      <c r="R96" s="62"/>
      <c r="S96" s="62"/>
      <c r="T96" s="62"/>
      <c r="U96" s="62"/>
      <c r="V96" s="62"/>
      <c r="W96" s="62"/>
    </row>
    <row r="97" spans="1:23" x14ac:dyDescent="0.2">
      <c r="A97" s="27" t="s">
        <v>123</v>
      </c>
      <c r="B97" s="23">
        <v>0</v>
      </c>
      <c r="C97" s="23"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2"/>
        <v>0</v>
      </c>
      <c r="O97" s="62"/>
      <c r="P97" s="62"/>
      <c r="Q97" s="62"/>
      <c r="R97" s="62"/>
      <c r="S97" s="62"/>
      <c r="T97" s="62"/>
      <c r="U97" s="62"/>
      <c r="V97" s="62"/>
      <c r="W97" s="62"/>
    </row>
    <row r="98" spans="1:23" ht="13.5" thickBot="1" x14ac:dyDescent="0.25">
      <c r="A98" s="27" t="s">
        <v>40</v>
      </c>
      <c r="B98" s="23">
        <v>0</v>
      </c>
      <c r="C98" s="23"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2"/>
        <v>0</v>
      </c>
      <c r="O98" s="62"/>
      <c r="P98" s="62"/>
      <c r="Q98" s="62"/>
      <c r="R98" s="62"/>
      <c r="S98" s="62"/>
      <c r="T98" s="62"/>
      <c r="U98" s="62"/>
      <c r="V98" s="62"/>
      <c r="W98" s="62"/>
    </row>
    <row r="99" spans="1:23" ht="13.5" thickBot="1" x14ac:dyDescent="0.25">
      <c r="A99" s="20" t="s">
        <v>124</v>
      </c>
      <c r="B99" s="21">
        <v>5322</v>
      </c>
      <c r="C99" s="21">
        <v>6297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2"/>
        <v>11619</v>
      </c>
      <c r="O99" s="62"/>
      <c r="P99" s="62"/>
      <c r="Q99" s="62"/>
      <c r="R99" s="62"/>
      <c r="S99" s="62"/>
      <c r="T99" s="62"/>
      <c r="U99" s="62"/>
      <c r="V99" s="62"/>
      <c r="W99" s="62"/>
    </row>
    <row r="100" spans="1:23" ht="13.5" thickBot="1" x14ac:dyDescent="0.25">
      <c r="A100" s="31" t="s">
        <v>124</v>
      </c>
      <c r="B100" s="32">
        <v>5322</v>
      </c>
      <c r="C100" s="32">
        <v>6297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2"/>
        <v>11619</v>
      </c>
      <c r="O100" s="62"/>
      <c r="P100" s="62"/>
      <c r="Q100" s="62"/>
      <c r="R100" s="62"/>
      <c r="S100" s="62"/>
      <c r="T100" s="62"/>
      <c r="U100" s="62"/>
      <c r="V100" s="62"/>
      <c r="W100" s="62"/>
    </row>
    <row r="101" spans="1:23" ht="13.5" thickBot="1" x14ac:dyDescent="0.25">
      <c r="A101" s="34" t="s">
        <v>2</v>
      </c>
      <c r="B101" s="35">
        <f>B4+B10+B17+B22+B25+B37+B39+B50+B58+B74+B81+B86+B95+B99</f>
        <v>230843.71</v>
      </c>
      <c r="C101" s="35">
        <f t="shared" ref="C101" si="3">C4+C10+C17+C22+C25+C37+C39+C50+C58+C74+C81+C86+C95+C99</f>
        <v>227021.52</v>
      </c>
      <c r="D101" s="35">
        <f t="shared" ref="D101:M101" si="4">SUM(D99,D95,D86,D81,D74,D58,D50,D39,D37,D25,D22,D17,D10,D4)</f>
        <v>0</v>
      </c>
      <c r="E101" s="35">
        <f t="shared" si="4"/>
        <v>0</v>
      </c>
      <c r="F101" s="35">
        <f t="shared" si="4"/>
        <v>0</v>
      </c>
      <c r="G101" s="35">
        <f t="shared" si="4"/>
        <v>0</v>
      </c>
      <c r="H101" s="35">
        <f t="shared" si="4"/>
        <v>0</v>
      </c>
      <c r="I101" s="35">
        <f t="shared" si="4"/>
        <v>0</v>
      </c>
      <c r="J101" s="35">
        <f t="shared" si="4"/>
        <v>0</v>
      </c>
      <c r="K101" s="35">
        <f t="shared" si="4"/>
        <v>0</v>
      </c>
      <c r="L101" s="35">
        <f t="shared" si="4"/>
        <v>0</v>
      </c>
      <c r="M101" s="35">
        <f t="shared" si="4"/>
        <v>0</v>
      </c>
      <c r="N101" s="35">
        <f>+SUM(B101:M101)</f>
        <v>457865.23</v>
      </c>
      <c r="O101" s="62"/>
      <c r="P101" s="62"/>
      <c r="Q101" s="62"/>
      <c r="R101" s="62"/>
      <c r="S101" s="62"/>
      <c r="T101" s="62"/>
      <c r="U101" s="62"/>
      <c r="V101" s="62"/>
      <c r="W101" s="62"/>
    </row>
    <row r="104" spans="1:23" x14ac:dyDescent="0.2"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workbookViewId="0">
      <pane xSplit="1" ySplit="3" topLeftCell="B88" activePane="bottomRight" state="frozen"/>
      <selection activeCell="P8" sqref="P8"/>
      <selection pane="topRight" activeCell="P8" sqref="P8"/>
      <selection pane="bottomLeft" activeCell="P8" sqref="P8"/>
      <selection pane="bottomRight" activeCell="D11" sqref="D11"/>
    </sheetView>
  </sheetViews>
  <sheetFormatPr baseColWidth="10" defaultRowHeight="12.75" x14ac:dyDescent="0.2"/>
  <cols>
    <col min="1" max="1" width="32.7109375" style="16" customWidth="1"/>
    <col min="2" max="256" width="11.42578125" style="16"/>
    <col min="257" max="257" width="32.7109375" style="16" customWidth="1"/>
    <col min="258" max="512" width="11.42578125" style="16"/>
    <col min="513" max="513" width="32.7109375" style="16" customWidth="1"/>
    <col min="514" max="768" width="11.42578125" style="16"/>
    <col min="769" max="769" width="32.7109375" style="16" customWidth="1"/>
    <col min="770" max="1024" width="11.42578125" style="16"/>
    <col min="1025" max="1025" width="32.7109375" style="16" customWidth="1"/>
    <col min="1026" max="1280" width="11.42578125" style="16"/>
    <col min="1281" max="1281" width="32.7109375" style="16" customWidth="1"/>
    <col min="1282" max="1536" width="11.42578125" style="16"/>
    <col min="1537" max="1537" width="32.7109375" style="16" customWidth="1"/>
    <col min="1538" max="1792" width="11.42578125" style="16"/>
    <col min="1793" max="1793" width="32.7109375" style="16" customWidth="1"/>
    <col min="1794" max="2048" width="11.42578125" style="16"/>
    <col min="2049" max="2049" width="32.7109375" style="16" customWidth="1"/>
    <col min="2050" max="2304" width="11.42578125" style="16"/>
    <col min="2305" max="2305" width="32.7109375" style="16" customWidth="1"/>
    <col min="2306" max="2560" width="11.42578125" style="16"/>
    <col min="2561" max="2561" width="32.7109375" style="16" customWidth="1"/>
    <col min="2562" max="2816" width="11.42578125" style="16"/>
    <col min="2817" max="2817" width="32.7109375" style="16" customWidth="1"/>
    <col min="2818" max="3072" width="11.42578125" style="16"/>
    <col min="3073" max="3073" width="32.7109375" style="16" customWidth="1"/>
    <col min="3074" max="3328" width="11.42578125" style="16"/>
    <col min="3329" max="3329" width="32.7109375" style="16" customWidth="1"/>
    <col min="3330" max="3584" width="11.42578125" style="16"/>
    <col min="3585" max="3585" width="32.7109375" style="16" customWidth="1"/>
    <col min="3586" max="3840" width="11.42578125" style="16"/>
    <col min="3841" max="3841" width="32.7109375" style="16" customWidth="1"/>
    <col min="3842" max="4096" width="11.42578125" style="16"/>
    <col min="4097" max="4097" width="32.7109375" style="16" customWidth="1"/>
    <col min="4098" max="4352" width="11.42578125" style="16"/>
    <col min="4353" max="4353" width="32.7109375" style="16" customWidth="1"/>
    <col min="4354" max="4608" width="11.42578125" style="16"/>
    <col min="4609" max="4609" width="32.7109375" style="16" customWidth="1"/>
    <col min="4610" max="4864" width="11.42578125" style="16"/>
    <col min="4865" max="4865" width="32.7109375" style="16" customWidth="1"/>
    <col min="4866" max="5120" width="11.42578125" style="16"/>
    <col min="5121" max="5121" width="32.7109375" style="16" customWidth="1"/>
    <col min="5122" max="5376" width="11.42578125" style="16"/>
    <col min="5377" max="5377" width="32.7109375" style="16" customWidth="1"/>
    <col min="5378" max="5632" width="11.42578125" style="16"/>
    <col min="5633" max="5633" width="32.7109375" style="16" customWidth="1"/>
    <col min="5634" max="5888" width="11.42578125" style="16"/>
    <col min="5889" max="5889" width="32.7109375" style="16" customWidth="1"/>
    <col min="5890" max="6144" width="11.42578125" style="16"/>
    <col min="6145" max="6145" width="32.7109375" style="16" customWidth="1"/>
    <col min="6146" max="6400" width="11.42578125" style="16"/>
    <col min="6401" max="6401" width="32.7109375" style="16" customWidth="1"/>
    <col min="6402" max="6656" width="11.42578125" style="16"/>
    <col min="6657" max="6657" width="32.7109375" style="16" customWidth="1"/>
    <col min="6658" max="6912" width="11.42578125" style="16"/>
    <col min="6913" max="6913" width="32.7109375" style="16" customWidth="1"/>
    <col min="6914" max="7168" width="11.42578125" style="16"/>
    <col min="7169" max="7169" width="32.7109375" style="16" customWidth="1"/>
    <col min="7170" max="7424" width="11.42578125" style="16"/>
    <col min="7425" max="7425" width="32.7109375" style="16" customWidth="1"/>
    <col min="7426" max="7680" width="11.42578125" style="16"/>
    <col min="7681" max="7681" width="32.7109375" style="16" customWidth="1"/>
    <col min="7682" max="7936" width="11.42578125" style="16"/>
    <col min="7937" max="7937" width="32.7109375" style="16" customWidth="1"/>
    <col min="7938" max="8192" width="11.42578125" style="16"/>
    <col min="8193" max="8193" width="32.7109375" style="16" customWidth="1"/>
    <col min="8194" max="8448" width="11.42578125" style="16"/>
    <col min="8449" max="8449" width="32.7109375" style="16" customWidth="1"/>
    <col min="8450" max="8704" width="11.42578125" style="16"/>
    <col min="8705" max="8705" width="32.7109375" style="16" customWidth="1"/>
    <col min="8706" max="8960" width="11.42578125" style="16"/>
    <col min="8961" max="8961" width="32.7109375" style="16" customWidth="1"/>
    <col min="8962" max="9216" width="11.42578125" style="16"/>
    <col min="9217" max="9217" width="32.7109375" style="16" customWidth="1"/>
    <col min="9218" max="9472" width="11.42578125" style="16"/>
    <col min="9473" max="9473" width="32.7109375" style="16" customWidth="1"/>
    <col min="9474" max="9728" width="11.42578125" style="16"/>
    <col min="9729" max="9729" width="32.7109375" style="16" customWidth="1"/>
    <col min="9730" max="9984" width="11.42578125" style="16"/>
    <col min="9985" max="9985" width="32.7109375" style="16" customWidth="1"/>
    <col min="9986" max="10240" width="11.42578125" style="16"/>
    <col min="10241" max="10241" width="32.7109375" style="16" customWidth="1"/>
    <col min="10242" max="10496" width="11.42578125" style="16"/>
    <col min="10497" max="10497" width="32.7109375" style="16" customWidth="1"/>
    <col min="10498" max="10752" width="11.42578125" style="16"/>
    <col min="10753" max="10753" width="32.7109375" style="16" customWidth="1"/>
    <col min="10754" max="11008" width="11.42578125" style="16"/>
    <col min="11009" max="11009" width="32.7109375" style="16" customWidth="1"/>
    <col min="11010" max="11264" width="11.42578125" style="16"/>
    <col min="11265" max="11265" width="32.7109375" style="16" customWidth="1"/>
    <col min="11266" max="11520" width="11.42578125" style="16"/>
    <col min="11521" max="11521" width="32.7109375" style="16" customWidth="1"/>
    <col min="11522" max="11776" width="11.42578125" style="16"/>
    <col min="11777" max="11777" width="32.7109375" style="16" customWidth="1"/>
    <col min="11778" max="12032" width="11.42578125" style="16"/>
    <col min="12033" max="12033" width="32.7109375" style="16" customWidth="1"/>
    <col min="12034" max="12288" width="11.42578125" style="16"/>
    <col min="12289" max="12289" width="32.7109375" style="16" customWidth="1"/>
    <col min="12290" max="12544" width="11.42578125" style="16"/>
    <col min="12545" max="12545" width="32.7109375" style="16" customWidth="1"/>
    <col min="12546" max="12800" width="11.42578125" style="16"/>
    <col min="12801" max="12801" width="32.7109375" style="16" customWidth="1"/>
    <col min="12802" max="13056" width="11.42578125" style="16"/>
    <col min="13057" max="13057" width="32.7109375" style="16" customWidth="1"/>
    <col min="13058" max="13312" width="11.42578125" style="16"/>
    <col min="13313" max="13313" width="32.7109375" style="16" customWidth="1"/>
    <col min="13314" max="13568" width="11.42578125" style="16"/>
    <col min="13569" max="13569" width="32.7109375" style="16" customWidth="1"/>
    <col min="13570" max="13824" width="11.42578125" style="16"/>
    <col min="13825" max="13825" width="32.7109375" style="16" customWidth="1"/>
    <col min="13826" max="14080" width="11.42578125" style="16"/>
    <col min="14081" max="14081" width="32.7109375" style="16" customWidth="1"/>
    <col min="14082" max="14336" width="11.42578125" style="16"/>
    <col min="14337" max="14337" width="32.7109375" style="16" customWidth="1"/>
    <col min="14338" max="14592" width="11.42578125" style="16"/>
    <col min="14593" max="14593" width="32.7109375" style="16" customWidth="1"/>
    <col min="14594" max="14848" width="11.42578125" style="16"/>
    <col min="14849" max="14849" width="32.7109375" style="16" customWidth="1"/>
    <col min="14850" max="15104" width="11.42578125" style="16"/>
    <col min="15105" max="15105" width="32.7109375" style="16" customWidth="1"/>
    <col min="15106" max="15360" width="11.42578125" style="16"/>
    <col min="15361" max="15361" width="32.7109375" style="16" customWidth="1"/>
    <col min="15362" max="15616" width="11.42578125" style="16"/>
    <col min="15617" max="15617" width="32.7109375" style="16" customWidth="1"/>
    <col min="15618" max="15872" width="11.42578125" style="16"/>
    <col min="15873" max="15873" width="32.7109375" style="16" customWidth="1"/>
    <col min="15874" max="16128" width="11.42578125" style="16"/>
    <col min="16129" max="16129" width="32.7109375" style="16" customWidth="1"/>
    <col min="16130" max="16384" width="11.42578125" style="16"/>
  </cols>
  <sheetData>
    <row r="1" spans="1:14" x14ac:dyDescent="0.2">
      <c r="A1" s="63" t="s">
        <v>138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v>0</v>
      </c>
      <c r="C4" s="21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>'TON-MES-FERROSUR'!X5</f>
        <v>0</v>
      </c>
    </row>
    <row r="5" spans="1:14" x14ac:dyDescent="0.2">
      <c r="A5" s="22" t="s">
        <v>36</v>
      </c>
      <c r="B5" s="23">
        <v>0</v>
      </c>
      <c r="C5" s="23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ref="N5:N36" si="0">SUM(B5:M5)</f>
        <v>0</v>
      </c>
    </row>
    <row r="6" spans="1:14" x14ac:dyDescent="0.2">
      <c r="A6" s="22" t="s">
        <v>37</v>
      </c>
      <c r="B6" s="23">
        <v>0</v>
      </c>
      <c r="C6" s="23"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</row>
    <row r="7" spans="1:14" x14ac:dyDescent="0.2">
      <c r="A7" s="22" t="s">
        <v>38</v>
      </c>
      <c r="B7" s="23">
        <v>0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</row>
    <row r="8" spans="1:14" x14ac:dyDescent="0.2">
      <c r="A8" s="25" t="s">
        <v>39</v>
      </c>
      <c r="B8" s="23">
        <v>0</v>
      </c>
      <c r="C8" s="23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</row>
    <row r="9" spans="1:14" ht="13.5" thickBot="1" x14ac:dyDescent="0.25">
      <c r="A9" s="26" t="s">
        <v>40</v>
      </c>
      <c r="B9" s="24">
        <v>0</v>
      </c>
      <c r="C9" s="23">
        <v>0</v>
      </c>
      <c r="D9" s="23"/>
      <c r="E9" s="23"/>
      <c r="F9" s="24"/>
      <c r="G9" s="23"/>
      <c r="H9" s="23"/>
      <c r="I9" s="23"/>
      <c r="J9" s="24"/>
      <c r="K9" s="23"/>
      <c r="L9" s="23"/>
      <c r="M9" s="23"/>
      <c r="N9" s="24">
        <f t="shared" si="0"/>
        <v>0</v>
      </c>
    </row>
    <row r="10" spans="1:14" ht="13.5" thickBot="1" x14ac:dyDescent="0.25">
      <c r="A10" s="20" t="s">
        <v>41</v>
      </c>
      <c r="B10" s="21">
        <v>0</v>
      </c>
      <c r="C10" s="21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x14ac:dyDescent="0.2">
      <c r="A11" s="27" t="s">
        <v>42</v>
      </c>
      <c r="B11" s="23">
        <v>0</v>
      </c>
      <c r="C11" s="23">
        <v>0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0</v>
      </c>
    </row>
    <row r="12" spans="1:14" x14ac:dyDescent="0.2">
      <c r="A12" s="27" t="s">
        <v>43</v>
      </c>
      <c r="B12" s="23">
        <v>0</v>
      </c>
      <c r="C12" s="23"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</row>
    <row r="13" spans="1:14" x14ac:dyDescent="0.2">
      <c r="A13" s="27" t="s">
        <v>44</v>
      </c>
      <c r="B13" s="23">
        <v>0</v>
      </c>
      <c r="C13" s="23"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x14ac:dyDescent="0.2">
      <c r="A14" s="27" t="s">
        <v>45</v>
      </c>
      <c r="B14" s="23">
        <v>0</v>
      </c>
      <c r="C14" s="23"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</row>
    <row r="15" spans="1:14" x14ac:dyDescent="0.2">
      <c r="A15" s="27" t="s">
        <v>46</v>
      </c>
      <c r="B15" s="23">
        <v>0</v>
      </c>
      <c r="C15" s="23"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3.5" thickBot="1" x14ac:dyDescent="0.25">
      <c r="A16" s="27" t="s">
        <v>47</v>
      </c>
      <c r="B16" s="23">
        <v>0</v>
      </c>
      <c r="C16" s="23"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</row>
    <row r="17" spans="1:14" ht="13.5" thickBot="1" x14ac:dyDescent="0.25">
      <c r="A17" s="20" t="s">
        <v>48</v>
      </c>
      <c r="B17" s="21">
        <v>0</v>
      </c>
      <c r="C17" s="21">
        <v>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x14ac:dyDescent="0.2">
      <c r="A18" s="27" t="s">
        <v>49</v>
      </c>
      <c r="B18" s="23">
        <v>0</v>
      </c>
      <c r="C18" s="23">
        <v>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0</v>
      </c>
    </row>
    <row r="19" spans="1:14" x14ac:dyDescent="0.2">
      <c r="A19" s="27" t="s">
        <v>50</v>
      </c>
      <c r="B19" s="23">
        <v>0</v>
      </c>
      <c r="C19" s="23"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</row>
    <row r="20" spans="1:14" x14ac:dyDescent="0.2">
      <c r="A20" s="27" t="s">
        <v>51</v>
      </c>
      <c r="B20" s="23">
        <v>0</v>
      </c>
      <c r="C20" s="23"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</row>
    <row r="21" spans="1:14" ht="13.5" thickBot="1" x14ac:dyDescent="0.25">
      <c r="A21" s="27" t="s">
        <v>52</v>
      </c>
      <c r="B21" s="23">
        <v>0</v>
      </c>
      <c r="C21" s="23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</row>
    <row r="22" spans="1:14" ht="13.5" thickBot="1" x14ac:dyDescent="0.25">
      <c r="A22" s="20" t="s">
        <v>53</v>
      </c>
      <c r="B22" s="36">
        <v>0</v>
      </c>
      <c r="C22" s="36"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0"/>
        <v>0</v>
      </c>
    </row>
    <row r="23" spans="1:14" x14ac:dyDescent="0.2">
      <c r="A23" s="27" t="s">
        <v>54</v>
      </c>
      <c r="B23" s="23">
        <v>0</v>
      </c>
      <c r="C23" s="23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0"/>
        <v>0</v>
      </c>
    </row>
    <row r="24" spans="1:14" ht="13.5" thickBot="1" x14ac:dyDescent="0.25">
      <c r="A24" s="27" t="s">
        <v>55</v>
      </c>
      <c r="B24" s="23">
        <v>0</v>
      </c>
      <c r="C24" s="23">
        <v>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8">
        <f t="shared" si="0"/>
        <v>0</v>
      </c>
    </row>
    <row r="25" spans="1:14" ht="13.5" thickBot="1" x14ac:dyDescent="0.25">
      <c r="A25" s="20" t="s">
        <v>56</v>
      </c>
      <c r="B25" s="21">
        <v>4002.41</v>
      </c>
      <c r="C25" s="21">
        <v>563.5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0"/>
        <v>4565.91</v>
      </c>
    </row>
    <row r="26" spans="1:14" x14ac:dyDescent="0.2">
      <c r="A26" s="27" t="s">
        <v>57</v>
      </c>
      <c r="B26" s="23">
        <v>0</v>
      </c>
      <c r="C26" s="23"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0"/>
        <v>0</v>
      </c>
    </row>
    <row r="27" spans="1:14" x14ac:dyDescent="0.2">
      <c r="A27" s="27" t="s">
        <v>58</v>
      </c>
      <c r="B27" s="23">
        <v>0</v>
      </c>
      <c r="C27" s="23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0"/>
        <v>0</v>
      </c>
    </row>
    <row r="28" spans="1:14" x14ac:dyDescent="0.2">
      <c r="A28" s="27" t="s">
        <v>59</v>
      </c>
      <c r="B28" s="23">
        <v>0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0"/>
        <v>0</v>
      </c>
    </row>
    <row r="29" spans="1:14" x14ac:dyDescent="0.2">
      <c r="A29" s="27" t="s">
        <v>60</v>
      </c>
      <c r="B29" s="23">
        <v>0</v>
      </c>
      <c r="C29" s="23">
        <v>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8">
        <f t="shared" si="0"/>
        <v>0</v>
      </c>
    </row>
    <row r="30" spans="1:14" x14ac:dyDescent="0.2">
      <c r="A30" s="27" t="s">
        <v>61</v>
      </c>
      <c r="B30" s="23">
        <v>0</v>
      </c>
      <c r="C30" s="23"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0"/>
        <v>0</v>
      </c>
    </row>
    <row r="31" spans="1:14" x14ac:dyDescent="0.2">
      <c r="A31" s="27" t="s">
        <v>62</v>
      </c>
      <c r="B31" s="23">
        <v>4002.41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0"/>
        <v>4002.41</v>
      </c>
    </row>
    <row r="32" spans="1:14" x14ac:dyDescent="0.2">
      <c r="A32" s="27" t="s">
        <v>63</v>
      </c>
      <c r="B32" s="23">
        <v>0</v>
      </c>
      <c r="C32" s="23"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0"/>
        <v>0</v>
      </c>
    </row>
    <row r="33" spans="1:14" x14ac:dyDescent="0.2">
      <c r="A33" s="27" t="s">
        <v>64</v>
      </c>
      <c r="B33" s="23">
        <v>0</v>
      </c>
      <c r="C33" s="23"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0"/>
        <v>0</v>
      </c>
    </row>
    <row r="34" spans="1:14" x14ac:dyDescent="0.2">
      <c r="A34" s="27" t="s">
        <v>65</v>
      </c>
      <c r="B34" s="23">
        <v>0</v>
      </c>
      <c r="C34" s="23"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0"/>
        <v>0</v>
      </c>
    </row>
    <row r="35" spans="1:14" x14ac:dyDescent="0.2">
      <c r="A35" s="27" t="s">
        <v>66</v>
      </c>
      <c r="B35" s="23">
        <v>0</v>
      </c>
      <c r="C35" s="23">
        <v>563.5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8">
        <f t="shared" si="0"/>
        <v>563.5</v>
      </c>
    </row>
    <row r="36" spans="1:14" ht="13.5" thickBot="1" x14ac:dyDescent="0.25">
      <c r="A36" s="27" t="s">
        <v>67</v>
      </c>
      <c r="B36" s="23">
        <v>0</v>
      </c>
      <c r="C36" s="23"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8">
        <f t="shared" si="0"/>
        <v>0</v>
      </c>
    </row>
    <row r="37" spans="1:14" ht="13.5" thickBot="1" x14ac:dyDescent="0.25">
      <c r="A37" s="20" t="s">
        <v>68</v>
      </c>
      <c r="B37" s="21">
        <v>17708</v>
      </c>
      <c r="C37" s="21">
        <v>13740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1">SUM(B37:M37)</f>
        <v>31448</v>
      </c>
    </row>
    <row r="38" spans="1:14" ht="13.5" thickBot="1" x14ac:dyDescent="0.25">
      <c r="A38" s="29" t="s">
        <v>68</v>
      </c>
      <c r="B38" s="30">
        <v>17708</v>
      </c>
      <c r="C38" s="30">
        <v>13740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1"/>
        <v>31448</v>
      </c>
    </row>
    <row r="39" spans="1:14" ht="13.5" thickBot="1" x14ac:dyDescent="0.25">
      <c r="A39" s="20" t="s">
        <v>69</v>
      </c>
      <c r="B39" s="21">
        <v>2582.1999999999998</v>
      </c>
      <c r="C39" s="21">
        <v>1860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1"/>
        <v>4442.2</v>
      </c>
    </row>
    <row r="40" spans="1:14" x14ac:dyDescent="0.2">
      <c r="A40" s="27" t="s">
        <v>70</v>
      </c>
      <c r="B40" s="23">
        <v>0</v>
      </c>
      <c r="C40" s="23"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1"/>
        <v>0</v>
      </c>
    </row>
    <row r="41" spans="1:14" x14ac:dyDescent="0.2">
      <c r="A41" s="27" t="s">
        <v>71</v>
      </c>
      <c r="B41" s="23">
        <v>0</v>
      </c>
      <c r="C41" s="23"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1"/>
        <v>0</v>
      </c>
    </row>
    <row r="42" spans="1:14" x14ac:dyDescent="0.2">
      <c r="A42" s="27" t="s">
        <v>72</v>
      </c>
      <c r="B42" s="23">
        <v>0</v>
      </c>
      <c r="C42" s="23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1"/>
        <v>0</v>
      </c>
    </row>
    <row r="43" spans="1:14" x14ac:dyDescent="0.2">
      <c r="A43" s="27" t="s">
        <v>73</v>
      </c>
      <c r="B43" s="23">
        <v>0</v>
      </c>
      <c r="C43" s="23"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1"/>
        <v>0</v>
      </c>
    </row>
    <row r="44" spans="1:14" x14ac:dyDescent="0.2">
      <c r="A44" s="27" t="s">
        <v>74</v>
      </c>
      <c r="B44" s="23">
        <v>0</v>
      </c>
      <c r="C44" s="23"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1"/>
        <v>0</v>
      </c>
    </row>
    <row r="45" spans="1:14" x14ac:dyDescent="0.2">
      <c r="A45" s="27" t="s">
        <v>75</v>
      </c>
      <c r="B45" s="23">
        <v>0</v>
      </c>
      <c r="C45" s="23"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1"/>
        <v>0</v>
      </c>
    </row>
    <row r="46" spans="1:14" x14ac:dyDescent="0.2">
      <c r="A46" s="27" t="s">
        <v>76</v>
      </c>
      <c r="B46" s="23">
        <v>0</v>
      </c>
      <c r="C46" s="23"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1"/>
        <v>0</v>
      </c>
    </row>
    <row r="47" spans="1:14" x14ac:dyDescent="0.2">
      <c r="A47" s="27" t="s">
        <v>77</v>
      </c>
      <c r="B47" s="23">
        <v>0</v>
      </c>
      <c r="C47" s="23"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1"/>
        <v>0</v>
      </c>
    </row>
    <row r="48" spans="1:14" x14ac:dyDescent="0.2">
      <c r="A48" s="27" t="s">
        <v>78</v>
      </c>
      <c r="B48" s="23">
        <v>2582.1999999999998</v>
      </c>
      <c r="C48" s="23">
        <v>1860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1"/>
        <v>4442.2</v>
      </c>
    </row>
    <row r="49" spans="1:14" ht="13.5" thickBot="1" x14ac:dyDescent="0.25">
      <c r="A49" s="27" t="s">
        <v>79</v>
      </c>
      <c r="B49" s="23">
        <v>0</v>
      </c>
      <c r="C49" s="23"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1"/>
        <v>0</v>
      </c>
    </row>
    <row r="50" spans="1:14" ht="13.5" thickBot="1" x14ac:dyDescent="0.25">
      <c r="A50" s="20" t="s">
        <v>80</v>
      </c>
      <c r="B50" s="21">
        <v>20856.419999999998</v>
      </c>
      <c r="C50" s="21">
        <v>14835.92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1"/>
        <v>35692.339999999997</v>
      </c>
    </row>
    <row r="51" spans="1:14" x14ac:dyDescent="0.2">
      <c r="A51" s="27" t="s">
        <v>81</v>
      </c>
      <c r="B51" s="23">
        <v>20856.419999999998</v>
      </c>
      <c r="C51" s="23">
        <v>14835.92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1"/>
        <v>35692.339999999997</v>
      </c>
    </row>
    <row r="52" spans="1:14" x14ac:dyDescent="0.2">
      <c r="A52" s="27" t="s">
        <v>82</v>
      </c>
      <c r="B52" s="23">
        <v>0</v>
      </c>
      <c r="C52" s="23"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1"/>
        <v>0</v>
      </c>
    </row>
    <row r="53" spans="1:14" x14ac:dyDescent="0.2">
      <c r="A53" s="27" t="s">
        <v>83</v>
      </c>
      <c r="B53" s="23">
        <v>0</v>
      </c>
      <c r="C53" s="23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1"/>
        <v>0</v>
      </c>
    </row>
    <row r="54" spans="1:14" x14ac:dyDescent="0.2">
      <c r="A54" s="27" t="s">
        <v>84</v>
      </c>
      <c r="B54" s="23">
        <v>0</v>
      </c>
      <c r="C54" s="23"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1"/>
        <v>0</v>
      </c>
    </row>
    <row r="55" spans="1:14" x14ac:dyDescent="0.2">
      <c r="A55" s="27" t="s">
        <v>85</v>
      </c>
      <c r="B55" s="23">
        <v>0</v>
      </c>
      <c r="C55" s="23"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1"/>
        <v>0</v>
      </c>
    </row>
    <row r="56" spans="1:14" x14ac:dyDescent="0.2">
      <c r="A56" s="27" t="s">
        <v>86</v>
      </c>
      <c r="B56" s="23">
        <v>0</v>
      </c>
      <c r="C56" s="23"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1"/>
        <v>0</v>
      </c>
    </row>
    <row r="57" spans="1:14" ht="13.5" thickBot="1" x14ac:dyDescent="0.25">
      <c r="A57" s="27" t="s">
        <v>87</v>
      </c>
      <c r="B57" s="23">
        <v>0</v>
      </c>
      <c r="C57" s="23"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1"/>
        <v>0</v>
      </c>
    </row>
    <row r="58" spans="1:14" ht="23.25" thickBot="1" x14ac:dyDescent="0.25">
      <c r="A58" s="20" t="s">
        <v>88</v>
      </c>
      <c r="B58" s="21">
        <v>3590</v>
      </c>
      <c r="C58" s="21">
        <v>3092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1"/>
        <v>6682</v>
      </c>
    </row>
    <row r="59" spans="1:14" x14ac:dyDescent="0.2">
      <c r="A59" s="27" t="s">
        <v>89</v>
      </c>
      <c r="B59" s="23">
        <v>0</v>
      </c>
      <c r="C59" s="23">
        <v>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8">
        <f t="shared" si="1"/>
        <v>0</v>
      </c>
    </row>
    <row r="60" spans="1:14" x14ac:dyDescent="0.2">
      <c r="A60" s="27" t="s">
        <v>90</v>
      </c>
      <c r="B60" s="23">
        <v>0</v>
      </c>
      <c r="C60" s="23"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>
        <f t="shared" si="1"/>
        <v>0</v>
      </c>
    </row>
    <row r="61" spans="1:14" x14ac:dyDescent="0.2">
      <c r="A61" s="27" t="s">
        <v>91</v>
      </c>
      <c r="B61" s="23">
        <v>3590</v>
      </c>
      <c r="C61" s="23">
        <v>3092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8">
        <f t="shared" si="1"/>
        <v>6682</v>
      </c>
    </row>
    <row r="62" spans="1:14" x14ac:dyDescent="0.2">
      <c r="A62" s="27" t="s">
        <v>92</v>
      </c>
      <c r="B62" s="23">
        <v>0</v>
      </c>
      <c r="C62" s="23"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8">
        <f t="shared" si="1"/>
        <v>0</v>
      </c>
    </row>
    <row r="63" spans="1:14" x14ac:dyDescent="0.2">
      <c r="A63" s="27" t="s">
        <v>93</v>
      </c>
      <c r="B63" s="23">
        <v>0</v>
      </c>
      <c r="C63" s="23">
        <v>0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8">
        <f t="shared" si="1"/>
        <v>0</v>
      </c>
    </row>
    <row r="64" spans="1:14" x14ac:dyDescent="0.2">
      <c r="A64" s="27" t="s">
        <v>94</v>
      </c>
      <c r="B64" s="23">
        <v>0</v>
      </c>
      <c r="C64" s="23"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8">
        <f t="shared" si="1"/>
        <v>0</v>
      </c>
    </row>
    <row r="65" spans="1:14" x14ac:dyDescent="0.2">
      <c r="A65" s="27" t="s">
        <v>95</v>
      </c>
      <c r="B65" s="23">
        <v>0</v>
      </c>
      <c r="C65" s="23"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8">
        <f t="shared" si="1"/>
        <v>0</v>
      </c>
    </row>
    <row r="66" spans="1:14" x14ac:dyDescent="0.2">
      <c r="A66" s="27" t="s">
        <v>96</v>
      </c>
      <c r="B66" s="23">
        <v>0</v>
      </c>
      <c r="C66" s="23"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8">
        <f t="shared" si="1"/>
        <v>0</v>
      </c>
    </row>
    <row r="67" spans="1:14" x14ac:dyDescent="0.2">
      <c r="A67" s="27" t="s">
        <v>97</v>
      </c>
      <c r="B67" s="23">
        <v>0</v>
      </c>
      <c r="C67" s="23"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8">
        <f t="shared" si="1"/>
        <v>0</v>
      </c>
    </row>
    <row r="68" spans="1:14" x14ac:dyDescent="0.2">
      <c r="A68" s="27" t="s">
        <v>98</v>
      </c>
      <c r="B68" s="23">
        <v>0</v>
      </c>
      <c r="C68" s="23">
        <v>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8">
        <f t="shared" si="1"/>
        <v>0</v>
      </c>
    </row>
    <row r="69" spans="1:14" x14ac:dyDescent="0.2">
      <c r="A69" s="27" t="s">
        <v>99</v>
      </c>
      <c r="B69" s="23">
        <v>0</v>
      </c>
      <c r="C69" s="23"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8">
        <f t="shared" ref="N69:N100" si="2">SUM(B69:M69)</f>
        <v>0</v>
      </c>
    </row>
    <row r="70" spans="1:14" x14ac:dyDescent="0.2">
      <c r="A70" s="27" t="s">
        <v>100</v>
      </c>
      <c r="B70" s="23">
        <v>0</v>
      </c>
      <c r="C70" s="23"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8">
        <f t="shared" si="2"/>
        <v>0</v>
      </c>
    </row>
    <row r="71" spans="1:14" ht="22.5" x14ac:dyDescent="0.2">
      <c r="A71" s="27" t="s">
        <v>101</v>
      </c>
      <c r="B71" s="23">
        <v>0</v>
      </c>
      <c r="C71" s="23"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8">
        <f t="shared" si="2"/>
        <v>0</v>
      </c>
    </row>
    <row r="72" spans="1:14" ht="22.5" x14ac:dyDescent="0.2">
      <c r="A72" s="27" t="s">
        <v>102</v>
      </c>
      <c r="B72" s="23">
        <v>0</v>
      </c>
      <c r="C72" s="23"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8">
        <f t="shared" si="2"/>
        <v>0</v>
      </c>
    </row>
    <row r="73" spans="1:14" ht="13.5" thickBot="1" x14ac:dyDescent="0.25">
      <c r="A73" s="27" t="s">
        <v>103</v>
      </c>
      <c r="B73" s="23">
        <v>0</v>
      </c>
      <c r="C73" s="23"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8">
        <f t="shared" si="2"/>
        <v>0</v>
      </c>
    </row>
    <row r="74" spans="1:14" ht="13.5" thickBot="1" x14ac:dyDescent="0.25">
      <c r="A74" s="20" t="s">
        <v>104</v>
      </c>
      <c r="B74" s="21">
        <v>0</v>
      </c>
      <c r="C74" s="21"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2"/>
        <v>0</v>
      </c>
    </row>
    <row r="75" spans="1:14" x14ac:dyDescent="0.2">
      <c r="A75" s="27" t="s">
        <v>105</v>
      </c>
      <c r="B75" s="23">
        <v>0</v>
      </c>
      <c r="C75" s="23"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2"/>
        <v>0</v>
      </c>
    </row>
    <row r="76" spans="1:14" x14ac:dyDescent="0.2">
      <c r="A76" s="27" t="s">
        <v>106</v>
      </c>
      <c r="B76" s="23">
        <v>0</v>
      </c>
      <c r="C76" s="23">
        <v>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2"/>
        <v>0</v>
      </c>
    </row>
    <row r="77" spans="1:14" x14ac:dyDescent="0.2">
      <c r="A77" s="27" t="s">
        <v>107</v>
      </c>
      <c r="B77" s="23">
        <v>0</v>
      </c>
      <c r="C77" s="23"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2"/>
        <v>0</v>
      </c>
    </row>
    <row r="78" spans="1:14" x14ac:dyDescent="0.2">
      <c r="A78" s="27" t="s">
        <v>108</v>
      </c>
      <c r="B78" s="23">
        <v>0</v>
      </c>
      <c r="C78" s="23"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2"/>
        <v>0</v>
      </c>
    </row>
    <row r="79" spans="1:14" x14ac:dyDescent="0.2">
      <c r="A79" s="27" t="s">
        <v>109</v>
      </c>
      <c r="B79" s="23">
        <v>0</v>
      </c>
      <c r="C79" s="23"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2"/>
        <v>0</v>
      </c>
    </row>
    <row r="80" spans="1:14" ht="13.5" thickBot="1" x14ac:dyDescent="0.25">
      <c r="A80" s="27" t="s">
        <v>40</v>
      </c>
      <c r="B80" s="23">
        <v>0</v>
      </c>
      <c r="C80" s="23"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2"/>
        <v>0</v>
      </c>
    </row>
    <row r="81" spans="1:14" ht="13.5" thickBot="1" x14ac:dyDescent="0.25">
      <c r="A81" s="20" t="s">
        <v>110</v>
      </c>
      <c r="B81" s="21">
        <v>0</v>
      </c>
      <c r="C81" s="21"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2"/>
        <v>0</v>
      </c>
    </row>
    <row r="82" spans="1:14" x14ac:dyDescent="0.2">
      <c r="A82" s="27" t="s">
        <v>111</v>
      </c>
      <c r="B82" s="23">
        <v>0</v>
      </c>
      <c r="C82" s="23"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2"/>
        <v>0</v>
      </c>
    </row>
    <row r="83" spans="1:14" x14ac:dyDescent="0.2">
      <c r="A83" s="27" t="s">
        <v>112</v>
      </c>
      <c r="B83" s="23">
        <v>0</v>
      </c>
      <c r="C83" s="23"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2"/>
        <v>0</v>
      </c>
    </row>
    <row r="84" spans="1:14" x14ac:dyDescent="0.2">
      <c r="A84" s="27" t="s">
        <v>113</v>
      </c>
      <c r="B84" s="23">
        <v>0</v>
      </c>
      <c r="C84" s="23"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2"/>
        <v>0</v>
      </c>
    </row>
    <row r="85" spans="1:14" ht="13.5" thickBot="1" x14ac:dyDescent="0.25">
      <c r="A85" s="27" t="s">
        <v>40</v>
      </c>
      <c r="B85" s="23">
        <v>0</v>
      </c>
      <c r="C85" s="23"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2"/>
        <v>0</v>
      </c>
    </row>
    <row r="86" spans="1:14" ht="13.5" thickBot="1" x14ac:dyDescent="0.25">
      <c r="A86" s="20" t="s">
        <v>114</v>
      </c>
      <c r="B86" s="21">
        <v>0</v>
      </c>
      <c r="C86" s="21"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2"/>
        <v>0</v>
      </c>
    </row>
    <row r="87" spans="1:14" x14ac:dyDescent="0.2">
      <c r="A87" s="27" t="s">
        <v>115</v>
      </c>
      <c r="B87" s="23">
        <v>0</v>
      </c>
      <c r="C87" s="23"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2"/>
        <v>0</v>
      </c>
    </row>
    <row r="88" spans="1:14" x14ac:dyDescent="0.2">
      <c r="A88" s="27" t="s">
        <v>116</v>
      </c>
      <c r="B88" s="23">
        <v>0</v>
      </c>
      <c r="C88" s="23">
        <v>0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2"/>
        <v>0</v>
      </c>
    </row>
    <row r="89" spans="1:14" x14ac:dyDescent="0.2">
      <c r="A89" s="27" t="s">
        <v>117</v>
      </c>
      <c r="B89" s="23">
        <v>0</v>
      </c>
      <c r="C89" s="23"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2"/>
        <v>0</v>
      </c>
    </row>
    <row r="90" spans="1:14" x14ac:dyDescent="0.2">
      <c r="A90" s="27" t="s">
        <v>118</v>
      </c>
      <c r="B90" s="23">
        <v>0</v>
      </c>
      <c r="C90" s="23"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2"/>
        <v>0</v>
      </c>
    </row>
    <row r="91" spans="1:14" x14ac:dyDescent="0.2">
      <c r="A91" s="27" t="s">
        <v>131</v>
      </c>
      <c r="B91" s="23">
        <v>0</v>
      </c>
      <c r="C91" s="23"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2"/>
        <v>0</v>
      </c>
    </row>
    <row r="92" spans="1:14" x14ac:dyDescent="0.2">
      <c r="A92" s="27" t="s">
        <v>120</v>
      </c>
      <c r="B92" s="23">
        <v>0</v>
      </c>
      <c r="C92" s="23"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2"/>
        <v>0</v>
      </c>
    </row>
    <row r="93" spans="1:14" x14ac:dyDescent="0.2">
      <c r="A93" s="27" t="s">
        <v>119</v>
      </c>
      <c r="B93" s="23">
        <v>0</v>
      </c>
      <c r="C93" s="23"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2"/>
        <v>0</v>
      </c>
    </row>
    <row r="94" spans="1:14" ht="13.5" thickBot="1" x14ac:dyDescent="0.25">
      <c r="A94" s="27" t="s">
        <v>40</v>
      </c>
      <c r="B94" s="23">
        <v>0</v>
      </c>
      <c r="C94" s="23"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2"/>
        <v>0</v>
      </c>
    </row>
    <row r="95" spans="1:14" ht="13.5" thickBot="1" x14ac:dyDescent="0.25">
      <c r="A95" s="20" t="s">
        <v>121</v>
      </c>
      <c r="B95" s="21">
        <v>0</v>
      </c>
      <c r="C95" s="21"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2"/>
        <v>0</v>
      </c>
    </row>
    <row r="96" spans="1:14" x14ac:dyDescent="0.2">
      <c r="A96" s="27" t="s">
        <v>122</v>
      </c>
      <c r="B96" s="23">
        <v>0</v>
      </c>
      <c r="C96" s="23"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2"/>
        <v>0</v>
      </c>
    </row>
    <row r="97" spans="1:14" x14ac:dyDescent="0.2">
      <c r="A97" s="27" t="s">
        <v>123</v>
      </c>
      <c r="B97" s="23">
        <v>0</v>
      </c>
      <c r="C97" s="23"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2"/>
        <v>0</v>
      </c>
    </row>
    <row r="98" spans="1:14" ht="13.5" thickBot="1" x14ac:dyDescent="0.25">
      <c r="A98" s="27" t="s">
        <v>40</v>
      </c>
      <c r="B98" s="23">
        <v>0</v>
      </c>
      <c r="C98" s="23"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2"/>
        <v>0</v>
      </c>
    </row>
    <row r="99" spans="1:14" ht="13.5" thickBot="1" x14ac:dyDescent="0.25">
      <c r="A99" s="20" t="s">
        <v>124</v>
      </c>
      <c r="B99" s="21">
        <v>0</v>
      </c>
      <c r="C99" s="21"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2"/>
        <v>0</v>
      </c>
    </row>
    <row r="100" spans="1:14" ht="13.5" thickBot="1" x14ac:dyDescent="0.25">
      <c r="A100" s="31" t="s">
        <v>124</v>
      </c>
      <c r="B100" s="32">
        <v>0</v>
      </c>
      <c r="C100" s="32">
        <v>0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2"/>
        <v>0</v>
      </c>
    </row>
    <row r="101" spans="1:14" ht="13.5" thickBot="1" x14ac:dyDescent="0.25">
      <c r="A101" s="34" t="s">
        <v>2</v>
      </c>
      <c r="B101" s="35">
        <f>B4+B10+B17+B22+B25+B37+B39+B50+B58+B74+B81+B86+B95+B99</f>
        <v>48739.03</v>
      </c>
      <c r="C101" s="35">
        <f t="shared" ref="C101" si="3">C4+C10+C17+C22+C25+C37+C39+C50+C58+C74+C81+C86+C95+C99</f>
        <v>34091.42</v>
      </c>
      <c r="D101" s="35">
        <f t="shared" ref="D101:M101" si="4">SUM(D99,D95,D86,D81,D74,D58,D50,D39,D37,D25,D22,D17,D10,D4)</f>
        <v>0</v>
      </c>
      <c r="E101" s="35">
        <f t="shared" si="4"/>
        <v>0</v>
      </c>
      <c r="F101" s="35">
        <f t="shared" si="4"/>
        <v>0</v>
      </c>
      <c r="G101" s="35">
        <f t="shared" si="4"/>
        <v>0</v>
      </c>
      <c r="H101" s="35">
        <f t="shared" si="4"/>
        <v>0</v>
      </c>
      <c r="I101" s="35">
        <f t="shared" si="4"/>
        <v>0</v>
      </c>
      <c r="J101" s="35">
        <f t="shared" si="4"/>
        <v>0</v>
      </c>
      <c r="K101" s="35">
        <f t="shared" si="4"/>
        <v>0</v>
      </c>
      <c r="L101" s="35">
        <f t="shared" si="4"/>
        <v>0</v>
      </c>
      <c r="M101" s="35">
        <f t="shared" si="4"/>
        <v>0</v>
      </c>
      <c r="N101" s="35">
        <f>+SUM(B101:M101)</f>
        <v>82830.45</v>
      </c>
    </row>
    <row r="103" spans="1:14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workbookViewId="0">
      <pane xSplit="1" ySplit="3" topLeftCell="B85" activePane="bottomRight" state="frozen"/>
      <selection activeCell="P8" sqref="P8"/>
      <selection pane="topRight" activeCell="P8" sqref="P8"/>
      <selection pane="bottomLeft" activeCell="P8" sqref="P8"/>
      <selection pane="bottomRight" activeCell="C13" sqref="C13"/>
    </sheetView>
  </sheetViews>
  <sheetFormatPr baseColWidth="10" defaultRowHeight="12.75" x14ac:dyDescent="0.2"/>
  <cols>
    <col min="1" max="1" width="32.7109375" style="16" customWidth="1"/>
    <col min="2" max="256" width="11.42578125" style="16"/>
    <col min="257" max="257" width="32.7109375" style="16" customWidth="1"/>
    <col min="258" max="512" width="11.42578125" style="16"/>
    <col min="513" max="513" width="32.7109375" style="16" customWidth="1"/>
    <col min="514" max="768" width="11.42578125" style="16"/>
    <col min="769" max="769" width="32.7109375" style="16" customWidth="1"/>
    <col min="770" max="1024" width="11.42578125" style="16"/>
    <col min="1025" max="1025" width="32.7109375" style="16" customWidth="1"/>
    <col min="1026" max="1280" width="11.42578125" style="16"/>
    <col min="1281" max="1281" width="32.7109375" style="16" customWidth="1"/>
    <col min="1282" max="1536" width="11.42578125" style="16"/>
    <col min="1537" max="1537" width="32.7109375" style="16" customWidth="1"/>
    <col min="1538" max="1792" width="11.42578125" style="16"/>
    <col min="1793" max="1793" width="32.7109375" style="16" customWidth="1"/>
    <col min="1794" max="2048" width="11.42578125" style="16"/>
    <col min="2049" max="2049" width="32.7109375" style="16" customWidth="1"/>
    <col min="2050" max="2304" width="11.42578125" style="16"/>
    <col min="2305" max="2305" width="32.7109375" style="16" customWidth="1"/>
    <col min="2306" max="2560" width="11.42578125" style="16"/>
    <col min="2561" max="2561" width="32.7109375" style="16" customWidth="1"/>
    <col min="2562" max="2816" width="11.42578125" style="16"/>
    <col min="2817" max="2817" width="32.7109375" style="16" customWidth="1"/>
    <col min="2818" max="3072" width="11.42578125" style="16"/>
    <col min="3073" max="3073" width="32.7109375" style="16" customWidth="1"/>
    <col min="3074" max="3328" width="11.42578125" style="16"/>
    <col min="3329" max="3329" width="32.7109375" style="16" customWidth="1"/>
    <col min="3330" max="3584" width="11.42578125" style="16"/>
    <col min="3585" max="3585" width="32.7109375" style="16" customWidth="1"/>
    <col min="3586" max="3840" width="11.42578125" style="16"/>
    <col min="3841" max="3841" width="32.7109375" style="16" customWidth="1"/>
    <col min="3842" max="4096" width="11.42578125" style="16"/>
    <col min="4097" max="4097" width="32.7109375" style="16" customWidth="1"/>
    <col min="4098" max="4352" width="11.42578125" style="16"/>
    <col min="4353" max="4353" width="32.7109375" style="16" customWidth="1"/>
    <col min="4354" max="4608" width="11.42578125" style="16"/>
    <col min="4609" max="4609" width="32.7109375" style="16" customWidth="1"/>
    <col min="4610" max="4864" width="11.42578125" style="16"/>
    <col min="4865" max="4865" width="32.7109375" style="16" customWidth="1"/>
    <col min="4866" max="5120" width="11.42578125" style="16"/>
    <col min="5121" max="5121" width="32.7109375" style="16" customWidth="1"/>
    <col min="5122" max="5376" width="11.42578125" style="16"/>
    <col min="5377" max="5377" width="32.7109375" style="16" customWidth="1"/>
    <col min="5378" max="5632" width="11.42578125" style="16"/>
    <col min="5633" max="5633" width="32.7109375" style="16" customWidth="1"/>
    <col min="5634" max="5888" width="11.42578125" style="16"/>
    <col min="5889" max="5889" width="32.7109375" style="16" customWidth="1"/>
    <col min="5890" max="6144" width="11.42578125" style="16"/>
    <col min="6145" max="6145" width="32.7109375" style="16" customWidth="1"/>
    <col min="6146" max="6400" width="11.42578125" style="16"/>
    <col min="6401" max="6401" width="32.7109375" style="16" customWidth="1"/>
    <col min="6402" max="6656" width="11.42578125" style="16"/>
    <col min="6657" max="6657" width="32.7109375" style="16" customWidth="1"/>
    <col min="6658" max="6912" width="11.42578125" style="16"/>
    <col min="6913" max="6913" width="32.7109375" style="16" customWidth="1"/>
    <col min="6914" max="7168" width="11.42578125" style="16"/>
    <col min="7169" max="7169" width="32.7109375" style="16" customWidth="1"/>
    <col min="7170" max="7424" width="11.42578125" style="16"/>
    <col min="7425" max="7425" width="32.7109375" style="16" customWidth="1"/>
    <col min="7426" max="7680" width="11.42578125" style="16"/>
    <col min="7681" max="7681" width="32.7109375" style="16" customWidth="1"/>
    <col min="7682" max="7936" width="11.42578125" style="16"/>
    <col min="7937" max="7937" width="32.7109375" style="16" customWidth="1"/>
    <col min="7938" max="8192" width="11.42578125" style="16"/>
    <col min="8193" max="8193" width="32.7109375" style="16" customWidth="1"/>
    <col min="8194" max="8448" width="11.42578125" style="16"/>
    <col min="8449" max="8449" width="32.7109375" style="16" customWidth="1"/>
    <col min="8450" max="8704" width="11.42578125" style="16"/>
    <col min="8705" max="8705" width="32.7109375" style="16" customWidth="1"/>
    <col min="8706" max="8960" width="11.42578125" style="16"/>
    <col min="8961" max="8961" width="32.7109375" style="16" customWidth="1"/>
    <col min="8962" max="9216" width="11.42578125" style="16"/>
    <col min="9217" max="9217" width="32.7109375" style="16" customWidth="1"/>
    <col min="9218" max="9472" width="11.42578125" style="16"/>
    <col min="9473" max="9473" width="32.7109375" style="16" customWidth="1"/>
    <col min="9474" max="9728" width="11.42578125" style="16"/>
    <col min="9729" max="9729" width="32.7109375" style="16" customWidth="1"/>
    <col min="9730" max="9984" width="11.42578125" style="16"/>
    <col min="9985" max="9985" width="32.7109375" style="16" customWidth="1"/>
    <col min="9986" max="10240" width="11.42578125" style="16"/>
    <col min="10241" max="10241" width="32.7109375" style="16" customWidth="1"/>
    <col min="10242" max="10496" width="11.42578125" style="16"/>
    <col min="10497" max="10497" width="32.7109375" style="16" customWidth="1"/>
    <col min="10498" max="10752" width="11.42578125" style="16"/>
    <col min="10753" max="10753" width="32.7109375" style="16" customWidth="1"/>
    <col min="10754" max="11008" width="11.42578125" style="16"/>
    <col min="11009" max="11009" width="32.7109375" style="16" customWidth="1"/>
    <col min="11010" max="11264" width="11.42578125" style="16"/>
    <col min="11265" max="11265" width="32.7109375" style="16" customWidth="1"/>
    <col min="11266" max="11520" width="11.42578125" style="16"/>
    <col min="11521" max="11521" width="32.7109375" style="16" customWidth="1"/>
    <col min="11522" max="11776" width="11.42578125" style="16"/>
    <col min="11777" max="11777" width="32.7109375" style="16" customWidth="1"/>
    <col min="11778" max="12032" width="11.42578125" style="16"/>
    <col min="12033" max="12033" width="32.7109375" style="16" customWidth="1"/>
    <col min="12034" max="12288" width="11.42578125" style="16"/>
    <col min="12289" max="12289" width="32.7109375" style="16" customWidth="1"/>
    <col min="12290" max="12544" width="11.42578125" style="16"/>
    <col min="12545" max="12545" width="32.7109375" style="16" customWidth="1"/>
    <col min="12546" max="12800" width="11.42578125" style="16"/>
    <col min="12801" max="12801" width="32.7109375" style="16" customWidth="1"/>
    <col min="12802" max="13056" width="11.42578125" style="16"/>
    <col min="13057" max="13057" width="32.7109375" style="16" customWidth="1"/>
    <col min="13058" max="13312" width="11.42578125" style="16"/>
    <col min="13313" max="13313" width="32.7109375" style="16" customWidth="1"/>
    <col min="13314" max="13568" width="11.42578125" style="16"/>
    <col min="13569" max="13569" width="32.7109375" style="16" customWidth="1"/>
    <col min="13570" max="13824" width="11.42578125" style="16"/>
    <col min="13825" max="13825" width="32.7109375" style="16" customWidth="1"/>
    <col min="13826" max="14080" width="11.42578125" style="16"/>
    <col min="14081" max="14081" width="32.7109375" style="16" customWidth="1"/>
    <col min="14082" max="14336" width="11.42578125" style="16"/>
    <col min="14337" max="14337" width="32.7109375" style="16" customWidth="1"/>
    <col min="14338" max="14592" width="11.42578125" style="16"/>
    <col min="14593" max="14593" width="32.7109375" style="16" customWidth="1"/>
    <col min="14594" max="14848" width="11.42578125" style="16"/>
    <col min="14849" max="14849" width="32.7109375" style="16" customWidth="1"/>
    <col min="14850" max="15104" width="11.42578125" style="16"/>
    <col min="15105" max="15105" width="32.7109375" style="16" customWidth="1"/>
    <col min="15106" max="15360" width="11.42578125" style="16"/>
    <col min="15361" max="15361" width="32.7109375" style="16" customWidth="1"/>
    <col min="15362" max="15616" width="11.42578125" style="16"/>
    <col min="15617" max="15617" width="32.7109375" style="16" customWidth="1"/>
    <col min="15618" max="15872" width="11.42578125" style="16"/>
    <col min="15873" max="15873" width="32.7109375" style="16" customWidth="1"/>
    <col min="15874" max="16128" width="11.42578125" style="16"/>
    <col min="16129" max="16129" width="32.7109375" style="16" customWidth="1"/>
    <col min="16130" max="16384" width="11.42578125" style="16"/>
  </cols>
  <sheetData>
    <row r="1" spans="1:14" x14ac:dyDescent="0.2">
      <c r="A1" s="63" t="s">
        <v>137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3.5" thickBo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3.5" thickBot="1" x14ac:dyDescent="0.25">
      <c r="A3" s="17" t="s">
        <v>22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8" t="s">
        <v>32</v>
      </c>
      <c r="L3" s="18" t="s">
        <v>33</v>
      </c>
      <c r="M3" s="18" t="s">
        <v>34</v>
      </c>
      <c r="N3" s="19" t="s">
        <v>2</v>
      </c>
    </row>
    <row r="4" spans="1:14" ht="13.5" thickBot="1" x14ac:dyDescent="0.25">
      <c r="A4" s="20" t="s">
        <v>35</v>
      </c>
      <c r="B4" s="21">
        <v>0</v>
      </c>
      <c r="C4" s="21">
        <v>0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>
        <f t="shared" ref="N4:N36" si="0">SUM(B4:M4)</f>
        <v>0</v>
      </c>
    </row>
    <row r="5" spans="1:14" x14ac:dyDescent="0.2">
      <c r="A5" s="22" t="s">
        <v>36</v>
      </c>
      <c r="B5" s="23">
        <v>0</v>
      </c>
      <c r="C5" s="23">
        <v>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4">
        <f t="shared" si="0"/>
        <v>0</v>
      </c>
    </row>
    <row r="6" spans="1:14" x14ac:dyDescent="0.2">
      <c r="A6" s="22" t="s">
        <v>37</v>
      </c>
      <c r="B6" s="23">
        <v>0</v>
      </c>
      <c r="C6" s="23">
        <v>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4">
        <f t="shared" si="0"/>
        <v>0</v>
      </c>
    </row>
    <row r="7" spans="1:14" x14ac:dyDescent="0.2">
      <c r="A7" s="22" t="s">
        <v>38</v>
      </c>
      <c r="B7" s="23">
        <v>0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4">
        <f t="shared" si="0"/>
        <v>0</v>
      </c>
    </row>
    <row r="8" spans="1:14" x14ac:dyDescent="0.2">
      <c r="A8" s="25" t="s">
        <v>39</v>
      </c>
      <c r="B8" s="23">
        <v>0</v>
      </c>
      <c r="C8" s="23">
        <v>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>
        <f t="shared" si="0"/>
        <v>0</v>
      </c>
    </row>
    <row r="9" spans="1:14" ht="13.5" thickBot="1" x14ac:dyDescent="0.25">
      <c r="A9" s="26" t="s">
        <v>40</v>
      </c>
      <c r="B9" s="24">
        <v>0</v>
      </c>
      <c r="C9" s="23">
        <v>0</v>
      </c>
      <c r="D9" s="23"/>
      <c r="E9" s="23"/>
      <c r="F9" s="24"/>
      <c r="G9" s="23"/>
      <c r="H9" s="23"/>
      <c r="I9" s="23"/>
      <c r="J9" s="24"/>
      <c r="K9" s="23"/>
      <c r="L9" s="23"/>
      <c r="M9" s="23"/>
      <c r="N9" s="24">
        <f t="shared" si="0"/>
        <v>0</v>
      </c>
    </row>
    <row r="10" spans="1:14" ht="13.5" thickBot="1" x14ac:dyDescent="0.25">
      <c r="A10" s="20" t="s">
        <v>41</v>
      </c>
      <c r="B10" s="21">
        <v>0</v>
      </c>
      <c r="C10" s="21">
        <v>2422.6799999999998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2422.6799999999998</v>
      </c>
    </row>
    <row r="11" spans="1:14" x14ac:dyDescent="0.2">
      <c r="A11" s="27" t="s">
        <v>42</v>
      </c>
      <c r="B11" s="23">
        <v>0</v>
      </c>
      <c r="C11" s="23">
        <v>2422.6799999999998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 t="shared" si="0"/>
        <v>2422.6799999999998</v>
      </c>
    </row>
    <row r="12" spans="1:14" x14ac:dyDescent="0.2">
      <c r="A12" s="27" t="s">
        <v>43</v>
      </c>
      <c r="B12" s="23">
        <v>0</v>
      </c>
      <c r="C12" s="23">
        <v>0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>
        <f t="shared" si="0"/>
        <v>0</v>
      </c>
    </row>
    <row r="13" spans="1:14" x14ac:dyDescent="0.2">
      <c r="A13" s="27" t="s">
        <v>44</v>
      </c>
      <c r="B13" s="23">
        <v>0</v>
      </c>
      <c r="C13" s="23"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>
        <f t="shared" si="0"/>
        <v>0</v>
      </c>
    </row>
    <row r="14" spans="1:14" x14ac:dyDescent="0.2">
      <c r="A14" s="27" t="s">
        <v>45</v>
      </c>
      <c r="B14" s="23">
        <v>0</v>
      </c>
      <c r="C14" s="23"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>
        <f t="shared" si="0"/>
        <v>0</v>
      </c>
    </row>
    <row r="15" spans="1:14" x14ac:dyDescent="0.2">
      <c r="A15" s="27" t="s">
        <v>46</v>
      </c>
      <c r="B15" s="23">
        <v>0</v>
      </c>
      <c r="C15" s="23"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>
        <f t="shared" si="0"/>
        <v>0</v>
      </c>
    </row>
    <row r="16" spans="1:14" ht="13.5" thickBot="1" x14ac:dyDescent="0.25">
      <c r="A16" s="27" t="s">
        <v>47</v>
      </c>
      <c r="B16" s="23">
        <v>0</v>
      </c>
      <c r="C16" s="23"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>
        <f t="shared" si="0"/>
        <v>0</v>
      </c>
    </row>
    <row r="17" spans="1:14" ht="13.5" thickBot="1" x14ac:dyDescent="0.25">
      <c r="A17" s="20" t="s">
        <v>48</v>
      </c>
      <c r="B17" s="21">
        <v>23392.77</v>
      </c>
      <c r="C17" s="21">
        <v>22877.360000000001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f t="shared" si="0"/>
        <v>46270.130000000005</v>
      </c>
    </row>
    <row r="18" spans="1:14" x14ac:dyDescent="0.2">
      <c r="A18" s="27" t="s">
        <v>49</v>
      </c>
      <c r="B18" s="23">
        <v>23392.77</v>
      </c>
      <c r="C18" s="23">
        <v>22877.360000000001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si="0"/>
        <v>46270.130000000005</v>
      </c>
    </row>
    <row r="19" spans="1:14" x14ac:dyDescent="0.2">
      <c r="A19" s="27" t="s">
        <v>50</v>
      </c>
      <c r="B19" s="23">
        <v>0</v>
      </c>
      <c r="C19" s="23">
        <v>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</row>
    <row r="20" spans="1:14" x14ac:dyDescent="0.2">
      <c r="A20" s="27" t="s">
        <v>51</v>
      </c>
      <c r="B20" s="23">
        <v>0</v>
      </c>
      <c r="C20" s="23">
        <v>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0</v>
      </c>
    </row>
    <row r="21" spans="1:14" ht="13.5" thickBot="1" x14ac:dyDescent="0.25">
      <c r="A21" s="27" t="s">
        <v>52</v>
      </c>
      <c r="B21" s="23">
        <v>0</v>
      </c>
      <c r="C21" s="23">
        <v>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0</v>
      </c>
    </row>
    <row r="22" spans="1:14" ht="13.5" thickBot="1" x14ac:dyDescent="0.25">
      <c r="A22" s="20" t="s">
        <v>53</v>
      </c>
      <c r="B22" s="36">
        <v>25</v>
      </c>
      <c r="C22" s="36">
        <v>50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>
        <f t="shared" si="0"/>
        <v>75</v>
      </c>
    </row>
    <row r="23" spans="1:14" x14ac:dyDescent="0.2">
      <c r="A23" s="27" t="s">
        <v>54</v>
      </c>
      <c r="B23" s="23">
        <v>0</v>
      </c>
      <c r="C23" s="23"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8">
        <f t="shared" si="0"/>
        <v>0</v>
      </c>
    </row>
    <row r="24" spans="1:14" ht="13.5" thickBot="1" x14ac:dyDescent="0.25">
      <c r="A24" s="27" t="s">
        <v>55</v>
      </c>
      <c r="B24" s="23">
        <v>25</v>
      </c>
      <c r="C24" s="23">
        <v>50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8">
        <f t="shared" si="0"/>
        <v>75</v>
      </c>
    </row>
    <row r="25" spans="1:14" ht="13.5" thickBot="1" x14ac:dyDescent="0.25">
      <c r="A25" s="20" t="s">
        <v>56</v>
      </c>
      <c r="B25" s="21">
        <v>89064.89</v>
      </c>
      <c r="C25" s="21">
        <v>54520.32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0"/>
        <v>143585.21</v>
      </c>
    </row>
    <row r="26" spans="1:14" x14ac:dyDescent="0.2">
      <c r="A26" s="27" t="s">
        <v>57</v>
      </c>
      <c r="B26" s="23">
        <v>0</v>
      </c>
      <c r="C26" s="23"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8">
        <f t="shared" si="0"/>
        <v>0</v>
      </c>
    </row>
    <row r="27" spans="1:14" x14ac:dyDescent="0.2">
      <c r="A27" s="27" t="s">
        <v>58</v>
      </c>
      <c r="B27" s="23">
        <v>0</v>
      </c>
      <c r="C27" s="23"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8">
        <f t="shared" si="0"/>
        <v>0</v>
      </c>
    </row>
    <row r="28" spans="1:14" x14ac:dyDescent="0.2">
      <c r="A28" s="27" t="s">
        <v>59</v>
      </c>
      <c r="B28" s="23">
        <v>0</v>
      </c>
      <c r="C28" s="23"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8">
        <f t="shared" si="0"/>
        <v>0</v>
      </c>
    </row>
    <row r="29" spans="1:14" x14ac:dyDescent="0.2">
      <c r="A29" s="27" t="s">
        <v>60</v>
      </c>
      <c r="B29" s="23">
        <v>34849.31</v>
      </c>
      <c r="C29" s="23">
        <v>36675.279999999999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8">
        <f t="shared" si="0"/>
        <v>71524.59</v>
      </c>
    </row>
    <row r="30" spans="1:14" x14ac:dyDescent="0.2">
      <c r="A30" s="27" t="s">
        <v>61</v>
      </c>
      <c r="B30" s="23">
        <v>0</v>
      </c>
      <c r="C30" s="23"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8">
        <f t="shared" si="0"/>
        <v>0</v>
      </c>
    </row>
    <row r="31" spans="1:14" x14ac:dyDescent="0.2">
      <c r="A31" s="27" t="s">
        <v>62</v>
      </c>
      <c r="B31" s="23">
        <v>0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8">
        <f t="shared" si="0"/>
        <v>0</v>
      </c>
    </row>
    <row r="32" spans="1:14" x14ac:dyDescent="0.2">
      <c r="A32" s="27" t="s">
        <v>63</v>
      </c>
      <c r="B32" s="23">
        <v>0</v>
      </c>
      <c r="C32" s="23"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8">
        <f t="shared" si="0"/>
        <v>0</v>
      </c>
    </row>
    <row r="33" spans="1:14" x14ac:dyDescent="0.2">
      <c r="A33" s="27" t="s">
        <v>64</v>
      </c>
      <c r="B33" s="23">
        <v>9450</v>
      </c>
      <c r="C33" s="23">
        <v>1665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8">
        <f t="shared" si="0"/>
        <v>11115</v>
      </c>
    </row>
    <row r="34" spans="1:14" x14ac:dyDescent="0.2">
      <c r="A34" s="27" t="s">
        <v>65</v>
      </c>
      <c r="B34" s="23">
        <v>44765.58</v>
      </c>
      <c r="C34" s="23">
        <v>16180.04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8">
        <f t="shared" si="0"/>
        <v>60945.62</v>
      </c>
    </row>
    <row r="35" spans="1:14" x14ac:dyDescent="0.2">
      <c r="A35" s="27" t="s">
        <v>66</v>
      </c>
      <c r="B35" s="23">
        <v>0</v>
      </c>
      <c r="C35" s="23"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8">
        <f t="shared" si="0"/>
        <v>0</v>
      </c>
    </row>
    <row r="36" spans="1:14" ht="13.5" thickBot="1" x14ac:dyDescent="0.25">
      <c r="A36" s="27" t="s">
        <v>67</v>
      </c>
      <c r="B36" s="23">
        <v>0</v>
      </c>
      <c r="C36" s="23"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8">
        <f t="shared" si="0"/>
        <v>0</v>
      </c>
    </row>
    <row r="37" spans="1:14" ht="13.5" thickBot="1" x14ac:dyDescent="0.25">
      <c r="A37" s="20" t="s">
        <v>68</v>
      </c>
      <c r="B37" s="21">
        <v>0</v>
      </c>
      <c r="C37" s="21">
        <v>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>
        <f t="shared" ref="N37:N68" si="1">SUM(B37:M37)</f>
        <v>0</v>
      </c>
    </row>
    <row r="38" spans="1:14" ht="13.5" thickBot="1" x14ac:dyDescent="0.25">
      <c r="A38" s="29" t="s">
        <v>68</v>
      </c>
      <c r="B38" s="30">
        <v>0</v>
      </c>
      <c r="C38" s="30">
        <v>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28">
        <f t="shared" si="1"/>
        <v>0</v>
      </c>
    </row>
    <row r="39" spans="1:14" ht="13.5" thickBot="1" x14ac:dyDescent="0.25">
      <c r="A39" s="20" t="s">
        <v>69</v>
      </c>
      <c r="B39" s="21">
        <v>54530.329999999994</v>
      </c>
      <c r="C39" s="21">
        <v>45936.200000000004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>
        <f t="shared" si="1"/>
        <v>100466.53</v>
      </c>
    </row>
    <row r="40" spans="1:14" x14ac:dyDescent="0.2">
      <c r="A40" s="27" t="s">
        <v>70</v>
      </c>
      <c r="B40" s="23">
        <v>0</v>
      </c>
      <c r="C40" s="23"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8">
        <f t="shared" si="1"/>
        <v>0</v>
      </c>
    </row>
    <row r="41" spans="1:14" x14ac:dyDescent="0.2">
      <c r="A41" s="27" t="s">
        <v>71</v>
      </c>
      <c r="B41" s="23">
        <v>0</v>
      </c>
      <c r="C41" s="23"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8">
        <f t="shared" si="1"/>
        <v>0</v>
      </c>
    </row>
    <row r="42" spans="1:14" x14ac:dyDescent="0.2">
      <c r="A42" s="27" t="s">
        <v>72</v>
      </c>
      <c r="B42" s="23">
        <v>0</v>
      </c>
      <c r="C42" s="23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8">
        <f t="shared" si="1"/>
        <v>0</v>
      </c>
    </row>
    <row r="43" spans="1:14" x14ac:dyDescent="0.2">
      <c r="A43" s="27" t="s">
        <v>73</v>
      </c>
      <c r="B43" s="23">
        <v>629.99</v>
      </c>
      <c r="C43" s="23"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8">
        <f t="shared" si="1"/>
        <v>629.99</v>
      </c>
    </row>
    <row r="44" spans="1:14" x14ac:dyDescent="0.2">
      <c r="A44" s="27" t="s">
        <v>74</v>
      </c>
      <c r="B44" s="23">
        <v>0</v>
      </c>
      <c r="C44" s="23">
        <v>402.04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8">
        <f t="shared" si="1"/>
        <v>402.04</v>
      </c>
    </row>
    <row r="45" spans="1:14" x14ac:dyDescent="0.2">
      <c r="A45" s="27" t="s">
        <v>75</v>
      </c>
      <c r="B45" s="23">
        <v>53810.34</v>
      </c>
      <c r="C45" s="23">
        <v>45534.16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8">
        <f t="shared" si="1"/>
        <v>99344.5</v>
      </c>
    </row>
    <row r="46" spans="1:14" x14ac:dyDescent="0.2">
      <c r="A46" s="27" t="s">
        <v>76</v>
      </c>
      <c r="B46" s="23">
        <v>0</v>
      </c>
      <c r="C46" s="23">
        <v>0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8">
        <f t="shared" si="1"/>
        <v>0</v>
      </c>
    </row>
    <row r="47" spans="1:14" x14ac:dyDescent="0.2">
      <c r="A47" s="27" t="s">
        <v>77</v>
      </c>
      <c r="B47" s="23">
        <v>60</v>
      </c>
      <c r="C47" s="23">
        <v>0</v>
      </c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8">
        <f t="shared" si="1"/>
        <v>60</v>
      </c>
    </row>
    <row r="48" spans="1:14" x14ac:dyDescent="0.2">
      <c r="A48" s="27" t="s">
        <v>78</v>
      </c>
      <c r="B48" s="23">
        <v>0</v>
      </c>
      <c r="C48" s="23">
        <v>0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8">
        <f t="shared" si="1"/>
        <v>0</v>
      </c>
    </row>
    <row r="49" spans="1:14" ht="13.5" thickBot="1" x14ac:dyDescent="0.25">
      <c r="A49" s="27" t="s">
        <v>79</v>
      </c>
      <c r="B49" s="23">
        <v>30</v>
      </c>
      <c r="C49" s="23">
        <v>0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8">
        <f t="shared" si="1"/>
        <v>30</v>
      </c>
    </row>
    <row r="50" spans="1:14" ht="13.5" thickBot="1" x14ac:dyDescent="0.25">
      <c r="A50" s="20" t="s">
        <v>80</v>
      </c>
      <c r="B50" s="21">
        <v>93413</v>
      </c>
      <c r="C50" s="21">
        <v>107950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>
        <f t="shared" si="1"/>
        <v>201363</v>
      </c>
    </row>
    <row r="51" spans="1:14" x14ac:dyDescent="0.2">
      <c r="A51" s="27" t="s">
        <v>81</v>
      </c>
      <c r="B51" s="23">
        <v>93413</v>
      </c>
      <c r="C51" s="23">
        <v>107950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8">
        <f t="shared" si="1"/>
        <v>201363</v>
      </c>
    </row>
    <row r="52" spans="1:14" x14ac:dyDescent="0.2">
      <c r="A52" s="27" t="s">
        <v>82</v>
      </c>
      <c r="B52" s="23">
        <v>0</v>
      </c>
      <c r="C52" s="23">
        <v>0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8">
        <f t="shared" si="1"/>
        <v>0</v>
      </c>
    </row>
    <row r="53" spans="1:14" x14ac:dyDescent="0.2">
      <c r="A53" s="27" t="s">
        <v>83</v>
      </c>
      <c r="B53" s="23">
        <v>0</v>
      </c>
      <c r="C53" s="23">
        <v>0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8">
        <f t="shared" si="1"/>
        <v>0</v>
      </c>
    </row>
    <row r="54" spans="1:14" x14ac:dyDescent="0.2">
      <c r="A54" s="27" t="s">
        <v>84</v>
      </c>
      <c r="B54" s="23">
        <v>0</v>
      </c>
      <c r="C54" s="23">
        <v>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8">
        <f t="shared" si="1"/>
        <v>0</v>
      </c>
    </row>
    <row r="55" spans="1:14" x14ac:dyDescent="0.2">
      <c r="A55" s="27" t="s">
        <v>85</v>
      </c>
      <c r="B55" s="23">
        <v>0</v>
      </c>
      <c r="C55" s="23">
        <v>0</v>
      </c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8">
        <f t="shared" si="1"/>
        <v>0</v>
      </c>
    </row>
    <row r="56" spans="1:14" x14ac:dyDescent="0.2">
      <c r="A56" s="27" t="s">
        <v>86</v>
      </c>
      <c r="B56" s="23">
        <v>0</v>
      </c>
      <c r="C56" s="23">
        <v>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8">
        <f t="shared" si="1"/>
        <v>0</v>
      </c>
    </row>
    <row r="57" spans="1:14" ht="13.5" thickBot="1" x14ac:dyDescent="0.25">
      <c r="A57" s="27" t="s">
        <v>87</v>
      </c>
      <c r="B57" s="23">
        <v>0</v>
      </c>
      <c r="C57" s="23">
        <v>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8">
        <f t="shared" si="1"/>
        <v>0</v>
      </c>
    </row>
    <row r="58" spans="1:14" ht="23.25" thickBot="1" x14ac:dyDescent="0.25">
      <c r="A58" s="20" t="s">
        <v>88</v>
      </c>
      <c r="B58" s="21">
        <v>26870.46</v>
      </c>
      <c r="C58" s="21">
        <v>28222.06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>
        <f t="shared" si="1"/>
        <v>55092.520000000004</v>
      </c>
    </row>
    <row r="59" spans="1:14" x14ac:dyDescent="0.2">
      <c r="A59" s="27" t="s">
        <v>89</v>
      </c>
      <c r="B59" s="23">
        <v>10585</v>
      </c>
      <c r="C59" s="23">
        <v>9805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8">
        <f t="shared" si="1"/>
        <v>20390</v>
      </c>
    </row>
    <row r="60" spans="1:14" x14ac:dyDescent="0.2">
      <c r="A60" s="27" t="s">
        <v>90</v>
      </c>
      <c r="B60" s="23">
        <v>100</v>
      </c>
      <c r="C60" s="23">
        <v>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8">
        <f t="shared" si="1"/>
        <v>100</v>
      </c>
    </row>
    <row r="61" spans="1:14" x14ac:dyDescent="0.2">
      <c r="A61" s="27" t="s">
        <v>91</v>
      </c>
      <c r="B61" s="23">
        <v>12744</v>
      </c>
      <c r="C61" s="23">
        <v>11700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8">
        <f t="shared" si="1"/>
        <v>24444</v>
      </c>
    </row>
    <row r="62" spans="1:14" x14ac:dyDescent="0.2">
      <c r="A62" s="27" t="s">
        <v>92</v>
      </c>
      <c r="B62" s="23">
        <v>0</v>
      </c>
      <c r="C62" s="23">
        <v>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8">
        <f t="shared" si="1"/>
        <v>0</v>
      </c>
    </row>
    <row r="63" spans="1:14" x14ac:dyDescent="0.2">
      <c r="A63" s="27" t="s">
        <v>93</v>
      </c>
      <c r="B63" s="23">
        <v>3441.46</v>
      </c>
      <c r="C63" s="23">
        <v>6717.06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8">
        <f t="shared" si="1"/>
        <v>10158.52</v>
      </c>
    </row>
    <row r="64" spans="1:14" x14ac:dyDescent="0.2">
      <c r="A64" s="27" t="s">
        <v>94</v>
      </c>
      <c r="B64" s="23">
        <v>0</v>
      </c>
      <c r="C64" s="23">
        <v>0</v>
      </c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8">
        <f t="shared" si="1"/>
        <v>0</v>
      </c>
    </row>
    <row r="65" spans="1:14" x14ac:dyDescent="0.2">
      <c r="A65" s="27" t="s">
        <v>95</v>
      </c>
      <c r="B65" s="23">
        <v>0</v>
      </c>
      <c r="C65" s="23">
        <v>0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8">
        <f t="shared" si="1"/>
        <v>0</v>
      </c>
    </row>
    <row r="66" spans="1:14" x14ac:dyDescent="0.2">
      <c r="A66" s="27" t="s">
        <v>96</v>
      </c>
      <c r="B66" s="23">
        <v>0</v>
      </c>
      <c r="C66" s="23">
        <v>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8">
        <f t="shared" si="1"/>
        <v>0</v>
      </c>
    </row>
    <row r="67" spans="1:14" x14ac:dyDescent="0.2">
      <c r="A67" s="27" t="s">
        <v>97</v>
      </c>
      <c r="B67" s="23">
        <v>0</v>
      </c>
      <c r="C67" s="23">
        <v>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8">
        <f t="shared" si="1"/>
        <v>0</v>
      </c>
    </row>
    <row r="68" spans="1:14" x14ac:dyDescent="0.2">
      <c r="A68" s="27" t="s">
        <v>98</v>
      </c>
      <c r="B68" s="23">
        <v>0</v>
      </c>
      <c r="C68" s="23">
        <v>0</v>
      </c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8">
        <f t="shared" si="1"/>
        <v>0</v>
      </c>
    </row>
    <row r="69" spans="1:14" x14ac:dyDescent="0.2">
      <c r="A69" s="27" t="s">
        <v>99</v>
      </c>
      <c r="B69" s="23">
        <v>0</v>
      </c>
      <c r="C69" s="23">
        <v>0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8">
        <f t="shared" ref="N69:N100" si="2">SUM(B69:M69)</f>
        <v>0</v>
      </c>
    </row>
    <row r="70" spans="1:14" x14ac:dyDescent="0.2">
      <c r="A70" s="27" t="s">
        <v>100</v>
      </c>
      <c r="B70" s="23">
        <v>0</v>
      </c>
      <c r="C70" s="23">
        <v>0</v>
      </c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8">
        <f t="shared" si="2"/>
        <v>0</v>
      </c>
    </row>
    <row r="71" spans="1:14" ht="22.5" x14ac:dyDescent="0.2">
      <c r="A71" s="27" t="s">
        <v>101</v>
      </c>
      <c r="B71" s="23">
        <v>0</v>
      </c>
      <c r="C71" s="23">
        <v>0</v>
      </c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8">
        <f t="shared" si="2"/>
        <v>0</v>
      </c>
    </row>
    <row r="72" spans="1:14" ht="22.5" x14ac:dyDescent="0.2">
      <c r="A72" s="27" t="s">
        <v>102</v>
      </c>
      <c r="B72" s="23">
        <v>0</v>
      </c>
      <c r="C72" s="23">
        <v>0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8">
        <f t="shared" si="2"/>
        <v>0</v>
      </c>
    </row>
    <row r="73" spans="1:14" ht="13.5" thickBot="1" x14ac:dyDescent="0.25">
      <c r="A73" s="27" t="s">
        <v>103</v>
      </c>
      <c r="B73" s="23">
        <v>0</v>
      </c>
      <c r="C73" s="23">
        <v>0</v>
      </c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8">
        <f t="shared" si="2"/>
        <v>0</v>
      </c>
    </row>
    <row r="74" spans="1:14" ht="13.5" thickBot="1" x14ac:dyDescent="0.25">
      <c r="A74" s="20" t="s">
        <v>104</v>
      </c>
      <c r="B74" s="21">
        <v>5726.5599999999995</v>
      </c>
      <c r="C74" s="21">
        <v>5610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>
        <f t="shared" si="2"/>
        <v>11336.56</v>
      </c>
    </row>
    <row r="75" spans="1:14" x14ac:dyDescent="0.2">
      <c r="A75" s="27" t="s">
        <v>105</v>
      </c>
      <c r="B75" s="23">
        <v>0</v>
      </c>
      <c r="C75" s="23">
        <v>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8">
        <f t="shared" si="2"/>
        <v>0</v>
      </c>
    </row>
    <row r="76" spans="1:14" x14ac:dyDescent="0.2">
      <c r="A76" s="27" t="s">
        <v>106</v>
      </c>
      <c r="B76" s="23">
        <v>5036.08</v>
      </c>
      <c r="C76" s="23">
        <v>5490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8">
        <f t="shared" si="2"/>
        <v>10526.08</v>
      </c>
    </row>
    <row r="77" spans="1:14" x14ac:dyDescent="0.2">
      <c r="A77" s="27" t="s">
        <v>107</v>
      </c>
      <c r="B77" s="23">
        <v>0</v>
      </c>
      <c r="C77" s="23"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8">
        <f t="shared" si="2"/>
        <v>0</v>
      </c>
    </row>
    <row r="78" spans="1:14" x14ac:dyDescent="0.2">
      <c r="A78" s="27" t="s">
        <v>108</v>
      </c>
      <c r="B78" s="23">
        <v>0</v>
      </c>
      <c r="C78" s="23"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8">
        <f t="shared" si="2"/>
        <v>0</v>
      </c>
    </row>
    <row r="79" spans="1:14" x14ac:dyDescent="0.2">
      <c r="A79" s="27" t="s">
        <v>109</v>
      </c>
      <c r="B79" s="23">
        <v>690.48</v>
      </c>
      <c r="C79" s="23">
        <v>120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8">
        <f t="shared" si="2"/>
        <v>810.48</v>
      </c>
    </row>
    <row r="80" spans="1:14" ht="13.5" thickBot="1" x14ac:dyDescent="0.25">
      <c r="A80" s="27" t="s">
        <v>40</v>
      </c>
      <c r="B80" s="23">
        <v>0</v>
      </c>
      <c r="C80" s="23"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8">
        <f t="shared" si="2"/>
        <v>0</v>
      </c>
    </row>
    <row r="81" spans="1:14" ht="13.5" thickBot="1" x14ac:dyDescent="0.25">
      <c r="A81" s="20" t="s">
        <v>110</v>
      </c>
      <c r="B81" s="21">
        <v>0</v>
      </c>
      <c r="C81" s="21"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>
        <f t="shared" si="2"/>
        <v>0</v>
      </c>
    </row>
    <row r="82" spans="1:14" x14ac:dyDescent="0.2">
      <c r="A82" s="27" t="s">
        <v>111</v>
      </c>
      <c r="B82" s="23">
        <v>0</v>
      </c>
      <c r="C82" s="23"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>
        <f t="shared" si="2"/>
        <v>0</v>
      </c>
    </row>
    <row r="83" spans="1:14" x14ac:dyDescent="0.2">
      <c r="A83" s="27" t="s">
        <v>112</v>
      </c>
      <c r="B83" s="23">
        <v>0</v>
      </c>
      <c r="C83" s="23"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>
        <f t="shared" si="2"/>
        <v>0</v>
      </c>
    </row>
    <row r="84" spans="1:14" x14ac:dyDescent="0.2">
      <c r="A84" s="27" t="s">
        <v>113</v>
      </c>
      <c r="B84" s="23">
        <v>0</v>
      </c>
      <c r="C84" s="23">
        <v>0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>
        <f t="shared" si="2"/>
        <v>0</v>
      </c>
    </row>
    <row r="85" spans="1:14" ht="13.5" thickBot="1" x14ac:dyDescent="0.25">
      <c r="A85" s="27" t="s">
        <v>40</v>
      </c>
      <c r="B85" s="23">
        <v>0</v>
      </c>
      <c r="C85" s="23">
        <v>0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>
        <f t="shared" si="2"/>
        <v>0</v>
      </c>
    </row>
    <row r="86" spans="1:14" ht="13.5" thickBot="1" x14ac:dyDescent="0.25">
      <c r="A86" s="20" t="s">
        <v>114</v>
      </c>
      <c r="B86" s="21">
        <v>0</v>
      </c>
      <c r="C86" s="21">
        <v>10653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>
        <f t="shared" si="2"/>
        <v>10653</v>
      </c>
    </row>
    <row r="87" spans="1:14" x14ac:dyDescent="0.2">
      <c r="A87" s="27" t="s">
        <v>115</v>
      </c>
      <c r="B87" s="23">
        <v>0</v>
      </c>
      <c r="C87" s="23">
        <v>0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8">
        <f t="shared" si="2"/>
        <v>0</v>
      </c>
    </row>
    <row r="88" spans="1:14" x14ac:dyDescent="0.2">
      <c r="A88" s="27" t="s">
        <v>116</v>
      </c>
      <c r="B88" s="23">
        <v>0</v>
      </c>
      <c r="C88" s="23">
        <v>10623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8">
        <f t="shared" si="2"/>
        <v>10623</v>
      </c>
    </row>
    <row r="89" spans="1:14" x14ac:dyDescent="0.2">
      <c r="A89" s="27" t="s">
        <v>117</v>
      </c>
      <c r="B89" s="23">
        <v>0</v>
      </c>
      <c r="C89" s="23">
        <v>0</v>
      </c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8">
        <f t="shared" si="2"/>
        <v>0</v>
      </c>
    </row>
    <row r="90" spans="1:14" x14ac:dyDescent="0.2">
      <c r="A90" s="27" t="s">
        <v>118</v>
      </c>
      <c r="B90" s="23">
        <v>0</v>
      </c>
      <c r="C90" s="23">
        <v>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8">
        <f t="shared" si="2"/>
        <v>0</v>
      </c>
    </row>
    <row r="91" spans="1:14" x14ac:dyDescent="0.2">
      <c r="A91" s="27" t="s">
        <v>131</v>
      </c>
      <c r="B91" s="23">
        <v>0</v>
      </c>
      <c r="C91" s="23"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8">
        <f t="shared" si="2"/>
        <v>0</v>
      </c>
    </row>
    <row r="92" spans="1:14" x14ac:dyDescent="0.2">
      <c r="A92" s="27" t="s">
        <v>120</v>
      </c>
      <c r="B92" s="23">
        <v>0</v>
      </c>
      <c r="C92" s="23"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8">
        <f t="shared" si="2"/>
        <v>0</v>
      </c>
    </row>
    <row r="93" spans="1:14" x14ac:dyDescent="0.2">
      <c r="A93" s="27" t="s">
        <v>119</v>
      </c>
      <c r="B93" s="23">
        <v>0</v>
      </c>
      <c r="C93" s="23"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8">
        <f t="shared" si="2"/>
        <v>0</v>
      </c>
    </row>
    <row r="94" spans="1:14" ht="13.5" thickBot="1" x14ac:dyDescent="0.25">
      <c r="A94" s="27" t="s">
        <v>40</v>
      </c>
      <c r="B94" s="23">
        <v>0</v>
      </c>
      <c r="C94" s="23">
        <v>30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8">
        <f t="shared" si="2"/>
        <v>30</v>
      </c>
    </row>
    <row r="95" spans="1:14" ht="13.5" thickBot="1" x14ac:dyDescent="0.25">
      <c r="A95" s="20" t="s">
        <v>121</v>
      </c>
      <c r="B95" s="21">
        <v>0</v>
      </c>
      <c r="C95" s="21">
        <v>120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>
        <f t="shared" si="2"/>
        <v>120</v>
      </c>
    </row>
    <row r="96" spans="1:14" x14ac:dyDescent="0.2">
      <c r="A96" s="27" t="s">
        <v>122</v>
      </c>
      <c r="B96" s="23">
        <v>0</v>
      </c>
      <c r="C96" s="23">
        <v>120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8">
        <f t="shared" si="2"/>
        <v>120</v>
      </c>
    </row>
    <row r="97" spans="1:14" x14ac:dyDescent="0.2">
      <c r="A97" s="27" t="s">
        <v>123</v>
      </c>
      <c r="B97" s="23">
        <v>0</v>
      </c>
      <c r="C97" s="23"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8">
        <f t="shared" si="2"/>
        <v>0</v>
      </c>
    </row>
    <row r="98" spans="1:14" ht="13.5" thickBot="1" x14ac:dyDescent="0.25">
      <c r="A98" s="27" t="s">
        <v>40</v>
      </c>
      <c r="B98" s="23">
        <v>0</v>
      </c>
      <c r="C98" s="23"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8">
        <f t="shared" si="2"/>
        <v>0</v>
      </c>
    </row>
    <row r="99" spans="1:14" ht="13.5" thickBot="1" x14ac:dyDescent="0.25">
      <c r="A99" s="20" t="s">
        <v>124</v>
      </c>
      <c r="B99" s="21">
        <v>8767.2199999999993</v>
      </c>
      <c r="C99" s="21">
        <v>2950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>
        <f t="shared" si="2"/>
        <v>11717.22</v>
      </c>
    </row>
    <row r="100" spans="1:14" ht="13.5" thickBot="1" x14ac:dyDescent="0.25">
      <c r="A100" s="31" t="s">
        <v>124</v>
      </c>
      <c r="B100" s="32">
        <v>8767.2199999999993</v>
      </c>
      <c r="C100" s="32">
        <v>2950</v>
      </c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3">
        <f t="shared" si="2"/>
        <v>11717.22</v>
      </c>
    </row>
    <row r="101" spans="1:14" ht="13.5" thickBot="1" x14ac:dyDescent="0.25">
      <c r="A101" s="34" t="s">
        <v>2</v>
      </c>
      <c r="B101" s="35">
        <f>B4+B10+B17+B22+B25+B37+B39+B50+B58+B74+B81+B86+B95+B99</f>
        <v>301790.23</v>
      </c>
      <c r="C101" s="35">
        <f t="shared" ref="C101" si="3">C4+C10+C17+C22+C25+C37+C39+C50+C58+C74+C81+C86+C95+C99</f>
        <v>281311.62</v>
      </c>
      <c r="D101" s="35">
        <f t="shared" ref="D101:M101" si="4">SUM(D99,D95,D86,D81,D74,D58,D50,D39,D37,D25,D22,D17,D10,D4)</f>
        <v>0</v>
      </c>
      <c r="E101" s="35">
        <f t="shared" si="4"/>
        <v>0</v>
      </c>
      <c r="F101" s="35">
        <f t="shared" si="4"/>
        <v>0</v>
      </c>
      <c r="G101" s="35">
        <f t="shared" si="4"/>
        <v>0</v>
      </c>
      <c r="H101" s="35">
        <f t="shared" si="4"/>
        <v>0</v>
      </c>
      <c r="I101" s="35">
        <f t="shared" si="4"/>
        <v>0</v>
      </c>
      <c r="J101" s="35">
        <f t="shared" si="4"/>
        <v>0</v>
      </c>
      <c r="K101" s="35">
        <f t="shared" si="4"/>
        <v>0</v>
      </c>
      <c r="L101" s="35">
        <f t="shared" si="4"/>
        <v>0</v>
      </c>
      <c r="M101" s="35">
        <f t="shared" si="4"/>
        <v>0</v>
      </c>
      <c r="N101" s="35">
        <f>+SUM(B101:M101)</f>
        <v>583101.85</v>
      </c>
    </row>
    <row r="103" spans="1:14" x14ac:dyDescent="0.2"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</sheetData>
  <mergeCells count="1">
    <mergeCell ref="A1:N2"/>
  </mergeCells>
  <pageMargins left="0.75" right="0.75" top="1" bottom="1" header="0" footer="0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view="pageBreakPreview" zoomScaleNormal="59" zoomScaleSheetLayoutView="100" workbookViewId="0">
      <pane xSplit="1" ySplit="4" topLeftCell="D5" activePane="bottomRight" state="frozen"/>
      <selection activeCell="P8" sqref="P8"/>
      <selection pane="topRight" activeCell="P8" sqref="P8"/>
      <selection pane="bottomLeft" activeCell="P8" sqref="P8"/>
      <selection pane="bottomRight" activeCell="O11" sqref="O11"/>
    </sheetView>
  </sheetViews>
  <sheetFormatPr baseColWidth="10" defaultRowHeight="12.75" x14ac:dyDescent="0.2"/>
  <cols>
    <col min="1" max="1" width="21.85546875" style="1" customWidth="1"/>
    <col min="2" max="14" width="13.7109375" style="1" customWidth="1"/>
    <col min="15" max="256" width="11.42578125" style="1"/>
    <col min="257" max="257" width="21.85546875" style="1" customWidth="1"/>
    <col min="258" max="270" width="13.7109375" style="1" customWidth="1"/>
    <col min="271" max="512" width="11.42578125" style="1"/>
    <col min="513" max="513" width="21.85546875" style="1" customWidth="1"/>
    <col min="514" max="526" width="13.7109375" style="1" customWidth="1"/>
    <col min="527" max="768" width="11.42578125" style="1"/>
    <col min="769" max="769" width="21.85546875" style="1" customWidth="1"/>
    <col min="770" max="782" width="13.7109375" style="1" customWidth="1"/>
    <col min="783" max="1024" width="11.42578125" style="1"/>
    <col min="1025" max="1025" width="21.85546875" style="1" customWidth="1"/>
    <col min="1026" max="1038" width="13.7109375" style="1" customWidth="1"/>
    <col min="1039" max="1280" width="11.42578125" style="1"/>
    <col min="1281" max="1281" width="21.85546875" style="1" customWidth="1"/>
    <col min="1282" max="1294" width="13.7109375" style="1" customWidth="1"/>
    <col min="1295" max="1536" width="11.42578125" style="1"/>
    <col min="1537" max="1537" width="21.85546875" style="1" customWidth="1"/>
    <col min="1538" max="1550" width="13.7109375" style="1" customWidth="1"/>
    <col min="1551" max="1792" width="11.42578125" style="1"/>
    <col min="1793" max="1793" width="21.85546875" style="1" customWidth="1"/>
    <col min="1794" max="1806" width="13.7109375" style="1" customWidth="1"/>
    <col min="1807" max="2048" width="11.42578125" style="1"/>
    <col min="2049" max="2049" width="21.85546875" style="1" customWidth="1"/>
    <col min="2050" max="2062" width="13.7109375" style="1" customWidth="1"/>
    <col min="2063" max="2304" width="11.42578125" style="1"/>
    <col min="2305" max="2305" width="21.85546875" style="1" customWidth="1"/>
    <col min="2306" max="2318" width="13.7109375" style="1" customWidth="1"/>
    <col min="2319" max="2560" width="11.42578125" style="1"/>
    <col min="2561" max="2561" width="21.85546875" style="1" customWidth="1"/>
    <col min="2562" max="2574" width="13.7109375" style="1" customWidth="1"/>
    <col min="2575" max="2816" width="11.42578125" style="1"/>
    <col min="2817" max="2817" width="21.85546875" style="1" customWidth="1"/>
    <col min="2818" max="2830" width="13.7109375" style="1" customWidth="1"/>
    <col min="2831" max="3072" width="11.42578125" style="1"/>
    <col min="3073" max="3073" width="21.85546875" style="1" customWidth="1"/>
    <col min="3074" max="3086" width="13.7109375" style="1" customWidth="1"/>
    <col min="3087" max="3328" width="11.42578125" style="1"/>
    <col min="3329" max="3329" width="21.85546875" style="1" customWidth="1"/>
    <col min="3330" max="3342" width="13.7109375" style="1" customWidth="1"/>
    <col min="3343" max="3584" width="11.42578125" style="1"/>
    <col min="3585" max="3585" width="21.85546875" style="1" customWidth="1"/>
    <col min="3586" max="3598" width="13.7109375" style="1" customWidth="1"/>
    <col min="3599" max="3840" width="11.42578125" style="1"/>
    <col min="3841" max="3841" width="21.85546875" style="1" customWidth="1"/>
    <col min="3842" max="3854" width="13.7109375" style="1" customWidth="1"/>
    <col min="3855" max="4096" width="11.42578125" style="1"/>
    <col min="4097" max="4097" width="21.85546875" style="1" customWidth="1"/>
    <col min="4098" max="4110" width="13.7109375" style="1" customWidth="1"/>
    <col min="4111" max="4352" width="11.42578125" style="1"/>
    <col min="4353" max="4353" width="21.85546875" style="1" customWidth="1"/>
    <col min="4354" max="4366" width="13.7109375" style="1" customWidth="1"/>
    <col min="4367" max="4608" width="11.42578125" style="1"/>
    <col min="4609" max="4609" width="21.85546875" style="1" customWidth="1"/>
    <col min="4610" max="4622" width="13.7109375" style="1" customWidth="1"/>
    <col min="4623" max="4864" width="11.42578125" style="1"/>
    <col min="4865" max="4865" width="21.85546875" style="1" customWidth="1"/>
    <col min="4866" max="4878" width="13.7109375" style="1" customWidth="1"/>
    <col min="4879" max="5120" width="11.42578125" style="1"/>
    <col min="5121" max="5121" width="21.85546875" style="1" customWidth="1"/>
    <col min="5122" max="5134" width="13.7109375" style="1" customWidth="1"/>
    <col min="5135" max="5376" width="11.42578125" style="1"/>
    <col min="5377" max="5377" width="21.85546875" style="1" customWidth="1"/>
    <col min="5378" max="5390" width="13.7109375" style="1" customWidth="1"/>
    <col min="5391" max="5632" width="11.42578125" style="1"/>
    <col min="5633" max="5633" width="21.85546875" style="1" customWidth="1"/>
    <col min="5634" max="5646" width="13.7109375" style="1" customWidth="1"/>
    <col min="5647" max="5888" width="11.42578125" style="1"/>
    <col min="5889" max="5889" width="21.85546875" style="1" customWidth="1"/>
    <col min="5890" max="5902" width="13.7109375" style="1" customWidth="1"/>
    <col min="5903" max="6144" width="11.42578125" style="1"/>
    <col min="6145" max="6145" width="21.85546875" style="1" customWidth="1"/>
    <col min="6146" max="6158" width="13.7109375" style="1" customWidth="1"/>
    <col min="6159" max="6400" width="11.42578125" style="1"/>
    <col min="6401" max="6401" width="21.85546875" style="1" customWidth="1"/>
    <col min="6402" max="6414" width="13.7109375" style="1" customWidth="1"/>
    <col min="6415" max="6656" width="11.42578125" style="1"/>
    <col min="6657" max="6657" width="21.85546875" style="1" customWidth="1"/>
    <col min="6658" max="6670" width="13.7109375" style="1" customWidth="1"/>
    <col min="6671" max="6912" width="11.42578125" style="1"/>
    <col min="6913" max="6913" width="21.85546875" style="1" customWidth="1"/>
    <col min="6914" max="6926" width="13.7109375" style="1" customWidth="1"/>
    <col min="6927" max="7168" width="11.42578125" style="1"/>
    <col min="7169" max="7169" width="21.85546875" style="1" customWidth="1"/>
    <col min="7170" max="7182" width="13.7109375" style="1" customWidth="1"/>
    <col min="7183" max="7424" width="11.42578125" style="1"/>
    <col min="7425" max="7425" width="21.85546875" style="1" customWidth="1"/>
    <col min="7426" max="7438" width="13.7109375" style="1" customWidth="1"/>
    <col min="7439" max="7680" width="11.42578125" style="1"/>
    <col min="7681" max="7681" width="21.85546875" style="1" customWidth="1"/>
    <col min="7682" max="7694" width="13.7109375" style="1" customWidth="1"/>
    <col min="7695" max="7936" width="11.42578125" style="1"/>
    <col min="7937" max="7937" width="21.85546875" style="1" customWidth="1"/>
    <col min="7938" max="7950" width="13.7109375" style="1" customWidth="1"/>
    <col min="7951" max="8192" width="11.42578125" style="1"/>
    <col min="8193" max="8193" width="21.85546875" style="1" customWidth="1"/>
    <col min="8194" max="8206" width="13.7109375" style="1" customWidth="1"/>
    <col min="8207" max="8448" width="11.42578125" style="1"/>
    <col min="8449" max="8449" width="21.85546875" style="1" customWidth="1"/>
    <col min="8450" max="8462" width="13.7109375" style="1" customWidth="1"/>
    <col min="8463" max="8704" width="11.42578125" style="1"/>
    <col min="8705" max="8705" width="21.85546875" style="1" customWidth="1"/>
    <col min="8706" max="8718" width="13.7109375" style="1" customWidth="1"/>
    <col min="8719" max="8960" width="11.42578125" style="1"/>
    <col min="8961" max="8961" width="21.85546875" style="1" customWidth="1"/>
    <col min="8962" max="8974" width="13.7109375" style="1" customWidth="1"/>
    <col min="8975" max="9216" width="11.42578125" style="1"/>
    <col min="9217" max="9217" width="21.85546875" style="1" customWidth="1"/>
    <col min="9218" max="9230" width="13.7109375" style="1" customWidth="1"/>
    <col min="9231" max="9472" width="11.42578125" style="1"/>
    <col min="9473" max="9473" width="21.85546875" style="1" customWidth="1"/>
    <col min="9474" max="9486" width="13.7109375" style="1" customWidth="1"/>
    <col min="9487" max="9728" width="11.42578125" style="1"/>
    <col min="9729" max="9729" width="21.85546875" style="1" customWidth="1"/>
    <col min="9730" max="9742" width="13.7109375" style="1" customWidth="1"/>
    <col min="9743" max="9984" width="11.42578125" style="1"/>
    <col min="9985" max="9985" width="21.85546875" style="1" customWidth="1"/>
    <col min="9986" max="9998" width="13.7109375" style="1" customWidth="1"/>
    <col min="9999" max="10240" width="11.42578125" style="1"/>
    <col min="10241" max="10241" width="21.85546875" style="1" customWidth="1"/>
    <col min="10242" max="10254" width="13.7109375" style="1" customWidth="1"/>
    <col min="10255" max="10496" width="11.42578125" style="1"/>
    <col min="10497" max="10497" width="21.85546875" style="1" customWidth="1"/>
    <col min="10498" max="10510" width="13.7109375" style="1" customWidth="1"/>
    <col min="10511" max="10752" width="11.42578125" style="1"/>
    <col min="10753" max="10753" width="21.85546875" style="1" customWidth="1"/>
    <col min="10754" max="10766" width="13.7109375" style="1" customWidth="1"/>
    <col min="10767" max="11008" width="11.42578125" style="1"/>
    <col min="11009" max="11009" width="21.85546875" style="1" customWidth="1"/>
    <col min="11010" max="11022" width="13.7109375" style="1" customWidth="1"/>
    <col min="11023" max="11264" width="11.42578125" style="1"/>
    <col min="11265" max="11265" width="21.85546875" style="1" customWidth="1"/>
    <col min="11266" max="11278" width="13.7109375" style="1" customWidth="1"/>
    <col min="11279" max="11520" width="11.42578125" style="1"/>
    <col min="11521" max="11521" width="21.85546875" style="1" customWidth="1"/>
    <col min="11522" max="11534" width="13.7109375" style="1" customWidth="1"/>
    <col min="11535" max="11776" width="11.42578125" style="1"/>
    <col min="11777" max="11777" width="21.85546875" style="1" customWidth="1"/>
    <col min="11778" max="11790" width="13.7109375" style="1" customWidth="1"/>
    <col min="11791" max="12032" width="11.42578125" style="1"/>
    <col min="12033" max="12033" width="21.85546875" style="1" customWidth="1"/>
    <col min="12034" max="12046" width="13.7109375" style="1" customWidth="1"/>
    <col min="12047" max="12288" width="11.42578125" style="1"/>
    <col min="12289" max="12289" width="21.85546875" style="1" customWidth="1"/>
    <col min="12290" max="12302" width="13.7109375" style="1" customWidth="1"/>
    <col min="12303" max="12544" width="11.42578125" style="1"/>
    <col min="12545" max="12545" width="21.85546875" style="1" customWidth="1"/>
    <col min="12546" max="12558" width="13.7109375" style="1" customWidth="1"/>
    <col min="12559" max="12800" width="11.42578125" style="1"/>
    <col min="12801" max="12801" width="21.85546875" style="1" customWidth="1"/>
    <col min="12802" max="12814" width="13.7109375" style="1" customWidth="1"/>
    <col min="12815" max="13056" width="11.42578125" style="1"/>
    <col min="13057" max="13057" width="21.85546875" style="1" customWidth="1"/>
    <col min="13058" max="13070" width="13.7109375" style="1" customWidth="1"/>
    <col min="13071" max="13312" width="11.42578125" style="1"/>
    <col min="13313" max="13313" width="21.85546875" style="1" customWidth="1"/>
    <col min="13314" max="13326" width="13.7109375" style="1" customWidth="1"/>
    <col min="13327" max="13568" width="11.42578125" style="1"/>
    <col min="13569" max="13569" width="21.85546875" style="1" customWidth="1"/>
    <col min="13570" max="13582" width="13.7109375" style="1" customWidth="1"/>
    <col min="13583" max="13824" width="11.42578125" style="1"/>
    <col min="13825" max="13825" width="21.85546875" style="1" customWidth="1"/>
    <col min="13826" max="13838" width="13.7109375" style="1" customWidth="1"/>
    <col min="13839" max="14080" width="11.42578125" style="1"/>
    <col min="14081" max="14081" width="21.85546875" style="1" customWidth="1"/>
    <col min="14082" max="14094" width="13.7109375" style="1" customWidth="1"/>
    <col min="14095" max="14336" width="11.42578125" style="1"/>
    <col min="14337" max="14337" width="21.85546875" style="1" customWidth="1"/>
    <col min="14338" max="14350" width="13.7109375" style="1" customWidth="1"/>
    <col min="14351" max="14592" width="11.42578125" style="1"/>
    <col min="14593" max="14593" width="21.85546875" style="1" customWidth="1"/>
    <col min="14594" max="14606" width="13.7109375" style="1" customWidth="1"/>
    <col min="14607" max="14848" width="11.42578125" style="1"/>
    <col min="14849" max="14849" width="21.85546875" style="1" customWidth="1"/>
    <col min="14850" max="14862" width="13.7109375" style="1" customWidth="1"/>
    <col min="14863" max="15104" width="11.42578125" style="1"/>
    <col min="15105" max="15105" width="21.85546875" style="1" customWidth="1"/>
    <col min="15106" max="15118" width="13.7109375" style="1" customWidth="1"/>
    <col min="15119" max="15360" width="11.42578125" style="1"/>
    <col min="15361" max="15361" width="21.85546875" style="1" customWidth="1"/>
    <col min="15362" max="15374" width="13.7109375" style="1" customWidth="1"/>
    <col min="15375" max="15616" width="11.42578125" style="1"/>
    <col min="15617" max="15617" width="21.85546875" style="1" customWidth="1"/>
    <col min="15618" max="15630" width="13.7109375" style="1" customWidth="1"/>
    <col min="15631" max="15872" width="11.42578125" style="1"/>
    <col min="15873" max="15873" width="21.85546875" style="1" customWidth="1"/>
    <col min="15874" max="15886" width="13.7109375" style="1" customWidth="1"/>
    <col min="15887" max="16128" width="11.42578125" style="1"/>
    <col min="16129" max="16129" width="21.85546875" style="1" customWidth="1"/>
    <col min="16130" max="16142" width="13.7109375" style="1" customWidth="1"/>
    <col min="16143" max="16384" width="11.42578125" style="1"/>
  </cols>
  <sheetData>
    <row r="1" spans="1:14" x14ac:dyDescent="0.2">
      <c r="A1" s="65" t="s">
        <v>139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13.5" thickBo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15.75" customHeight="1" thickBot="1" x14ac:dyDescent="0.25">
      <c r="A3" s="66" t="s">
        <v>0</v>
      </c>
      <c r="B3" s="68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  <c r="N3" s="66" t="s">
        <v>2</v>
      </c>
    </row>
    <row r="4" spans="1:14" ht="24.75" customHeight="1" thickBot="1" x14ac:dyDescent="0.25">
      <c r="A4" s="67"/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71"/>
    </row>
    <row r="5" spans="1:14" ht="39.950000000000003" customHeight="1" x14ac:dyDescent="0.2">
      <c r="A5" s="8" t="s">
        <v>15</v>
      </c>
      <c r="B5" s="3">
        <f>'TON-MES-FERROSUR'!B101</f>
        <v>282460.78000000003</v>
      </c>
      <c r="C5" s="3">
        <f>'TON-MES-FERROSUR'!C101</f>
        <v>307260.93</v>
      </c>
      <c r="D5" s="3">
        <f>'TON-MES-FERROSUR'!D101</f>
        <v>0</v>
      </c>
      <c r="E5" s="3">
        <f>'TON-MES-FERROSUR'!E101</f>
        <v>0</v>
      </c>
      <c r="F5" s="3">
        <f>'TON-MES-FERROSUR'!F101</f>
        <v>0</v>
      </c>
      <c r="G5" s="3">
        <f>'TON-MES-FERROSUR'!G101</f>
        <v>0</v>
      </c>
      <c r="H5" s="3">
        <f>'TON-MES-FERROSUR'!H101</f>
        <v>0</v>
      </c>
      <c r="I5" s="3">
        <f>'TON-MES-FERROSUR'!I101</f>
        <v>0</v>
      </c>
      <c r="J5" s="3">
        <f>'TON-MES-FERROSUR'!J101</f>
        <v>0</v>
      </c>
      <c r="K5" s="3">
        <f>'TON-MES-FERROSUR'!K101</f>
        <v>0</v>
      </c>
      <c r="L5" s="3">
        <f>'TON-MES-FERROSUR'!L101</f>
        <v>0</v>
      </c>
      <c r="M5" s="3">
        <f>'TON-MES-FERROSUR'!M101</f>
        <v>0</v>
      </c>
      <c r="N5" s="4">
        <f>SUM(B5:M5)</f>
        <v>589721.71</v>
      </c>
    </row>
    <row r="6" spans="1:14" ht="39.950000000000003" customHeight="1" x14ac:dyDescent="0.2">
      <c r="A6" s="5" t="s">
        <v>16</v>
      </c>
      <c r="B6" s="6">
        <f>'TON-MES-FEPSA'!B101</f>
        <v>254228.6</v>
      </c>
      <c r="C6" s="6">
        <f>'TON-MES-FEPSA'!C101</f>
        <v>234012.9</v>
      </c>
      <c r="D6" s="6">
        <f>'TON-MES-FEPSA'!D101</f>
        <v>0</v>
      </c>
      <c r="E6" s="6">
        <f>'TON-MES-FEPSA'!E101</f>
        <v>0</v>
      </c>
      <c r="F6" s="6">
        <f>'TON-MES-FEPSA'!F101</f>
        <v>0</v>
      </c>
      <c r="G6" s="6">
        <f>'TON-MES-FEPSA'!G101</f>
        <v>0</v>
      </c>
      <c r="H6" s="6">
        <f>'TON-MES-FEPSA'!H101</f>
        <v>0</v>
      </c>
      <c r="I6" s="6">
        <f>'TON-MES-FEPSA'!I101</f>
        <v>0</v>
      </c>
      <c r="J6" s="6">
        <f>'TON-MES-FEPSA'!J101</f>
        <v>0</v>
      </c>
      <c r="K6" s="6">
        <f>'TON-MES-FEPSA'!K101</f>
        <v>0</v>
      </c>
      <c r="L6" s="6">
        <f>'TON-MES-FEPSA'!L101</f>
        <v>0</v>
      </c>
      <c r="M6" s="6">
        <f>'TON-MES-FEPSA'!M101</f>
        <v>0</v>
      </c>
      <c r="N6" s="7">
        <f>SUM(B6:M6)</f>
        <v>488241.5</v>
      </c>
    </row>
    <row r="7" spans="1:14" ht="39.950000000000003" customHeight="1" x14ac:dyDescent="0.2">
      <c r="A7" s="8" t="s">
        <v>17</v>
      </c>
      <c r="B7" s="6">
        <f>'TON-MES-NCA'!B101</f>
        <v>463790.93</v>
      </c>
      <c r="C7" s="6">
        <f>'TON-MES-NCA'!C101</f>
        <v>385256.01</v>
      </c>
      <c r="D7" s="6">
        <f>'TON-MES-NCA'!D101</f>
        <v>0</v>
      </c>
      <c r="E7" s="6">
        <f>'TON-MES-NCA'!E101</f>
        <v>0</v>
      </c>
      <c r="F7" s="6">
        <f>'TON-MES-NCA'!F101</f>
        <v>0</v>
      </c>
      <c r="G7" s="6">
        <f>'TON-MES-NCA'!G101</f>
        <v>0</v>
      </c>
      <c r="H7" s="6">
        <f>'TON-MES-NCA'!H101</f>
        <v>0</v>
      </c>
      <c r="I7" s="6">
        <f>'TON-MES-NCA'!I101</f>
        <v>0</v>
      </c>
      <c r="J7" s="6">
        <f>'TON-MES-NCA'!J101</f>
        <v>0</v>
      </c>
      <c r="K7" s="6">
        <f>'TON-MES-NCA'!K101</f>
        <v>0</v>
      </c>
      <c r="L7" s="6">
        <f>'TON-MES-NCA'!L101</f>
        <v>0</v>
      </c>
      <c r="M7" s="6">
        <f>'TON-MES-NCA'!M101</f>
        <v>0</v>
      </c>
      <c r="N7" s="7">
        <f>SUM(B7:M7)</f>
        <v>849046.94</v>
      </c>
    </row>
    <row r="8" spans="1:14" ht="39.950000000000003" customHeight="1" x14ac:dyDescent="0.2">
      <c r="A8" s="8" t="s">
        <v>18</v>
      </c>
      <c r="B8" s="6">
        <f>'TON-MES-BELGRANO'!B101</f>
        <v>230843.71</v>
      </c>
      <c r="C8" s="6">
        <f>'TON-MES-BELGRANO'!C101</f>
        <v>227021.52</v>
      </c>
      <c r="D8" s="6">
        <f>'TON-MES-BELGRANO'!D101</f>
        <v>0</v>
      </c>
      <c r="E8" s="6">
        <f>'TON-MES-BELGRANO'!E101</f>
        <v>0</v>
      </c>
      <c r="F8" s="6">
        <f>'TON-MES-BELGRANO'!F101</f>
        <v>0</v>
      </c>
      <c r="G8" s="6">
        <f>'TON-MES-BELGRANO'!G101</f>
        <v>0</v>
      </c>
      <c r="H8" s="6">
        <f>'TON-MES-BELGRANO'!H101</f>
        <v>0</v>
      </c>
      <c r="I8" s="6">
        <f>'TON-MES-BELGRANO'!I101</f>
        <v>0</v>
      </c>
      <c r="J8" s="6">
        <f>'TON-MES-BELGRANO'!J101</f>
        <v>0</v>
      </c>
      <c r="K8" s="6">
        <f>'TON-MES-BELGRANO'!K101</f>
        <v>0</v>
      </c>
      <c r="L8" s="6">
        <f>'TON-MES-BELGRANO'!L101</f>
        <v>0</v>
      </c>
      <c r="M8" s="6">
        <f>'TON-MES-BELGRANO'!M101</f>
        <v>0</v>
      </c>
      <c r="N8" s="7">
        <f>SUM(B8:M8)</f>
        <v>457865.23</v>
      </c>
    </row>
    <row r="9" spans="1:14" ht="39.950000000000003" customHeight="1" x14ac:dyDescent="0.2">
      <c r="A9" s="8" t="s">
        <v>19</v>
      </c>
      <c r="B9" s="6">
        <f>'TON-MES-URQUIZA'!B101</f>
        <v>48739.03</v>
      </c>
      <c r="C9" s="6">
        <f>'TON-MES-URQUIZA'!C101</f>
        <v>34091.42</v>
      </c>
      <c r="D9" s="6">
        <f>'TON-MES-URQUIZA'!D101</f>
        <v>0</v>
      </c>
      <c r="E9" s="6">
        <f>'TON-MES-URQUIZA'!E101</f>
        <v>0</v>
      </c>
      <c r="F9" s="6">
        <f>'TON-MES-URQUIZA'!F101</f>
        <v>0</v>
      </c>
      <c r="G9" s="6">
        <f>'TON-MES-URQUIZA'!G101</f>
        <v>0</v>
      </c>
      <c r="H9" s="6">
        <f>'TON-MES-URQUIZA'!H101</f>
        <v>0</v>
      </c>
      <c r="I9" s="6">
        <f>'TON-MES-URQUIZA'!I101</f>
        <v>0</v>
      </c>
      <c r="J9" s="6">
        <f>'TON-MES-URQUIZA'!J101</f>
        <v>0</v>
      </c>
      <c r="K9" s="6">
        <f>'TON-MES-URQUIZA'!K101</f>
        <v>0</v>
      </c>
      <c r="L9" s="6">
        <f>'TON-MES-URQUIZA'!L101</f>
        <v>0</v>
      </c>
      <c r="M9" s="6">
        <f>'TON-MES-URQUIZA'!M101</f>
        <v>0</v>
      </c>
      <c r="N9" s="7">
        <f t="shared" ref="N9" si="0">SUM(B9:M9)</f>
        <v>82830.45</v>
      </c>
    </row>
    <row r="10" spans="1:14" ht="39.950000000000003" customHeight="1" thickBot="1" x14ac:dyDescent="0.25">
      <c r="A10" s="9" t="s">
        <v>20</v>
      </c>
      <c r="B10" s="10">
        <f>'TON-MES-SAN MARTIN'!B101</f>
        <v>301790.23</v>
      </c>
      <c r="C10" s="10">
        <f>'TON-MES-SAN MARTIN'!C101</f>
        <v>281311.62</v>
      </c>
      <c r="D10" s="10">
        <f>'TON-MES-SAN MARTIN'!D101</f>
        <v>0</v>
      </c>
      <c r="E10" s="10">
        <f>'TON-MES-SAN MARTIN'!E101</f>
        <v>0</v>
      </c>
      <c r="F10" s="10">
        <f>'TON-MES-SAN MARTIN'!F101</f>
        <v>0</v>
      </c>
      <c r="G10" s="10">
        <f>'TON-MES-SAN MARTIN'!G101</f>
        <v>0</v>
      </c>
      <c r="H10" s="10">
        <f>'TON-MES-SAN MARTIN'!H101</f>
        <v>0</v>
      </c>
      <c r="I10" s="10">
        <f>'TON-MES-SAN MARTIN'!I101</f>
        <v>0</v>
      </c>
      <c r="J10" s="10">
        <f>'TON-MES-SAN MARTIN'!J101</f>
        <v>0</v>
      </c>
      <c r="K10" s="10">
        <f>'TON-MES-SAN MARTIN'!K101</f>
        <v>0</v>
      </c>
      <c r="L10" s="10">
        <f>'TON-MES-SAN MARTIN'!L101</f>
        <v>0</v>
      </c>
      <c r="M10" s="10">
        <f>'TON-MES-SAN MARTIN'!M101</f>
        <v>0</v>
      </c>
      <c r="N10" s="11">
        <f>SUM(B10:M10)</f>
        <v>583101.85</v>
      </c>
    </row>
    <row r="11" spans="1:14" ht="21" customHeight="1" thickBot="1" x14ac:dyDescent="0.25">
      <c r="A11" s="12" t="s">
        <v>21</v>
      </c>
      <c r="B11" s="13">
        <f t="shared" ref="B11:M11" si="1">SUM(B5:B10)</f>
        <v>1581853.28</v>
      </c>
      <c r="C11" s="13">
        <f t="shared" si="1"/>
        <v>1468954.4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  <c r="H11" s="13">
        <f>SUM(H5:H10)</f>
        <v>0</v>
      </c>
      <c r="I11" s="13">
        <f t="shared" si="1"/>
        <v>0</v>
      </c>
      <c r="J11" s="13">
        <f t="shared" si="1"/>
        <v>0</v>
      </c>
      <c r="K11" s="13">
        <f t="shared" si="1"/>
        <v>0</v>
      </c>
      <c r="L11" s="13">
        <f t="shared" si="1"/>
        <v>0</v>
      </c>
      <c r="M11" s="13">
        <f t="shared" si="1"/>
        <v>0</v>
      </c>
      <c r="N11" s="14">
        <f>SUM(B11:M11)</f>
        <v>3050807.6799999997</v>
      </c>
    </row>
    <row r="12" spans="1:14" x14ac:dyDescent="0.2">
      <c r="B12" s="1" t="s">
        <v>130</v>
      </c>
    </row>
    <row r="13" spans="1:14" x14ac:dyDescent="0.2">
      <c r="B13" s="55"/>
    </row>
    <row r="14" spans="1:14" x14ac:dyDescent="0.2">
      <c r="B14" s="55"/>
    </row>
    <row r="102" spans="1:14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</sheetData>
  <mergeCells count="4">
    <mergeCell ref="A1:M2"/>
    <mergeCell ref="A3:A4"/>
    <mergeCell ref="B3:M3"/>
    <mergeCell ref="N3:N4"/>
  </mergeCells>
  <pageMargins left="0.74803149606299213" right="0.74803149606299213" top="0.98425196850393704" bottom="0.98425196850393704" header="0" footer="0"/>
  <pageSetup paperSize="9" scale="66" orientation="landscape" verticalDpi="599" r:id="rId1"/>
  <headerFooter alignWithMargins="0">
    <oddHeader>&amp;L&amp;D&amp;T&amp;R&amp;A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PRESENTACION GENERAL EMPRES-TON</vt:lpstr>
      <vt:lpstr>TON-MES-FERROSUR</vt:lpstr>
      <vt:lpstr>TON-MES-FEPSA</vt:lpstr>
      <vt:lpstr>TON-MES-NCA</vt:lpstr>
      <vt:lpstr>TON-MES-BELGRANO</vt:lpstr>
      <vt:lpstr>TON-MES-URQUIZA</vt:lpstr>
      <vt:lpstr>TON-MES-SAN MARTIN</vt:lpstr>
      <vt:lpstr>TON-TOTALES</vt:lpstr>
      <vt:lpstr>'PRESENTACION GENERAL EMPRES-TON'!Área_de_impresión</vt:lpstr>
      <vt:lpstr>'TON-TOTALES'!Área_de_impresión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Emilce Gomez</dc:creator>
  <cp:lastModifiedBy>CNRT</cp:lastModifiedBy>
  <cp:lastPrinted>2021-06-11T19:23:30Z</cp:lastPrinted>
  <dcterms:created xsi:type="dcterms:W3CDTF">2021-02-24T15:38:14Z</dcterms:created>
  <dcterms:modified xsi:type="dcterms:W3CDTF">2023-03-13T13:53:34Z</dcterms:modified>
</cp:coreProperties>
</file>