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ncdc01\SFGSLD\DTOSLD\Estadistica\Cargas\web\"/>
    </mc:Choice>
  </mc:AlternateContent>
  <bookViews>
    <workbookView xWindow="0" yWindow="0" windowWidth="20400" windowHeight="7650" tabRatio="1000" firstSheet="1" activeTab="7"/>
  </bookViews>
  <sheets>
    <sheet name="PRESENTACION GENERAL-TON-KM" sheetId="8" r:id="rId1"/>
    <sheet name="TON-KM-MES-FERROSUR" sheetId="7" r:id="rId2"/>
    <sheet name="TON-KM-MES-FEPSA" sheetId="6" r:id="rId3"/>
    <sheet name="TON-KM-MES-NCA" sheetId="5" r:id="rId4"/>
    <sheet name="TON-KM-MES-BELGRANO" sheetId="4" r:id="rId5"/>
    <sheet name="TON-KM-MES-URQ" sheetId="3" r:id="rId6"/>
    <sheet name="TON-KM-MES-SMT" sheetId="2" r:id="rId7"/>
    <sheet name="TOTAL-TON-KM" sheetId="1" r:id="rId8"/>
  </sheets>
  <definedNames>
    <definedName name="_xlnm.Print_Area" localSheetId="0">'PRESENTACION GENERAL-TON-KM'!$A$1:$H$102</definedName>
    <definedName name="_xlnm.Print_Area" localSheetId="7">'TOTAL-TON-KM'!$A$1:$N$11</definedName>
    <definedName name="Z_F4D927EE_6199_406F_9CB7_6B2000C78053_.wvu.PrintArea" localSheetId="0" hidden="1">'PRESENTACION GENERAL-TON-KM'!$A$1:$H$100</definedName>
    <definedName name="Z_F4D927EE_6199_406F_9CB7_6B2000C78053_.wvu.PrintArea" localSheetId="7" hidden="1">'TOTAL-TON-KM'!$A$1:$N$11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7" l="1"/>
  <c r="B101" i="5"/>
  <c r="C101" i="4"/>
  <c r="B101" i="3"/>
  <c r="C101" i="3"/>
  <c r="B101" i="2"/>
  <c r="B101" i="6"/>
  <c r="C101" i="5"/>
  <c r="C101" i="2"/>
  <c r="B101" i="4"/>
  <c r="M101" i="5"/>
  <c r="N100" i="5"/>
  <c r="D99" i="8" s="1"/>
  <c r="N99" i="5"/>
  <c r="D98" i="8" s="1"/>
  <c r="N98" i="5"/>
  <c r="D97" i="8" s="1"/>
  <c r="N97" i="5"/>
  <c r="D96" i="8" s="1"/>
  <c r="N96" i="5"/>
  <c r="D95" i="8" s="1"/>
  <c r="N95" i="5"/>
  <c r="D94" i="8" s="1"/>
  <c r="N94" i="5"/>
  <c r="D93" i="8" s="1"/>
  <c r="N93" i="5"/>
  <c r="D92" i="8" s="1"/>
  <c r="N92" i="5"/>
  <c r="D91" i="8" s="1"/>
  <c r="N91" i="5"/>
  <c r="D90" i="8" s="1"/>
  <c r="N90" i="5"/>
  <c r="D89" i="8" s="1"/>
  <c r="N89" i="5"/>
  <c r="D88" i="8" s="1"/>
  <c r="N88" i="5"/>
  <c r="D87" i="8" s="1"/>
  <c r="N87" i="5"/>
  <c r="D86" i="8" s="1"/>
  <c r="N86" i="5"/>
  <c r="D85" i="8" s="1"/>
  <c r="N85" i="5"/>
  <c r="D84" i="8" s="1"/>
  <c r="N84" i="5"/>
  <c r="D83" i="8" s="1"/>
  <c r="N83" i="5"/>
  <c r="D82" i="8" s="1"/>
  <c r="N82" i="5"/>
  <c r="D81" i="8" s="1"/>
  <c r="N81" i="5"/>
  <c r="D80" i="8" s="1"/>
  <c r="N80" i="5"/>
  <c r="D79" i="8" s="1"/>
  <c r="N79" i="5"/>
  <c r="D78" i="8" s="1"/>
  <c r="N78" i="5"/>
  <c r="D77" i="8" s="1"/>
  <c r="N77" i="5"/>
  <c r="D76" i="8" s="1"/>
  <c r="N76" i="5"/>
  <c r="D75" i="8" s="1"/>
  <c r="N75" i="5"/>
  <c r="D74" i="8" s="1"/>
  <c r="N74" i="5"/>
  <c r="D73" i="8" s="1"/>
  <c r="N73" i="5"/>
  <c r="D72" i="8" s="1"/>
  <c r="N72" i="5"/>
  <c r="D71" i="8" s="1"/>
  <c r="N71" i="5"/>
  <c r="D70" i="8" s="1"/>
  <c r="N70" i="5"/>
  <c r="D69" i="8" s="1"/>
  <c r="N69" i="5"/>
  <c r="D68" i="8" s="1"/>
  <c r="N68" i="5"/>
  <c r="D67" i="8" s="1"/>
  <c r="N67" i="5"/>
  <c r="D66" i="8" s="1"/>
  <c r="N66" i="5"/>
  <c r="D65" i="8" s="1"/>
  <c r="N65" i="5"/>
  <c r="D64" i="8" s="1"/>
  <c r="N64" i="5"/>
  <c r="D63" i="8" s="1"/>
  <c r="N63" i="5"/>
  <c r="D62" i="8" s="1"/>
  <c r="N62" i="5"/>
  <c r="D61" i="8" s="1"/>
  <c r="N61" i="5"/>
  <c r="D60" i="8" s="1"/>
  <c r="N60" i="5"/>
  <c r="D59" i="8" s="1"/>
  <c r="N59" i="5"/>
  <c r="D58" i="8" s="1"/>
  <c r="N58" i="5"/>
  <c r="D57" i="8" s="1"/>
  <c r="N57" i="5"/>
  <c r="D56" i="8" s="1"/>
  <c r="N56" i="5"/>
  <c r="D55" i="8" s="1"/>
  <c r="N55" i="5"/>
  <c r="D54" i="8" s="1"/>
  <c r="N54" i="5"/>
  <c r="D53" i="8" s="1"/>
  <c r="N53" i="5"/>
  <c r="D52" i="8" s="1"/>
  <c r="N52" i="5"/>
  <c r="D51" i="8" s="1"/>
  <c r="N51" i="5"/>
  <c r="D50" i="8" s="1"/>
  <c r="N50" i="5"/>
  <c r="D49" i="8" s="1"/>
  <c r="N49" i="5"/>
  <c r="D48" i="8" s="1"/>
  <c r="N48" i="5"/>
  <c r="D47" i="8" s="1"/>
  <c r="N47" i="5"/>
  <c r="D46" i="8" s="1"/>
  <c r="N46" i="5"/>
  <c r="D45" i="8" s="1"/>
  <c r="N45" i="5"/>
  <c r="D44" i="8" s="1"/>
  <c r="N44" i="5"/>
  <c r="D43" i="8" s="1"/>
  <c r="N43" i="5"/>
  <c r="D42" i="8" s="1"/>
  <c r="N42" i="5"/>
  <c r="D41" i="8" s="1"/>
  <c r="N41" i="5"/>
  <c r="D40" i="8" s="1"/>
  <c r="N40" i="5"/>
  <c r="D39" i="8" s="1"/>
  <c r="N39" i="5"/>
  <c r="D38" i="8" s="1"/>
  <c r="N38" i="5"/>
  <c r="D37" i="8" s="1"/>
  <c r="N37" i="5"/>
  <c r="D36" i="8" s="1"/>
  <c r="N36" i="5"/>
  <c r="D35" i="8" s="1"/>
  <c r="N35" i="5"/>
  <c r="D34" i="8" s="1"/>
  <c r="N34" i="5"/>
  <c r="D33" i="8" s="1"/>
  <c r="N33" i="5"/>
  <c r="D32" i="8" s="1"/>
  <c r="N32" i="5"/>
  <c r="D31" i="8" s="1"/>
  <c r="N31" i="5"/>
  <c r="D30" i="8" s="1"/>
  <c r="N30" i="5"/>
  <c r="D29" i="8" s="1"/>
  <c r="N29" i="5"/>
  <c r="D28" i="8" s="1"/>
  <c r="N28" i="5"/>
  <c r="D27" i="8" s="1"/>
  <c r="N27" i="5"/>
  <c r="D26" i="8" s="1"/>
  <c r="N26" i="5"/>
  <c r="D25" i="8" s="1"/>
  <c r="N25" i="5"/>
  <c r="D24" i="8" s="1"/>
  <c r="N24" i="5"/>
  <c r="D23" i="8" s="1"/>
  <c r="N23" i="5"/>
  <c r="D22" i="8" s="1"/>
  <c r="N22" i="5"/>
  <c r="D21" i="8" s="1"/>
  <c r="N21" i="5"/>
  <c r="D20" i="8" s="1"/>
  <c r="N20" i="5"/>
  <c r="D19" i="8" s="1"/>
  <c r="N19" i="5"/>
  <c r="D18" i="8" s="1"/>
  <c r="N18" i="5"/>
  <c r="D17" i="8" s="1"/>
  <c r="N17" i="5"/>
  <c r="D16" i="8" s="1"/>
  <c r="N16" i="5"/>
  <c r="D15" i="8" s="1"/>
  <c r="N15" i="5"/>
  <c r="D14" i="8" s="1"/>
  <c r="N14" i="5"/>
  <c r="D13" i="8" s="1"/>
  <c r="N13" i="5"/>
  <c r="D12" i="8" s="1"/>
  <c r="N12" i="5"/>
  <c r="D11" i="8" s="1"/>
  <c r="N11" i="5"/>
  <c r="D10" i="8" s="1"/>
  <c r="N10" i="5"/>
  <c r="D9" i="8" s="1"/>
  <c r="N9" i="5"/>
  <c r="D8" i="8" s="1"/>
  <c r="N8" i="5"/>
  <c r="D7" i="8" s="1"/>
  <c r="N7" i="5"/>
  <c r="D6" i="8" s="1"/>
  <c r="N6" i="5"/>
  <c r="D5" i="8" s="1"/>
  <c r="N5" i="5"/>
  <c r="D4" i="8" s="1"/>
  <c r="N4" i="5"/>
  <c r="D3" i="8" s="1"/>
  <c r="C101" i="6" l="1"/>
  <c r="B101" i="7"/>
  <c r="N101" i="5"/>
  <c r="L101" i="5"/>
  <c r="K101" i="5"/>
  <c r="J101" i="5"/>
  <c r="I101" i="5"/>
  <c r="H101" i="5"/>
  <c r="G101" i="5"/>
  <c r="F101" i="5"/>
  <c r="E101" i="5"/>
  <c r="D101" i="5"/>
  <c r="D101" i="4" l="1"/>
  <c r="E101" i="4"/>
  <c r="F101" i="4"/>
  <c r="G101" i="4"/>
  <c r="H101" i="4"/>
  <c r="I101" i="4"/>
  <c r="J101" i="4"/>
  <c r="K101" i="4"/>
  <c r="L101" i="4"/>
  <c r="M101" i="4"/>
  <c r="N101" i="4" l="1"/>
  <c r="M8" i="1"/>
  <c r="M101" i="3"/>
  <c r="M9" i="1" s="1"/>
  <c r="H101" i="3"/>
  <c r="H9" i="1" s="1"/>
  <c r="G101" i="3"/>
  <c r="G9" i="1" s="1"/>
  <c r="F101" i="3"/>
  <c r="F9" i="1" s="1"/>
  <c r="E101" i="3"/>
  <c r="E9" i="1" s="1"/>
  <c r="D101" i="3"/>
  <c r="D9" i="1" s="1"/>
  <c r="C9" i="1"/>
  <c r="B9" i="1"/>
  <c r="N100" i="2"/>
  <c r="G99" i="8" s="1"/>
  <c r="N98" i="2"/>
  <c r="G97" i="8" s="1"/>
  <c r="N97" i="2"/>
  <c r="G96" i="8" s="1"/>
  <c r="N96" i="2"/>
  <c r="G95" i="8" s="1"/>
  <c r="N95" i="2"/>
  <c r="G94" i="8" s="1"/>
  <c r="N94" i="2"/>
  <c r="G93" i="8" s="1"/>
  <c r="N93" i="2"/>
  <c r="G92" i="8" s="1"/>
  <c r="N92" i="2"/>
  <c r="G91" i="8" s="1"/>
  <c r="N91" i="2"/>
  <c r="G90" i="8" s="1"/>
  <c r="N90" i="2"/>
  <c r="G89" i="8" s="1"/>
  <c r="N89" i="2"/>
  <c r="G88" i="8" s="1"/>
  <c r="N88" i="2"/>
  <c r="G87" i="8" s="1"/>
  <c r="N87" i="2"/>
  <c r="G86" i="8" s="1"/>
  <c r="N85" i="2"/>
  <c r="G84" i="8" s="1"/>
  <c r="N84" i="2"/>
  <c r="G83" i="8" s="1"/>
  <c r="N83" i="2"/>
  <c r="G82" i="8" s="1"/>
  <c r="N82" i="2"/>
  <c r="G81" i="8" s="1"/>
  <c r="N81" i="2"/>
  <c r="G80" i="8" s="1"/>
  <c r="N80" i="2"/>
  <c r="G79" i="8" s="1"/>
  <c r="N79" i="2"/>
  <c r="G78" i="8" s="1"/>
  <c r="N78" i="2"/>
  <c r="G77" i="8" s="1"/>
  <c r="N77" i="2"/>
  <c r="G76" i="8" s="1"/>
  <c r="N76" i="2"/>
  <c r="G75" i="8" s="1"/>
  <c r="N75" i="2"/>
  <c r="G74" i="8" s="1"/>
  <c r="N73" i="2"/>
  <c r="G72" i="8" s="1"/>
  <c r="N72" i="2"/>
  <c r="G71" i="8" s="1"/>
  <c r="N71" i="2"/>
  <c r="G70" i="8" s="1"/>
  <c r="N70" i="2"/>
  <c r="G69" i="8" s="1"/>
  <c r="N69" i="2"/>
  <c r="G68" i="8" s="1"/>
  <c r="N68" i="2"/>
  <c r="G67" i="8" s="1"/>
  <c r="N67" i="2"/>
  <c r="G66" i="8" s="1"/>
  <c r="N66" i="2"/>
  <c r="G65" i="8" s="1"/>
  <c r="N65" i="2"/>
  <c r="G64" i="8" s="1"/>
  <c r="N64" i="2"/>
  <c r="G63" i="8" s="1"/>
  <c r="N63" i="2"/>
  <c r="G62" i="8" s="1"/>
  <c r="N62" i="2"/>
  <c r="G61" i="8" s="1"/>
  <c r="N61" i="2"/>
  <c r="G60" i="8" s="1"/>
  <c r="N60" i="2"/>
  <c r="G59" i="8" s="1"/>
  <c r="N59" i="2"/>
  <c r="G58" i="8" s="1"/>
  <c r="N57" i="2"/>
  <c r="G56" i="8" s="1"/>
  <c r="N56" i="2"/>
  <c r="G55" i="8" s="1"/>
  <c r="N55" i="2"/>
  <c r="G54" i="8" s="1"/>
  <c r="N54" i="2"/>
  <c r="G53" i="8" s="1"/>
  <c r="N53" i="2"/>
  <c r="G52" i="8" s="1"/>
  <c r="N52" i="2"/>
  <c r="G51" i="8" s="1"/>
  <c r="N51" i="2"/>
  <c r="G50" i="8" s="1"/>
  <c r="N49" i="2"/>
  <c r="G48" i="8" s="1"/>
  <c r="N48" i="2"/>
  <c r="G47" i="8" s="1"/>
  <c r="N47" i="2"/>
  <c r="G46" i="8" s="1"/>
  <c r="N46" i="2"/>
  <c r="G45" i="8" s="1"/>
  <c r="N45" i="2"/>
  <c r="G44" i="8" s="1"/>
  <c r="N44" i="2"/>
  <c r="G43" i="8" s="1"/>
  <c r="N43" i="2"/>
  <c r="G42" i="8" s="1"/>
  <c r="N42" i="2"/>
  <c r="G41" i="8" s="1"/>
  <c r="N41" i="2"/>
  <c r="G40" i="8" s="1"/>
  <c r="N40" i="2"/>
  <c r="G39" i="8" s="1"/>
  <c r="N38" i="2"/>
  <c r="G37" i="8" s="1"/>
  <c r="N37" i="2"/>
  <c r="G36" i="8" s="1"/>
  <c r="N36" i="2"/>
  <c r="G35" i="8" s="1"/>
  <c r="N35" i="2"/>
  <c r="G34" i="8" s="1"/>
  <c r="N34" i="2"/>
  <c r="G33" i="8" s="1"/>
  <c r="N33" i="2"/>
  <c r="G32" i="8" s="1"/>
  <c r="N32" i="2"/>
  <c r="G31" i="8" s="1"/>
  <c r="N31" i="2"/>
  <c r="G30" i="8" s="1"/>
  <c r="N30" i="2"/>
  <c r="G29" i="8" s="1"/>
  <c r="N29" i="2"/>
  <c r="G28" i="8" s="1"/>
  <c r="N28" i="2"/>
  <c r="G27" i="8" s="1"/>
  <c r="N27" i="2"/>
  <c r="G26" i="8" s="1"/>
  <c r="N26" i="2"/>
  <c r="G25" i="8" s="1"/>
  <c r="N24" i="2"/>
  <c r="G23" i="8" s="1"/>
  <c r="N23" i="2"/>
  <c r="G22" i="8" s="1"/>
  <c r="N21" i="2"/>
  <c r="G20" i="8" s="1"/>
  <c r="N20" i="2"/>
  <c r="G19" i="8" s="1"/>
  <c r="N19" i="2"/>
  <c r="G18" i="8" s="1"/>
  <c r="N18" i="2"/>
  <c r="G17" i="8" s="1"/>
  <c r="N16" i="2"/>
  <c r="G15" i="8" s="1"/>
  <c r="N15" i="2"/>
  <c r="G14" i="8" s="1"/>
  <c r="N14" i="2"/>
  <c r="G13" i="8" s="1"/>
  <c r="N13" i="2"/>
  <c r="G12" i="8" s="1"/>
  <c r="N12" i="2"/>
  <c r="G11" i="8" s="1"/>
  <c r="N11" i="2"/>
  <c r="G10" i="8" s="1"/>
  <c r="N9" i="2"/>
  <c r="G8" i="8" s="1"/>
  <c r="N8" i="2"/>
  <c r="G7" i="8" s="1"/>
  <c r="N7" i="2"/>
  <c r="G6" i="8" s="1"/>
  <c r="N6" i="2"/>
  <c r="G5" i="8" s="1"/>
  <c r="N5" i="2"/>
  <c r="G4" i="8" s="1"/>
  <c r="N4" i="2"/>
  <c r="G3" i="8" s="1"/>
  <c r="N100" i="3"/>
  <c r="F99" i="8" s="1"/>
  <c r="N99" i="3"/>
  <c r="F98" i="8" s="1"/>
  <c r="N98" i="3"/>
  <c r="F97" i="8" s="1"/>
  <c r="N97" i="3"/>
  <c r="F96" i="8" s="1"/>
  <c r="N96" i="3"/>
  <c r="F95" i="8" s="1"/>
  <c r="N95" i="3"/>
  <c r="F94" i="8" s="1"/>
  <c r="N94" i="3"/>
  <c r="F93" i="8" s="1"/>
  <c r="N93" i="3"/>
  <c r="F92" i="8" s="1"/>
  <c r="N92" i="3"/>
  <c r="F91" i="8" s="1"/>
  <c r="N91" i="3"/>
  <c r="F90" i="8" s="1"/>
  <c r="N90" i="3"/>
  <c r="F89" i="8" s="1"/>
  <c r="N89" i="3"/>
  <c r="F88" i="8" s="1"/>
  <c r="N88" i="3"/>
  <c r="F87" i="8" s="1"/>
  <c r="N87" i="3"/>
  <c r="F86" i="8" s="1"/>
  <c r="N86" i="3"/>
  <c r="F85" i="8" s="1"/>
  <c r="N85" i="3"/>
  <c r="F84" i="8" s="1"/>
  <c r="N84" i="3"/>
  <c r="F83" i="8" s="1"/>
  <c r="N83" i="3"/>
  <c r="F82" i="8" s="1"/>
  <c r="N82" i="3"/>
  <c r="F81" i="8" s="1"/>
  <c r="N81" i="3"/>
  <c r="F80" i="8" s="1"/>
  <c r="N80" i="3"/>
  <c r="F79" i="8" s="1"/>
  <c r="N79" i="3"/>
  <c r="F78" i="8" s="1"/>
  <c r="N78" i="3"/>
  <c r="F77" i="8" s="1"/>
  <c r="N77" i="3"/>
  <c r="F76" i="8" s="1"/>
  <c r="N76" i="3"/>
  <c r="F75" i="8" s="1"/>
  <c r="N75" i="3"/>
  <c r="F74" i="8" s="1"/>
  <c r="N74" i="3"/>
  <c r="F73" i="8" s="1"/>
  <c r="N73" i="3"/>
  <c r="F72" i="8" s="1"/>
  <c r="N72" i="3"/>
  <c r="F71" i="8" s="1"/>
  <c r="N71" i="3"/>
  <c r="F70" i="8" s="1"/>
  <c r="N70" i="3"/>
  <c r="F69" i="8" s="1"/>
  <c r="N69" i="3"/>
  <c r="F68" i="8" s="1"/>
  <c r="N68" i="3"/>
  <c r="F67" i="8" s="1"/>
  <c r="N67" i="3"/>
  <c r="F66" i="8" s="1"/>
  <c r="N66" i="3"/>
  <c r="F65" i="8" s="1"/>
  <c r="N65" i="3"/>
  <c r="F64" i="8" s="1"/>
  <c r="N64" i="3"/>
  <c r="F63" i="8" s="1"/>
  <c r="N63" i="3"/>
  <c r="F62" i="8" s="1"/>
  <c r="N62" i="3"/>
  <c r="F61" i="8" s="1"/>
  <c r="N61" i="3"/>
  <c r="F60" i="8" s="1"/>
  <c r="N60" i="3"/>
  <c r="F59" i="8" s="1"/>
  <c r="N59" i="3"/>
  <c r="F58" i="8" s="1"/>
  <c r="N57" i="3"/>
  <c r="F56" i="8" s="1"/>
  <c r="N56" i="3"/>
  <c r="F55" i="8" s="1"/>
  <c r="N55" i="3"/>
  <c r="F54" i="8" s="1"/>
  <c r="N54" i="3"/>
  <c r="F53" i="8" s="1"/>
  <c r="N53" i="3"/>
  <c r="F52" i="8" s="1"/>
  <c r="N52" i="3"/>
  <c r="F51" i="8" s="1"/>
  <c r="N51" i="3"/>
  <c r="F50" i="8" s="1"/>
  <c r="N49" i="3"/>
  <c r="F48" i="8" s="1"/>
  <c r="N48" i="3"/>
  <c r="F47" i="8" s="1"/>
  <c r="N47" i="3"/>
  <c r="F46" i="8" s="1"/>
  <c r="N46" i="3"/>
  <c r="F45" i="8" s="1"/>
  <c r="N45" i="3"/>
  <c r="F44" i="8" s="1"/>
  <c r="N44" i="3"/>
  <c r="F43" i="8" s="1"/>
  <c r="N43" i="3"/>
  <c r="F42" i="8" s="1"/>
  <c r="N42" i="3"/>
  <c r="F41" i="8" s="1"/>
  <c r="N41" i="3"/>
  <c r="F40" i="8" s="1"/>
  <c r="N40" i="3"/>
  <c r="F39" i="8" s="1"/>
  <c r="N38" i="3"/>
  <c r="F37" i="8" s="1"/>
  <c r="N36" i="3"/>
  <c r="F35" i="8" s="1"/>
  <c r="N35" i="3"/>
  <c r="F34" i="8" s="1"/>
  <c r="N34" i="3"/>
  <c r="F33" i="8" s="1"/>
  <c r="N33" i="3"/>
  <c r="F32" i="8" s="1"/>
  <c r="N32" i="3"/>
  <c r="F31" i="8" s="1"/>
  <c r="N31" i="3"/>
  <c r="F30" i="8" s="1"/>
  <c r="N30" i="3"/>
  <c r="F29" i="8" s="1"/>
  <c r="N29" i="3"/>
  <c r="F28" i="8" s="1"/>
  <c r="N28" i="3"/>
  <c r="F27" i="8" s="1"/>
  <c r="N27" i="3"/>
  <c r="F26" i="8" s="1"/>
  <c r="N26" i="3"/>
  <c r="F25" i="8" s="1"/>
  <c r="N24" i="3"/>
  <c r="F23" i="8" s="1"/>
  <c r="N23" i="3"/>
  <c r="F22" i="8" s="1"/>
  <c r="N22" i="3"/>
  <c r="F21" i="8" s="1"/>
  <c r="N21" i="3"/>
  <c r="F20" i="8" s="1"/>
  <c r="N20" i="3"/>
  <c r="F19" i="8" s="1"/>
  <c r="N19" i="3"/>
  <c r="F18" i="8" s="1"/>
  <c r="N18" i="3"/>
  <c r="F17" i="8" s="1"/>
  <c r="N17" i="3"/>
  <c r="F16" i="8" s="1"/>
  <c r="N16" i="3"/>
  <c r="F15" i="8" s="1"/>
  <c r="N15" i="3"/>
  <c r="F14" i="8" s="1"/>
  <c r="N14" i="3"/>
  <c r="F13" i="8" s="1"/>
  <c r="N13" i="3"/>
  <c r="F12" i="8" s="1"/>
  <c r="N12" i="3"/>
  <c r="F11" i="8" s="1"/>
  <c r="N11" i="3"/>
  <c r="F10" i="8" s="1"/>
  <c r="N10" i="3"/>
  <c r="F9" i="8" s="1"/>
  <c r="N9" i="3"/>
  <c r="F8" i="8" s="1"/>
  <c r="N8" i="3"/>
  <c r="F7" i="8" s="1"/>
  <c r="N7" i="3"/>
  <c r="F6" i="8" s="1"/>
  <c r="N6" i="3"/>
  <c r="F5" i="8" s="1"/>
  <c r="N5" i="3"/>
  <c r="F4" i="8" s="1"/>
  <c r="N4" i="3"/>
  <c r="F3" i="8" s="1"/>
  <c r="N100" i="4"/>
  <c r="E99" i="8" s="1"/>
  <c r="N98" i="4"/>
  <c r="E97" i="8" s="1"/>
  <c r="N97" i="4"/>
  <c r="E96" i="8" s="1"/>
  <c r="N96" i="4"/>
  <c r="E95" i="8" s="1"/>
  <c r="N95" i="4"/>
  <c r="E94" i="8" s="1"/>
  <c r="N94" i="4"/>
  <c r="E93" i="8" s="1"/>
  <c r="N93" i="4"/>
  <c r="E92" i="8" s="1"/>
  <c r="N92" i="4"/>
  <c r="E91" i="8" s="1"/>
  <c r="N91" i="4"/>
  <c r="E90" i="8" s="1"/>
  <c r="N90" i="4"/>
  <c r="E89" i="8" s="1"/>
  <c r="N89" i="4"/>
  <c r="E88" i="8" s="1"/>
  <c r="N88" i="4"/>
  <c r="E87" i="8" s="1"/>
  <c r="N87" i="4"/>
  <c r="E86" i="8" s="1"/>
  <c r="N85" i="4"/>
  <c r="E84" i="8" s="1"/>
  <c r="N84" i="4"/>
  <c r="E83" i="8" s="1"/>
  <c r="N83" i="4"/>
  <c r="E82" i="8" s="1"/>
  <c r="N82" i="4"/>
  <c r="E81" i="8" s="1"/>
  <c r="N80" i="4"/>
  <c r="E79" i="8" s="1"/>
  <c r="N79" i="4"/>
  <c r="E78" i="8" s="1"/>
  <c r="N78" i="4"/>
  <c r="E77" i="8" s="1"/>
  <c r="N77" i="4"/>
  <c r="E76" i="8" s="1"/>
  <c r="N76" i="4"/>
  <c r="E75" i="8" s="1"/>
  <c r="N75" i="4"/>
  <c r="E74" i="8" s="1"/>
  <c r="N73" i="4"/>
  <c r="E72" i="8" s="1"/>
  <c r="N72" i="4"/>
  <c r="E71" i="8" s="1"/>
  <c r="N71" i="4"/>
  <c r="E70" i="8" s="1"/>
  <c r="N70" i="4"/>
  <c r="E69" i="8" s="1"/>
  <c r="N69" i="4"/>
  <c r="E68" i="8" s="1"/>
  <c r="N68" i="4"/>
  <c r="E67" i="8" s="1"/>
  <c r="N67" i="4"/>
  <c r="E66" i="8" s="1"/>
  <c r="N66" i="4"/>
  <c r="E65" i="8" s="1"/>
  <c r="N65" i="4"/>
  <c r="E64" i="8" s="1"/>
  <c r="N64" i="4"/>
  <c r="E63" i="8" s="1"/>
  <c r="N63" i="4"/>
  <c r="E62" i="8" s="1"/>
  <c r="N62" i="4"/>
  <c r="E61" i="8" s="1"/>
  <c r="N61" i="4"/>
  <c r="E60" i="8" s="1"/>
  <c r="N60" i="4"/>
  <c r="E59" i="8" s="1"/>
  <c r="N59" i="4"/>
  <c r="E58" i="8" s="1"/>
  <c r="N57" i="4"/>
  <c r="E56" i="8" s="1"/>
  <c r="N56" i="4"/>
  <c r="E55" i="8" s="1"/>
  <c r="N55" i="4"/>
  <c r="E54" i="8" s="1"/>
  <c r="N54" i="4"/>
  <c r="E53" i="8" s="1"/>
  <c r="N53" i="4"/>
  <c r="E52" i="8" s="1"/>
  <c r="N52" i="4"/>
  <c r="E51" i="8" s="1"/>
  <c r="N51" i="4"/>
  <c r="E50" i="8" s="1"/>
  <c r="N49" i="4"/>
  <c r="E48" i="8" s="1"/>
  <c r="N48" i="4"/>
  <c r="E47" i="8" s="1"/>
  <c r="N47" i="4"/>
  <c r="E46" i="8" s="1"/>
  <c r="N46" i="4"/>
  <c r="E45" i="8" s="1"/>
  <c r="N45" i="4"/>
  <c r="E44" i="8" s="1"/>
  <c r="N44" i="4"/>
  <c r="E43" i="8" s="1"/>
  <c r="N43" i="4"/>
  <c r="E42" i="8" s="1"/>
  <c r="N42" i="4"/>
  <c r="E41" i="8" s="1"/>
  <c r="N41" i="4"/>
  <c r="E40" i="8" s="1"/>
  <c r="N40" i="4"/>
  <c r="E39" i="8" s="1"/>
  <c r="N38" i="4"/>
  <c r="E37" i="8" s="1"/>
  <c r="N36" i="4"/>
  <c r="E35" i="8" s="1"/>
  <c r="N35" i="4"/>
  <c r="E34" i="8" s="1"/>
  <c r="N34" i="4"/>
  <c r="E33" i="8" s="1"/>
  <c r="N33" i="4"/>
  <c r="E32" i="8" s="1"/>
  <c r="N32" i="4"/>
  <c r="E31" i="8" s="1"/>
  <c r="N31" i="4"/>
  <c r="E30" i="8" s="1"/>
  <c r="N30" i="4"/>
  <c r="E29" i="8" s="1"/>
  <c r="N29" i="4"/>
  <c r="E28" i="8" s="1"/>
  <c r="N28" i="4"/>
  <c r="E27" i="8" s="1"/>
  <c r="N27" i="4"/>
  <c r="E26" i="8" s="1"/>
  <c r="N26" i="4"/>
  <c r="E25" i="8" s="1"/>
  <c r="N24" i="4"/>
  <c r="E23" i="8" s="1"/>
  <c r="N23" i="4"/>
  <c r="E22" i="8" s="1"/>
  <c r="N21" i="4"/>
  <c r="E20" i="8" s="1"/>
  <c r="N20" i="4"/>
  <c r="E19" i="8" s="1"/>
  <c r="N19" i="4"/>
  <c r="E18" i="8" s="1"/>
  <c r="N18" i="4"/>
  <c r="E17" i="8" s="1"/>
  <c r="N16" i="4"/>
  <c r="E15" i="8" s="1"/>
  <c r="N15" i="4"/>
  <c r="E14" i="8" s="1"/>
  <c r="N14" i="4"/>
  <c r="E13" i="8" s="1"/>
  <c r="N13" i="4"/>
  <c r="E12" i="8" s="1"/>
  <c r="N12" i="4"/>
  <c r="E11" i="8" s="1"/>
  <c r="N11" i="4"/>
  <c r="E10" i="8" s="1"/>
  <c r="N10" i="4"/>
  <c r="E9" i="8" s="1"/>
  <c r="N9" i="4"/>
  <c r="E8" i="8" s="1"/>
  <c r="N8" i="4"/>
  <c r="E7" i="8" s="1"/>
  <c r="N7" i="4"/>
  <c r="E6" i="8" s="1"/>
  <c r="N6" i="4"/>
  <c r="E5" i="8" s="1"/>
  <c r="N5" i="4"/>
  <c r="E4" i="8" s="1"/>
  <c r="N4" i="4"/>
  <c r="E3" i="8" s="1"/>
  <c r="N100" i="6"/>
  <c r="C99" i="8" s="1"/>
  <c r="N99" i="6"/>
  <c r="C98" i="8" s="1"/>
  <c r="N98" i="6"/>
  <c r="C97" i="8" s="1"/>
  <c r="N97" i="6"/>
  <c r="C96" i="8" s="1"/>
  <c r="N96" i="6"/>
  <c r="C95" i="8" s="1"/>
  <c r="N94" i="6"/>
  <c r="C93" i="8" s="1"/>
  <c r="N93" i="6"/>
  <c r="C92" i="8" s="1"/>
  <c r="N92" i="6"/>
  <c r="C91" i="8" s="1"/>
  <c r="N91" i="6"/>
  <c r="C90" i="8" s="1"/>
  <c r="N90" i="6"/>
  <c r="C89" i="8" s="1"/>
  <c r="N89" i="6"/>
  <c r="C88" i="8" s="1"/>
  <c r="N88" i="6"/>
  <c r="C87" i="8" s="1"/>
  <c r="N87" i="6"/>
  <c r="C86" i="8" s="1"/>
  <c r="N85" i="6"/>
  <c r="C84" i="8" s="1"/>
  <c r="N84" i="6"/>
  <c r="C83" i="8" s="1"/>
  <c r="N83" i="6"/>
  <c r="C82" i="8" s="1"/>
  <c r="N82" i="6"/>
  <c r="C81" i="8" s="1"/>
  <c r="N81" i="6"/>
  <c r="C80" i="8" s="1"/>
  <c r="N80" i="6"/>
  <c r="C79" i="8" s="1"/>
  <c r="N79" i="6"/>
  <c r="C78" i="8" s="1"/>
  <c r="N78" i="6"/>
  <c r="C77" i="8" s="1"/>
  <c r="N77" i="6"/>
  <c r="C76" i="8" s="1"/>
  <c r="N76" i="6"/>
  <c r="C75" i="8" s="1"/>
  <c r="N75" i="6"/>
  <c r="C74" i="8" s="1"/>
  <c r="N74" i="6"/>
  <c r="C73" i="8" s="1"/>
  <c r="N73" i="6"/>
  <c r="C72" i="8" s="1"/>
  <c r="N72" i="6"/>
  <c r="C71" i="8" s="1"/>
  <c r="N71" i="6"/>
  <c r="C70" i="8" s="1"/>
  <c r="N70" i="6"/>
  <c r="C69" i="8" s="1"/>
  <c r="N69" i="6"/>
  <c r="C68" i="8" s="1"/>
  <c r="N68" i="6"/>
  <c r="C67" i="8" s="1"/>
  <c r="N67" i="6"/>
  <c r="C66" i="8" s="1"/>
  <c r="N66" i="6"/>
  <c r="C65" i="8" s="1"/>
  <c r="N65" i="6"/>
  <c r="C64" i="8" s="1"/>
  <c r="N64" i="6"/>
  <c r="C63" i="8" s="1"/>
  <c r="N63" i="6"/>
  <c r="C62" i="8" s="1"/>
  <c r="N62" i="6"/>
  <c r="C61" i="8" s="1"/>
  <c r="N61" i="6"/>
  <c r="C60" i="8" s="1"/>
  <c r="N60" i="6"/>
  <c r="C59" i="8" s="1"/>
  <c r="N59" i="6"/>
  <c r="C58" i="8" s="1"/>
  <c r="N57" i="6"/>
  <c r="C56" i="8" s="1"/>
  <c r="N56" i="6"/>
  <c r="C55" i="8" s="1"/>
  <c r="N55" i="6"/>
  <c r="C54" i="8" s="1"/>
  <c r="N54" i="6"/>
  <c r="C53" i="8" s="1"/>
  <c r="N53" i="6"/>
  <c r="C52" i="8" s="1"/>
  <c r="N52" i="6"/>
  <c r="C51" i="8" s="1"/>
  <c r="N51" i="6"/>
  <c r="C50" i="8" s="1"/>
  <c r="N50" i="6"/>
  <c r="C49" i="8" s="1"/>
  <c r="N49" i="6"/>
  <c r="C48" i="8" s="1"/>
  <c r="N48" i="6"/>
  <c r="C47" i="8" s="1"/>
  <c r="N47" i="6"/>
  <c r="C46" i="8" s="1"/>
  <c r="N46" i="6"/>
  <c r="C45" i="8" s="1"/>
  <c r="N45" i="6"/>
  <c r="C44" i="8" s="1"/>
  <c r="N44" i="6"/>
  <c r="C43" i="8" s="1"/>
  <c r="N43" i="6"/>
  <c r="C42" i="8" s="1"/>
  <c r="N42" i="6"/>
  <c r="C41" i="8" s="1"/>
  <c r="N41" i="6"/>
  <c r="C40" i="8" s="1"/>
  <c r="N40" i="6"/>
  <c r="C39" i="8" s="1"/>
  <c r="N39" i="6"/>
  <c r="C38" i="8" s="1"/>
  <c r="N38" i="6"/>
  <c r="C37" i="8" s="1"/>
  <c r="N37" i="6"/>
  <c r="C36" i="8" s="1"/>
  <c r="N36" i="6"/>
  <c r="C35" i="8" s="1"/>
  <c r="N35" i="6"/>
  <c r="C34" i="8" s="1"/>
  <c r="N34" i="6"/>
  <c r="C33" i="8" s="1"/>
  <c r="N33" i="6"/>
  <c r="C32" i="8" s="1"/>
  <c r="N32" i="6"/>
  <c r="C31" i="8" s="1"/>
  <c r="N31" i="6"/>
  <c r="C30" i="8" s="1"/>
  <c r="N30" i="6"/>
  <c r="C29" i="8" s="1"/>
  <c r="N29" i="6"/>
  <c r="C28" i="8" s="1"/>
  <c r="N28" i="6"/>
  <c r="C27" i="8" s="1"/>
  <c r="N27" i="6"/>
  <c r="C26" i="8" s="1"/>
  <c r="N26" i="6"/>
  <c r="C25" i="8" s="1"/>
  <c r="N24" i="6"/>
  <c r="C23" i="8" s="1"/>
  <c r="N23" i="6"/>
  <c r="C22" i="8" s="1"/>
  <c r="N22" i="6"/>
  <c r="C21" i="8" s="1"/>
  <c r="N21" i="6"/>
  <c r="C20" i="8" s="1"/>
  <c r="N20" i="6"/>
  <c r="C19" i="8" s="1"/>
  <c r="N19" i="6"/>
  <c r="C18" i="8" s="1"/>
  <c r="N18" i="6"/>
  <c r="C17" i="8" s="1"/>
  <c r="N17" i="6"/>
  <c r="C16" i="8" s="1"/>
  <c r="N16" i="6"/>
  <c r="C15" i="8" s="1"/>
  <c r="N15" i="6"/>
  <c r="C14" i="8" s="1"/>
  <c r="N14" i="6"/>
  <c r="C13" i="8" s="1"/>
  <c r="N13" i="6"/>
  <c r="C12" i="8" s="1"/>
  <c r="N12" i="6"/>
  <c r="C11" i="8" s="1"/>
  <c r="N11" i="6"/>
  <c r="C10" i="8" s="1"/>
  <c r="N10" i="6"/>
  <c r="C9" i="8" s="1"/>
  <c r="N9" i="6"/>
  <c r="C8" i="8" s="1"/>
  <c r="N8" i="6"/>
  <c r="C7" i="8" s="1"/>
  <c r="N7" i="6"/>
  <c r="C6" i="8" s="1"/>
  <c r="N6" i="6"/>
  <c r="C5" i="8" s="1"/>
  <c r="N5" i="6"/>
  <c r="C4" i="8" s="1"/>
  <c r="N100" i="7"/>
  <c r="B99" i="8" s="1"/>
  <c r="N98" i="7"/>
  <c r="B97" i="8" s="1"/>
  <c r="N97" i="7"/>
  <c r="B96" i="8" s="1"/>
  <c r="N96" i="7"/>
  <c r="B95" i="8" s="1"/>
  <c r="N94" i="7"/>
  <c r="B93" i="8" s="1"/>
  <c r="N93" i="7"/>
  <c r="B92" i="8" s="1"/>
  <c r="N92" i="7"/>
  <c r="B91" i="8" s="1"/>
  <c r="N91" i="7"/>
  <c r="B90" i="8" s="1"/>
  <c r="N90" i="7"/>
  <c r="B89" i="8" s="1"/>
  <c r="N89" i="7"/>
  <c r="B88" i="8" s="1"/>
  <c r="N88" i="7"/>
  <c r="B87" i="8" s="1"/>
  <c r="N87" i="7"/>
  <c r="B86" i="8" s="1"/>
  <c r="N85" i="7"/>
  <c r="B84" i="8" s="1"/>
  <c r="N84" i="7"/>
  <c r="B83" i="8" s="1"/>
  <c r="N83" i="7"/>
  <c r="B82" i="8" s="1"/>
  <c r="N82" i="7"/>
  <c r="B81" i="8" s="1"/>
  <c r="N80" i="7"/>
  <c r="B79" i="8" s="1"/>
  <c r="N79" i="7"/>
  <c r="B78" i="8" s="1"/>
  <c r="N78" i="7"/>
  <c r="B77" i="8" s="1"/>
  <c r="N77" i="7"/>
  <c r="B76" i="8" s="1"/>
  <c r="N76" i="7"/>
  <c r="B75" i="8" s="1"/>
  <c r="N75" i="7"/>
  <c r="B74" i="8" s="1"/>
  <c r="N73" i="7"/>
  <c r="B72" i="8" s="1"/>
  <c r="N72" i="7"/>
  <c r="B71" i="8" s="1"/>
  <c r="N71" i="7"/>
  <c r="B70" i="8" s="1"/>
  <c r="N70" i="7"/>
  <c r="B69" i="8" s="1"/>
  <c r="N69" i="7"/>
  <c r="B68" i="8" s="1"/>
  <c r="N68" i="7"/>
  <c r="B67" i="8" s="1"/>
  <c r="N67" i="7"/>
  <c r="B66" i="8" s="1"/>
  <c r="N66" i="7"/>
  <c r="B65" i="8" s="1"/>
  <c r="N65" i="7"/>
  <c r="B64" i="8" s="1"/>
  <c r="N64" i="7"/>
  <c r="B63" i="8" s="1"/>
  <c r="N63" i="7"/>
  <c r="B62" i="8" s="1"/>
  <c r="N62" i="7"/>
  <c r="B61" i="8" s="1"/>
  <c r="N61" i="7"/>
  <c r="B60" i="8" s="1"/>
  <c r="N60" i="7"/>
  <c r="B59" i="8" s="1"/>
  <c r="N59" i="7"/>
  <c r="B58" i="8" s="1"/>
  <c r="N57" i="7"/>
  <c r="B56" i="8" s="1"/>
  <c r="N56" i="7"/>
  <c r="B55" i="8" s="1"/>
  <c r="N55" i="7"/>
  <c r="B54" i="8" s="1"/>
  <c r="N54" i="7"/>
  <c r="B53" i="8" s="1"/>
  <c r="N53" i="7"/>
  <c r="B52" i="8" s="1"/>
  <c r="N52" i="7"/>
  <c r="B51" i="8" s="1"/>
  <c r="N51" i="7"/>
  <c r="B50" i="8" s="1"/>
  <c r="N49" i="7"/>
  <c r="B48" i="8" s="1"/>
  <c r="N48" i="7"/>
  <c r="B47" i="8" s="1"/>
  <c r="N47" i="7"/>
  <c r="B46" i="8" s="1"/>
  <c r="N46" i="7"/>
  <c r="B45" i="8" s="1"/>
  <c r="N45" i="7"/>
  <c r="B44" i="8" s="1"/>
  <c r="N44" i="7"/>
  <c r="B43" i="8" s="1"/>
  <c r="N43" i="7"/>
  <c r="B42" i="8" s="1"/>
  <c r="N42" i="7"/>
  <c r="B41" i="8" s="1"/>
  <c r="N41" i="7"/>
  <c r="B40" i="8" s="1"/>
  <c r="N40" i="7"/>
  <c r="B39" i="8" s="1"/>
  <c r="N38" i="7"/>
  <c r="B37" i="8" s="1"/>
  <c r="N36" i="7"/>
  <c r="B35" i="8" s="1"/>
  <c r="N35" i="7"/>
  <c r="B34" i="8" s="1"/>
  <c r="N34" i="7"/>
  <c r="B33" i="8" s="1"/>
  <c r="N33" i="7"/>
  <c r="B32" i="8" s="1"/>
  <c r="N32" i="7"/>
  <c r="B31" i="8" s="1"/>
  <c r="N31" i="7"/>
  <c r="B30" i="8" s="1"/>
  <c r="N30" i="7"/>
  <c r="B29" i="8" s="1"/>
  <c r="N29" i="7"/>
  <c r="B28" i="8" s="1"/>
  <c r="N28" i="7"/>
  <c r="B27" i="8" s="1"/>
  <c r="N27" i="7"/>
  <c r="B26" i="8" s="1"/>
  <c r="N26" i="7"/>
  <c r="B25" i="8" s="1"/>
  <c r="N24" i="7"/>
  <c r="B23" i="8" s="1"/>
  <c r="N23" i="7"/>
  <c r="B22" i="8" s="1"/>
  <c r="N21" i="7"/>
  <c r="B20" i="8" s="1"/>
  <c r="N20" i="7"/>
  <c r="B19" i="8" s="1"/>
  <c r="N19" i="7"/>
  <c r="B18" i="8" s="1"/>
  <c r="N18" i="7"/>
  <c r="B17" i="8" s="1"/>
  <c r="N16" i="7"/>
  <c r="B15" i="8" s="1"/>
  <c r="N15" i="7"/>
  <c r="B14" i="8" s="1"/>
  <c r="N14" i="7"/>
  <c r="B13" i="8" s="1"/>
  <c r="N13" i="7"/>
  <c r="B12" i="8" s="1"/>
  <c r="N12" i="7"/>
  <c r="B11" i="8" s="1"/>
  <c r="N11" i="7"/>
  <c r="B10" i="8" s="1"/>
  <c r="N9" i="7"/>
  <c r="B8" i="8" s="1"/>
  <c r="N8" i="7"/>
  <c r="B7" i="8" s="1"/>
  <c r="N7" i="7"/>
  <c r="B6" i="8" s="1"/>
  <c r="N6" i="7"/>
  <c r="B5" i="8" s="1"/>
  <c r="N5" i="7"/>
  <c r="B4" i="8" s="1"/>
  <c r="N86" i="7"/>
  <c r="B85" i="8" s="1"/>
  <c r="N81" i="4"/>
  <c r="E80" i="8" s="1"/>
  <c r="N81" i="7"/>
  <c r="B80" i="8" s="1"/>
  <c r="N74" i="2"/>
  <c r="G73" i="8" s="1"/>
  <c r="N58" i="3"/>
  <c r="F57" i="8" s="1"/>
  <c r="N74" i="4"/>
  <c r="E73" i="8" s="1"/>
  <c r="N74" i="7"/>
  <c r="B73" i="8" s="1"/>
  <c r="N50" i="7"/>
  <c r="B49" i="8" s="1"/>
  <c r="N50" i="3"/>
  <c r="F49" i="8" s="1"/>
  <c r="M101" i="2"/>
  <c r="M10" i="1" s="1"/>
  <c r="N37" i="7"/>
  <c r="B36" i="8" s="1"/>
  <c r="N37" i="4"/>
  <c r="E36" i="8" s="1"/>
  <c r="N37" i="3"/>
  <c r="F36" i="8" s="1"/>
  <c r="L101" i="3"/>
  <c r="L9" i="1" s="1"/>
  <c r="M101" i="7"/>
  <c r="M5" i="1" s="1"/>
  <c r="N22" i="2"/>
  <c r="G21" i="8" s="1"/>
  <c r="N17" i="7"/>
  <c r="B16" i="8" s="1"/>
  <c r="N10" i="7"/>
  <c r="B9" i="8" s="1"/>
  <c r="H101" i="2"/>
  <c r="G101" i="2"/>
  <c r="F101" i="2"/>
  <c r="E101" i="2"/>
  <c r="D101" i="2"/>
  <c r="M101" i="6"/>
  <c r="M6" i="1" s="1"/>
  <c r="E101" i="6"/>
  <c r="E6" i="1" s="1"/>
  <c r="N95" i="6"/>
  <c r="C94" i="8" s="1"/>
  <c r="N86" i="6"/>
  <c r="C85" i="8" s="1"/>
  <c r="N58" i="6"/>
  <c r="C57" i="8" s="1"/>
  <c r="N25" i="6"/>
  <c r="C24" i="8" s="1"/>
  <c r="I101" i="6"/>
  <c r="I6" i="1" s="1"/>
  <c r="D101" i="6"/>
  <c r="D6" i="1" s="1"/>
  <c r="N4" i="6"/>
  <c r="C3" i="8" s="1"/>
  <c r="B10" i="1" l="1"/>
  <c r="N50" i="2"/>
  <c r="G49" i="8" s="1"/>
  <c r="H10" i="1"/>
  <c r="E10" i="1"/>
  <c r="F10" i="1"/>
  <c r="D10" i="1"/>
  <c r="C10" i="1"/>
  <c r="G10" i="1"/>
  <c r="N99" i="2"/>
  <c r="G98" i="8" s="1"/>
  <c r="N58" i="2"/>
  <c r="G57" i="8" s="1"/>
  <c r="L101" i="2"/>
  <c r="N39" i="3"/>
  <c r="F38" i="8" s="1"/>
  <c r="N25" i="3"/>
  <c r="F24" i="8" s="1"/>
  <c r="N99" i="4"/>
  <c r="E98" i="8" s="1"/>
  <c r="N58" i="4"/>
  <c r="E57" i="8" s="1"/>
  <c r="N22" i="4"/>
  <c r="E21" i="8" s="1"/>
  <c r="L8" i="1"/>
  <c r="N95" i="7"/>
  <c r="B94" i="8" s="1"/>
  <c r="N99" i="7"/>
  <c r="B98" i="8" s="1"/>
  <c r="N39" i="7"/>
  <c r="B38" i="8" s="1"/>
  <c r="F101" i="7"/>
  <c r="F5" i="1" s="1"/>
  <c r="N4" i="7"/>
  <c r="B3" i="8" s="1"/>
  <c r="N58" i="7"/>
  <c r="B57" i="8" s="1"/>
  <c r="C5" i="1"/>
  <c r="G101" i="7"/>
  <c r="G5" i="1" s="1"/>
  <c r="K101" i="7"/>
  <c r="K5" i="1" s="1"/>
  <c r="L101" i="7"/>
  <c r="L5" i="1" s="1"/>
  <c r="N25" i="7"/>
  <c r="B24" i="8" s="1"/>
  <c r="H82" i="8"/>
  <c r="H10" i="8"/>
  <c r="H14" i="8"/>
  <c r="H18" i="8"/>
  <c r="H22" i="8"/>
  <c r="H96" i="8"/>
  <c r="H81" i="8"/>
  <c r="H101" i="6"/>
  <c r="H6" i="1" s="1"/>
  <c r="L101" i="6"/>
  <c r="L6" i="1" s="1"/>
  <c r="C100" i="8"/>
  <c r="H8" i="8"/>
  <c r="H11" i="8"/>
  <c r="H12" i="8"/>
  <c r="H19" i="8"/>
  <c r="H20" i="8"/>
  <c r="K101" i="6"/>
  <c r="K6" i="1" s="1"/>
  <c r="H79" i="8"/>
  <c r="H5" i="8"/>
  <c r="H4" i="8"/>
  <c r="G101" i="6"/>
  <c r="G6" i="1" s="1"/>
  <c r="H13" i="8"/>
  <c r="H83" i="8"/>
  <c r="H97" i="8"/>
  <c r="N86" i="2"/>
  <c r="G85" i="8" s="1"/>
  <c r="H90" i="8"/>
  <c r="H89" i="8"/>
  <c r="H86" i="8"/>
  <c r="H87" i="8"/>
  <c r="H88" i="8"/>
  <c r="H91" i="8"/>
  <c r="J101" i="2"/>
  <c r="N39" i="2"/>
  <c r="G38" i="8" s="1"/>
  <c r="I101" i="2"/>
  <c r="N25" i="2"/>
  <c r="G24" i="8" s="1"/>
  <c r="K101" i="2"/>
  <c r="N17" i="2"/>
  <c r="G16" i="8" s="1"/>
  <c r="N10" i="2"/>
  <c r="G9" i="8" s="1"/>
  <c r="H15" i="8"/>
  <c r="H99" i="8"/>
  <c r="J101" i="3"/>
  <c r="J9" i="1" s="1"/>
  <c r="K101" i="3"/>
  <c r="K9" i="1" s="1"/>
  <c r="I101" i="3"/>
  <c r="I9" i="1" s="1"/>
  <c r="H56" i="8"/>
  <c r="H54" i="8"/>
  <c r="H55" i="8"/>
  <c r="N50" i="4"/>
  <c r="E49" i="8" s="1"/>
  <c r="N86" i="4"/>
  <c r="E85" i="8" s="1"/>
  <c r="H92" i="8"/>
  <c r="D8" i="1"/>
  <c r="H8" i="1"/>
  <c r="E8" i="1"/>
  <c r="H93" i="8"/>
  <c r="F8" i="1"/>
  <c r="H84" i="8"/>
  <c r="H78" i="8"/>
  <c r="H74" i="8"/>
  <c r="H77" i="8"/>
  <c r="H75" i="8"/>
  <c r="H76" i="8"/>
  <c r="H59" i="8"/>
  <c r="H65" i="8"/>
  <c r="H60" i="8"/>
  <c r="H64" i="8"/>
  <c r="H68" i="8"/>
  <c r="H72" i="8"/>
  <c r="H61" i="8"/>
  <c r="H69" i="8"/>
  <c r="H51" i="8"/>
  <c r="H50" i="8"/>
  <c r="H52" i="8"/>
  <c r="H53" i="8"/>
  <c r="N39" i="4"/>
  <c r="E38" i="8" s="1"/>
  <c r="H43" i="8"/>
  <c r="H40" i="8"/>
  <c r="H44" i="8"/>
  <c r="H41" i="8"/>
  <c r="H45" i="8"/>
  <c r="H48" i="8"/>
  <c r="H36" i="8"/>
  <c r="H37" i="8"/>
  <c r="C8" i="1"/>
  <c r="G8" i="1"/>
  <c r="N25" i="4"/>
  <c r="E24" i="8" s="1"/>
  <c r="H32" i="8"/>
  <c r="H25" i="8"/>
  <c r="H29" i="8"/>
  <c r="H33" i="8"/>
  <c r="H27" i="8"/>
  <c r="H28" i="8"/>
  <c r="B8" i="1"/>
  <c r="H17" i="8"/>
  <c r="N17" i="4"/>
  <c r="E16" i="8" s="1"/>
  <c r="H95" i="8"/>
  <c r="H58" i="8"/>
  <c r="H63" i="8"/>
  <c r="H67" i="8"/>
  <c r="H71" i="8"/>
  <c r="H62" i="8"/>
  <c r="H66" i="8"/>
  <c r="H70" i="8"/>
  <c r="H39" i="8"/>
  <c r="H42" i="8"/>
  <c r="H47" i="8"/>
  <c r="J101" i="7"/>
  <c r="J5" i="1" s="1"/>
  <c r="H46" i="8"/>
  <c r="H31" i="8"/>
  <c r="H35" i="8"/>
  <c r="H26" i="8"/>
  <c r="H30" i="8"/>
  <c r="H34" i="8"/>
  <c r="D101" i="7"/>
  <c r="D5" i="1" s="1"/>
  <c r="H101" i="7"/>
  <c r="H5" i="1" s="1"/>
  <c r="N22" i="7"/>
  <c r="B21" i="8" s="1"/>
  <c r="E101" i="7"/>
  <c r="E5" i="1" s="1"/>
  <c r="I101" i="7"/>
  <c r="I5" i="1" s="1"/>
  <c r="H23" i="8"/>
  <c r="H7" i="8"/>
  <c r="H6" i="8"/>
  <c r="J101" i="6"/>
  <c r="J6" i="1" s="1"/>
  <c r="F101" i="6"/>
  <c r="F6" i="1" s="1"/>
  <c r="F100" i="8" l="1"/>
  <c r="B6" i="1"/>
  <c r="N101" i="6"/>
  <c r="B5" i="1"/>
  <c r="N5" i="1" s="1"/>
  <c r="N101" i="7"/>
  <c r="H16" i="8"/>
  <c r="H98" i="8"/>
  <c r="K10" i="1"/>
  <c r="J10" i="1"/>
  <c r="I10" i="1"/>
  <c r="L10" i="1"/>
  <c r="G100" i="8"/>
  <c r="B100" i="8"/>
  <c r="H94" i="8"/>
  <c r="C6" i="1"/>
  <c r="N101" i="2"/>
  <c r="N9" i="1"/>
  <c r="N101" i="3"/>
  <c r="E100" i="8"/>
  <c r="J8" i="1"/>
  <c r="K8" i="1"/>
  <c r="I8" i="1"/>
  <c r="K7" i="1"/>
  <c r="J7" i="1"/>
  <c r="I7" i="1"/>
  <c r="H7" i="1"/>
  <c r="H11" i="1" s="1"/>
  <c r="G7" i="1"/>
  <c r="G11" i="1" s="1"/>
  <c r="F7" i="1"/>
  <c r="F11" i="1" s="1"/>
  <c r="E7" i="1"/>
  <c r="E11" i="1" s="1"/>
  <c r="D7" i="1"/>
  <c r="D11" i="1" s="1"/>
  <c r="N6" i="1" l="1"/>
  <c r="N10" i="1"/>
  <c r="J11" i="1"/>
  <c r="H49" i="8"/>
  <c r="B7" i="1"/>
  <c r="B11" i="1" s="1"/>
  <c r="H73" i="8"/>
  <c r="H80" i="8"/>
  <c r="H85" i="8"/>
  <c r="H57" i="8"/>
  <c r="H38" i="8"/>
  <c r="H24" i="8"/>
  <c r="H9" i="8"/>
  <c r="H3" i="8"/>
  <c r="C7" i="1"/>
  <c r="C11" i="1" s="1"/>
  <c r="M7" i="1"/>
  <c r="M11" i="1" s="1"/>
  <c r="I11" i="1"/>
  <c r="K11" i="1"/>
  <c r="N8" i="1"/>
  <c r="L7" i="1" l="1"/>
  <c r="D100" i="8"/>
  <c r="H100" i="8" s="1"/>
  <c r="H21" i="8"/>
  <c r="N7" i="1" l="1"/>
  <c r="L11" i="1"/>
  <c r="N11" i="1" s="1"/>
</calcChain>
</file>

<file path=xl/sharedStrings.xml><?xml version="1.0" encoding="utf-8"?>
<sst xmlns="http://schemas.openxmlformats.org/spreadsheetml/2006/main" count="811" uniqueCount="139">
  <si>
    <t>EMPRESA</t>
  </si>
  <si>
    <t>MES</t>
  </si>
  <si>
    <t>TOTALES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</si>
  <si>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</si>
  <si>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</si>
  <si>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</si>
  <si>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</si>
  <si>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</si>
  <si>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</si>
  <si>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</si>
  <si>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</si>
  <si>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</si>
  <si>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</si>
  <si>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</si>
  <si>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</si>
  <si>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FEEROSUR ROCA S.A.</t>
  </si>
  <si>
    <t>FERROEXPRESO PAMPEANO S.A.C.</t>
  </si>
  <si>
    <t>NUEVO CENTRAL ARGENTINO S.A.</t>
  </si>
  <si>
    <t>TRENES ARGENTINOS CARGAS Y LOGÍSTICA S.A.- BELGRANO</t>
  </si>
  <si>
    <t>TRENES ARGENTINOS CARGAS Y LOGÍSTICA S.A.- URQUIZA</t>
  </si>
  <si>
    <t>TRENES ARGENTINOS CARGAS Y LOGÍSTICA S.A.- SAN MARTÍN</t>
  </si>
  <si>
    <t>TOTAL</t>
  </si>
  <si>
    <t>FERROSUR ROCA S.A: Datos sujetos a la aprobación y publicación de los estados contables trimestrales de la concesionaria y su controlante.</t>
  </si>
  <si>
    <t>RUBROS Y SUBRUBROS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</si>
  <si>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</si>
  <si>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</si>
  <si>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</si>
  <si>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</si>
  <si>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</si>
  <si>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</si>
  <si>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</si>
  <si>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</si>
  <si>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</si>
  <si>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</si>
  <si>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</si>
  <si>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</si>
  <si>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ABONOS Y FERTILIZANTES</t>
  </si>
  <si>
    <t>ÚREA</t>
  </si>
  <si>
    <t>UAN</t>
  </si>
  <si>
    <t>FOSFATO MONOAMÓNICO</t>
  </si>
  <si>
    <t>FOSFATO DIAMÓNICO</t>
  </si>
  <si>
    <t>OTROS</t>
  </si>
  <si>
    <t>ACEITES</t>
  </si>
  <si>
    <t>ACEITE DE GIRASOL</t>
  </si>
  <si>
    <t>ACEITE DE SOJA</t>
  </si>
  <si>
    <t>ACEITE DE MAÍZ</t>
  </si>
  <si>
    <t>ACEITE DE MANÍ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</si>
  <si>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</si>
  <si>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</si>
  <si>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</si>
  <si>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</si>
  <si>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</si>
  <si>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</si>
  <si>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</si>
  <si>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</si>
  <si>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</si>
  <si>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</si>
  <si>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</si>
  <si>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ARROZ</t>
  </si>
  <si>
    <t>AVENA</t>
  </si>
  <si>
    <t>CEBADA</t>
  </si>
  <si>
    <t>MAÍZ</t>
  </si>
  <si>
    <t>MANÍ</t>
  </si>
  <si>
    <t>TRIGO</t>
  </si>
  <si>
    <t>SORGO</t>
  </si>
  <si>
    <t>GIRASOL</t>
  </si>
  <si>
    <t>SOJA</t>
  </si>
  <si>
    <t>OTROS CEREALES</t>
  </si>
  <si>
    <t>POROTOS</t>
  </si>
  <si>
    <t>MADERAS</t>
  </si>
  <si>
    <t>MANUFACTURAS</t>
  </si>
  <si>
    <t>CAÑOS Y TUBOS</t>
  </si>
  <si>
    <t>BOBINAS DE ACERO</t>
  </si>
  <si>
    <t>AUTOPARTES</t>
  </si>
  <si>
    <t>ESCORIA Y RESIDUOS SIDERÚRGICOS</t>
  </si>
  <si>
    <t>OTROS PRODUCTOS SIDERÚRGICOS</t>
  </si>
  <si>
    <t>FUNDENTE</t>
  </si>
  <si>
    <t>VIDRIO</t>
  </si>
  <si>
    <t>ENVASES VACÍOS</t>
  </si>
  <si>
    <t>PASTA CELULOSA</t>
  </si>
  <si>
    <t>OTRAS MANUFACTURAS</t>
  </si>
  <si>
    <t>MATERIAL DE VÍA</t>
  </si>
  <si>
    <t>PIEDRA BALASTO</t>
  </si>
  <si>
    <t>PIEDRA ESCORIA</t>
  </si>
  <si>
    <t>RIELES</t>
  </si>
  <si>
    <t>DURMIENTES DE MADERA</t>
  </si>
  <si>
    <t>DURMIENTES METÁLICOS</t>
  </si>
  <si>
    <t>DURMIENTES DE HORMIGÓN</t>
  </si>
  <si>
    <t>OTROS MATERIALES DE VÍA</t>
  </si>
  <si>
    <t>MINERALES Y MATERIALES DE CONSTRUCCIÓN</t>
  </si>
  <si>
    <t>ARENA</t>
  </si>
  <si>
    <t>CAL</t>
  </si>
  <si>
    <t>CEMENTO EN BOLSA</t>
  </si>
  <si>
    <t>CEMENTO A GRANEL</t>
  </si>
  <si>
    <t>CLINKER</t>
  </si>
  <si>
    <t>YESO</t>
  </si>
  <si>
    <t>PIEDRA GRANÍTICA</t>
  </si>
  <si>
    <t>PIEDRA CALIZA</t>
  </si>
  <si>
    <t>ROCAS DE APLICACIÓN</t>
  </si>
  <si>
    <t>SERPENTINA</t>
  </si>
  <si>
    <t>BARITINA</t>
  </si>
  <si>
    <t>FRANC SAND</t>
  </si>
  <si>
    <t>AGENTE DE SOSTÉN PARA EXPLOTACIÓN PETROLERA</t>
  </si>
  <si>
    <t>OTROS PRODUCTOS PARA LA CONSTRUCCIÓN</t>
  </si>
  <si>
    <t>OTROS MINERALES</t>
  </si>
  <si>
    <t>OTROS PRODUCTOS ALIMENTICIOS</t>
  </si>
  <si>
    <t>AZÚCAR</t>
  </si>
  <si>
    <t>BEBIDAS</t>
  </si>
  <si>
    <t>CONSERVAS</t>
  </si>
  <si>
    <t>LÁCTEOS</t>
  </si>
  <si>
    <t>VINO</t>
  </si>
  <si>
    <t>OTROS PRODUCTOS AGRÍCOLAS</t>
  </si>
  <si>
    <t>FORRAJES</t>
  </si>
  <si>
    <t>FRUTA</t>
  </si>
  <si>
    <t>DERIVADOS DE LA INDUSTRIA CÍTRICA</t>
  </si>
  <si>
    <t>SUBPRODUCTOS AGRARIOS</t>
  </si>
  <si>
    <t>PELLET DE SOJA</t>
  </si>
  <si>
    <t>PELLET  DE GIRASOL</t>
  </si>
  <si>
    <t>PELLET DE CÁSCARA DE GIRASOL</t>
  </si>
  <si>
    <t>PELLET DE MANÍ</t>
  </si>
  <si>
    <t>OTRAS HARINAS</t>
  </si>
  <si>
    <t>HARINA DE SOJA</t>
  </si>
  <si>
    <t>QUÍMICOS Y PETROQUÍMICOS</t>
  </si>
  <si>
    <t>POLIETILENO Y PVC</t>
  </si>
  <si>
    <t>SODA CÁUSTICA</t>
  </si>
  <si>
    <t>CARGAS GENERALES</t>
  </si>
  <si>
    <t>FERROSUR ROCA S.A.</t>
  </si>
  <si>
    <t>TRENES ARGENTINOS CARGAS Y LOGÍSTICA Belgrano</t>
  </si>
  <si>
    <t>TRENES ARGENTINOS CARGAS Y LOGÍSTICA Urquiza</t>
  </si>
  <si>
    <t>TRENES ARGENTINOS CARGAS Y LOGÍSTICA San Martín</t>
  </si>
  <si>
    <t>MALTA</t>
  </si>
  <si>
    <t>FERROSUR ROCA S.A. - TON-KM PRODUCIDAS - AÑO 2023</t>
  </si>
  <si>
    <t>FERROEXPRESO PAMPEANO S.A.C. - TON-KM PRODUCIDAS - AÑO 2023</t>
  </si>
  <si>
    <t>NUEVO CENTRAL ARGENTINO S.A. - TON-KM PRODUCIDAS - AÑO 2023</t>
  </si>
  <si>
    <t>TRENES ARGENTINOS CARGAS Y LOGÍSTICA S.A.- LÍNEA BELGRANO  - TON-KM PRODUCIDAS - AÑO 2023</t>
  </si>
  <si>
    <t>TRENES ARGENTINOS CARGAS Y LOGÍSTICA S.A.- LÍNEA URQUIZA  - TON-KM PRODUCIDAS - AÑO 2023</t>
  </si>
  <si>
    <t>TRENES ARGENTINOS CARGAS Y LOGÍSTICA S.A.- LÍNEA SAN MARTÍN  - TON-KM PRODUCIDAS - AÑO 2023</t>
  </si>
  <si>
    <t>TONELADAS - KM PRODUCIDAS AÑO 2023</t>
  </si>
  <si>
    <t>TONELADAS - KILÓMETRO PRODUCIDAS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</si>
</sst>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6" fillId="3" borderId="21" xfId="0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0" fontId="6" fillId="3" borderId="23" xfId="0" applyFont="1" applyFill="1" applyBorder="1" applyAlignment="1">
      <alignment horizontal="right" vertical="center" wrapText="1"/>
    </xf>
    <xf numFmtId="0" fontId="6" fillId="3" borderId="24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3" fontId="5" fillId="3" borderId="18" xfId="0" applyNumberFormat="1" applyFont="1" applyFill="1" applyBorder="1"/>
    <xf numFmtId="3" fontId="7" fillId="0" borderId="12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5" fillId="2" borderId="25" xfId="0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3" fontId="5" fillId="0" borderId="26" xfId="0" applyNumberFormat="1" applyFont="1" applyBorder="1" applyAlignment="1">
      <alignment horizontal="right" vertical="center" wrapText="1"/>
    </xf>
    <xf numFmtId="0" fontId="7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5" fillId="2" borderId="15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3" fontId="3" fillId="2" borderId="22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 wrapText="1"/>
    </xf>
    <xf numFmtId="3" fontId="0" fillId="3" borderId="0" xfId="0" applyNumberFormat="1" applyFill="1"/>
    <xf numFmtId="3" fontId="5" fillId="2" borderId="18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" vertical="center"/>
    </xf>
    <xf numFmtId="3" fontId="7" fillId="4" borderId="21" xfId="0" applyNumberFormat="1" applyFont="1" applyFill="1" applyBorder="1" applyAlignment="1">
      <alignment horizontal="right" vertical="center" wrapText="1"/>
    </xf>
    <xf numFmtId="3" fontId="7" fillId="4" borderId="22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/>
    <xf numFmtId="3" fontId="7" fillId="4" borderId="23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view="pageBreakPreview" zoomScaleNormal="100" zoomScaleSheetLayoutView="100"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C15" sqref="C15"/>
    </sheetView>
  </sheetViews>
  <sheetFormatPr baseColWidth="10" defaultColWidth="45.140625" defaultRowHeight="11.25" x14ac:dyDescent="0.2"/>
  <cols>
    <col min="1" max="1" width="44.28515625" style="38" bestFit="1" customWidth="1"/>
    <col min="2" max="7" width="18.7109375" style="38" customWidth="1"/>
    <col min="8" max="8" width="20.28515625" style="38" customWidth="1"/>
    <col min="9" max="256" width="45.140625" style="38"/>
    <col min="257" max="257" width="44.28515625" style="38" bestFit="1" customWidth="1"/>
    <col min="258" max="263" width="18.7109375" style="38" customWidth="1"/>
    <col min="264" max="264" width="20.28515625" style="38" customWidth="1"/>
    <col min="265" max="512" width="45.140625" style="38"/>
    <col min="513" max="513" width="44.28515625" style="38" bestFit="1" customWidth="1"/>
    <col min="514" max="519" width="18.7109375" style="38" customWidth="1"/>
    <col min="520" max="520" width="20.28515625" style="38" customWidth="1"/>
    <col min="521" max="768" width="45.140625" style="38"/>
    <col min="769" max="769" width="44.28515625" style="38" bestFit="1" customWidth="1"/>
    <col min="770" max="775" width="18.7109375" style="38" customWidth="1"/>
    <col min="776" max="776" width="20.28515625" style="38" customWidth="1"/>
    <col min="777" max="1024" width="45.140625" style="38"/>
    <col min="1025" max="1025" width="44.28515625" style="38" bestFit="1" customWidth="1"/>
    <col min="1026" max="1031" width="18.7109375" style="38" customWidth="1"/>
    <col min="1032" max="1032" width="20.28515625" style="38" customWidth="1"/>
    <col min="1033" max="1280" width="45.140625" style="38"/>
    <col min="1281" max="1281" width="44.28515625" style="38" bestFit="1" customWidth="1"/>
    <col min="1282" max="1287" width="18.7109375" style="38" customWidth="1"/>
    <col min="1288" max="1288" width="20.28515625" style="38" customWidth="1"/>
    <col min="1289" max="1536" width="45.140625" style="38"/>
    <col min="1537" max="1537" width="44.28515625" style="38" bestFit="1" customWidth="1"/>
    <col min="1538" max="1543" width="18.7109375" style="38" customWidth="1"/>
    <col min="1544" max="1544" width="20.28515625" style="38" customWidth="1"/>
    <col min="1545" max="1792" width="45.140625" style="38"/>
    <col min="1793" max="1793" width="44.28515625" style="38" bestFit="1" customWidth="1"/>
    <col min="1794" max="1799" width="18.7109375" style="38" customWidth="1"/>
    <col min="1800" max="1800" width="20.28515625" style="38" customWidth="1"/>
    <col min="1801" max="2048" width="45.140625" style="38"/>
    <col min="2049" max="2049" width="44.28515625" style="38" bestFit="1" customWidth="1"/>
    <col min="2050" max="2055" width="18.7109375" style="38" customWidth="1"/>
    <col min="2056" max="2056" width="20.28515625" style="38" customWidth="1"/>
    <col min="2057" max="2304" width="45.140625" style="38"/>
    <col min="2305" max="2305" width="44.28515625" style="38" bestFit="1" customWidth="1"/>
    <col min="2306" max="2311" width="18.7109375" style="38" customWidth="1"/>
    <col min="2312" max="2312" width="20.28515625" style="38" customWidth="1"/>
    <col min="2313" max="2560" width="45.140625" style="38"/>
    <col min="2561" max="2561" width="44.28515625" style="38" bestFit="1" customWidth="1"/>
    <col min="2562" max="2567" width="18.7109375" style="38" customWidth="1"/>
    <col min="2568" max="2568" width="20.28515625" style="38" customWidth="1"/>
    <col min="2569" max="2816" width="45.140625" style="38"/>
    <col min="2817" max="2817" width="44.28515625" style="38" bestFit="1" customWidth="1"/>
    <col min="2818" max="2823" width="18.7109375" style="38" customWidth="1"/>
    <col min="2824" max="2824" width="20.28515625" style="38" customWidth="1"/>
    <col min="2825" max="3072" width="45.140625" style="38"/>
    <col min="3073" max="3073" width="44.28515625" style="38" bestFit="1" customWidth="1"/>
    <col min="3074" max="3079" width="18.7109375" style="38" customWidth="1"/>
    <col min="3080" max="3080" width="20.28515625" style="38" customWidth="1"/>
    <col min="3081" max="3328" width="45.140625" style="38"/>
    <col min="3329" max="3329" width="44.28515625" style="38" bestFit="1" customWidth="1"/>
    <col min="3330" max="3335" width="18.7109375" style="38" customWidth="1"/>
    <col min="3336" max="3336" width="20.28515625" style="38" customWidth="1"/>
    <col min="3337" max="3584" width="45.140625" style="38"/>
    <col min="3585" max="3585" width="44.28515625" style="38" bestFit="1" customWidth="1"/>
    <col min="3586" max="3591" width="18.7109375" style="38" customWidth="1"/>
    <col min="3592" max="3592" width="20.28515625" style="38" customWidth="1"/>
    <col min="3593" max="3840" width="45.140625" style="38"/>
    <col min="3841" max="3841" width="44.28515625" style="38" bestFit="1" customWidth="1"/>
    <col min="3842" max="3847" width="18.7109375" style="38" customWidth="1"/>
    <col min="3848" max="3848" width="20.28515625" style="38" customWidth="1"/>
    <col min="3849" max="4096" width="45.140625" style="38"/>
    <col min="4097" max="4097" width="44.28515625" style="38" bestFit="1" customWidth="1"/>
    <col min="4098" max="4103" width="18.7109375" style="38" customWidth="1"/>
    <col min="4104" max="4104" width="20.28515625" style="38" customWidth="1"/>
    <col min="4105" max="4352" width="45.140625" style="38"/>
    <col min="4353" max="4353" width="44.28515625" style="38" bestFit="1" customWidth="1"/>
    <col min="4354" max="4359" width="18.7109375" style="38" customWidth="1"/>
    <col min="4360" max="4360" width="20.28515625" style="38" customWidth="1"/>
    <col min="4361" max="4608" width="45.140625" style="38"/>
    <col min="4609" max="4609" width="44.28515625" style="38" bestFit="1" customWidth="1"/>
    <col min="4610" max="4615" width="18.7109375" style="38" customWidth="1"/>
    <col min="4616" max="4616" width="20.28515625" style="38" customWidth="1"/>
    <col min="4617" max="4864" width="45.140625" style="38"/>
    <col min="4865" max="4865" width="44.28515625" style="38" bestFit="1" customWidth="1"/>
    <col min="4866" max="4871" width="18.7109375" style="38" customWidth="1"/>
    <col min="4872" max="4872" width="20.28515625" style="38" customWidth="1"/>
    <col min="4873" max="5120" width="45.140625" style="38"/>
    <col min="5121" max="5121" width="44.28515625" style="38" bestFit="1" customWidth="1"/>
    <col min="5122" max="5127" width="18.7109375" style="38" customWidth="1"/>
    <col min="5128" max="5128" width="20.28515625" style="38" customWidth="1"/>
    <col min="5129" max="5376" width="45.140625" style="38"/>
    <col min="5377" max="5377" width="44.28515625" style="38" bestFit="1" customWidth="1"/>
    <col min="5378" max="5383" width="18.7109375" style="38" customWidth="1"/>
    <col min="5384" max="5384" width="20.28515625" style="38" customWidth="1"/>
    <col min="5385" max="5632" width="45.140625" style="38"/>
    <col min="5633" max="5633" width="44.28515625" style="38" bestFit="1" customWidth="1"/>
    <col min="5634" max="5639" width="18.7109375" style="38" customWidth="1"/>
    <col min="5640" max="5640" width="20.28515625" style="38" customWidth="1"/>
    <col min="5641" max="5888" width="45.140625" style="38"/>
    <col min="5889" max="5889" width="44.28515625" style="38" bestFit="1" customWidth="1"/>
    <col min="5890" max="5895" width="18.7109375" style="38" customWidth="1"/>
    <col min="5896" max="5896" width="20.28515625" style="38" customWidth="1"/>
    <col min="5897" max="6144" width="45.140625" style="38"/>
    <col min="6145" max="6145" width="44.28515625" style="38" bestFit="1" customWidth="1"/>
    <col min="6146" max="6151" width="18.7109375" style="38" customWidth="1"/>
    <col min="6152" max="6152" width="20.28515625" style="38" customWidth="1"/>
    <col min="6153" max="6400" width="45.140625" style="38"/>
    <col min="6401" max="6401" width="44.28515625" style="38" bestFit="1" customWidth="1"/>
    <col min="6402" max="6407" width="18.7109375" style="38" customWidth="1"/>
    <col min="6408" max="6408" width="20.28515625" style="38" customWidth="1"/>
    <col min="6409" max="6656" width="45.140625" style="38"/>
    <col min="6657" max="6657" width="44.28515625" style="38" bestFit="1" customWidth="1"/>
    <col min="6658" max="6663" width="18.7109375" style="38" customWidth="1"/>
    <col min="6664" max="6664" width="20.28515625" style="38" customWidth="1"/>
    <col min="6665" max="6912" width="45.140625" style="38"/>
    <col min="6913" max="6913" width="44.28515625" style="38" bestFit="1" customWidth="1"/>
    <col min="6914" max="6919" width="18.7109375" style="38" customWidth="1"/>
    <col min="6920" max="6920" width="20.28515625" style="38" customWidth="1"/>
    <col min="6921" max="7168" width="45.140625" style="38"/>
    <col min="7169" max="7169" width="44.28515625" style="38" bestFit="1" customWidth="1"/>
    <col min="7170" max="7175" width="18.7109375" style="38" customWidth="1"/>
    <col min="7176" max="7176" width="20.28515625" style="38" customWidth="1"/>
    <col min="7177" max="7424" width="45.140625" style="38"/>
    <col min="7425" max="7425" width="44.28515625" style="38" bestFit="1" customWidth="1"/>
    <col min="7426" max="7431" width="18.7109375" style="38" customWidth="1"/>
    <col min="7432" max="7432" width="20.28515625" style="38" customWidth="1"/>
    <col min="7433" max="7680" width="45.140625" style="38"/>
    <col min="7681" max="7681" width="44.28515625" style="38" bestFit="1" customWidth="1"/>
    <col min="7682" max="7687" width="18.7109375" style="38" customWidth="1"/>
    <col min="7688" max="7688" width="20.28515625" style="38" customWidth="1"/>
    <col min="7689" max="7936" width="45.140625" style="38"/>
    <col min="7937" max="7937" width="44.28515625" style="38" bestFit="1" customWidth="1"/>
    <col min="7938" max="7943" width="18.7109375" style="38" customWidth="1"/>
    <col min="7944" max="7944" width="20.28515625" style="38" customWidth="1"/>
    <col min="7945" max="8192" width="45.140625" style="38"/>
    <col min="8193" max="8193" width="44.28515625" style="38" bestFit="1" customWidth="1"/>
    <col min="8194" max="8199" width="18.7109375" style="38" customWidth="1"/>
    <col min="8200" max="8200" width="20.28515625" style="38" customWidth="1"/>
    <col min="8201" max="8448" width="45.140625" style="38"/>
    <col min="8449" max="8449" width="44.28515625" style="38" bestFit="1" customWidth="1"/>
    <col min="8450" max="8455" width="18.7109375" style="38" customWidth="1"/>
    <col min="8456" max="8456" width="20.28515625" style="38" customWidth="1"/>
    <col min="8457" max="8704" width="45.140625" style="38"/>
    <col min="8705" max="8705" width="44.28515625" style="38" bestFit="1" customWidth="1"/>
    <col min="8706" max="8711" width="18.7109375" style="38" customWidth="1"/>
    <col min="8712" max="8712" width="20.28515625" style="38" customWidth="1"/>
    <col min="8713" max="8960" width="45.140625" style="38"/>
    <col min="8961" max="8961" width="44.28515625" style="38" bestFit="1" customWidth="1"/>
    <col min="8962" max="8967" width="18.7109375" style="38" customWidth="1"/>
    <col min="8968" max="8968" width="20.28515625" style="38" customWidth="1"/>
    <col min="8969" max="9216" width="45.140625" style="38"/>
    <col min="9217" max="9217" width="44.28515625" style="38" bestFit="1" customWidth="1"/>
    <col min="9218" max="9223" width="18.7109375" style="38" customWidth="1"/>
    <col min="9224" max="9224" width="20.28515625" style="38" customWidth="1"/>
    <col min="9225" max="9472" width="45.140625" style="38"/>
    <col min="9473" max="9473" width="44.28515625" style="38" bestFit="1" customWidth="1"/>
    <col min="9474" max="9479" width="18.7109375" style="38" customWidth="1"/>
    <col min="9480" max="9480" width="20.28515625" style="38" customWidth="1"/>
    <col min="9481" max="9728" width="45.140625" style="38"/>
    <col min="9729" max="9729" width="44.28515625" style="38" bestFit="1" customWidth="1"/>
    <col min="9730" max="9735" width="18.7109375" style="38" customWidth="1"/>
    <col min="9736" max="9736" width="20.28515625" style="38" customWidth="1"/>
    <col min="9737" max="9984" width="45.140625" style="38"/>
    <col min="9985" max="9985" width="44.28515625" style="38" bestFit="1" customWidth="1"/>
    <col min="9986" max="9991" width="18.7109375" style="38" customWidth="1"/>
    <col min="9992" max="9992" width="20.28515625" style="38" customWidth="1"/>
    <col min="9993" max="10240" width="45.140625" style="38"/>
    <col min="10241" max="10241" width="44.28515625" style="38" bestFit="1" customWidth="1"/>
    <col min="10242" max="10247" width="18.7109375" style="38" customWidth="1"/>
    <col min="10248" max="10248" width="20.28515625" style="38" customWidth="1"/>
    <col min="10249" max="10496" width="45.140625" style="38"/>
    <col min="10497" max="10497" width="44.28515625" style="38" bestFit="1" customWidth="1"/>
    <col min="10498" max="10503" width="18.7109375" style="38" customWidth="1"/>
    <col min="10504" max="10504" width="20.28515625" style="38" customWidth="1"/>
    <col min="10505" max="10752" width="45.140625" style="38"/>
    <col min="10753" max="10753" width="44.28515625" style="38" bestFit="1" customWidth="1"/>
    <col min="10754" max="10759" width="18.7109375" style="38" customWidth="1"/>
    <col min="10760" max="10760" width="20.28515625" style="38" customWidth="1"/>
    <col min="10761" max="11008" width="45.140625" style="38"/>
    <col min="11009" max="11009" width="44.28515625" style="38" bestFit="1" customWidth="1"/>
    <col min="11010" max="11015" width="18.7109375" style="38" customWidth="1"/>
    <col min="11016" max="11016" width="20.28515625" style="38" customWidth="1"/>
    <col min="11017" max="11264" width="45.140625" style="38"/>
    <col min="11265" max="11265" width="44.28515625" style="38" bestFit="1" customWidth="1"/>
    <col min="11266" max="11271" width="18.7109375" style="38" customWidth="1"/>
    <col min="11272" max="11272" width="20.28515625" style="38" customWidth="1"/>
    <col min="11273" max="11520" width="45.140625" style="38"/>
    <col min="11521" max="11521" width="44.28515625" style="38" bestFit="1" customWidth="1"/>
    <col min="11522" max="11527" width="18.7109375" style="38" customWidth="1"/>
    <col min="11528" max="11528" width="20.28515625" style="38" customWidth="1"/>
    <col min="11529" max="11776" width="45.140625" style="38"/>
    <col min="11777" max="11777" width="44.28515625" style="38" bestFit="1" customWidth="1"/>
    <col min="11778" max="11783" width="18.7109375" style="38" customWidth="1"/>
    <col min="11784" max="11784" width="20.28515625" style="38" customWidth="1"/>
    <col min="11785" max="12032" width="45.140625" style="38"/>
    <col min="12033" max="12033" width="44.28515625" style="38" bestFit="1" customWidth="1"/>
    <col min="12034" max="12039" width="18.7109375" style="38" customWidth="1"/>
    <col min="12040" max="12040" width="20.28515625" style="38" customWidth="1"/>
    <col min="12041" max="12288" width="45.140625" style="38"/>
    <col min="12289" max="12289" width="44.28515625" style="38" bestFit="1" customWidth="1"/>
    <col min="12290" max="12295" width="18.7109375" style="38" customWidth="1"/>
    <col min="12296" max="12296" width="20.28515625" style="38" customWidth="1"/>
    <col min="12297" max="12544" width="45.140625" style="38"/>
    <col min="12545" max="12545" width="44.28515625" style="38" bestFit="1" customWidth="1"/>
    <col min="12546" max="12551" width="18.7109375" style="38" customWidth="1"/>
    <col min="12552" max="12552" width="20.28515625" style="38" customWidth="1"/>
    <col min="12553" max="12800" width="45.140625" style="38"/>
    <col min="12801" max="12801" width="44.28515625" style="38" bestFit="1" customWidth="1"/>
    <col min="12802" max="12807" width="18.7109375" style="38" customWidth="1"/>
    <col min="12808" max="12808" width="20.28515625" style="38" customWidth="1"/>
    <col min="12809" max="13056" width="45.140625" style="38"/>
    <col min="13057" max="13057" width="44.28515625" style="38" bestFit="1" customWidth="1"/>
    <col min="13058" max="13063" width="18.7109375" style="38" customWidth="1"/>
    <col min="13064" max="13064" width="20.28515625" style="38" customWidth="1"/>
    <col min="13065" max="13312" width="45.140625" style="38"/>
    <col min="13313" max="13313" width="44.28515625" style="38" bestFit="1" customWidth="1"/>
    <col min="13314" max="13319" width="18.7109375" style="38" customWidth="1"/>
    <col min="13320" max="13320" width="20.28515625" style="38" customWidth="1"/>
    <col min="13321" max="13568" width="45.140625" style="38"/>
    <col min="13569" max="13569" width="44.28515625" style="38" bestFit="1" customWidth="1"/>
    <col min="13570" max="13575" width="18.7109375" style="38" customWidth="1"/>
    <col min="13576" max="13576" width="20.28515625" style="38" customWidth="1"/>
    <col min="13577" max="13824" width="45.140625" style="38"/>
    <col min="13825" max="13825" width="44.28515625" style="38" bestFit="1" customWidth="1"/>
    <col min="13826" max="13831" width="18.7109375" style="38" customWidth="1"/>
    <col min="13832" max="13832" width="20.28515625" style="38" customWidth="1"/>
    <col min="13833" max="14080" width="45.140625" style="38"/>
    <col min="14081" max="14081" width="44.28515625" style="38" bestFit="1" customWidth="1"/>
    <col min="14082" max="14087" width="18.7109375" style="38" customWidth="1"/>
    <col min="14088" max="14088" width="20.28515625" style="38" customWidth="1"/>
    <col min="14089" max="14336" width="45.140625" style="38"/>
    <col min="14337" max="14337" width="44.28515625" style="38" bestFit="1" customWidth="1"/>
    <col min="14338" max="14343" width="18.7109375" style="38" customWidth="1"/>
    <col min="14344" max="14344" width="20.28515625" style="38" customWidth="1"/>
    <col min="14345" max="14592" width="45.140625" style="38"/>
    <col min="14593" max="14593" width="44.28515625" style="38" bestFit="1" customWidth="1"/>
    <col min="14594" max="14599" width="18.7109375" style="38" customWidth="1"/>
    <col min="14600" max="14600" width="20.28515625" style="38" customWidth="1"/>
    <col min="14601" max="14848" width="45.140625" style="38"/>
    <col min="14849" max="14849" width="44.28515625" style="38" bestFit="1" customWidth="1"/>
    <col min="14850" max="14855" width="18.7109375" style="38" customWidth="1"/>
    <col min="14856" max="14856" width="20.28515625" style="38" customWidth="1"/>
    <col min="14857" max="15104" width="45.140625" style="38"/>
    <col min="15105" max="15105" width="44.28515625" style="38" bestFit="1" customWidth="1"/>
    <col min="15106" max="15111" width="18.7109375" style="38" customWidth="1"/>
    <col min="15112" max="15112" width="20.28515625" style="38" customWidth="1"/>
    <col min="15113" max="15360" width="45.140625" style="38"/>
    <col min="15361" max="15361" width="44.28515625" style="38" bestFit="1" customWidth="1"/>
    <col min="15362" max="15367" width="18.7109375" style="38" customWidth="1"/>
    <col min="15368" max="15368" width="20.28515625" style="38" customWidth="1"/>
    <col min="15369" max="15616" width="45.140625" style="38"/>
    <col min="15617" max="15617" width="44.28515625" style="38" bestFit="1" customWidth="1"/>
    <col min="15618" max="15623" width="18.7109375" style="38" customWidth="1"/>
    <col min="15624" max="15624" width="20.28515625" style="38" customWidth="1"/>
    <col min="15625" max="15872" width="45.140625" style="38"/>
    <col min="15873" max="15873" width="44.28515625" style="38" bestFit="1" customWidth="1"/>
    <col min="15874" max="15879" width="18.7109375" style="38" customWidth="1"/>
    <col min="15880" max="15880" width="20.28515625" style="38" customWidth="1"/>
    <col min="15881" max="16128" width="45.140625" style="38"/>
    <col min="16129" max="16129" width="44.28515625" style="38" bestFit="1" customWidth="1"/>
    <col min="16130" max="16135" width="18.7109375" style="38" customWidth="1"/>
    <col min="16136" max="16136" width="20.28515625" style="38" customWidth="1"/>
    <col min="16137" max="16384" width="45.140625" style="38"/>
  </cols>
  <sheetData>
    <row r="1" spans="1:13" ht="35.1" customHeight="1" thickBot="1" x14ac:dyDescent="0.25">
      <c r="A1" s="61" t="s">
        <v>138</v>
      </c>
      <c r="B1" s="61"/>
      <c r="C1" s="61"/>
      <c r="D1" s="61"/>
      <c r="E1" s="61"/>
      <c r="F1" s="61"/>
      <c r="G1" s="61"/>
      <c r="H1" s="61"/>
    </row>
    <row r="2" spans="1:13" s="40" customFormat="1" ht="34.5" thickBot="1" x14ac:dyDescent="0.25">
      <c r="A2" s="18" t="s">
        <v>23</v>
      </c>
      <c r="B2" s="20" t="s">
        <v>126</v>
      </c>
      <c r="C2" s="20" t="s">
        <v>16</v>
      </c>
      <c r="D2" s="20" t="s">
        <v>17</v>
      </c>
      <c r="E2" s="20" t="s">
        <v>127</v>
      </c>
      <c r="F2" s="20" t="s">
        <v>128</v>
      </c>
      <c r="G2" s="20" t="s">
        <v>129</v>
      </c>
      <c r="H2" s="20" t="s">
        <v>2</v>
      </c>
      <c r="I2" s="39"/>
    </row>
    <row r="3" spans="1:13" ht="12" thickBot="1" x14ac:dyDescent="0.25">
      <c r="A3" s="21" t="s">
        <v>36</v>
      </c>
      <c r="B3" s="22">
        <f>'TON-KM-MES-FERROSUR'!N4</f>
        <v>0</v>
      </c>
      <c r="C3" s="22">
        <f>'TON-KM-MES-FEPSA'!N4</f>
        <v>1371535.2</v>
      </c>
      <c r="D3" s="22">
        <f>'TON-KM-MES-NCA'!N4</f>
        <v>1080196.5</v>
      </c>
      <c r="E3" s="22">
        <f>'TON-KM-MES-BELGRANO'!N4</f>
        <v>0</v>
      </c>
      <c r="F3" s="22">
        <f>'TON-KM-MES-URQ'!N4</f>
        <v>0</v>
      </c>
      <c r="G3" s="22">
        <f>'TON-KM-MES-SMT'!N4</f>
        <v>0</v>
      </c>
      <c r="H3" s="41">
        <f>SUM(B3:G3)</f>
        <v>2451731.7000000002</v>
      </c>
      <c r="I3" s="42"/>
      <c r="J3" s="43"/>
      <c r="K3" s="44"/>
      <c r="L3" s="44"/>
      <c r="M3" s="44"/>
    </row>
    <row r="4" spans="1:13" x14ac:dyDescent="0.2">
      <c r="A4" s="23" t="s">
        <v>37</v>
      </c>
      <c r="B4" s="24">
        <f>'TON-KM-MES-FERROSUR'!N5</f>
        <v>0</v>
      </c>
      <c r="C4" s="25">
        <f>'TON-KM-MES-FEPSA'!N5</f>
        <v>1371535.2</v>
      </c>
      <c r="D4" s="25">
        <f>'TON-KM-MES-NCA'!N5</f>
        <v>0</v>
      </c>
      <c r="E4" s="25">
        <f>'TON-KM-MES-BELGRANO'!N5</f>
        <v>0</v>
      </c>
      <c r="F4" s="25">
        <f>'TON-KM-MES-URQ'!N5</f>
        <v>0</v>
      </c>
      <c r="G4" s="25">
        <f>'TON-KM-MES-SMT'!N5</f>
        <v>0</v>
      </c>
      <c r="H4" s="30">
        <f t="shared" ref="H4:H67" si="0">SUM(B4:G4)</f>
        <v>1371535.2</v>
      </c>
      <c r="I4" s="42"/>
      <c r="J4" s="43"/>
      <c r="K4" s="44"/>
      <c r="L4" s="44"/>
      <c r="M4" s="44"/>
    </row>
    <row r="5" spans="1:13" x14ac:dyDescent="0.2">
      <c r="A5" s="23" t="s">
        <v>38</v>
      </c>
      <c r="B5" s="45">
        <f>'TON-KM-MES-FERROSUR'!N6</f>
        <v>0</v>
      </c>
      <c r="C5" s="30">
        <f>'TON-KM-MES-FEPSA'!N6</f>
        <v>0</v>
      </c>
      <c r="D5" s="30">
        <f>'TON-KM-MES-NCA'!N6</f>
        <v>0</v>
      </c>
      <c r="E5" s="30">
        <f>'TON-KM-MES-BELGRANO'!N6</f>
        <v>0</v>
      </c>
      <c r="F5" s="30">
        <f>'TON-KM-MES-URQ'!N6</f>
        <v>0</v>
      </c>
      <c r="G5" s="30">
        <f>'TON-KM-MES-SMT'!N6</f>
        <v>0</v>
      </c>
      <c r="H5" s="30">
        <f t="shared" si="0"/>
        <v>0</v>
      </c>
      <c r="I5" s="42"/>
      <c r="J5" s="43"/>
      <c r="K5" s="44"/>
      <c r="L5" s="44"/>
      <c r="M5" s="44"/>
    </row>
    <row r="6" spans="1:13" x14ac:dyDescent="0.2">
      <c r="A6" s="23" t="s">
        <v>39</v>
      </c>
      <c r="B6" s="45">
        <f>'TON-KM-MES-FERROSUR'!N7</f>
        <v>0</v>
      </c>
      <c r="C6" s="30">
        <f>'TON-KM-MES-FEPSA'!N7</f>
        <v>0</v>
      </c>
      <c r="D6" s="30">
        <f>'TON-KM-MES-NCA'!N7</f>
        <v>0</v>
      </c>
      <c r="E6" s="30">
        <f>'TON-KM-MES-BELGRANO'!N7</f>
        <v>0</v>
      </c>
      <c r="F6" s="30">
        <f>'TON-KM-MES-URQ'!N7</f>
        <v>0</v>
      </c>
      <c r="G6" s="30">
        <f>'TON-KM-MES-SMT'!N7</f>
        <v>0</v>
      </c>
      <c r="H6" s="30">
        <f t="shared" si="0"/>
        <v>0</v>
      </c>
      <c r="I6" s="42"/>
      <c r="J6" s="43"/>
      <c r="K6" s="44"/>
      <c r="L6" s="44"/>
      <c r="M6" s="44"/>
    </row>
    <row r="7" spans="1:13" x14ac:dyDescent="0.2">
      <c r="A7" s="26" t="s">
        <v>40</v>
      </c>
      <c r="B7" s="45">
        <f>'TON-KM-MES-FERROSUR'!N8</f>
        <v>0</v>
      </c>
      <c r="C7" s="30">
        <f>'TON-KM-MES-FEPSA'!N8</f>
        <v>0</v>
      </c>
      <c r="D7" s="30">
        <f>'TON-KM-MES-NCA'!N8</f>
        <v>0</v>
      </c>
      <c r="E7" s="30">
        <f>'TON-KM-MES-BELGRANO'!N8</f>
        <v>0</v>
      </c>
      <c r="F7" s="30">
        <f>'TON-KM-MES-URQ'!N8</f>
        <v>0</v>
      </c>
      <c r="G7" s="30">
        <f>'TON-KM-MES-SMT'!N8</f>
        <v>0</v>
      </c>
      <c r="H7" s="30">
        <f t="shared" si="0"/>
        <v>0</v>
      </c>
      <c r="I7" s="42"/>
      <c r="J7" s="43"/>
      <c r="K7" s="44"/>
      <c r="L7" s="44"/>
      <c r="M7" s="44"/>
    </row>
    <row r="8" spans="1:13" ht="12" thickBot="1" x14ac:dyDescent="0.25">
      <c r="A8" s="27" t="s">
        <v>41</v>
      </c>
      <c r="B8" s="46">
        <f>'TON-KM-MES-FERROSUR'!N9</f>
        <v>0</v>
      </c>
      <c r="C8" s="47">
        <f>'TON-KM-MES-FEPSA'!N9</f>
        <v>0</v>
      </c>
      <c r="D8" s="47">
        <f>'TON-KM-MES-NCA'!N9</f>
        <v>1080196.5</v>
      </c>
      <c r="E8" s="47">
        <f>'TON-KM-MES-BELGRANO'!N9</f>
        <v>0</v>
      </c>
      <c r="F8" s="47">
        <f>'TON-KM-MES-URQ'!N9</f>
        <v>0</v>
      </c>
      <c r="G8" s="47">
        <f>'TON-KM-MES-SMT'!N9</f>
        <v>0</v>
      </c>
      <c r="H8" s="30">
        <f t="shared" si="0"/>
        <v>1080196.5</v>
      </c>
      <c r="I8" s="42"/>
      <c r="J8" s="43"/>
      <c r="K8" s="44"/>
      <c r="L8" s="44"/>
      <c r="M8" s="44"/>
    </row>
    <row r="9" spans="1:13" ht="12" thickBot="1" x14ac:dyDescent="0.25">
      <c r="A9" s="21" t="s">
        <v>42</v>
      </c>
      <c r="B9" s="22">
        <f>'TON-KM-MES-FERROSUR'!N10</f>
        <v>0</v>
      </c>
      <c r="C9" s="41">
        <f>'TON-KM-MES-FEPSA'!N10</f>
        <v>1895769.36</v>
      </c>
      <c r="D9" s="41">
        <f>'TON-KM-MES-NCA'!N10</f>
        <v>22016308.399999999</v>
      </c>
      <c r="E9" s="41">
        <f>'TON-KM-MES-BELGRANO'!N10</f>
        <v>0</v>
      </c>
      <c r="F9" s="41">
        <f>'TON-KM-MES-URQ'!N10</f>
        <v>0</v>
      </c>
      <c r="G9" s="41">
        <f>'TON-KM-MES-SMT'!N10</f>
        <v>740807.09</v>
      </c>
      <c r="H9" s="41">
        <f t="shared" si="0"/>
        <v>24652884.849999998</v>
      </c>
      <c r="I9" s="42"/>
      <c r="J9" s="43"/>
      <c r="K9" s="44"/>
      <c r="L9" s="44"/>
      <c r="M9" s="44"/>
    </row>
    <row r="10" spans="1:13" x14ac:dyDescent="0.2">
      <c r="A10" s="28" t="s">
        <v>43</v>
      </c>
      <c r="B10" s="24">
        <f>'TON-KM-MES-FERROSUR'!N11</f>
        <v>0</v>
      </c>
      <c r="C10" s="25">
        <f>'TON-KM-MES-FEPSA'!N11</f>
        <v>1895769.36</v>
      </c>
      <c r="D10" s="25">
        <f>'TON-KM-MES-NCA'!N11</f>
        <v>3090025.34</v>
      </c>
      <c r="E10" s="25">
        <f>'TON-KM-MES-BELGRANO'!N11</f>
        <v>0</v>
      </c>
      <c r="F10" s="25">
        <f>'TON-KM-MES-URQ'!N11</f>
        <v>0</v>
      </c>
      <c r="G10" s="25">
        <f>'TON-KM-MES-SMT'!N11</f>
        <v>740807.09</v>
      </c>
      <c r="H10" s="30">
        <f t="shared" si="0"/>
        <v>5726601.79</v>
      </c>
      <c r="I10" s="42"/>
      <c r="J10" s="43"/>
      <c r="K10" s="44"/>
      <c r="L10" s="44"/>
      <c r="M10" s="44"/>
    </row>
    <row r="11" spans="1:13" x14ac:dyDescent="0.2">
      <c r="A11" s="28" t="s">
        <v>44</v>
      </c>
      <c r="B11" s="45">
        <f>'TON-KM-MES-FERROSUR'!N12</f>
        <v>0</v>
      </c>
      <c r="C11" s="30">
        <f>'TON-KM-MES-FEPSA'!N12</f>
        <v>0</v>
      </c>
      <c r="D11" s="30">
        <f>'TON-KM-MES-NCA'!N12</f>
        <v>16097352.1</v>
      </c>
      <c r="E11" s="30">
        <f>'TON-KM-MES-BELGRANO'!N12</f>
        <v>0</v>
      </c>
      <c r="F11" s="30">
        <f>'TON-KM-MES-URQ'!N12</f>
        <v>0</v>
      </c>
      <c r="G11" s="30">
        <f>'TON-KM-MES-SMT'!N12</f>
        <v>0</v>
      </c>
      <c r="H11" s="30">
        <f t="shared" si="0"/>
        <v>16097352.1</v>
      </c>
      <c r="I11" s="42"/>
      <c r="J11" s="43"/>
      <c r="K11" s="44"/>
      <c r="L11" s="44"/>
      <c r="M11" s="44"/>
    </row>
    <row r="12" spans="1:13" x14ac:dyDescent="0.2">
      <c r="A12" s="28" t="s">
        <v>45</v>
      </c>
      <c r="B12" s="45">
        <f>'TON-KM-MES-FERROSUR'!N13</f>
        <v>0</v>
      </c>
      <c r="C12" s="30">
        <f>'TON-KM-MES-FEPSA'!N13</f>
        <v>0</v>
      </c>
      <c r="D12" s="30">
        <f>'TON-KM-MES-NCA'!N13</f>
        <v>0</v>
      </c>
      <c r="E12" s="30">
        <f>'TON-KM-MES-BELGRANO'!N13</f>
        <v>0</v>
      </c>
      <c r="F12" s="30">
        <f>'TON-KM-MES-URQ'!N13</f>
        <v>0</v>
      </c>
      <c r="G12" s="30">
        <f>'TON-KM-MES-SMT'!N13</f>
        <v>0</v>
      </c>
      <c r="H12" s="30">
        <f t="shared" si="0"/>
        <v>0</v>
      </c>
      <c r="I12" s="42"/>
      <c r="J12" s="43"/>
      <c r="K12" s="44"/>
      <c r="L12" s="44"/>
      <c r="M12" s="44"/>
    </row>
    <row r="13" spans="1:13" x14ac:dyDescent="0.2">
      <c r="A13" s="28" t="s">
        <v>46</v>
      </c>
      <c r="B13" s="45">
        <f>'TON-KM-MES-FERROSUR'!N14</f>
        <v>0</v>
      </c>
      <c r="C13" s="30">
        <f>'TON-KM-MES-FEPSA'!N14</f>
        <v>0</v>
      </c>
      <c r="D13" s="30">
        <f>'TON-KM-MES-NCA'!N14</f>
        <v>1762571.96</v>
      </c>
      <c r="E13" s="30">
        <f>'TON-KM-MES-BELGRANO'!N14</f>
        <v>0</v>
      </c>
      <c r="F13" s="30">
        <f>'TON-KM-MES-URQ'!N14</f>
        <v>0</v>
      </c>
      <c r="G13" s="30">
        <f>'TON-KM-MES-SMT'!N14</f>
        <v>0</v>
      </c>
      <c r="H13" s="30">
        <f t="shared" si="0"/>
        <v>1762571.96</v>
      </c>
      <c r="I13" s="42"/>
      <c r="J13" s="43"/>
      <c r="K13" s="44"/>
      <c r="L13" s="44"/>
      <c r="M13" s="44"/>
    </row>
    <row r="14" spans="1:13" x14ac:dyDescent="0.2">
      <c r="A14" s="28" t="s">
        <v>47</v>
      </c>
      <c r="B14" s="45">
        <f>'TON-KM-MES-FERROSUR'!N15</f>
        <v>0</v>
      </c>
      <c r="C14" s="30">
        <f>'TON-KM-MES-FEPSA'!N15</f>
        <v>0</v>
      </c>
      <c r="D14" s="30">
        <f>'TON-KM-MES-NCA'!N15</f>
        <v>0</v>
      </c>
      <c r="E14" s="30">
        <f>'TON-KM-MES-BELGRANO'!N15</f>
        <v>0</v>
      </c>
      <c r="F14" s="30">
        <f>'TON-KM-MES-URQ'!N15</f>
        <v>0</v>
      </c>
      <c r="G14" s="30">
        <f>'TON-KM-MES-SMT'!N15</f>
        <v>0</v>
      </c>
      <c r="H14" s="30">
        <f t="shared" si="0"/>
        <v>0</v>
      </c>
      <c r="I14" s="42"/>
      <c r="J14" s="43"/>
      <c r="K14" s="44"/>
      <c r="L14" s="44"/>
      <c r="M14" s="44"/>
    </row>
    <row r="15" spans="1:13" ht="12" thickBot="1" x14ac:dyDescent="0.25">
      <c r="A15" s="28" t="s">
        <v>48</v>
      </c>
      <c r="B15" s="46">
        <f>'TON-KM-MES-FERROSUR'!N16</f>
        <v>0</v>
      </c>
      <c r="C15" s="47">
        <f>'TON-KM-MES-FEPSA'!N16</f>
        <v>0</v>
      </c>
      <c r="D15" s="47">
        <f>'TON-KM-MES-NCA'!N16</f>
        <v>1066359</v>
      </c>
      <c r="E15" s="47">
        <f>'TON-KM-MES-BELGRANO'!N16</f>
        <v>0</v>
      </c>
      <c r="F15" s="47">
        <f>'TON-KM-MES-URQ'!N16</f>
        <v>0</v>
      </c>
      <c r="G15" s="47">
        <f>'TON-KM-MES-SMT'!N16</f>
        <v>0</v>
      </c>
      <c r="H15" s="30">
        <f t="shared" si="0"/>
        <v>1066359</v>
      </c>
      <c r="I15" s="42"/>
      <c r="J15" s="43"/>
      <c r="K15" s="44"/>
      <c r="L15" s="44"/>
      <c r="M15" s="44"/>
    </row>
    <row r="16" spans="1:13" ht="12" thickBot="1" x14ac:dyDescent="0.25">
      <c r="A16" s="21" t="s">
        <v>49</v>
      </c>
      <c r="B16" s="22">
        <f>'TON-KM-MES-FERROSUR'!N17</f>
        <v>0</v>
      </c>
      <c r="C16" s="41">
        <f>'TON-KM-MES-FEPSA'!N17</f>
        <v>0</v>
      </c>
      <c r="D16" s="41">
        <f>'TON-KM-MES-NCA'!N17</f>
        <v>0</v>
      </c>
      <c r="E16" s="41">
        <f>'TON-KM-MES-BELGRANO'!N17</f>
        <v>0</v>
      </c>
      <c r="F16" s="41">
        <f>'TON-KM-MES-URQ'!N17</f>
        <v>0</v>
      </c>
      <c r="G16" s="41">
        <f>'TON-KM-MES-SMT'!N17</f>
        <v>53491046.390000001</v>
      </c>
      <c r="H16" s="41">
        <f t="shared" si="0"/>
        <v>53491046.390000001</v>
      </c>
      <c r="I16" s="42"/>
      <c r="J16" s="43"/>
      <c r="K16" s="44"/>
      <c r="L16" s="44"/>
      <c r="M16" s="44"/>
    </row>
    <row r="17" spans="1:13" x14ac:dyDescent="0.2">
      <c r="A17" s="28" t="s">
        <v>50</v>
      </c>
      <c r="B17" s="24">
        <f>'TON-KM-MES-FERROSUR'!N18</f>
        <v>0</v>
      </c>
      <c r="C17" s="25">
        <f>'TON-KM-MES-FEPSA'!N18</f>
        <v>0</v>
      </c>
      <c r="D17" s="25">
        <f>'TON-KM-MES-NCA'!N18</f>
        <v>0</v>
      </c>
      <c r="E17" s="25">
        <f>'TON-KM-MES-BELGRANO'!N18</f>
        <v>0</v>
      </c>
      <c r="F17" s="25">
        <f>'TON-KM-MES-URQ'!N18</f>
        <v>0</v>
      </c>
      <c r="G17" s="25">
        <f>'TON-KM-MES-SMT'!N18</f>
        <v>53491046.390000001</v>
      </c>
      <c r="H17" s="30">
        <f t="shared" si="0"/>
        <v>53491046.390000001</v>
      </c>
      <c r="I17" s="42"/>
      <c r="J17" s="43"/>
      <c r="K17" s="44"/>
      <c r="L17" s="44"/>
      <c r="M17" s="44"/>
    </row>
    <row r="18" spans="1:13" x14ac:dyDescent="0.2">
      <c r="A18" s="28" t="s">
        <v>51</v>
      </c>
      <c r="B18" s="45">
        <f>'TON-KM-MES-FERROSUR'!N19</f>
        <v>0</v>
      </c>
      <c r="C18" s="30">
        <f>'TON-KM-MES-FEPSA'!N19</f>
        <v>0</v>
      </c>
      <c r="D18" s="30">
        <f>'TON-KM-MES-NCA'!N19</f>
        <v>0</v>
      </c>
      <c r="E18" s="30">
        <f>'TON-KM-MES-BELGRANO'!N19</f>
        <v>0</v>
      </c>
      <c r="F18" s="30">
        <f>'TON-KM-MES-URQ'!N19</f>
        <v>0</v>
      </c>
      <c r="G18" s="30">
        <f>'TON-KM-MES-SMT'!N19</f>
        <v>0</v>
      </c>
      <c r="H18" s="30">
        <f t="shared" si="0"/>
        <v>0</v>
      </c>
      <c r="I18" s="42"/>
      <c r="J18" s="43"/>
      <c r="K18" s="44"/>
      <c r="L18" s="44"/>
      <c r="M18" s="44"/>
    </row>
    <row r="19" spans="1:13" x14ac:dyDescent="0.2">
      <c r="A19" s="28" t="s">
        <v>52</v>
      </c>
      <c r="B19" s="45">
        <f>'TON-KM-MES-FERROSUR'!N20</f>
        <v>0</v>
      </c>
      <c r="C19" s="30">
        <f>'TON-KM-MES-FEPSA'!N20</f>
        <v>0</v>
      </c>
      <c r="D19" s="30">
        <f>'TON-KM-MES-NCA'!N20</f>
        <v>0</v>
      </c>
      <c r="E19" s="30">
        <f>'TON-KM-MES-BELGRANO'!N20</f>
        <v>0</v>
      </c>
      <c r="F19" s="30">
        <f>'TON-KM-MES-URQ'!N20</f>
        <v>0</v>
      </c>
      <c r="G19" s="30">
        <f>'TON-KM-MES-SMT'!N20</f>
        <v>0</v>
      </c>
      <c r="H19" s="30">
        <f t="shared" si="0"/>
        <v>0</v>
      </c>
      <c r="I19" s="42"/>
      <c r="J19" s="43"/>
      <c r="K19" s="44"/>
      <c r="L19" s="44"/>
      <c r="M19" s="44"/>
    </row>
    <row r="20" spans="1:13" ht="12" thickBot="1" x14ac:dyDescent="0.25">
      <c r="A20" s="28" t="s">
        <v>53</v>
      </c>
      <c r="B20" s="46">
        <f>'TON-KM-MES-FERROSUR'!N21</f>
        <v>0</v>
      </c>
      <c r="C20" s="47">
        <f>'TON-KM-MES-FEPSA'!N21</f>
        <v>0</v>
      </c>
      <c r="D20" s="47">
        <f>'TON-KM-MES-NCA'!N21</f>
        <v>0</v>
      </c>
      <c r="E20" s="47">
        <f>'TON-KM-MES-BELGRANO'!N21</f>
        <v>0</v>
      </c>
      <c r="F20" s="47">
        <f>'TON-KM-MES-URQ'!N21</f>
        <v>0</v>
      </c>
      <c r="G20" s="47">
        <f>'TON-KM-MES-SMT'!N21</f>
        <v>0</v>
      </c>
      <c r="H20" s="30">
        <f t="shared" si="0"/>
        <v>0</v>
      </c>
      <c r="I20" s="42"/>
      <c r="J20" s="43"/>
      <c r="K20" s="44"/>
      <c r="L20" s="44"/>
      <c r="M20" s="44"/>
    </row>
    <row r="21" spans="1:13" ht="12" thickBot="1" x14ac:dyDescent="0.25">
      <c r="A21" s="21" t="s">
        <v>54</v>
      </c>
      <c r="B21" s="22">
        <f>'TON-KM-MES-FERROSUR'!N22</f>
        <v>245730</v>
      </c>
      <c r="C21" s="41">
        <f>'TON-KM-MES-FEPSA'!N22</f>
        <v>0</v>
      </c>
      <c r="D21" s="41">
        <f>'TON-KM-MES-NCA'!N22</f>
        <v>2848660</v>
      </c>
      <c r="E21" s="41">
        <f>'TON-KM-MES-BELGRANO'!N22</f>
        <v>2680571.81</v>
      </c>
      <c r="F21" s="41">
        <f>'TON-KM-MES-URQ'!N22</f>
        <v>0</v>
      </c>
      <c r="G21" s="41">
        <f>'TON-KM-MES-SMT'!N22</f>
        <v>45918.25</v>
      </c>
      <c r="H21" s="41">
        <f t="shared" si="0"/>
        <v>5820880.0600000005</v>
      </c>
      <c r="I21" s="42"/>
      <c r="J21" s="43"/>
      <c r="K21" s="44"/>
      <c r="L21" s="44"/>
      <c r="M21" s="44"/>
    </row>
    <row r="22" spans="1:13" x14ac:dyDescent="0.2">
      <c r="A22" s="28" t="s">
        <v>55</v>
      </c>
      <c r="B22" s="24">
        <f>'TON-KM-MES-FERROSUR'!N23</f>
        <v>0</v>
      </c>
      <c r="C22" s="25">
        <f>'TON-KM-MES-FEPSA'!N23</f>
        <v>0</v>
      </c>
      <c r="D22" s="25">
        <f>'TON-KM-MES-NCA'!N23</f>
        <v>0</v>
      </c>
      <c r="E22" s="25">
        <f>'TON-KM-MES-BELGRANO'!N23</f>
        <v>0</v>
      </c>
      <c r="F22" s="25">
        <f>'TON-KM-MES-URQ'!N23</f>
        <v>0</v>
      </c>
      <c r="G22" s="25">
        <f>'TON-KM-MES-SMT'!N23</f>
        <v>0</v>
      </c>
      <c r="H22" s="30">
        <f t="shared" si="0"/>
        <v>0</v>
      </c>
      <c r="I22" s="42"/>
      <c r="J22" s="43"/>
      <c r="K22" s="44"/>
      <c r="L22" s="44"/>
      <c r="M22" s="44"/>
    </row>
    <row r="23" spans="1:13" ht="12" thickBot="1" x14ac:dyDescent="0.25">
      <c r="A23" s="28" t="s">
        <v>56</v>
      </c>
      <c r="B23" s="46">
        <f>'TON-KM-MES-FERROSUR'!N24</f>
        <v>245730</v>
      </c>
      <c r="C23" s="47">
        <f>'TON-KM-MES-FEPSA'!N24</f>
        <v>0</v>
      </c>
      <c r="D23" s="47">
        <f>'TON-KM-MES-NCA'!N24</f>
        <v>2848660</v>
      </c>
      <c r="E23" s="47">
        <f>'TON-KM-MES-BELGRANO'!N24</f>
        <v>2680571.81</v>
      </c>
      <c r="F23" s="47">
        <f>'TON-KM-MES-URQ'!N24</f>
        <v>0</v>
      </c>
      <c r="G23" s="47">
        <f>'TON-KM-MES-SMT'!N24</f>
        <v>45918.25</v>
      </c>
      <c r="H23" s="30">
        <f t="shared" si="0"/>
        <v>5820880.0600000005</v>
      </c>
      <c r="I23" s="42"/>
      <c r="J23" s="43"/>
      <c r="K23" s="44"/>
      <c r="L23" s="44"/>
      <c r="M23" s="44"/>
    </row>
    <row r="24" spans="1:13" ht="12" thickBot="1" x14ac:dyDescent="0.25">
      <c r="A24" s="21" t="s">
        <v>57</v>
      </c>
      <c r="B24" s="22">
        <f>'TON-KM-MES-FERROSUR'!N25</f>
        <v>9168216.0999999996</v>
      </c>
      <c r="C24" s="41">
        <f>'TON-KM-MES-FEPSA'!N25</f>
        <v>179655809.08000001</v>
      </c>
      <c r="D24" s="41">
        <f>'TON-KM-MES-NCA'!N25</f>
        <v>239126786.64999998</v>
      </c>
      <c r="E24" s="41">
        <f>'TON-KM-MES-BELGRANO'!N25</f>
        <v>268837909.81</v>
      </c>
      <c r="F24" s="41">
        <f>'TON-KM-MES-URQ'!N25</f>
        <v>1292209.71</v>
      </c>
      <c r="G24" s="41">
        <f>'TON-KM-MES-SMT'!N25</f>
        <v>65933929.18</v>
      </c>
      <c r="H24" s="41">
        <f t="shared" si="0"/>
        <v>764014860.52999997</v>
      </c>
      <c r="I24" s="42"/>
      <c r="J24" s="43"/>
      <c r="K24" s="44"/>
      <c r="L24" s="44"/>
      <c r="M24" s="44"/>
    </row>
    <row r="25" spans="1:13" x14ac:dyDescent="0.2">
      <c r="A25" s="28" t="s">
        <v>58</v>
      </c>
      <c r="B25" s="24">
        <f>'TON-KM-MES-FERROSUR'!N26</f>
        <v>0</v>
      </c>
      <c r="C25" s="25">
        <f>'TON-KM-MES-FEPSA'!N26</f>
        <v>0</v>
      </c>
      <c r="D25" s="25">
        <f>'TON-KM-MES-NCA'!N26</f>
        <v>0</v>
      </c>
      <c r="E25" s="25">
        <f>'TON-KM-MES-BELGRANO'!N26</f>
        <v>0</v>
      </c>
      <c r="F25" s="25">
        <f>'TON-KM-MES-URQ'!N26</f>
        <v>0</v>
      </c>
      <c r="G25" s="25">
        <f>'TON-KM-MES-SMT'!N26</f>
        <v>0</v>
      </c>
      <c r="H25" s="30">
        <f t="shared" si="0"/>
        <v>0</v>
      </c>
      <c r="I25" s="42"/>
      <c r="J25" s="43"/>
      <c r="K25" s="44"/>
      <c r="L25" s="44"/>
      <c r="M25" s="44"/>
    </row>
    <row r="26" spans="1:13" x14ac:dyDescent="0.2">
      <c r="A26" s="28" t="s">
        <v>59</v>
      </c>
      <c r="B26" s="45">
        <f>'TON-KM-MES-FERROSUR'!N27</f>
        <v>0</v>
      </c>
      <c r="C26" s="30">
        <f>'TON-KM-MES-FEPSA'!N27</f>
        <v>0</v>
      </c>
      <c r="D26" s="30">
        <f>'TON-KM-MES-NCA'!N27</f>
        <v>0</v>
      </c>
      <c r="E26" s="30">
        <f>'TON-KM-MES-BELGRANO'!N27</f>
        <v>0</v>
      </c>
      <c r="F26" s="30">
        <f>'TON-KM-MES-URQ'!N27</f>
        <v>0</v>
      </c>
      <c r="G26" s="30">
        <f>'TON-KM-MES-SMT'!N27</f>
        <v>0</v>
      </c>
      <c r="H26" s="30">
        <f t="shared" si="0"/>
        <v>0</v>
      </c>
      <c r="I26" s="42"/>
      <c r="J26" s="43"/>
      <c r="K26" s="44"/>
      <c r="L26" s="44"/>
      <c r="M26" s="44"/>
    </row>
    <row r="27" spans="1:13" x14ac:dyDescent="0.2">
      <c r="A27" s="28" t="s">
        <v>60</v>
      </c>
      <c r="B27" s="45">
        <f>'TON-KM-MES-FERROSUR'!N28</f>
        <v>0</v>
      </c>
      <c r="C27" s="30">
        <f>'TON-KM-MES-FEPSA'!N28</f>
        <v>12174718.82</v>
      </c>
      <c r="D27" s="30">
        <f>'TON-KM-MES-NCA'!N28</f>
        <v>0</v>
      </c>
      <c r="E27" s="30">
        <f>'TON-KM-MES-BELGRANO'!N28</f>
        <v>0</v>
      </c>
      <c r="F27" s="30">
        <f>'TON-KM-MES-URQ'!N28</f>
        <v>0</v>
      </c>
      <c r="G27" s="30">
        <f>'TON-KM-MES-SMT'!N28</f>
        <v>0</v>
      </c>
      <c r="H27" s="30">
        <f t="shared" si="0"/>
        <v>12174718.82</v>
      </c>
      <c r="I27" s="42"/>
      <c r="J27" s="43"/>
      <c r="K27" s="44"/>
      <c r="L27" s="44"/>
      <c r="M27" s="44"/>
    </row>
    <row r="28" spans="1:13" x14ac:dyDescent="0.2">
      <c r="A28" s="28" t="s">
        <v>61</v>
      </c>
      <c r="B28" s="45">
        <f>'TON-KM-MES-FERROSUR'!N29</f>
        <v>461166.1</v>
      </c>
      <c r="C28" s="30">
        <f>'TON-KM-MES-FEPSA'!N29</f>
        <v>110962420.65000001</v>
      </c>
      <c r="D28" s="30">
        <f>'TON-KM-MES-NCA'!N29</f>
        <v>138729080.93000001</v>
      </c>
      <c r="E28" s="30">
        <f>'TON-KM-MES-BELGRANO'!N29</f>
        <v>204426525.22</v>
      </c>
      <c r="F28" s="30">
        <f>'TON-KM-MES-URQ'!N29</f>
        <v>0</v>
      </c>
      <c r="G28" s="30">
        <f>'TON-KM-MES-SMT'!N29</f>
        <v>28830805.629999999</v>
      </c>
      <c r="H28" s="30">
        <f t="shared" si="0"/>
        <v>483409998.52999997</v>
      </c>
      <c r="I28" s="42"/>
      <c r="J28" s="43"/>
      <c r="K28" s="44"/>
      <c r="L28" s="44"/>
      <c r="M28" s="44"/>
    </row>
    <row r="29" spans="1:13" x14ac:dyDescent="0.2">
      <c r="A29" s="28" t="s">
        <v>62</v>
      </c>
      <c r="B29" s="45">
        <f>'TON-KM-MES-FERROSUR'!N30</f>
        <v>0</v>
      </c>
      <c r="C29" s="30">
        <f>'TON-KM-MES-FEPSA'!N30</f>
        <v>0</v>
      </c>
      <c r="D29" s="30">
        <f>'TON-KM-MES-NCA'!N30</f>
        <v>11547879</v>
      </c>
      <c r="E29" s="30">
        <f>'TON-KM-MES-BELGRANO'!N30</f>
        <v>0</v>
      </c>
      <c r="F29" s="30">
        <f>'TON-KM-MES-URQ'!N30</f>
        <v>0</v>
      </c>
      <c r="G29" s="30">
        <f>'TON-KM-MES-SMT'!N30</f>
        <v>0</v>
      </c>
      <c r="H29" s="30">
        <f t="shared" si="0"/>
        <v>11547879</v>
      </c>
      <c r="I29" s="42"/>
      <c r="J29" s="43"/>
      <c r="K29" s="44"/>
      <c r="L29" s="44"/>
      <c r="M29" s="44"/>
    </row>
    <row r="30" spans="1:13" x14ac:dyDescent="0.2">
      <c r="A30" s="28" t="s">
        <v>63</v>
      </c>
      <c r="B30" s="45">
        <f>'TON-KM-MES-FERROSUR'!N31</f>
        <v>0</v>
      </c>
      <c r="C30" s="30">
        <f>'TON-KM-MES-FEPSA'!N31</f>
        <v>13722661.91</v>
      </c>
      <c r="D30" s="30">
        <f>'TON-KM-MES-NCA'!N31</f>
        <v>0</v>
      </c>
      <c r="E30" s="30">
        <f>'TON-KM-MES-BELGRANO'!N31</f>
        <v>0</v>
      </c>
      <c r="F30" s="30">
        <f>'TON-KM-MES-URQ'!N31</f>
        <v>744448.26</v>
      </c>
      <c r="G30" s="30">
        <f>'TON-KM-MES-SMT'!N31</f>
        <v>0</v>
      </c>
      <c r="H30" s="30">
        <f t="shared" si="0"/>
        <v>14467110.17</v>
      </c>
      <c r="I30" s="42"/>
      <c r="J30" s="43"/>
      <c r="K30" s="44"/>
      <c r="L30" s="44"/>
      <c r="M30" s="44"/>
    </row>
    <row r="31" spans="1:13" x14ac:dyDescent="0.2">
      <c r="A31" s="28" t="s">
        <v>64</v>
      </c>
      <c r="B31" s="45">
        <f>'TON-KM-MES-FERROSUR'!N32</f>
        <v>0</v>
      </c>
      <c r="C31" s="30">
        <f>'TON-KM-MES-FEPSA'!N32</f>
        <v>0</v>
      </c>
      <c r="D31" s="30">
        <f>'TON-KM-MES-NCA'!N32</f>
        <v>0</v>
      </c>
      <c r="E31" s="30">
        <f>'TON-KM-MES-BELGRANO'!N32</f>
        <v>0</v>
      </c>
      <c r="F31" s="30">
        <f>'TON-KM-MES-URQ'!N32</f>
        <v>0</v>
      </c>
      <c r="G31" s="30">
        <f>'TON-KM-MES-SMT'!N32</f>
        <v>0</v>
      </c>
      <c r="H31" s="30">
        <f t="shared" si="0"/>
        <v>0</v>
      </c>
      <c r="I31" s="42"/>
      <c r="J31" s="43"/>
      <c r="K31" s="44"/>
      <c r="L31" s="44"/>
      <c r="M31" s="44"/>
    </row>
    <row r="32" spans="1:13" x14ac:dyDescent="0.2">
      <c r="A32" s="28" t="s">
        <v>65</v>
      </c>
      <c r="B32" s="45">
        <f>'TON-KM-MES-FERROSUR'!N33</f>
        <v>0</v>
      </c>
      <c r="C32" s="30">
        <f>'TON-KM-MES-FEPSA'!N33</f>
        <v>0</v>
      </c>
      <c r="D32" s="30">
        <f>'TON-KM-MES-NCA'!N33</f>
        <v>2792441.82</v>
      </c>
      <c r="E32" s="30">
        <f>'TON-KM-MES-BELGRANO'!N33</f>
        <v>9815003.6999999993</v>
      </c>
      <c r="F32" s="30">
        <f>'TON-KM-MES-URQ'!N33</f>
        <v>0</v>
      </c>
      <c r="G32" s="30">
        <f>'TON-KM-MES-SMT'!N33</f>
        <v>3457654.2</v>
      </c>
      <c r="H32" s="30">
        <f t="shared" si="0"/>
        <v>16065099.719999999</v>
      </c>
      <c r="I32" s="42"/>
      <c r="J32" s="43"/>
      <c r="K32" s="44"/>
      <c r="L32" s="44"/>
      <c r="M32" s="44"/>
    </row>
    <row r="33" spans="1:13" x14ac:dyDescent="0.2">
      <c r="A33" s="28" t="s">
        <v>66</v>
      </c>
      <c r="B33" s="45">
        <f>'TON-KM-MES-FERROSUR'!N34</f>
        <v>0</v>
      </c>
      <c r="C33" s="30">
        <f>'TON-KM-MES-FEPSA'!N34</f>
        <v>42796007.700000003</v>
      </c>
      <c r="D33" s="30">
        <f>'TON-KM-MES-NCA'!N34</f>
        <v>81597462.900000006</v>
      </c>
      <c r="E33" s="30">
        <f>'TON-KM-MES-BELGRANO'!N34</f>
        <v>54596380.890000001</v>
      </c>
      <c r="F33" s="30">
        <f>'TON-KM-MES-URQ'!N34</f>
        <v>0</v>
      </c>
      <c r="G33" s="30">
        <f>'TON-KM-MES-SMT'!N34</f>
        <v>33645469.350000001</v>
      </c>
      <c r="H33" s="30">
        <f t="shared" si="0"/>
        <v>212635320.84</v>
      </c>
      <c r="I33" s="42"/>
      <c r="J33" s="43"/>
      <c r="K33" s="44"/>
      <c r="L33" s="44"/>
      <c r="M33" s="44"/>
    </row>
    <row r="34" spans="1:13" x14ac:dyDescent="0.2">
      <c r="A34" s="28" t="s">
        <v>67</v>
      </c>
      <c r="B34" s="45">
        <f>'TON-KM-MES-FERROSUR'!N35</f>
        <v>8707050</v>
      </c>
      <c r="C34" s="30">
        <f>'TON-KM-MES-FEPSA'!N35</f>
        <v>0</v>
      </c>
      <c r="D34" s="30">
        <f>'TON-KM-MES-NCA'!N35</f>
        <v>0</v>
      </c>
      <c r="E34" s="30">
        <f>'TON-KM-MES-BELGRANO'!N35</f>
        <v>0</v>
      </c>
      <c r="F34" s="30">
        <f>'TON-KM-MES-URQ'!N35</f>
        <v>547761.44999999995</v>
      </c>
      <c r="G34" s="30">
        <f>'TON-KM-MES-SMT'!N35</f>
        <v>0</v>
      </c>
      <c r="H34" s="30">
        <f t="shared" si="0"/>
        <v>9254811.4499999993</v>
      </c>
      <c r="I34" s="42"/>
      <c r="J34" s="43"/>
      <c r="K34" s="44"/>
      <c r="L34" s="44"/>
      <c r="M34" s="44"/>
    </row>
    <row r="35" spans="1:13" ht="12" thickBot="1" x14ac:dyDescent="0.25">
      <c r="A35" s="28" t="s">
        <v>68</v>
      </c>
      <c r="B35" s="46">
        <f>'TON-KM-MES-FERROSUR'!N36</f>
        <v>0</v>
      </c>
      <c r="C35" s="47">
        <f>'TON-KM-MES-FEPSA'!N36</f>
        <v>0</v>
      </c>
      <c r="D35" s="47">
        <f>'TON-KM-MES-NCA'!N36</f>
        <v>4459922</v>
      </c>
      <c r="E35" s="47">
        <f>'TON-KM-MES-BELGRANO'!N36</f>
        <v>0</v>
      </c>
      <c r="F35" s="47">
        <f>'TON-KM-MES-URQ'!N36</f>
        <v>0</v>
      </c>
      <c r="G35" s="47">
        <f>'TON-KM-MES-SMT'!N36</f>
        <v>0</v>
      </c>
      <c r="H35" s="30">
        <f t="shared" si="0"/>
        <v>4459922</v>
      </c>
      <c r="I35" s="42"/>
      <c r="J35" s="43"/>
      <c r="K35" s="44"/>
      <c r="L35" s="44"/>
      <c r="M35" s="44"/>
    </row>
    <row r="36" spans="1:13" ht="12" thickBot="1" x14ac:dyDescent="0.25">
      <c r="A36" s="21" t="s">
        <v>69</v>
      </c>
      <c r="B36" s="22">
        <f>'TON-KM-MES-FERROSUR'!N37</f>
        <v>0</v>
      </c>
      <c r="C36" s="41">
        <f>'TON-KM-MES-FEPSA'!N37</f>
        <v>0</v>
      </c>
      <c r="D36" s="41">
        <f>'TON-KM-MES-NCA'!N37</f>
        <v>0</v>
      </c>
      <c r="E36" s="41">
        <f>'TON-KM-MES-BELGRANO'!N37</f>
        <v>7956084.0500000007</v>
      </c>
      <c r="F36" s="41">
        <f>'TON-KM-MES-URQ'!N37</f>
        <v>24761568</v>
      </c>
      <c r="G36" s="41">
        <f>'TON-KM-MES-SMT'!N37</f>
        <v>0</v>
      </c>
      <c r="H36" s="41">
        <f t="shared" si="0"/>
        <v>32717652.050000001</v>
      </c>
      <c r="I36" s="42"/>
      <c r="J36" s="43"/>
      <c r="K36" s="44"/>
      <c r="L36" s="44"/>
      <c r="M36" s="44"/>
    </row>
    <row r="37" spans="1:13" ht="12" thickBot="1" x14ac:dyDescent="0.25">
      <c r="A37" s="31" t="s">
        <v>69</v>
      </c>
      <c r="B37" s="32">
        <f>'TON-KM-MES-FERROSUR'!N38</f>
        <v>0</v>
      </c>
      <c r="C37" s="48">
        <f>'TON-KM-MES-FEPSA'!N38</f>
        <v>0</v>
      </c>
      <c r="D37" s="48">
        <f>'TON-KM-MES-NCA'!N38</f>
        <v>0</v>
      </c>
      <c r="E37" s="48">
        <f>'TON-KM-MES-BELGRANO'!N38</f>
        <v>7956084.0500000007</v>
      </c>
      <c r="F37" s="48">
        <f>'TON-KM-MES-URQ'!N38</f>
        <v>24761568</v>
      </c>
      <c r="G37" s="48">
        <f>'TON-KM-MES-SMT'!N38</f>
        <v>0</v>
      </c>
      <c r="H37" s="30">
        <f t="shared" si="0"/>
        <v>32717652.050000001</v>
      </c>
      <c r="I37" s="42"/>
      <c r="J37" s="43"/>
      <c r="K37" s="44"/>
      <c r="L37" s="44"/>
      <c r="M37" s="44"/>
    </row>
    <row r="38" spans="1:13" ht="12" thickBot="1" x14ac:dyDescent="0.25">
      <c r="A38" s="21" t="s">
        <v>70</v>
      </c>
      <c r="B38" s="22">
        <f>'TON-KM-MES-FERROSUR'!N39</f>
        <v>0</v>
      </c>
      <c r="C38" s="41">
        <f>'TON-KM-MES-FEPSA'!N39</f>
        <v>5420562.54</v>
      </c>
      <c r="D38" s="41">
        <f>'TON-KM-MES-NCA'!N39</f>
        <v>9786291.1300000008</v>
      </c>
      <c r="E38" s="41">
        <f>'TON-KM-MES-BELGRANO'!N39</f>
        <v>853461.86</v>
      </c>
      <c r="F38" s="41">
        <f>'TON-KM-MES-URQ'!N39</f>
        <v>4318129.3499999996</v>
      </c>
      <c r="G38" s="41">
        <f>'TON-KM-MES-SMT'!N39</f>
        <v>105973741.2</v>
      </c>
      <c r="H38" s="41">
        <f t="shared" si="0"/>
        <v>126352186.08000001</v>
      </c>
      <c r="I38" s="42"/>
      <c r="J38" s="43"/>
      <c r="K38" s="44"/>
      <c r="L38" s="44"/>
      <c r="M38" s="44"/>
    </row>
    <row r="39" spans="1:13" x14ac:dyDescent="0.2">
      <c r="A39" s="28" t="s">
        <v>71</v>
      </c>
      <c r="B39" s="24">
        <f>'TON-KM-MES-FERROSUR'!N40</f>
        <v>0</v>
      </c>
      <c r="C39" s="25">
        <f>'TON-KM-MES-FEPSA'!N40</f>
        <v>5420562.54</v>
      </c>
      <c r="D39" s="25">
        <f>'TON-KM-MES-NCA'!N40</f>
        <v>0</v>
      </c>
      <c r="E39" s="25">
        <f>'TON-KM-MES-BELGRANO'!N40</f>
        <v>0</v>
      </c>
      <c r="F39" s="25">
        <f>'TON-KM-MES-URQ'!N40</f>
        <v>0</v>
      </c>
      <c r="G39" s="25">
        <f>'TON-KM-MES-SMT'!N40</f>
        <v>0</v>
      </c>
      <c r="H39" s="30">
        <f t="shared" si="0"/>
        <v>5420562.54</v>
      </c>
      <c r="I39" s="42"/>
      <c r="J39" s="43"/>
      <c r="K39" s="44"/>
      <c r="L39" s="44"/>
      <c r="M39" s="44"/>
    </row>
    <row r="40" spans="1:13" x14ac:dyDescent="0.2">
      <c r="A40" s="28" t="s">
        <v>72</v>
      </c>
      <c r="B40" s="45">
        <f>'TON-KM-MES-FERROSUR'!N41</f>
        <v>0</v>
      </c>
      <c r="C40" s="30">
        <f>'TON-KM-MES-FEPSA'!N41</f>
        <v>0</v>
      </c>
      <c r="D40" s="30">
        <f>'TON-KM-MES-NCA'!N41</f>
        <v>9628602.5800000001</v>
      </c>
      <c r="E40" s="30">
        <f>'TON-KM-MES-BELGRANO'!N41</f>
        <v>0</v>
      </c>
      <c r="F40" s="30">
        <f>'TON-KM-MES-URQ'!N41</f>
        <v>0</v>
      </c>
      <c r="G40" s="30">
        <f>'TON-KM-MES-SMT'!N41</f>
        <v>0</v>
      </c>
      <c r="H40" s="30">
        <f t="shared" si="0"/>
        <v>9628602.5800000001</v>
      </c>
      <c r="I40" s="42"/>
      <c r="J40" s="43"/>
      <c r="K40" s="44"/>
      <c r="L40" s="44"/>
      <c r="M40" s="44"/>
    </row>
    <row r="41" spans="1:13" x14ac:dyDescent="0.2">
      <c r="A41" s="28" t="s">
        <v>73</v>
      </c>
      <c r="B41" s="45">
        <f>'TON-KM-MES-FERROSUR'!N42</f>
        <v>0</v>
      </c>
      <c r="C41" s="30">
        <f>'TON-KM-MES-FEPSA'!N42</f>
        <v>0</v>
      </c>
      <c r="D41" s="30">
        <f>'TON-KM-MES-NCA'!N42</f>
        <v>0</v>
      </c>
      <c r="E41" s="30">
        <f>'TON-KM-MES-BELGRANO'!N42</f>
        <v>0</v>
      </c>
      <c r="F41" s="30">
        <f>'TON-KM-MES-URQ'!N42</f>
        <v>0</v>
      </c>
      <c r="G41" s="30">
        <f>'TON-KM-MES-SMT'!N42</f>
        <v>0</v>
      </c>
      <c r="H41" s="30">
        <f t="shared" si="0"/>
        <v>0</v>
      </c>
      <c r="I41" s="42"/>
      <c r="J41" s="43"/>
      <c r="K41" s="44"/>
      <c r="L41" s="44"/>
      <c r="M41" s="44"/>
    </row>
    <row r="42" spans="1:13" x14ac:dyDescent="0.2">
      <c r="A42" s="28" t="s">
        <v>74</v>
      </c>
      <c r="B42" s="45">
        <f>'TON-KM-MES-FERROSUR'!N43</f>
        <v>0</v>
      </c>
      <c r="C42" s="30">
        <f>'TON-KM-MES-FEPSA'!N43</f>
        <v>0</v>
      </c>
      <c r="D42" s="30">
        <f>'TON-KM-MES-NCA'!N43</f>
        <v>157688.54999999999</v>
      </c>
      <c r="E42" s="30">
        <f>'TON-KM-MES-BELGRANO'!N43</f>
        <v>0</v>
      </c>
      <c r="F42" s="30">
        <f>'TON-KM-MES-URQ'!N43</f>
        <v>0</v>
      </c>
      <c r="G42" s="30">
        <f>'TON-KM-MES-SMT'!N43</f>
        <v>660392.6</v>
      </c>
      <c r="H42" s="30">
        <f t="shared" si="0"/>
        <v>818081.14999999991</v>
      </c>
      <c r="I42" s="42"/>
      <c r="J42" s="43"/>
      <c r="K42" s="44"/>
      <c r="L42" s="44"/>
      <c r="M42" s="44"/>
    </row>
    <row r="43" spans="1:13" x14ac:dyDescent="0.2">
      <c r="A43" s="28" t="s">
        <v>75</v>
      </c>
      <c r="B43" s="45">
        <f>'TON-KM-MES-FERROSUR'!N44</f>
        <v>0</v>
      </c>
      <c r="C43" s="30">
        <f>'TON-KM-MES-FEPSA'!N44</f>
        <v>0</v>
      </c>
      <c r="D43" s="30">
        <f>'TON-KM-MES-NCA'!N44</f>
        <v>0</v>
      </c>
      <c r="E43" s="30">
        <f>'TON-KM-MES-BELGRANO'!N44</f>
        <v>853461.86</v>
      </c>
      <c r="F43" s="30">
        <f>'TON-KM-MES-URQ'!N44</f>
        <v>0</v>
      </c>
      <c r="G43" s="30">
        <f>'TON-KM-MES-SMT'!N44</f>
        <v>406784.07</v>
      </c>
      <c r="H43" s="30">
        <f t="shared" si="0"/>
        <v>1260245.93</v>
      </c>
      <c r="I43" s="42"/>
      <c r="J43" s="43"/>
      <c r="K43" s="44"/>
      <c r="L43" s="44"/>
      <c r="M43" s="44"/>
    </row>
    <row r="44" spans="1:13" x14ac:dyDescent="0.2">
      <c r="A44" s="28" t="s">
        <v>76</v>
      </c>
      <c r="B44" s="45">
        <f>'TON-KM-MES-FERROSUR'!N45</f>
        <v>0</v>
      </c>
      <c r="C44" s="30">
        <f>'TON-KM-MES-FEPSA'!N45</f>
        <v>0</v>
      </c>
      <c r="D44" s="30">
        <f>'TON-KM-MES-NCA'!N45</f>
        <v>0</v>
      </c>
      <c r="E44" s="30">
        <f>'TON-KM-MES-BELGRANO'!N45</f>
        <v>0</v>
      </c>
      <c r="F44" s="30">
        <f>'TON-KM-MES-URQ'!N45</f>
        <v>0</v>
      </c>
      <c r="G44" s="30">
        <f>'TON-KM-MES-SMT'!N45</f>
        <v>104825666.53</v>
      </c>
      <c r="H44" s="30">
        <f t="shared" si="0"/>
        <v>104825666.53</v>
      </c>
      <c r="I44" s="42"/>
      <c r="J44" s="43"/>
      <c r="K44" s="44"/>
      <c r="L44" s="44"/>
      <c r="M44" s="44"/>
    </row>
    <row r="45" spans="1:13" x14ac:dyDescent="0.2">
      <c r="A45" s="28" t="s">
        <v>77</v>
      </c>
      <c r="B45" s="45">
        <f>'TON-KM-MES-FERROSUR'!N46</f>
        <v>0</v>
      </c>
      <c r="C45" s="30">
        <f>'TON-KM-MES-FEPSA'!N46</f>
        <v>0</v>
      </c>
      <c r="D45" s="30">
        <f>'TON-KM-MES-NCA'!N46</f>
        <v>0</v>
      </c>
      <c r="E45" s="30">
        <f>'TON-KM-MES-BELGRANO'!N46</f>
        <v>0</v>
      </c>
      <c r="F45" s="30">
        <f>'TON-KM-MES-URQ'!N46</f>
        <v>0</v>
      </c>
      <c r="G45" s="30">
        <f>'TON-KM-MES-SMT'!N46</f>
        <v>0</v>
      </c>
      <c r="H45" s="30">
        <f t="shared" si="0"/>
        <v>0</v>
      </c>
      <c r="I45" s="42"/>
      <c r="J45" s="43"/>
      <c r="K45" s="44"/>
      <c r="L45" s="44"/>
      <c r="M45" s="44"/>
    </row>
    <row r="46" spans="1:13" x14ac:dyDescent="0.2">
      <c r="A46" s="28" t="s">
        <v>78</v>
      </c>
      <c r="B46" s="45">
        <f>'TON-KM-MES-FERROSUR'!N47</f>
        <v>0</v>
      </c>
      <c r="C46" s="30">
        <f>'TON-KM-MES-FEPSA'!N47</f>
        <v>0</v>
      </c>
      <c r="D46" s="30">
        <f>'TON-KM-MES-NCA'!N47</f>
        <v>0</v>
      </c>
      <c r="E46" s="30">
        <f>'TON-KM-MES-BELGRANO'!N47</f>
        <v>0</v>
      </c>
      <c r="F46" s="30">
        <f>'TON-KM-MES-URQ'!N47</f>
        <v>0</v>
      </c>
      <c r="G46" s="30">
        <f>'TON-KM-MES-SMT'!N47</f>
        <v>60708</v>
      </c>
      <c r="H46" s="30">
        <f t="shared" si="0"/>
        <v>60708</v>
      </c>
      <c r="I46" s="42"/>
      <c r="J46" s="43"/>
      <c r="K46" s="44"/>
      <c r="L46" s="44"/>
      <c r="M46" s="44"/>
    </row>
    <row r="47" spans="1:13" x14ac:dyDescent="0.2">
      <c r="A47" s="28" t="s">
        <v>79</v>
      </c>
      <c r="B47" s="45">
        <f>'TON-KM-MES-FERROSUR'!N48</f>
        <v>0</v>
      </c>
      <c r="C47" s="30">
        <f>'TON-KM-MES-FEPSA'!N48</f>
        <v>0</v>
      </c>
      <c r="D47" s="30">
        <f>'TON-KM-MES-NCA'!N48</f>
        <v>0</v>
      </c>
      <c r="E47" s="30">
        <f>'TON-KM-MES-BELGRANO'!N48</f>
        <v>0</v>
      </c>
      <c r="F47" s="30">
        <f>'TON-KM-MES-URQ'!N48</f>
        <v>4318129.3499999996</v>
      </c>
      <c r="G47" s="30">
        <f>'TON-KM-MES-SMT'!N48</f>
        <v>0</v>
      </c>
      <c r="H47" s="30">
        <f t="shared" si="0"/>
        <v>4318129.3499999996</v>
      </c>
      <c r="I47" s="42"/>
      <c r="J47" s="43"/>
      <c r="K47" s="44"/>
      <c r="L47" s="44"/>
      <c r="M47" s="44"/>
    </row>
    <row r="48" spans="1:13" ht="12" thickBot="1" x14ac:dyDescent="0.25">
      <c r="A48" s="28" t="s">
        <v>80</v>
      </c>
      <c r="B48" s="46">
        <f>'TON-KM-MES-FERROSUR'!N49</f>
        <v>0</v>
      </c>
      <c r="C48" s="47">
        <f>'TON-KM-MES-FEPSA'!N49</f>
        <v>0</v>
      </c>
      <c r="D48" s="47">
        <f>'TON-KM-MES-NCA'!N49</f>
        <v>0</v>
      </c>
      <c r="E48" s="47">
        <f>'TON-KM-MES-BELGRANO'!N49</f>
        <v>0</v>
      </c>
      <c r="F48" s="47">
        <f>'TON-KM-MES-URQ'!N49</f>
        <v>0</v>
      </c>
      <c r="G48" s="47">
        <f>'TON-KM-MES-SMT'!N49</f>
        <v>20190</v>
      </c>
      <c r="H48" s="30">
        <f t="shared" si="0"/>
        <v>20190</v>
      </c>
      <c r="I48" s="42"/>
      <c r="J48" s="43"/>
      <c r="K48" s="44"/>
      <c r="L48" s="44"/>
      <c r="M48" s="44"/>
    </row>
    <row r="49" spans="1:13" ht="12" thickBot="1" x14ac:dyDescent="0.25">
      <c r="A49" s="21" t="s">
        <v>81</v>
      </c>
      <c r="B49" s="22">
        <f>'TON-KM-MES-FERROSUR'!N50</f>
        <v>0</v>
      </c>
      <c r="C49" s="41">
        <f>'TON-KM-MES-FEPSA'!N50</f>
        <v>0</v>
      </c>
      <c r="D49" s="41">
        <f>'TON-KM-MES-NCA'!N50</f>
        <v>4434605.3900000006</v>
      </c>
      <c r="E49" s="41">
        <f>'TON-KM-MES-BELGRANO'!N50</f>
        <v>22283654.799999997</v>
      </c>
      <c r="F49" s="41">
        <f>'TON-KM-MES-URQ'!N50</f>
        <v>21655970.369999997</v>
      </c>
      <c r="G49" s="41">
        <f>'TON-KM-MES-SMT'!N50</f>
        <v>110502161.61999999</v>
      </c>
      <c r="H49" s="41">
        <f t="shared" si="0"/>
        <v>158876392.17999998</v>
      </c>
      <c r="I49" s="42"/>
      <c r="J49" s="43"/>
      <c r="K49" s="44"/>
      <c r="L49" s="44"/>
      <c r="M49" s="44"/>
    </row>
    <row r="50" spans="1:13" x14ac:dyDescent="0.2">
      <c r="A50" s="28" t="s">
        <v>82</v>
      </c>
      <c r="B50" s="24">
        <f>'TON-KM-MES-FERROSUR'!N51</f>
        <v>0</v>
      </c>
      <c r="C50" s="25">
        <f>'TON-KM-MES-FEPSA'!N51</f>
        <v>0</v>
      </c>
      <c r="D50" s="25">
        <f>'TON-KM-MES-NCA'!N51</f>
        <v>4434605.3900000006</v>
      </c>
      <c r="E50" s="25">
        <f>'TON-KM-MES-BELGRANO'!N51</f>
        <v>21954941.799999997</v>
      </c>
      <c r="F50" s="25">
        <f>'TON-KM-MES-URQ'!N51</f>
        <v>21655970.369999997</v>
      </c>
      <c r="G50" s="25">
        <f>'TON-KM-MES-SMT'!N51</f>
        <v>110502161.61999999</v>
      </c>
      <c r="H50" s="30">
        <f t="shared" si="0"/>
        <v>158547679.17999998</v>
      </c>
      <c r="I50" s="42"/>
      <c r="J50" s="43"/>
      <c r="K50" s="44"/>
      <c r="L50" s="44"/>
      <c r="M50" s="44"/>
    </row>
    <row r="51" spans="1:13" x14ac:dyDescent="0.2">
      <c r="A51" s="28" t="s">
        <v>83</v>
      </c>
      <c r="B51" s="45">
        <f>'TON-KM-MES-FERROSUR'!N52</f>
        <v>0</v>
      </c>
      <c r="C51" s="30">
        <f>'TON-KM-MES-FEPSA'!N52</f>
        <v>0</v>
      </c>
      <c r="D51" s="30">
        <f>'TON-KM-MES-NCA'!N52</f>
        <v>0</v>
      </c>
      <c r="E51" s="30">
        <f>'TON-KM-MES-BELGRANO'!N52</f>
        <v>0</v>
      </c>
      <c r="F51" s="30">
        <f>'TON-KM-MES-URQ'!N52</f>
        <v>0</v>
      </c>
      <c r="G51" s="30">
        <f>'TON-KM-MES-SMT'!N52</f>
        <v>0</v>
      </c>
      <c r="H51" s="30">
        <f t="shared" si="0"/>
        <v>0</v>
      </c>
      <c r="I51" s="42"/>
      <c r="J51" s="43"/>
      <c r="K51" s="44"/>
      <c r="L51" s="44"/>
      <c r="M51" s="44"/>
    </row>
    <row r="52" spans="1:13" x14ac:dyDescent="0.2">
      <c r="A52" s="28" t="s">
        <v>84</v>
      </c>
      <c r="B52" s="45">
        <f>'TON-KM-MES-FERROSUR'!N53</f>
        <v>0</v>
      </c>
      <c r="C52" s="30">
        <f>'TON-KM-MES-FEPSA'!N53</f>
        <v>0</v>
      </c>
      <c r="D52" s="30">
        <f>'TON-KM-MES-NCA'!N53</f>
        <v>0</v>
      </c>
      <c r="E52" s="30">
        <f>'TON-KM-MES-BELGRANO'!N53</f>
        <v>0</v>
      </c>
      <c r="F52" s="30">
        <f>'TON-KM-MES-URQ'!N53</f>
        <v>0</v>
      </c>
      <c r="G52" s="30">
        <f>'TON-KM-MES-SMT'!N53</f>
        <v>0</v>
      </c>
      <c r="H52" s="30">
        <f t="shared" si="0"/>
        <v>0</v>
      </c>
      <c r="I52" s="42"/>
      <c r="J52" s="43"/>
      <c r="K52" s="44"/>
      <c r="L52" s="44"/>
      <c r="M52" s="44"/>
    </row>
    <row r="53" spans="1:13" x14ac:dyDescent="0.2">
      <c r="A53" s="28" t="s">
        <v>85</v>
      </c>
      <c r="B53" s="45">
        <f>'TON-KM-MES-FERROSUR'!N54</f>
        <v>0</v>
      </c>
      <c r="C53" s="30">
        <f>'TON-KM-MES-FEPSA'!N54</f>
        <v>0</v>
      </c>
      <c r="D53" s="30">
        <f>'TON-KM-MES-NCA'!N54</f>
        <v>0</v>
      </c>
      <c r="E53" s="30">
        <f>'TON-KM-MES-BELGRANO'!N54</f>
        <v>328713</v>
      </c>
      <c r="F53" s="30">
        <f>'TON-KM-MES-URQ'!N54</f>
        <v>0</v>
      </c>
      <c r="G53" s="30">
        <f>'TON-KM-MES-SMT'!N54</f>
        <v>0</v>
      </c>
      <c r="H53" s="30">
        <f t="shared" si="0"/>
        <v>328713</v>
      </c>
      <c r="I53" s="42"/>
      <c r="J53" s="43"/>
      <c r="K53" s="44"/>
      <c r="L53" s="44"/>
      <c r="M53" s="44"/>
    </row>
    <row r="54" spans="1:13" x14ac:dyDescent="0.2">
      <c r="A54" s="28" t="s">
        <v>86</v>
      </c>
      <c r="B54" s="45">
        <f>'TON-KM-MES-FERROSUR'!N55</f>
        <v>0</v>
      </c>
      <c r="C54" s="30">
        <f>'TON-KM-MES-FEPSA'!N55</f>
        <v>0</v>
      </c>
      <c r="D54" s="30">
        <f>'TON-KM-MES-NCA'!N55</f>
        <v>0</v>
      </c>
      <c r="E54" s="30">
        <f>'TON-KM-MES-BELGRANO'!N55</f>
        <v>0</v>
      </c>
      <c r="F54" s="30">
        <f>'TON-KM-MES-URQ'!N55</f>
        <v>0</v>
      </c>
      <c r="G54" s="30">
        <f>'TON-KM-MES-SMT'!N55</f>
        <v>0</v>
      </c>
      <c r="H54" s="30">
        <f t="shared" si="0"/>
        <v>0</v>
      </c>
      <c r="I54" s="42"/>
      <c r="J54" s="43"/>
      <c r="K54" s="44"/>
      <c r="L54" s="44"/>
      <c r="M54" s="44"/>
    </row>
    <row r="55" spans="1:13" x14ac:dyDescent="0.2">
      <c r="A55" s="28" t="s">
        <v>87</v>
      </c>
      <c r="B55" s="45">
        <f>'TON-KM-MES-FERROSUR'!N56</f>
        <v>0</v>
      </c>
      <c r="C55" s="30">
        <f>'TON-KM-MES-FEPSA'!N56</f>
        <v>0</v>
      </c>
      <c r="D55" s="30">
        <f>'TON-KM-MES-NCA'!N56</f>
        <v>0</v>
      </c>
      <c r="E55" s="30">
        <f>'TON-KM-MES-BELGRANO'!N56</f>
        <v>0</v>
      </c>
      <c r="F55" s="30">
        <f>'TON-KM-MES-URQ'!N56</f>
        <v>0</v>
      </c>
      <c r="G55" s="30">
        <f>'TON-KM-MES-SMT'!N56</f>
        <v>0</v>
      </c>
      <c r="H55" s="30">
        <f t="shared" si="0"/>
        <v>0</v>
      </c>
      <c r="I55" s="42"/>
      <c r="J55" s="43"/>
      <c r="K55" s="44"/>
      <c r="L55" s="44"/>
      <c r="M55" s="44"/>
    </row>
    <row r="56" spans="1:13" ht="12" thickBot="1" x14ac:dyDescent="0.25">
      <c r="A56" s="28" t="s">
        <v>88</v>
      </c>
      <c r="B56" s="46">
        <f>'TON-KM-MES-FERROSUR'!N57</f>
        <v>0</v>
      </c>
      <c r="C56" s="47">
        <f>'TON-KM-MES-FEPSA'!N57</f>
        <v>0</v>
      </c>
      <c r="D56" s="47">
        <f>'TON-KM-MES-NCA'!N57</f>
        <v>0</v>
      </c>
      <c r="E56" s="47">
        <f>'TON-KM-MES-BELGRANO'!N57</f>
        <v>0</v>
      </c>
      <c r="F56" s="47">
        <f>'TON-KM-MES-URQ'!N57</f>
        <v>0</v>
      </c>
      <c r="G56" s="47">
        <f>'TON-KM-MES-SMT'!N57</f>
        <v>0</v>
      </c>
      <c r="H56" s="30">
        <f t="shared" si="0"/>
        <v>0</v>
      </c>
      <c r="I56" s="42"/>
      <c r="J56" s="43"/>
      <c r="K56" s="44"/>
      <c r="L56" s="44"/>
      <c r="M56" s="44"/>
    </row>
    <row r="57" spans="1:13" ht="12" thickBot="1" x14ac:dyDescent="0.25">
      <c r="A57" s="21" t="s">
        <v>89</v>
      </c>
      <c r="B57" s="22">
        <f>'TON-KM-MES-FERROSUR'!N58</f>
        <v>161667934.95000002</v>
      </c>
      <c r="C57" s="41">
        <f>'TON-KM-MES-FEPSA'!N58</f>
        <v>0</v>
      </c>
      <c r="D57" s="41">
        <f>'TON-KM-MES-NCA'!N58</f>
        <v>39903814.829999998</v>
      </c>
      <c r="E57" s="41">
        <f>'TON-KM-MES-BELGRANO'!N58</f>
        <v>13289584.49</v>
      </c>
      <c r="F57" s="41">
        <f>'TON-KM-MES-URQ'!N58</f>
        <v>6495371.7400000002</v>
      </c>
      <c r="G57" s="41">
        <f>'TON-KM-MES-SMT'!N58</f>
        <v>48223749.270000003</v>
      </c>
      <c r="H57" s="41">
        <f t="shared" si="0"/>
        <v>269580455.28000003</v>
      </c>
      <c r="I57" s="42"/>
      <c r="J57" s="43"/>
      <c r="K57" s="44"/>
      <c r="L57" s="44"/>
      <c r="M57" s="44"/>
    </row>
    <row r="58" spans="1:13" x14ac:dyDescent="0.2">
      <c r="A58" s="28" t="s">
        <v>90</v>
      </c>
      <c r="B58" s="24">
        <f>'TON-KM-MES-FERROSUR'!N59</f>
        <v>18835997.140000001</v>
      </c>
      <c r="C58" s="25">
        <f>'TON-KM-MES-FEPSA'!N59</f>
        <v>0</v>
      </c>
      <c r="D58" s="25">
        <f>'TON-KM-MES-NCA'!N59</f>
        <v>0</v>
      </c>
      <c r="E58" s="25">
        <f>'TON-KM-MES-BELGRANO'!N59</f>
        <v>0</v>
      </c>
      <c r="F58" s="25">
        <f>'TON-KM-MES-URQ'!N59</f>
        <v>0</v>
      </c>
      <c r="G58" s="25">
        <f>'TON-KM-MES-SMT'!N59</f>
        <v>15317295</v>
      </c>
      <c r="H58" s="30">
        <f t="shared" si="0"/>
        <v>34153292.140000001</v>
      </c>
      <c r="I58" s="42"/>
      <c r="J58" s="43"/>
      <c r="K58" s="44"/>
      <c r="L58" s="44"/>
      <c r="M58" s="44"/>
    </row>
    <row r="59" spans="1:13" x14ac:dyDescent="0.2">
      <c r="A59" s="28" t="s">
        <v>91</v>
      </c>
      <c r="B59" s="45">
        <f>'TON-KM-MES-FERROSUR'!N60</f>
        <v>891528</v>
      </c>
      <c r="C59" s="30">
        <f>'TON-KM-MES-FEPSA'!N60</f>
        <v>0</v>
      </c>
      <c r="D59" s="30">
        <f>'TON-KM-MES-NCA'!N60</f>
        <v>0</v>
      </c>
      <c r="E59" s="30">
        <f>'TON-KM-MES-BELGRANO'!N60</f>
        <v>0</v>
      </c>
      <c r="F59" s="30">
        <f>'TON-KM-MES-URQ'!N60</f>
        <v>0</v>
      </c>
      <c r="G59" s="30">
        <f>'TON-KM-MES-SMT'!N60</f>
        <v>99206</v>
      </c>
      <c r="H59" s="30">
        <f t="shared" si="0"/>
        <v>990734</v>
      </c>
      <c r="I59" s="42"/>
      <c r="J59" s="43"/>
      <c r="K59" s="44"/>
      <c r="L59" s="44"/>
      <c r="M59" s="44"/>
    </row>
    <row r="60" spans="1:13" x14ac:dyDescent="0.2">
      <c r="A60" s="28" t="s">
        <v>92</v>
      </c>
      <c r="B60" s="45">
        <f>'TON-KM-MES-FERROSUR'!N61</f>
        <v>3581632</v>
      </c>
      <c r="C60" s="30">
        <f>'TON-KM-MES-FEPSA'!N61</f>
        <v>0</v>
      </c>
      <c r="D60" s="30">
        <f>'TON-KM-MES-NCA'!N61</f>
        <v>0</v>
      </c>
      <c r="E60" s="30">
        <f>'TON-KM-MES-BELGRANO'!N61</f>
        <v>7042807.5199999996</v>
      </c>
      <c r="F60" s="30">
        <f>'TON-KM-MES-URQ'!N61</f>
        <v>6495371.7400000002</v>
      </c>
      <c r="G60" s="30">
        <f>'TON-KM-MES-SMT'!N61</f>
        <v>21849963.840000004</v>
      </c>
      <c r="H60" s="30">
        <f t="shared" si="0"/>
        <v>38969775.100000001</v>
      </c>
      <c r="I60" s="42"/>
      <c r="J60" s="43"/>
      <c r="K60" s="44"/>
      <c r="L60" s="44"/>
      <c r="M60" s="44"/>
    </row>
    <row r="61" spans="1:13" x14ac:dyDescent="0.2">
      <c r="A61" s="28" t="s">
        <v>93</v>
      </c>
      <c r="B61" s="45">
        <f>'TON-KM-MES-FERROSUR'!N62</f>
        <v>63310850.530000001</v>
      </c>
      <c r="C61" s="30">
        <f>'TON-KM-MES-FEPSA'!N62</f>
        <v>0</v>
      </c>
      <c r="D61" s="30">
        <f>'TON-KM-MES-NCA'!N62</f>
        <v>0</v>
      </c>
      <c r="E61" s="30">
        <f>'TON-KM-MES-BELGRANO'!N62</f>
        <v>0</v>
      </c>
      <c r="F61" s="30">
        <f>'TON-KM-MES-URQ'!N62</f>
        <v>0</v>
      </c>
      <c r="G61" s="30">
        <f>'TON-KM-MES-SMT'!N62</f>
        <v>0</v>
      </c>
      <c r="H61" s="30">
        <f t="shared" si="0"/>
        <v>63310850.530000001</v>
      </c>
      <c r="I61" s="42"/>
      <c r="J61" s="43"/>
      <c r="K61" s="44"/>
      <c r="L61" s="44"/>
      <c r="M61" s="44"/>
    </row>
    <row r="62" spans="1:13" x14ac:dyDescent="0.2">
      <c r="A62" s="28" t="s">
        <v>94</v>
      </c>
      <c r="B62" s="45">
        <f>'TON-KM-MES-FERROSUR'!N63</f>
        <v>0</v>
      </c>
      <c r="C62" s="30">
        <f>'TON-KM-MES-FEPSA'!N63</f>
        <v>0</v>
      </c>
      <c r="D62" s="30">
        <f>'TON-KM-MES-NCA'!N63</f>
        <v>25554247.98</v>
      </c>
      <c r="E62" s="30">
        <f>'TON-KM-MES-BELGRANO'!N63</f>
        <v>0</v>
      </c>
      <c r="F62" s="30">
        <f>'TON-KM-MES-URQ'!N63</f>
        <v>0</v>
      </c>
      <c r="G62" s="30">
        <f>'TON-KM-MES-SMT'!N63</f>
        <v>10957284.43</v>
      </c>
      <c r="H62" s="30">
        <f t="shared" si="0"/>
        <v>36511532.409999996</v>
      </c>
      <c r="I62" s="42"/>
      <c r="J62" s="43"/>
      <c r="K62" s="44"/>
      <c r="L62" s="44"/>
      <c r="M62" s="44"/>
    </row>
    <row r="63" spans="1:13" x14ac:dyDescent="0.2">
      <c r="A63" s="28" t="s">
        <v>95</v>
      </c>
      <c r="B63" s="45">
        <f>'TON-KM-MES-FERROSUR'!N64</f>
        <v>10410028.24</v>
      </c>
      <c r="C63" s="30">
        <f>'TON-KM-MES-FEPSA'!N64</f>
        <v>0</v>
      </c>
      <c r="D63" s="30">
        <f>'TON-KM-MES-NCA'!N64</f>
        <v>0</v>
      </c>
      <c r="E63" s="30">
        <f>'TON-KM-MES-BELGRANO'!N64</f>
        <v>0</v>
      </c>
      <c r="F63" s="30">
        <f>'TON-KM-MES-URQ'!N64</f>
        <v>0</v>
      </c>
      <c r="G63" s="30">
        <f>'TON-KM-MES-SMT'!N64</f>
        <v>0</v>
      </c>
      <c r="H63" s="30">
        <f t="shared" si="0"/>
        <v>10410028.24</v>
      </c>
      <c r="I63" s="42"/>
      <c r="J63" s="43"/>
      <c r="K63" s="44"/>
      <c r="L63" s="44"/>
      <c r="M63" s="44"/>
    </row>
    <row r="64" spans="1:13" x14ac:dyDescent="0.2">
      <c r="A64" s="28" t="s">
        <v>96</v>
      </c>
      <c r="B64" s="45">
        <f>'TON-KM-MES-FERROSUR'!N65</f>
        <v>51575122.740000002</v>
      </c>
      <c r="C64" s="30">
        <f>'TON-KM-MES-FEPSA'!N65</f>
        <v>0</v>
      </c>
      <c r="D64" s="30">
        <f>'TON-KM-MES-NCA'!N65</f>
        <v>5316712.5599999996</v>
      </c>
      <c r="E64" s="30">
        <f>'TON-KM-MES-BELGRANO'!N65</f>
        <v>0</v>
      </c>
      <c r="F64" s="30">
        <f>'TON-KM-MES-URQ'!N65</f>
        <v>0</v>
      </c>
      <c r="G64" s="30">
        <f>'TON-KM-MES-SMT'!N65</f>
        <v>0</v>
      </c>
      <c r="H64" s="30">
        <f t="shared" si="0"/>
        <v>56891835.300000004</v>
      </c>
      <c r="I64" s="42"/>
      <c r="J64" s="43"/>
      <c r="K64" s="44"/>
      <c r="L64" s="44"/>
      <c r="M64" s="44"/>
    </row>
    <row r="65" spans="1:13" x14ac:dyDescent="0.2">
      <c r="A65" s="28" t="s">
        <v>97</v>
      </c>
      <c r="B65" s="45">
        <f>'TON-KM-MES-FERROSUR'!N66</f>
        <v>0</v>
      </c>
      <c r="C65" s="30">
        <f>'TON-KM-MES-FEPSA'!N66</f>
        <v>0</v>
      </c>
      <c r="D65" s="30">
        <f>'TON-KM-MES-NCA'!N66</f>
        <v>0</v>
      </c>
      <c r="E65" s="30">
        <f>'TON-KM-MES-BELGRANO'!N66</f>
        <v>0</v>
      </c>
      <c r="F65" s="30">
        <f>'TON-KM-MES-URQ'!N66</f>
        <v>0</v>
      </c>
      <c r="G65" s="30">
        <f>'TON-KM-MES-SMT'!N66</f>
        <v>0</v>
      </c>
      <c r="H65" s="30">
        <f t="shared" si="0"/>
        <v>0</v>
      </c>
      <c r="I65" s="42"/>
      <c r="J65" s="43"/>
      <c r="K65" s="44"/>
      <c r="L65" s="44"/>
      <c r="M65" s="44"/>
    </row>
    <row r="66" spans="1:13" x14ac:dyDescent="0.2">
      <c r="A66" s="28" t="s">
        <v>98</v>
      </c>
      <c r="B66" s="45">
        <f>'TON-KM-MES-FERROSUR'!N67</f>
        <v>0</v>
      </c>
      <c r="C66" s="30">
        <f>'TON-KM-MES-FEPSA'!N67</f>
        <v>0</v>
      </c>
      <c r="D66" s="30">
        <f>'TON-KM-MES-NCA'!N67</f>
        <v>0</v>
      </c>
      <c r="E66" s="30">
        <f>'TON-KM-MES-BELGRANO'!N67</f>
        <v>0</v>
      </c>
      <c r="F66" s="30">
        <f>'TON-KM-MES-URQ'!N67</f>
        <v>0</v>
      </c>
      <c r="G66" s="30">
        <f>'TON-KM-MES-SMT'!N67</f>
        <v>0</v>
      </c>
      <c r="H66" s="30">
        <f t="shared" si="0"/>
        <v>0</v>
      </c>
      <c r="I66" s="42"/>
      <c r="J66" s="43"/>
      <c r="K66" s="44"/>
      <c r="L66" s="44"/>
      <c r="M66" s="44"/>
    </row>
    <row r="67" spans="1:13" x14ac:dyDescent="0.2">
      <c r="A67" s="28" t="s">
        <v>99</v>
      </c>
      <c r="B67" s="45">
        <f>'TON-KM-MES-FERROSUR'!N68</f>
        <v>0</v>
      </c>
      <c r="C67" s="30">
        <f>'TON-KM-MES-FEPSA'!N68</f>
        <v>0</v>
      </c>
      <c r="D67" s="30">
        <f>'TON-KM-MES-NCA'!N68</f>
        <v>9032854.2899999991</v>
      </c>
      <c r="E67" s="30">
        <f>'TON-KM-MES-BELGRANO'!N68</f>
        <v>0</v>
      </c>
      <c r="F67" s="30">
        <f>'TON-KM-MES-URQ'!N68</f>
        <v>0</v>
      </c>
      <c r="G67" s="30">
        <f>'TON-KM-MES-SMT'!N68</f>
        <v>0</v>
      </c>
      <c r="H67" s="30">
        <f t="shared" si="0"/>
        <v>9032854.2899999991</v>
      </c>
      <c r="I67" s="42"/>
      <c r="J67" s="43"/>
      <c r="K67" s="44"/>
      <c r="L67" s="44"/>
      <c r="M67" s="44"/>
    </row>
    <row r="68" spans="1:13" x14ac:dyDescent="0.2">
      <c r="A68" s="28" t="s">
        <v>100</v>
      </c>
      <c r="B68" s="45">
        <f>'TON-KM-MES-FERROSUR'!N69</f>
        <v>0</v>
      </c>
      <c r="C68" s="30">
        <f>'TON-KM-MES-FEPSA'!N69</f>
        <v>0</v>
      </c>
      <c r="D68" s="30">
        <f>'TON-KM-MES-NCA'!N69</f>
        <v>0</v>
      </c>
      <c r="E68" s="30">
        <f>'TON-KM-MES-BELGRANO'!N69</f>
        <v>0</v>
      </c>
      <c r="F68" s="30">
        <f>'TON-KM-MES-URQ'!N69</f>
        <v>0</v>
      </c>
      <c r="G68" s="30">
        <f>'TON-KM-MES-SMT'!N69</f>
        <v>0</v>
      </c>
      <c r="H68" s="30">
        <f t="shared" ref="H68:H99" si="1">SUM(B68:G68)</f>
        <v>0</v>
      </c>
      <c r="I68" s="42"/>
      <c r="J68" s="43"/>
      <c r="K68" s="44"/>
      <c r="L68" s="44"/>
      <c r="M68" s="44"/>
    </row>
    <row r="69" spans="1:13" x14ac:dyDescent="0.2">
      <c r="A69" s="28" t="s">
        <v>101</v>
      </c>
      <c r="B69" s="45">
        <f>'TON-KM-MES-FERROSUR'!N70</f>
        <v>13062776.299999999</v>
      </c>
      <c r="C69" s="30">
        <f>'TON-KM-MES-FEPSA'!N70</f>
        <v>0</v>
      </c>
      <c r="D69" s="30">
        <f>'TON-KM-MES-NCA'!N70</f>
        <v>0</v>
      </c>
      <c r="E69" s="30">
        <f>'TON-KM-MES-BELGRANO'!N70</f>
        <v>0</v>
      </c>
      <c r="F69" s="30">
        <f>'TON-KM-MES-URQ'!N70</f>
        <v>0</v>
      </c>
      <c r="G69" s="30">
        <f>'TON-KM-MES-SMT'!N70</f>
        <v>0</v>
      </c>
      <c r="H69" s="30">
        <f t="shared" si="1"/>
        <v>13062776.299999999</v>
      </c>
      <c r="I69" s="42"/>
      <c r="J69" s="43"/>
      <c r="K69" s="44"/>
      <c r="L69" s="44"/>
      <c r="M69" s="44"/>
    </row>
    <row r="70" spans="1:13" x14ac:dyDescent="0.2">
      <c r="A70" s="28" t="s">
        <v>102</v>
      </c>
      <c r="B70" s="45">
        <f>'TON-KM-MES-FERROSUR'!N71</f>
        <v>0</v>
      </c>
      <c r="C70" s="30">
        <f>'TON-KM-MES-FEPSA'!N71</f>
        <v>0</v>
      </c>
      <c r="D70" s="30">
        <f>'TON-KM-MES-NCA'!N71</f>
        <v>0</v>
      </c>
      <c r="E70" s="30">
        <f>'TON-KM-MES-BELGRANO'!N71</f>
        <v>0</v>
      </c>
      <c r="F70" s="30">
        <f>'TON-KM-MES-URQ'!N71</f>
        <v>0</v>
      </c>
      <c r="G70" s="30">
        <f>'TON-KM-MES-SMT'!N71</f>
        <v>0</v>
      </c>
      <c r="H70" s="30">
        <f t="shared" si="1"/>
        <v>0</v>
      </c>
      <c r="I70" s="42"/>
      <c r="J70" s="43"/>
      <c r="K70" s="44"/>
      <c r="L70" s="44"/>
      <c r="M70" s="44"/>
    </row>
    <row r="71" spans="1:13" x14ac:dyDescent="0.2">
      <c r="A71" s="28" t="s">
        <v>103</v>
      </c>
      <c r="B71" s="45">
        <f>'TON-KM-MES-FERROSUR'!N72</f>
        <v>0</v>
      </c>
      <c r="C71" s="30">
        <f>'TON-KM-MES-FEPSA'!N72</f>
        <v>0</v>
      </c>
      <c r="D71" s="30">
        <f>'TON-KM-MES-NCA'!N72</f>
        <v>0</v>
      </c>
      <c r="E71" s="30">
        <f>'TON-KM-MES-BELGRANO'!N72</f>
        <v>3369966.79</v>
      </c>
      <c r="F71" s="30">
        <f>'TON-KM-MES-URQ'!N72</f>
        <v>0</v>
      </c>
      <c r="G71" s="30">
        <f>'TON-KM-MES-SMT'!N72</f>
        <v>0</v>
      </c>
      <c r="H71" s="30">
        <f t="shared" si="1"/>
        <v>3369966.79</v>
      </c>
      <c r="I71" s="42"/>
      <c r="J71" s="43"/>
      <c r="K71" s="44"/>
      <c r="L71" s="44"/>
      <c r="M71" s="44"/>
    </row>
    <row r="72" spans="1:13" ht="12" thickBot="1" x14ac:dyDescent="0.25">
      <c r="A72" s="28" t="s">
        <v>104</v>
      </c>
      <c r="B72" s="46">
        <f>'TON-KM-MES-FERROSUR'!N73</f>
        <v>0</v>
      </c>
      <c r="C72" s="47">
        <f>'TON-KM-MES-FEPSA'!N73</f>
        <v>0</v>
      </c>
      <c r="D72" s="47">
        <f>'TON-KM-MES-NCA'!N73</f>
        <v>0</v>
      </c>
      <c r="E72" s="47">
        <f>'TON-KM-MES-BELGRANO'!N73</f>
        <v>2876810.18</v>
      </c>
      <c r="F72" s="47">
        <f>'TON-KM-MES-URQ'!N73</f>
        <v>0</v>
      </c>
      <c r="G72" s="47">
        <f>'TON-KM-MES-SMT'!N73</f>
        <v>0</v>
      </c>
      <c r="H72" s="30">
        <f t="shared" si="1"/>
        <v>2876810.18</v>
      </c>
      <c r="I72" s="42"/>
      <c r="J72" s="43"/>
      <c r="K72" s="44"/>
      <c r="L72" s="44"/>
      <c r="M72" s="44"/>
    </row>
    <row r="73" spans="1:13" ht="12" thickBot="1" x14ac:dyDescent="0.25">
      <c r="A73" s="21" t="s">
        <v>105</v>
      </c>
      <c r="B73" s="22">
        <f>'TON-KM-MES-FERROSUR'!N74</f>
        <v>0</v>
      </c>
      <c r="C73" s="41">
        <f>'TON-KM-MES-FEPSA'!N74</f>
        <v>0</v>
      </c>
      <c r="D73" s="41">
        <f>'TON-KM-MES-NCA'!N74</f>
        <v>1712887.7999999998</v>
      </c>
      <c r="E73" s="41">
        <f>'TON-KM-MES-BELGRANO'!N74</f>
        <v>17781372.259999998</v>
      </c>
      <c r="F73" s="41">
        <f>'TON-KM-MES-URQ'!N74</f>
        <v>0</v>
      </c>
      <c r="G73" s="41">
        <f>'TON-KM-MES-SMT'!N74</f>
        <v>11476000.32</v>
      </c>
      <c r="H73" s="41">
        <f t="shared" si="1"/>
        <v>30970260.379999999</v>
      </c>
      <c r="I73" s="42"/>
      <c r="J73" s="43"/>
      <c r="K73" s="44"/>
      <c r="L73" s="44"/>
      <c r="M73" s="44"/>
    </row>
    <row r="74" spans="1:13" x14ac:dyDescent="0.2">
      <c r="A74" s="28" t="s">
        <v>106</v>
      </c>
      <c r="B74" s="24">
        <f>'TON-KM-MES-FERROSUR'!N75</f>
        <v>0</v>
      </c>
      <c r="C74" s="25">
        <f>'TON-KM-MES-FEPSA'!N75</f>
        <v>0</v>
      </c>
      <c r="D74" s="25">
        <f>'TON-KM-MES-NCA'!N75</f>
        <v>459804</v>
      </c>
      <c r="E74" s="25">
        <f>'TON-KM-MES-BELGRANO'!N75</f>
        <v>16630207.460000001</v>
      </c>
      <c r="F74" s="25">
        <f>'TON-KM-MES-URQ'!N75</f>
        <v>0</v>
      </c>
      <c r="G74" s="25">
        <f>'TON-KM-MES-SMT'!N75</f>
        <v>0</v>
      </c>
      <c r="H74" s="30">
        <f t="shared" si="1"/>
        <v>17090011.460000001</v>
      </c>
      <c r="I74" s="42"/>
      <c r="J74" s="43"/>
      <c r="K74" s="44"/>
      <c r="L74" s="44"/>
      <c r="M74" s="44"/>
    </row>
    <row r="75" spans="1:13" x14ac:dyDescent="0.2">
      <c r="A75" s="28" t="s">
        <v>107</v>
      </c>
      <c r="B75" s="45">
        <f>'TON-KM-MES-FERROSUR'!N76</f>
        <v>0</v>
      </c>
      <c r="C75" s="30">
        <f>'TON-KM-MES-FEPSA'!N76</f>
        <v>0</v>
      </c>
      <c r="D75" s="30">
        <f>'TON-KM-MES-NCA'!N76</f>
        <v>1155643.7999999998</v>
      </c>
      <c r="E75" s="30">
        <f>'TON-KM-MES-BELGRANO'!N76</f>
        <v>1151164.7999999998</v>
      </c>
      <c r="F75" s="30">
        <f>'TON-KM-MES-URQ'!N76</f>
        <v>0</v>
      </c>
      <c r="G75" s="30">
        <f>'TON-KM-MES-SMT'!N76</f>
        <v>10655956.66</v>
      </c>
      <c r="H75" s="30">
        <f t="shared" si="1"/>
        <v>12962765.26</v>
      </c>
      <c r="I75" s="42"/>
      <c r="J75" s="43"/>
      <c r="K75" s="44"/>
      <c r="L75" s="44"/>
      <c r="M75" s="44"/>
    </row>
    <row r="76" spans="1:13" x14ac:dyDescent="0.2">
      <c r="A76" s="28" t="s">
        <v>108</v>
      </c>
      <c r="B76" s="45">
        <f>'TON-KM-MES-FERROSUR'!N77</f>
        <v>0</v>
      </c>
      <c r="C76" s="30">
        <f>'TON-KM-MES-FEPSA'!N77</f>
        <v>0</v>
      </c>
      <c r="D76" s="30">
        <f>'TON-KM-MES-NCA'!N77</f>
        <v>0</v>
      </c>
      <c r="E76" s="30">
        <f>'TON-KM-MES-BELGRANO'!N77</f>
        <v>0</v>
      </c>
      <c r="F76" s="30">
        <f>'TON-KM-MES-URQ'!N77</f>
        <v>0</v>
      </c>
      <c r="G76" s="30">
        <f>'TON-KM-MES-SMT'!N77</f>
        <v>0</v>
      </c>
      <c r="H76" s="30">
        <f t="shared" si="1"/>
        <v>0</v>
      </c>
      <c r="I76" s="42"/>
      <c r="J76" s="43"/>
      <c r="K76" s="44"/>
      <c r="L76" s="44"/>
      <c r="M76" s="44"/>
    </row>
    <row r="77" spans="1:13" x14ac:dyDescent="0.2">
      <c r="A77" s="28" t="s">
        <v>109</v>
      </c>
      <c r="B77" s="45">
        <f>'TON-KM-MES-FERROSUR'!N78</f>
        <v>0</v>
      </c>
      <c r="C77" s="30">
        <f>'TON-KM-MES-FEPSA'!N78</f>
        <v>0</v>
      </c>
      <c r="D77" s="30">
        <f>'TON-KM-MES-NCA'!N78</f>
        <v>0</v>
      </c>
      <c r="E77" s="30">
        <f>'TON-KM-MES-BELGRANO'!N78</f>
        <v>0</v>
      </c>
      <c r="F77" s="30">
        <f>'TON-KM-MES-URQ'!N78</f>
        <v>0</v>
      </c>
      <c r="G77" s="30">
        <f>'TON-KM-MES-SMT'!N78</f>
        <v>0</v>
      </c>
      <c r="H77" s="30">
        <f t="shared" si="1"/>
        <v>0</v>
      </c>
      <c r="I77" s="42"/>
      <c r="J77" s="43"/>
      <c r="K77" s="44"/>
      <c r="L77" s="44"/>
      <c r="M77" s="44"/>
    </row>
    <row r="78" spans="1:13" x14ac:dyDescent="0.2">
      <c r="A78" s="28" t="s">
        <v>110</v>
      </c>
      <c r="B78" s="45">
        <f>'TON-KM-MES-FERROSUR'!N79</f>
        <v>0</v>
      </c>
      <c r="C78" s="30">
        <f>'TON-KM-MES-FEPSA'!N79</f>
        <v>0</v>
      </c>
      <c r="D78" s="30">
        <f>'TON-KM-MES-NCA'!N79</f>
        <v>0</v>
      </c>
      <c r="E78" s="30">
        <f>'TON-KM-MES-BELGRANO'!N79</f>
        <v>0</v>
      </c>
      <c r="F78" s="30">
        <f>'TON-KM-MES-URQ'!N79</f>
        <v>0</v>
      </c>
      <c r="G78" s="30">
        <f>'TON-KM-MES-SMT'!N79</f>
        <v>820043.66</v>
      </c>
      <c r="H78" s="30">
        <f t="shared" si="1"/>
        <v>820043.66</v>
      </c>
      <c r="I78" s="42"/>
      <c r="J78" s="43"/>
      <c r="K78" s="44"/>
      <c r="L78" s="44"/>
      <c r="M78" s="44"/>
    </row>
    <row r="79" spans="1:13" ht="12" thickBot="1" x14ac:dyDescent="0.25">
      <c r="A79" s="28" t="s">
        <v>41</v>
      </c>
      <c r="B79" s="46">
        <f>'TON-KM-MES-FERROSUR'!N80</f>
        <v>0</v>
      </c>
      <c r="C79" s="47">
        <f>'TON-KM-MES-FEPSA'!N80</f>
        <v>0</v>
      </c>
      <c r="D79" s="47">
        <f>'TON-KM-MES-NCA'!N80</f>
        <v>97440</v>
      </c>
      <c r="E79" s="47">
        <f>'TON-KM-MES-BELGRANO'!N80</f>
        <v>0</v>
      </c>
      <c r="F79" s="47">
        <f>'TON-KM-MES-URQ'!N80</f>
        <v>0</v>
      </c>
      <c r="G79" s="47">
        <f>'TON-KM-MES-SMT'!N80</f>
        <v>0</v>
      </c>
      <c r="H79" s="30">
        <f t="shared" si="1"/>
        <v>97440</v>
      </c>
      <c r="I79" s="42"/>
      <c r="J79" s="43"/>
      <c r="K79" s="44"/>
      <c r="L79" s="44"/>
      <c r="M79" s="44"/>
    </row>
    <row r="80" spans="1:13" ht="12" thickBot="1" x14ac:dyDescent="0.25">
      <c r="A80" s="21" t="s">
        <v>111</v>
      </c>
      <c r="B80" s="22">
        <f>'TON-KM-MES-FERROSUR'!N81</f>
        <v>0</v>
      </c>
      <c r="C80" s="41">
        <f>'TON-KM-MES-FEPSA'!N81</f>
        <v>0</v>
      </c>
      <c r="D80" s="41">
        <f>'TON-KM-MES-NCA'!N81</f>
        <v>3789218.59</v>
      </c>
      <c r="E80" s="41">
        <f>'TON-KM-MES-BELGRANO'!N81</f>
        <v>11892092.460000001</v>
      </c>
      <c r="F80" s="41">
        <f>'TON-KM-MES-URQ'!N81</f>
        <v>0</v>
      </c>
      <c r="G80" s="41">
        <f>'TON-KM-MES-SMT'!N81</f>
        <v>0</v>
      </c>
      <c r="H80" s="41">
        <f t="shared" si="1"/>
        <v>15681311.050000001</v>
      </c>
      <c r="I80" s="42"/>
      <c r="J80" s="43"/>
      <c r="K80" s="44"/>
      <c r="L80" s="44"/>
      <c r="M80" s="44"/>
    </row>
    <row r="81" spans="1:13" x14ac:dyDescent="0.2">
      <c r="A81" s="28" t="s">
        <v>112</v>
      </c>
      <c r="B81" s="24">
        <f>'TON-KM-MES-FERROSUR'!N82</f>
        <v>0</v>
      </c>
      <c r="C81" s="25">
        <f>'TON-KM-MES-FEPSA'!N82</f>
        <v>0</v>
      </c>
      <c r="D81" s="25">
        <f>'TON-KM-MES-NCA'!N82</f>
        <v>2590358.59</v>
      </c>
      <c r="E81" s="25">
        <f>'TON-KM-MES-BELGRANO'!N82</f>
        <v>647526.6</v>
      </c>
      <c r="F81" s="25">
        <f>'TON-KM-MES-URQ'!N82</f>
        <v>0</v>
      </c>
      <c r="G81" s="25">
        <f>'TON-KM-MES-SMT'!N82</f>
        <v>0</v>
      </c>
      <c r="H81" s="30">
        <f t="shared" si="1"/>
        <v>3237885.19</v>
      </c>
      <c r="I81" s="42"/>
      <c r="J81" s="43"/>
      <c r="K81" s="44"/>
      <c r="L81" s="44"/>
      <c r="M81" s="44"/>
    </row>
    <row r="82" spans="1:13" x14ac:dyDescent="0.2">
      <c r="A82" s="28" t="s">
        <v>113</v>
      </c>
      <c r="B82" s="45">
        <f>'TON-KM-MES-FERROSUR'!N83</f>
        <v>0</v>
      </c>
      <c r="C82" s="30">
        <f>'TON-KM-MES-FEPSA'!N83</f>
        <v>0</v>
      </c>
      <c r="D82" s="30">
        <f>'TON-KM-MES-NCA'!N83</f>
        <v>0</v>
      </c>
      <c r="E82" s="30">
        <f>'TON-KM-MES-BELGRANO'!N83</f>
        <v>0</v>
      </c>
      <c r="F82" s="30">
        <f>'TON-KM-MES-URQ'!N83</f>
        <v>0</v>
      </c>
      <c r="G82" s="30">
        <f>'TON-KM-MES-SMT'!N83</f>
        <v>0</v>
      </c>
      <c r="H82" s="30">
        <f t="shared" si="1"/>
        <v>0</v>
      </c>
      <c r="I82" s="42"/>
      <c r="J82" s="43"/>
      <c r="K82" s="44"/>
      <c r="L82" s="44"/>
      <c r="M82" s="44"/>
    </row>
    <row r="83" spans="1:13" x14ac:dyDescent="0.2">
      <c r="A83" s="28" t="s">
        <v>114</v>
      </c>
      <c r="B83" s="45">
        <f>'TON-KM-MES-FERROSUR'!N84</f>
        <v>0</v>
      </c>
      <c r="C83" s="30">
        <f>'TON-KM-MES-FEPSA'!N84</f>
        <v>0</v>
      </c>
      <c r="D83" s="30">
        <f>'TON-KM-MES-NCA'!N84</f>
        <v>1198860</v>
      </c>
      <c r="E83" s="30">
        <f>'TON-KM-MES-BELGRANO'!N84</f>
        <v>0</v>
      </c>
      <c r="F83" s="30">
        <f>'TON-KM-MES-URQ'!N84</f>
        <v>0</v>
      </c>
      <c r="G83" s="30">
        <f>'TON-KM-MES-SMT'!N84</f>
        <v>0</v>
      </c>
      <c r="H83" s="30">
        <f t="shared" si="1"/>
        <v>1198860</v>
      </c>
      <c r="I83" s="42"/>
      <c r="J83" s="43"/>
      <c r="K83" s="44"/>
      <c r="L83" s="44"/>
      <c r="M83" s="44"/>
    </row>
    <row r="84" spans="1:13" ht="12" thickBot="1" x14ac:dyDescent="0.25">
      <c r="A84" s="28" t="s">
        <v>41</v>
      </c>
      <c r="B84" s="46">
        <f>'TON-KM-MES-FERROSUR'!N85</f>
        <v>0</v>
      </c>
      <c r="C84" s="47">
        <f>'TON-KM-MES-FEPSA'!N85</f>
        <v>0</v>
      </c>
      <c r="D84" s="47">
        <f>'TON-KM-MES-NCA'!N85</f>
        <v>0</v>
      </c>
      <c r="E84" s="47">
        <f>'TON-KM-MES-BELGRANO'!N85</f>
        <v>11244565.859999999</v>
      </c>
      <c r="F84" s="47">
        <f>'TON-KM-MES-URQ'!N85</f>
        <v>0</v>
      </c>
      <c r="G84" s="47">
        <f>'TON-KM-MES-SMT'!N85</f>
        <v>0</v>
      </c>
      <c r="H84" s="30">
        <f t="shared" si="1"/>
        <v>11244565.859999999</v>
      </c>
      <c r="I84" s="42"/>
      <c r="J84" s="43"/>
      <c r="K84" s="44"/>
      <c r="L84" s="44"/>
      <c r="M84" s="44"/>
    </row>
    <row r="85" spans="1:13" ht="12" thickBot="1" x14ac:dyDescent="0.25">
      <c r="A85" s="21" t="s">
        <v>115</v>
      </c>
      <c r="B85" s="22">
        <f>'TON-KM-MES-FERROSUR'!N86</f>
        <v>0</v>
      </c>
      <c r="C85" s="41">
        <f>'TON-KM-MES-FEPSA'!N86</f>
        <v>3935715.2800000003</v>
      </c>
      <c r="D85" s="41">
        <f>'TON-KM-MES-NCA'!N86</f>
        <v>92950695.610000014</v>
      </c>
      <c r="E85" s="41">
        <f>'TON-KM-MES-BELGRANO'!N86</f>
        <v>917196.72</v>
      </c>
      <c r="F85" s="41">
        <f>'TON-KM-MES-URQ'!N86</f>
        <v>0</v>
      </c>
      <c r="G85" s="41">
        <f>'TON-KM-MES-SMT'!N86</f>
        <v>3278654.94</v>
      </c>
      <c r="H85" s="41">
        <f t="shared" si="1"/>
        <v>101082262.55000001</v>
      </c>
      <c r="I85" s="42"/>
      <c r="J85" s="43"/>
      <c r="K85" s="44"/>
      <c r="L85" s="44"/>
      <c r="M85" s="44"/>
    </row>
    <row r="86" spans="1:13" x14ac:dyDescent="0.2">
      <c r="A86" s="28" t="s">
        <v>116</v>
      </c>
      <c r="B86" s="24">
        <f>'TON-KM-MES-FERROSUR'!N87</f>
        <v>0</v>
      </c>
      <c r="C86" s="25">
        <f>'TON-KM-MES-FEPSA'!N87</f>
        <v>0</v>
      </c>
      <c r="D86" s="25">
        <f>'TON-KM-MES-NCA'!N87</f>
        <v>5379061.8700000001</v>
      </c>
      <c r="E86" s="25">
        <f>'TON-KM-MES-BELGRANO'!N87</f>
        <v>0</v>
      </c>
      <c r="F86" s="25">
        <f>'TON-KM-MES-URQ'!N87</f>
        <v>0</v>
      </c>
      <c r="G86" s="25">
        <f>'TON-KM-MES-SMT'!N87</f>
        <v>0</v>
      </c>
      <c r="H86" s="30">
        <f t="shared" si="1"/>
        <v>5379061.8700000001</v>
      </c>
      <c r="I86" s="43"/>
      <c r="J86" s="43"/>
      <c r="K86" s="44"/>
      <c r="L86" s="44"/>
      <c r="M86" s="44"/>
    </row>
    <row r="87" spans="1:13" x14ac:dyDescent="0.2">
      <c r="A87" s="28" t="s">
        <v>117</v>
      </c>
      <c r="B87" s="45">
        <f>'TON-KM-MES-FERROSUR'!N88</f>
        <v>0</v>
      </c>
      <c r="C87" s="30">
        <f>'TON-KM-MES-FEPSA'!N88</f>
        <v>0</v>
      </c>
      <c r="D87" s="30">
        <f>'TON-KM-MES-NCA'!N88</f>
        <v>11827574.4</v>
      </c>
      <c r="E87" s="30">
        <f>'TON-KM-MES-BELGRANO'!N88</f>
        <v>0</v>
      </c>
      <c r="F87" s="30">
        <f>'TON-KM-MES-URQ'!N88</f>
        <v>0</v>
      </c>
      <c r="G87" s="30">
        <f>'TON-KM-MES-SMT'!N88</f>
        <v>3248300.94</v>
      </c>
      <c r="H87" s="30">
        <f t="shared" si="1"/>
        <v>15075875.34</v>
      </c>
      <c r="I87" s="44"/>
      <c r="J87" s="44"/>
      <c r="K87" s="44"/>
      <c r="L87" s="44"/>
      <c r="M87" s="44"/>
    </row>
    <row r="88" spans="1:13" x14ac:dyDescent="0.2">
      <c r="A88" s="28" t="s">
        <v>118</v>
      </c>
      <c r="B88" s="45">
        <f>'TON-KM-MES-FERROSUR'!N89</f>
        <v>0</v>
      </c>
      <c r="C88" s="30">
        <f>'TON-KM-MES-FEPSA'!N89</f>
        <v>0</v>
      </c>
      <c r="D88" s="30">
        <f>'TON-KM-MES-NCA'!N89</f>
        <v>0</v>
      </c>
      <c r="E88" s="30">
        <f>'TON-KM-MES-BELGRANO'!N89</f>
        <v>0</v>
      </c>
      <c r="F88" s="30">
        <f>'TON-KM-MES-URQ'!N89</f>
        <v>0</v>
      </c>
      <c r="G88" s="30">
        <f>'TON-KM-MES-SMT'!N89</f>
        <v>0</v>
      </c>
      <c r="H88" s="30">
        <f t="shared" si="1"/>
        <v>0</v>
      </c>
      <c r="I88" s="44"/>
      <c r="J88" s="44"/>
      <c r="K88" s="44"/>
      <c r="L88" s="44"/>
      <c r="M88" s="44"/>
    </row>
    <row r="89" spans="1:13" x14ac:dyDescent="0.2">
      <c r="A89" s="28" t="s">
        <v>119</v>
      </c>
      <c r="B89" s="45">
        <f>'TON-KM-MES-FERROSUR'!N90</f>
        <v>0</v>
      </c>
      <c r="C89" s="30">
        <f>'TON-KM-MES-FEPSA'!N90</f>
        <v>0</v>
      </c>
      <c r="D89" s="30">
        <f>'TON-KM-MES-NCA'!N90</f>
        <v>0</v>
      </c>
      <c r="E89" s="30">
        <f>'TON-KM-MES-BELGRANO'!N90</f>
        <v>0</v>
      </c>
      <c r="F89" s="30">
        <f>'TON-KM-MES-URQ'!N90</f>
        <v>0</v>
      </c>
      <c r="G89" s="30">
        <f>'TON-KM-MES-SMT'!N90</f>
        <v>0</v>
      </c>
      <c r="H89" s="30">
        <f t="shared" si="1"/>
        <v>0</v>
      </c>
      <c r="I89" s="44"/>
      <c r="J89" s="44"/>
      <c r="K89" s="44"/>
      <c r="L89" s="44"/>
      <c r="M89" s="44"/>
    </row>
    <row r="90" spans="1:13" x14ac:dyDescent="0.2">
      <c r="A90" s="28" t="s">
        <v>130</v>
      </c>
      <c r="B90" s="45">
        <f>'TON-KM-MES-FERROSUR'!N91</f>
        <v>0</v>
      </c>
      <c r="C90" s="30">
        <f>'TON-KM-MES-FEPSA'!N91</f>
        <v>3935715.2800000003</v>
      </c>
      <c r="D90" s="30">
        <f>'TON-KM-MES-NCA'!N91</f>
        <v>0</v>
      </c>
      <c r="E90" s="30">
        <f>'TON-KM-MES-BELGRANO'!N91</f>
        <v>0</v>
      </c>
      <c r="F90" s="30">
        <f>'TON-KM-MES-URQ'!N91</f>
        <v>0</v>
      </c>
      <c r="G90" s="30">
        <f>'TON-KM-MES-SMT'!N91</f>
        <v>0</v>
      </c>
      <c r="H90" s="30">
        <f t="shared" si="1"/>
        <v>3935715.2800000003</v>
      </c>
      <c r="I90" s="44"/>
      <c r="J90" s="44"/>
      <c r="K90" s="44"/>
      <c r="L90" s="44"/>
      <c r="M90" s="44"/>
    </row>
    <row r="91" spans="1:13" x14ac:dyDescent="0.2">
      <c r="A91" s="28" t="s">
        <v>121</v>
      </c>
      <c r="B91" s="45">
        <f>'TON-KM-MES-FERROSUR'!N92</f>
        <v>0</v>
      </c>
      <c r="C91" s="30">
        <f>'TON-KM-MES-FEPSA'!N92</f>
        <v>0</v>
      </c>
      <c r="D91" s="30">
        <f>'TON-KM-MES-NCA'!N92</f>
        <v>75744059.340000004</v>
      </c>
      <c r="E91" s="30">
        <f>'TON-KM-MES-BELGRANO'!N92</f>
        <v>0</v>
      </c>
      <c r="F91" s="30">
        <f>'TON-KM-MES-URQ'!N92</f>
        <v>0</v>
      </c>
      <c r="G91" s="30">
        <f>'TON-KM-MES-SMT'!N92</f>
        <v>0</v>
      </c>
      <c r="H91" s="30">
        <f t="shared" si="1"/>
        <v>75744059.340000004</v>
      </c>
      <c r="I91" s="44"/>
      <c r="J91" s="44"/>
      <c r="K91" s="44"/>
      <c r="L91" s="44"/>
      <c r="M91" s="44"/>
    </row>
    <row r="92" spans="1:13" x14ac:dyDescent="0.2">
      <c r="A92" s="28" t="s">
        <v>120</v>
      </c>
      <c r="B92" s="45">
        <f>'TON-KM-MES-FERROSUR'!N93</f>
        <v>0</v>
      </c>
      <c r="C92" s="30">
        <f>'TON-KM-MES-FEPSA'!N93</f>
        <v>0</v>
      </c>
      <c r="D92" s="30">
        <f>'TON-KM-MES-NCA'!N93</f>
        <v>0</v>
      </c>
      <c r="E92" s="30">
        <f>'TON-KM-MES-BELGRANO'!N93</f>
        <v>158633.25</v>
      </c>
      <c r="F92" s="30">
        <f>'TON-KM-MES-URQ'!N93</f>
        <v>0</v>
      </c>
      <c r="G92" s="30">
        <f>'TON-KM-MES-SMT'!N93</f>
        <v>0</v>
      </c>
      <c r="H92" s="30">
        <f t="shared" si="1"/>
        <v>158633.25</v>
      </c>
      <c r="I92" s="44"/>
      <c r="J92" s="44"/>
      <c r="K92" s="44"/>
      <c r="L92" s="44"/>
      <c r="M92" s="44"/>
    </row>
    <row r="93" spans="1:13" ht="12" thickBot="1" x14ac:dyDescent="0.25">
      <c r="A93" s="28" t="s">
        <v>41</v>
      </c>
      <c r="B93" s="46">
        <f>'TON-KM-MES-FERROSUR'!N94</f>
        <v>0</v>
      </c>
      <c r="C93" s="47">
        <f>'TON-KM-MES-FEPSA'!N94</f>
        <v>0</v>
      </c>
      <c r="D93" s="47">
        <f>'TON-KM-MES-NCA'!N94</f>
        <v>0</v>
      </c>
      <c r="E93" s="47">
        <f>'TON-KM-MES-BELGRANO'!N94</f>
        <v>758563.47</v>
      </c>
      <c r="F93" s="47">
        <f>'TON-KM-MES-URQ'!N94</f>
        <v>0</v>
      </c>
      <c r="G93" s="47">
        <f>'TON-KM-MES-SMT'!N94</f>
        <v>30354</v>
      </c>
      <c r="H93" s="30">
        <f t="shared" si="1"/>
        <v>788917.47</v>
      </c>
      <c r="I93" s="44"/>
      <c r="J93" s="44"/>
      <c r="K93" s="44"/>
      <c r="L93" s="44"/>
      <c r="M93" s="44"/>
    </row>
    <row r="94" spans="1:13" ht="12" thickBot="1" x14ac:dyDescent="0.25">
      <c r="A94" s="21" t="s">
        <v>122</v>
      </c>
      <c r="B94" s="22">
        <f>'TON-KM-MES-FERROSUR'!N95</f>
        <v>41941117.280000001</v>
      </c>
      <c r="C94" s="41">
        <f>'TON-KM-MES-FEPSA'!N95</f>
        <v>0</v>
      </c>
      <c r="D94" s="41">
        <f>'TON-KM-MES-NCA'!N95</f>
        <v>0</v>
      </c>
      <c r="E94" s="41">
        <f>'TON-KM-MES-BELGRANO'!N95</f>
        <v>0</v>
      </c>
      <c r="F94" s="41">
        <f>'TON-KM-MES-URQ'!N95</f>
        <v>0</v>
      </c>
      <c r="G94" s="41">
        <f>'TON-KM-MES-SMT'!N95</f>
        <v>103446</v>
      </c>
      <c r="H94" s="41">
        <f t="shared" si="1"/>
        <v>42044563.280000001</v>
      </c>
      <c r="I94" s="44"/>
      <c r="J94" s="44"/>
      <c r="K94" s="44"/>
      <c r="L94" s="44"/>
      <c r="M94" s="44"/>
    </row>
    <row r="95" spans="1:13" x14ac:dyDescent="0.2">
      <c r="A95" s="28" t="s">
        <v>123</v>
      </c>
      <c r="B95" s="24">
        <f>'TON-KM-MES-FERROSUR'!N96</f>
        <v>32089130</v>
      </c>
      <c r="C95" s="25">
        <f>'TON-KM-MES-FEPSA'!N96</f>
        <v>0</v>
      </c>
      <c r="D95" s="25">
        <f>'TON-KM-MES-NCA'!N96</f>
        <v>0</v>
      </c>
      <c r="E95" s="25">
        <f>'TON-KM-MES-BELGRANO'!N96</f>
        <v>0</v>
      </c>
      <c r="F95" s="25">
        <f>'TON-KM-MES-URQ'!N96</f>
        <v>0</v>
      </c>
      <c r="G95" s="25">
        <f>'TON-KM-MES-SMT'!N96</f>
        <v>103446</v>
      </c>
      <c r="H95" s="30">
        <f t="shared" si="1"/>
        <v>32192576</v>
      </c>
      <c r="I95" s="44"/>
      <c r="J95" s="44"/>
      <c r="K95" s="44"/>
      <c r="L95" s="44"/>
      <c r="M95" s="44"/>
    </row>
    <row r="96" spans="1:13" x14ac:dyDescent="0.2">
      <c r="A96" s="28" t="s">
        <v>124</v>
      </c>
      <c r="B96" s="45">
        <f>'TON-KM-MES-FERROSUR'!N97</f>
        <v>9851987.2799999993</v>
      </c>
      <c r="C96" s="30">
        <f>'TON-KM-MES-FEPSA'!N97</f>
        <v>0</v>
      </c>
      <c r="D96" s="30">
        <f>'TON-KM-MES-NCA'!N97</f>
        <v>0</v>
      </c>
      <c r="E96" s="30">
        <f>'TON-KM-MES-BELGRANO'!N97</f>
        <v>0</v>
      </c>
      <c r="F96" s="30">
        <f>'TON-KM-MES-URQ'!N97</f>
        <v>0</v>
      </c>
      <c r="G96" s="30">
        <f>'TON-KM-MES-SMT'!N97</f>
        <v>0</v>
      </c>
      <c r="H96" s="30">
        <f t="shared" si="1"/>
        <v>9851987.2799999993</v>
      </c>
      <c r="I96" s="44"/>
      <c r="J96" s="44"/>
      <c r="K96" s="44"/>
      <c r="L96" s="44"/>
      <c r="M96" s="44"/>
    </row>
    <row r="97" spans="1:13" ht="12" thickBot="1" x14ac:dyDescent="0.25">
      <c r="A97" s="28" t="s">
        <v>41</v>
      </c>
      <c r="B97" s="46">
        <f>'TON-KM-MES-FERROSUR'!N98</f>
        <v>0</v>
      </c>
      <c r="C97" s="47">
        <f>'TON-KM-MES-FEPSA'!N98</f>
        <v>0</v>
      </c>
      <c r="D97" s="47">
        <f>'TON-KM-MES-NCA'!N98</f>
        <v>0</v>
      </c>
      <c r="E97" s="47">
        <f>'TON-KM-MES-BELGRANO'!N98</f>
        <v>0</v>
      </c>
      <c r="F97" s="47">
        <f>'TON-KM-MES-URQ'!N98</f>
        <v>0</v>
      </c>
      <c r="G97" s="47">
        <f>'TON-KM-MES-SMT'!N98</f>
        <v>0</v>
      </c>
      <c r="H97" s="30">
        <f t="shared" si="1"/>
        <v>0</v>
      </c>
      <c r="I97" s="44"/>
      <c r="J97" s="44"/>
      <c r="K97" s="44"/>
      <c r="L97" s="44"/>
      <c r="M97" s="44"/>
    </row>
    <row r="98" spans="1:13" ht="12" thickBot="1" x14ac:dyDescent="0.25">
      <c r="A98" s="21" t="s">
        <v>125</v>
      </c>
      <c r="B98" s="22">
        <f>'TON-KM-MES-FERROSUR'!N99</f>
        <v>2698325</v>
      </c>
      <c r="C98" s="41">
        <f>'TON-KM-MES-FEPSA'!N99</f>
        <v>0</v>
      </c>
      <c r="D98" s="41">
        <f>'TON-KM-MES-NCA'!N99</f>
        <v>0</v>
      </c>
      <c r="E98" s="41">
        <f>'TON-KM-MES-BELGRANO'!N99</f>
        <v>13278652.719999999</v>
      </c>
      <c r="F98" s="41">
        <f>'TON-KM-MES-URQ'!N99</f>
        <v>0</v>
      </c>
      <c r="G98" s="41">
        <f>'TON-KM-MES-SMT'!N99</f>
        <v>6219086.3499999996</v>
      </c>
      <c r="H98" s="41">
        <f t="shared" si="1"/>
        <v>22196064.07</v>
      </c>
      <c r="I98" s="44"/>
      <c r="J98" s="44"/>
      <c r="K98" s="44"/>
      <c r="L98" s="44"/>
      <c r="M98" s="44"/>
    </row>
    <row r="99" spans="1:13" ht="12" thickBot="1" x14ac:dyDescent="0.25">
      <c r="A99" s="33" t="s">
        <v>125</v>
      </c>
      <c r="B99" s="32">
        <f>'TON-KM-MES-FERROSUR'!N100</f>
        <v>2698325</v>
      </c>
      <c r="C99" s="25">
        <f>'TON-KM-MES-FEPSA'!N100</f>
        <v>0</v>
      </c>
      <c r="D99" s="25">
        <f>'TON-KM-MES-NCA'!N100</f>
        <v>0</v>
      </c>
      <c r="E99" s="25">
        <f>'TON-KM-MES-BELGRANO'!N100</f>
        <v>13278652.719999999</v>
      </c>
      <c r="F99" s="25">
        <f>'TON-KM-MES-URQ'!N100</f>
        <v>0</v>
      </c>
      <c r="G99" s="25">
        <f>'TON-KM-MES-SMT'!N100</f>
        <v>6219086.3499999996</v>
      </c>
      <c r="H99" s="30">
        <f t="shared" si="1"/>
        <v>22196064.07</v>
      </c>
      <c r="I99" s="44"/>
      <c r="J99" s="44"/>
      <c r="K99" s="44"/>
      <c r="L99" s="44"/>
      <c r="M99" s="44"/>
    </row>
    <row r="100" spans="1:13" ht="12" thickBot="1" x14ac:dyDescent="0.25">
      <c r="A100" s="36" t="s">
        <v>2</v>
      </c>
      <c r="B100" s="54">
        <f>B98+B94+B85+B80+B73+B57+B49+B38+B36+B24+B21+B16+B9+B3</f>
        <v>215721323.33000001</v>
      </c>
      <c r="C100" s="54">
        <f t="shared" ref="C100:G100" si="2">C98+C94+C85+C80+C73+C57+C49+C38+C36+C24+C21+C16+C9+C3</f>
        <v>192279391.46000001</v>
      </c>
      <c r="D100" s="54">
        <f t="shared" si="2"/>
        <v>417649464.89999998</v>
      </c>
      <c r="E100" s="54">
        <f t="shared" si="2"/>
        <v>359770580.97999996</v>
      </c>
      <c r="F100" s="54">
        <f t="shared" si="2"/>
        <v>58523249.170000002</v>
      </c>
      <c r="G100" s="54">
        <f t="shared" si="2"/>
        <v>405988540.60999995</v>
      </c>
      <c r="H100" s="49">
        <f>+SUM(B100:G100)</f>
        <v>1649932550.45</v>
      </c>
      <c r="I100" s="44"/>
      <c r="J100" s="44"/>
      <c r="K100" s="44"/>
      <c r="L100" s="44"/>
      <c r="M100" s="44"/>
    </row>
    <row r="101" spans="1:13" x14ac:dyDescent="0.2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x14ac:dyDescent="0.2">
      <c r="B102" s="44" t="s">
        <v>22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x14ac:dyDescent="0.2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x14ac:dyDescent="0.2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x14ac:dyDescent="0.2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x14ac:dyDescent="0.2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x14ac:dyDescent="0.2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x14ac:dyDescent="0.2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x14ac:dyDescent="0.2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25" spans="14:14" x14ac:dyDescent="0.2">
      <c r="N125" s="50"/>
    </row>
  </sheetData>
  <mergeCells count="1">
    <mergeCell ref="A1:H1"/>
  </mergeCells>
  <pageMargins left="0.74803149606299213" right="0.74803149606299213" top="0.98425196850393704" bottom="0.98425196850393704" header="0" footer="0"/>
  <pageSetup paperSize="9" scale="49" orientation="portrait" verticalDpi="599" r:id="rId1"/>
  <headerFooter alignWithMargins="0">
    <oddHeader>&amp;L&amp;D&amp;R&amp;A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workbookViewId="0">
      <pane xSplit="1" ySplit="3" topLeftCell="B82" activePane="bottomRight" state="frozen"/>
      <selection activeCell="P8" sqref="P8"/>
      <selection pane="topRight" activeCell="P8" sqref="P8"/>
      <selection pane="bottomLeft" activeCell="P8" sqref="P8"/>
      <selection pane="bottomRight" activeCell="D15" sqref="D15"/>
    </sheetView>
  </sheetViews>
  <sheetFormatPr baseColWidth="10" defaultRowHeight="12.75" x14ac:dyDescent="0.2"/>
  <cols>
    <col min="1" max="1" width="32.7109375" style="17" customWidth="1"/>
    <col min="2" max="254" width="11.42578125" style="17"/>
    <col min="255" max="255" width="32.7109375" style="17" customWidth="1"/>
    <col min="256" max="510" width="11.42578125" style="17"/>
    <col min="511" max="511" width="32.7109375" style="17" customWidth="1"/>
    <col min="512" max="766" width="11.42578125" style="17"/>
    <col min="767" max="767" width="32.7109375" style="17" customWidth="1"/>
    <col min="768" max="1022" width="11.42578125" style="17"/>
    <col min="1023" max="1023" width="32.7109375" style="17" customWidth="1"/>
    <col min="1024" max="1278" width="11.42578125" style="17"/>
    <col min="1279" max="1279" width="32.7109375" style="17" customWidth="1"/>
    <col min="1280" max="1534" width="11.42578125" style="17"/>
    <col min="1535" max="1535" width="32.7109375" style="17" customWidth="1"/>
    <col min="1536" max="1790" width="11.42578125" style="17"/>
    <col min="1791" max="1791" width="32.7109375" style="17" customWidth="1"/>
    <col min="1792" max="2046" width="11.42578125" style="17"/>
    <col min="2047" max="2047" width="32.7109375" style="17" customWidth="1"/>
    <col min="2048" max="2302" width="11.42578125" style="17"/>
    <col min="2303" max="2303" width="32.7109375" style="17" customWidth="1"/>
    <col min="2304" max="2558" width="11.42578125" style="17"/>
    <col min="2559" max="2559" width="32.7109375" style="17" customWidth="1"/>
    <col min="2560" max="2814" width="11.42578125" style="17"/>
    <col min="2815" max="2815" width="32.7109375" style="17" customWidth="1"/>
    <col min="2816" max="3070" width="11.42578125" style="17"/>
    <col min="3071" max="3071" width="32.7109375" style="17" customWidth="1"/>
    <col min="3072" max="3326" width="11.42578125" style="17"/>
    <col min="3327" max="3327" width="32.7109375" style="17" customWidth="1"/>
    <col min="3328" max="3582" width="11.42578125" style="17"/>
    <col min="3583" max="3583" width="32.7109375" style="17" customWidth="1"/>
    <col min="3584" max="3838" width="11.42578125" style="17"/>
    <col min="3839" max="3839" width="32.7109375" style="17" customWidth="1"/>
    <col min="3840" max="4094" width="11.42578125" style="17"/>
    <col min="4095" max="4095" width="32.7109375" style="17" customWidth="1"/>
    <col min="4096" max="4350" width="11.42578125" style="17"/>
    <col min="4351" max="4351" width="32.7109375" style="17" customWidth="1"/>
    <col min="4352" max="4606" width="11.42578125" style="17"/>
    <col min="4607" max="4607" width="32.7109375" style="17" customWidth="1"/>
    <col min="4608" max="4862" width="11.42578125" style="17"/>
    <col min="4863" max="4863" width="32.7109375" style="17" customWidth="1"/>
    <col min="4864" max="5118" width="11.42578125" style="17"/>
    <col min="5119" max="5119" width="32.7109375" style="17" customWidth="1"/>
    <col min="5120" max="5374" width="11.42578125" style="17"/>
    <col min="5375" max="5375" width="32.7109375" style="17" customWidth="1"/>
    <col min="5376" max="5630" width="11.42578125" style="17"/>
    <col min="5631" max="5631" width="32.7109375" style="17" customWidth="1"/>
    <col min="5632" max="5886" width="11.42578125" style="17"/>
    <col min="5887" max="5887" width="32.7109375" style="17" customWidth="1"/>
    <col min="5888" max="6142" width="11.42578125" style="17"/>
    <col min="6143" max="6143" width="32.7109375" style="17" customWidth="1"/>
    <col min="6144" max="6398" width="11.42578125" style="17"/>
    <col min="6399" max="6399" width="32.7109375" style="17" customWidth="1"/>
    <col min="6400" max="6654" width="11.42578125" style="17"/>
    <col min="6655" max="6655" width="32.7109375" style="17" customWidth="1"/>
    <col min="6656" max="6910" width="11.42578125" style="17"/>
    <col min="6911" max="6911" width="32.7109375" style="17" customWidth="1"/>
    <col min="6912" max="7166" width="11.42578125" style="17"/>
    <col min="7167" max="7167" width="32.7109375" style="17" customWidth="1"/>
    <col min="7168" max="7422" width="11.42578125" style="17"/>
    <col min="7423" max="7423" width="32.7109375" style="17" customWidth="1"/>
    <col min="7424" max="7678" width="11.42578125" style="17"/>
    <col min="7679" max="7679" width="32.7109375" style="17" customWidth="1"/>
    <col min="7680" max="7934" width="11.42578125" style="17"/>
    <col min="7935" max="7935" width="32.7109375" style="17" customWidth="1"/>
    <col min="7936" max="8190" width="11.42578125" style="17"/>
    <col min="8191" max="8191" width="32.7109375" style="17" customWidth="1"/>
    <col min="8192" max="8446" width="11.42578125" style="17"/>
    <col min="8447" max="8447" width="32.7109375" style="17" customWidth="1"/>
    <col min="8448" max="8702" width="11.42578125" style="17"/>
    <col min="8703" max="8703" width="32.7109375" style="17" customWidth="1"/>
    <col min="8704" max="8958" width="11.42578125" style="17"/>
    <col min="8959" max="8959" width="32.7109375" style="17" customWidth="1"/>
    <col min="8960" max="9214" width="11.42578125" style="17"/>
    <col min="9215" max="9215" width="32.7109375" style="17" customWidth="1"/>
    <col min="9216" max="9470" width="11.42578125" style="17"/>
    <col min="9471" max="9471" width="32.7109375" style="17" customWidth="1"/>
    <col min="9472" max="9726" width="11.42578125" style="17"/>
    <col min="9727" max="9727" width="32.7109375" style="17" customWidth="1"/>
    <col min="9728" max="9982" width="11.42578125" style="17"/>
    <col min="9983" max="9983" width="32.7109375" style="17" customWidth="1"/>
    <col min="9984" max="10238" width="11.42578125" style="17"/>
    <col min="10239" max="10239" width="32.7109375" style="17" customWidth="1"/>
    <col min="10240" max="10494" width="11.42578125" style="17"/>
    <col min="10495" max="10495" width="32.7109375" style="17" customWidth="1"/>
    <col min="10496" max="10750" width="11.42578125" style="17"/>
    <col min="10751" max="10751" width="32.7109375" style="17" customWidth="1"/>
    <col min="10752" max="11006" width="11.42578125" style="17"/>
    <col min="11007" max="11007" width="32.7109375" style="17" customWidth="1"/>
    <col min="11008" max="11262" width="11.42578125" style="17"/>
    <col min="11263" max="11263" width="32.7109375" style="17" customWidth="1"/>
    <col min="11264" max="11518" width="11.42578125" style="17"/>
    <col min="11519" max="11519" width="32.7109375" style="17" customWidth="1"/>
    <col min="11520" max="11774" width="11.42578125" style="17"/>
    <col min="11775" max="11775" width="32.7109375" style="17" customWidth="1"/>
    <col min="11776" max="12030" width="11.42578125" style="17"/>
    <col min="12031" max="12031" width="32.7109375" style="17" customWidth="1"/>
    <col min="12032" max="12286" width="11.42578125" style="17"/>
    <col min="12287" max="12287" width="32.7109375" style="17" customWidth="1"/>
    <col min="12288" max="12542" width="11.42578125" style="17"/>
    <col min="12543" max="12543" width="32.7109375" style="17" customWidth="1"/>
    <col min="12544" max="12798" width="11.42578125" style="17"/>
    <col min="12799" max="12799" width="32.7109375" style="17" customWidth="1"/>
    <col min="12800" max="13054" width="11.42578125" style="17"/>
    <col min="13055" max="13055" width="32.7109375" style="17" customWidth="1"/>
    <col min="13056" max="13310" width="11.42578125" style="17"/>
    <col min="13311" max="13311" width="32.7109375" style="17" customWidth="1"/>
    <col min="13312" max="13566" width="11.42578125" style="17"/>
    <col min="13567" max="13567" width="32.7109375" style="17" customWidth="1"/>
    <col min="13568" max="13822" width="11.42578125" style="17"/>
    <col min="13823" max="13823" width="32.7109375" style="17" customWidth="1"/>
    <col min="13824" max="14078" width="11.42578125" style="17"/>
    <col min="14079" max="14079" width="32.7109375" style="17" customWidth="1"/>
    <col min="14080" max="14334" width="11.42578125" style="17"/>
    <col min="14335" max="14335" width="32.7109375" style="17" customWidth="1"/>
    <col min="14336" max="14590" width="11.42578125" style="17"/>
    <col min="14591" max="14591" width="32.7109375" style="17" customWidth="1"/>
    <col min="14592" max="14846" width="11.42578125" style="17"/>
    <col min="14847" max="14847" width="32.7109375" style="17" customWidth="1"/>
    <col min="14848" max="15102" width="11.42578125" style="17"/>
    <col min="15103" max="15103" width="32.7109375" style="17" customWidth="1"/>
    <col min="15104" max="15358" width="11.42578125" style="17"/>
    <col min="15359" max="15359" width="32.7109375" style="17" customWidth="1"/>
    <col min="15360" max="15614" width="11.42578125" style="17"/>
    <col min="15615" max="15615" width="32.7109375" style="17" customWidth="1"/>
    <col min="15616" max="15870" width="11.42578125" style="17"/>
    <col min="15871" max="15871" width="32.7109375" style="17" customWidth="1"/>
    <col min="15872" max="16126" width="11.42578125" style="17"/>
    <col min="16127" max="16127" width="32.7109375" style="17" customWidth="1"/>
    <col min="16128" max="16384" width="11.42578125" style="17"/>
  </cols>
  <sheetData>
    <row r="1" spans="1:14" x14ac:dyDescent="0.2">
      <c r="A1" s="61" t="s">
        <v>131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 thickBot="1" x14ac:dyDescent="0.25">
      <c r="A3" s="18" t="s">
        <v>23</v>
      </c>
      <c r="B3" s="19" t="s">
        <v>24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19" t="s">
        <v>31</v>
      </c>
      <c r="J3" s="19" t="s">
        <v>32</v>
      </c>
      <c r="K3" s="19" t="s">
        <v>33</v>
      </c>
      <c r="L3" s="19" t="s">
        <v>34</v>
      </c>
      <c r="M3" s="19" t="s">
        <v>35</v>
      </c>
      <c r="N3" s="20" t="s">
        <v>2</v>
      </c>
    </row>
    <row r="4" spans="1:14" ht="13.5" thickBot="1" x14ac:dyDescent="0.25">
      <c r="A4" s="21" t="s">
        <v>36</v>
      </c>
      <c r="B4" s="22">
        <v>0</v>
      </c>
      <c r="C4" s="22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f>SUM(B4:M4)</f>
        <v>0</v>
      </c>
    </row>
    <row r="5" spans="1:14" x14ac:dyDescent="0.2">
      <c r="A5" s="23" t="s">
        <v>37</v>
      </c>
      <c r="B5" s="24">
        <v>0</v>
      </c>
      <c r="C5" s="24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 t="shared" ref="N5:N68" si="0">SUM(B5:M5)</f>
        <v>0</v>
      </c>
    </row>
    <row r="6" spans="1:14" x14ac:dyDescent="0.2">
      <c r="A6" s="23" t="s">
        <v>38</v>
      </c>
      <c r="B6" s="24">
        <v>0</v>
      </c>
      <c r="C6" s="24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 t="shared" si="0"/>
        <v>0</v>
      </c>
    </row>
    <row r="7" spans="1:14" x14ac:dyDescent="0.2">
      <c r="A7" s="23" t="s">
        <v>39</v>
      </c>
      <c r="B7" s="24">
        <v>0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 t="shared" si="0"/>
        <v>0</v>
      </c>
    </row>
    <row r="8" spans="1:14" x14ac:dyDescent="0.2">
      <c r="A8" s="26" t="s">
        <v>40</v>
      </c>
      <c r="B8" s="24">
        <v>0</v>
      </c>
      <c r="C8" s="24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 t="shared" si="0"/>
        <v>0</v>
      </c>
    </row>
    <row r="9" spans="1:14" ht="13.5" thickBot="1" x14ac:dyDescent="0.25">
      <c r="A9" s="27" t="s">
        <v>41</v>
      </c>
      <c r="B9" s="25">
        <v>0</v>
      </c>
      <c r="C9" s="24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f t="shared" si="0"/>
        <v>0</v>
      </c>
    </row>
    <row r="10" spans="1:14" ht="13.5" thickBot="1" x14ac:dyDescent="0.25">
      <c r="A10" s="21" t="s">
        <v>42</v>
      </c>
      <c r="B10" s="22">
        <v>0</v>
      </c>
      <c r="C10" s="22"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 t="shared" si="0"/>
        <v>0</v>
      </c>
    </row>
    <row r="11" spans="1:14" x14ac:dyDescent="0.2">
      <c r="A11" s="28" t="s">
        <v>43</v>
      </c>
      <c r="B11" s="24">
        <v>0</v>
      </c>
      <c r="C11" s="24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si="0"/>
        <v>0</v>
      </c>
    </row>
    <row r="12" spans="1:14" x14ac:dyDescent="0.2">
      <c r="A12" s="28" t="s">
        <v>44</v>
      </c>
      <c r="B12" s="24">
        <v>0</v>
      </c>
      <c r="C12" s="24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4" x14ac:dyDescent="0.2">
      <c r="A13" s="28" t="s">
        <v>45</v>
      </c>
      <c r="B13" s="24">
        <v>0</v>
      </c>
      <c r="C13" s="24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4" x14ac:dyDescent="0.2">
      <c r="A14" s="28" t="s">
        <v>46</v>
      </c>
      <c r="B14" s="24">
        <v>0</v>
      </c>
      <c r="C14" s="24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4" x14ac:dyDescent="0.2">
      <c r="A15" s="28" t="s">
        <v>47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4" ht="13.5" thickBot="1" x14ac:dyDescent="0.25">
      <c r="A16" s="28" t="s">
        <v>48</v>
      </c>
      <c r="B16" s="24">
        <v>0</v>
      </c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0</v>
      </c>
    </row>
    <row r="17" spans="1:14" ht="13.5" thickBot="1" x14ac:dyDescent="0.25">
      <c r="A17" s="21" t="s">
        <v>49</v>
      </c>
      <c r="B17" s="22">
        <v>0</v>
      </c>
      <c r="C17" s="22"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f t="shared" si="0"/>
        <v>0</v>
      </c>
    </row>
    <row r="18" spans="1:14" x14ac:dyDescent="0.2">
      <c r="A18" s="28" t="s">
        <v>50</v>
      </c>
      <c r="B18" s="24">
        <v>0</v>
      </c>
      <c r="C18" s="24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0</v>
      </c>
    </row>
    <row r="19" spans="1:14" x14ac:dyDescent="0.2">
      <c r="A19" s="28" t="s">
        <v>51</v>
      </c>
      <c r="B19" s="24">
        <v>0</v>
      </c>
      <c r="C19" s="24"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0"/>
        <v>0</v>
      </c>
    </row>
    <row r="20" spans="1:14" x14ac:dyDescent="0.2">
      <c r="A20" s="28" t="s">
        <v>52</v>
      </c>
      <c r="B20" s="24">
        <v>0</v>
      </c>
      <c r="C20" s="24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0"/>
        <v>0</v>
      </c>
    </row>
    <row r="21" spans="1:14" ht="13.5" thickBot="1" x14ac:dyDescent="0.25">
      <c r="A21" s="28" t="s">
        <v>53</v>
      </c>
      <c r="B21" s="24">
        <v>0</v>
      </c>
      <c r="C21" s="24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ht="13.5" thickBot="1" x14ac:dyDescent="0.25">
      <c r="A22" s="21" t="s">
        <v>54</v>
      </c>
      <c r="B22" s="29">
        <v>220380</v>
      </c>
      <c r="C22" s="29">
        <v>25350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>
        <f t="shared" si="0"/>
        <v>245730</v>
      </c>
    </row>
    <row r="23" spans="1:14" x14ac:dyDescent="0.2">
      <c r="A23" s="28" t="s">
        <v>55</v>
      </c>
      <c r="B23" s="24">
        <v>0</v>
      </c>
      <c r="C23" s="24"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0">
        <f t="shared" si="0"/>
        <v>0</v>
      </c>
    </row>
    <row r="24" spans="1:14" ht="13.5" thickBot="1" x14ac:dyDescent="0.25">
      <c r="A24" s="28" t="s">
        <v>56</v>
      </c>
      <c r="B24" s="24">
        <v>220380</v>
      </c>
      <c r="C24" s="24">
        <v>25350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0">
        <f t="shared" si="0"/>
        <v>245730</v>
      </c>
    </row>
    <row r="25" spans="1:14" ht="13.5" thickBot="1" x14ac:dyDescent="0.25">
      <c r="A25" s="21" t="s">
        <v>57</v>
      </c>
      <c r="B25" s="22">
        <v>5007291.0999999996</v>
      </c>
      <c r="C25" s="22">
        <v>4160925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f t="shared" si="0"/>
        <v>9168216.0999999996</v>
      </c>
    </row>
    <row r="26" spans="1:14" x14ac:dyDescent="0.2">
      <c r="A26" s="28" t="s">
        <v>58</v>
      </c>
      <c r="B26" s="24">
        <v>0</v>
      </c>
      <c r="C26" s="24"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0">
        <f t="shared" si="0"/>
        <v>0</v>
      </c>
    </row>
    <row r="27" spans="1:14" x14ac:dyDescent="0.2">
      <c r="A27" s="28" t="s">
        <v>59</v>
      </c>
      <c r="B27" s="24">
        <v>0</v>
      </c>
      <c r="C27" s="24"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0">
        <f t="shared" si="0"/>
        <v>0</v>
      </c>
    </row>
    <row r="28" spans="1:14" x14ac:dyDescent="0.2">
      <c r="A28" s="28" t="s">
        <v>60</v>
      </c>
      <c r="B28" s="24">
        <v>0</v>
      </c>
      <c r="C28" s="24"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0">
        <f t="shared" si="0"/>
        <v>0</v>
      </c>
    </row>
    <row r="29" spans="1:14" x14ac:dyDescent="0.2">
      <c r="A29" s="28" t="s">
        <v>61</v>
      </c>
      <c r="B29" s="24">
        <v>461166.1</v>
      </c>
      <c r="C29" s="24"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0">
        <f t="shared" si="0"/>
        <v>461166.1</v>
      </c>
    </row>
    <row r="30" spans="1:14" x14ac:dyDescent="0.2">
      <c r="A30" s="28" t="s">
        <v>62</v>
      </c>
      <c r="B30" s="24">
        <v>0</v>
      </c>
      <c r="C30" s="24"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0">
        <f t="shared" si="0"/>
        <v>0</v>
      </c>
    </row>
    <row r="31" spans="1:14" x14ac:dyDescent="0.2">
      <c r="A31" s="28" t="s">
        <v>63</v>
      </c>
      <c r="B31" s="24">
        <v>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0">
        <f t="shared" si="0"/>
        <v>0</v>
      </c>
    </row>
    <row r="32" spans="1:14" x14ac:dyDescent="0.2">
      <c r="A32" s="28" t="s">
        <v>64</v>
      </c>
      <c r="B32" s="24">
        <v>0</v>
      </c>
      <c r="C32" s="24"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0">
        <f t="shared" si="0"/>
        <v>0</v>
      </c>
    </row>
    <row r="33" spans="1:14" x14ac:dyDescent="0.2">
      <c r="A33" s="28" t="s">
        <v>65</v>
      </c>
      <c r="B33" s="24">
        <v>0</v>
      </c>
      <c r="C33" s="24"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0">
        <f t="shared" si="0"/>
        <v>0</v>
      </c>
    </row>
    <row r="34" spans="1:14" x14ac:dyDescent="0.2">
      <c r="A34" s="28" t="s">
        <v>66</v>
      </c>
      <c r="B34" s="24">
        <v>0</v>
      </c>
      <c r="C34" s="24"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>
        <f t="shared" si="0"/>
        <v>0</v>
      </c>
    </row>
    <row r="35" spans="1:14" x14ac:dyDescent="0.2">
      <c r="A35" s="28" t="s">
        <v>67</v>
      </c>
      <c r="B35" s="24">
        <v>4546125</v>
      </c>
      <c r="C35" s="24">
        <v>4160925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0">
        <f t="shared" si="0"/>
        <v>8707050</v>
      </c>
    </row>
    <row r="36" spans="1:14" ht="13.5" thickBot="1" x14ac:dyDescent="0.25">
      <c r="A36" s="28" t="s">
        <v>68</v>
      </c>
      <c r="B36" s="24">
        <v>0</v>
      </c>
      <c r="C36" s="24"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>
        <f t="shared" si="0"/>
        <v>0</v>
      </c>
    </row>
    <row r="37" spans="1:14" ht="13.5" thickBot="1" x14ac:dyDescent="0.25">
      <c r="A37" s="21" t="s">
        <v>69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0"/>
        <v>0</v>
      </c>
    </row>
    <row r="38" spans="1:14" ht="13.5" thickBot="1" x14ac:dyDescent="0.25">
      <c r="A38" s="31" t="s">
        <v>69</v>
      </c>
      <c r="B38" s="32">
        <v>0</v>
      </c>
      <c r="C38" s="32"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 t="shared" si="0"/>
        <v>0</v>
      </c>
    </row>
    <row r="39" spans="1:14" ht="13.5" thickBot="1" x14ac:dyDescent="0.25">
      <c r="A39" s="21" t="s">
        <v>70</v>
      </c>
      <c r="B39" s="22">
        <v>0</v>
      </c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0"/>
        <v>0</v>
      </c>
    </row>
    <row r="40" spans="1:14" x14ac:dyDescent="0.2">
      <c r="A40" s="28" t="s">
        <v>71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>
        <f t="shared" si="0"/>
        <v>0</v>
      </c>
    </row>
    <row r="41" spans="1:14" x14ac:dyDescent="0.2">
      <c r="A41" s="28" t="s">
        <v>72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>
        <f t="shared" si="0"/>
        <v>0</v>
      </c>
    </row>
    <row r="42" spans="1:14" x14ac:dyDescent="0.2">
      <c r="A42" s="28" t="s">
        <v>73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>
        <f t="shared" si="0"/>
        <v>0</v>
      </c>
    </row>
    <row r="43" spans="1:14" x14ac:dyDescent="0.2">
      <c r="A43" s="28" t="s">
        <v>74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>
        <f t="shared" si="0"/>
        <v>0</v>
      </c>
    </row>
    <row r="44" spans="1:14" x14ac:dyDescent="0.2">
      <c r="A44" s="28" t="s">
        <v>75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>
        <f t="shared" si="0"/>
        <v>0</v>
      </c>
    </row>
    <row r="45" spans="1:14" x14ac:dyDescent="0.2">
      <c r="A45" s="28" t="s">
        <v>76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>
        <f t="shared" si="0"/>
        <v>0</v>
      </c>
    </row>
    <row r="46" spans="1:14" x14ac:dyDescent="0.2">
      <c r="A46" s="28" t="s">
        <v>77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>
        <f t="shared" si="0"/>
        <v>0</v>
      </c>
    </row>
    <row r="47" spans="1:14" x14ac:dyDescent="0.2">
      <c r="A47" s="28" t="s">
        <v>78</v>
      </c>
      <c r="B47" s="24">
        <v>0</v>
      </c>
      <c r="C47" s="24"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>
        <f t="shared" si="0"/>
        <v>0</v>
      </c>
    </row>
    <row r="48" spans="1:14" x14ac:dyDescent="0.2">
      <c r="A48" s="28" t="s">
        <v>79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>
        <f t="shared" si="0"/>
        <v>0</v>
      </c>
    </row>
    <row r="49" spans="1:14" ht="13.5" thickBot="1" x14ac:dyDescent="0.25">
      <c r="A49" s="28" t="s">
        <v>80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>
        <f t="shared" si="0"/>
        <v>0</v>
      </c>
    </row>
    <row r="50" spans="1:14" ht="13.5" thickBot="1" x14ac:dyDescent="0.25">
      <c r="A50" s="21" t="s">
        <v>81</v>
      </c>
      <c r="B50" s="22">
        <v>0</v>
      </c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0"/>
        <v>0</v>
      </c>
    </row>
    <row r="51" spans="1:14" x14ac:dyDescent="0.2">
      <c r="A51" s="28" t="s">
        <v>82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>
        <f t="shared" si="0"/>
        <v>0</v>
      </c>
    </row>
    <row r="52" spans="1:14" x14ac:dyDescent="0.2">
      <c r="A52" s="28" t="s">
        <v>83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>
        <f t="shared" si="0"/>
        <v>0</v>
      </c>
    </row>
    <row r="53" spans="1:14" x14ac:dyDescent="0.2">
      <c r="A53" s="28" t="s">
        <v>84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>
        <f t="shared" si="0"/>
        <v>0</v>
      </c>
    </row>
    <row r="54" spans="1:14" x14ac:dyDescent="0.2">
      <c r="A54" s="28" t="s">
        <v>85</v>
      </c>
      <c r="B54" s="24">
        <v>0</v>
      </c>
      <c r="C54" s="24"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>
        <f t="shared" si="0"/>
        <v>0</v>
      </c>
    </row>
    <row r="55" spans="1:14" x14ac:dyDescent="0.2">
      <c r="A55" s="28" t="s">
        <v>86</v>
      </c>
      <c r="B55" s="24">
        <v>0</v>
      </c>
      <c r="C55" s="24"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0">
        <f t="shared" si="0"/>
        <v>0</v>
      </c>
    </row>
    <row r="56" spans="1:14" x14ac:dyDescent="0.2">
      <c r="A56" s="28" t="s">
        <v>87</v>
      </c>
      <c r="B56" s="24">
        <v>0</v>
      </c>
      <c r="C56" s="24"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0">
        <f t="shared" si="0"/>
        <v>0</v>
      </c>
    </row>
    <row r="57" spans="1:14" ht="13.5" thickBot="1" x14ac:dyDescent="0.25">
      <c r="A57" s="28" t="s">
        <v>88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0">
        <f t="shared" si="0"/>
        <v>0</v>
      </c>
    </row>
    <row r="58" spans="1:14" ht="23.25" thickBot="1" x14ac:dyDescent="0.25">
      <c r="A58" s="21" t="s">
        <v>89</v>
      </c>
      <c r="B58" s="22">
        <v>76945924.74000001</v>
      </c>
      <c r="C58" s="22">
        <v>84722010.210000008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>
        <f t="shared" si="0"/>
        <v>161667934.95000002</v>
      </c>
    </row>
    <row r="59" spans="1:14" x14ac:dyDescent="0.2">
      <c r="A59" s="28" t="s">
        <v>90</v>
      </c>
      <c r="B59" s="24">
        <v>9375349.0700000003</v>
      </c>
      <c r="C59" s="24">
        <v>9460648.0700000003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0">
        <f t="shared" si="0"/>
        <v>18835997.140000001</v>
      </c>
    </row>
    <row r="60" spans="1:14" x14ac:dyDescent="0.2">
      <c r="A60" s="28" t="s">
        <v>91</v>
      </c>
      <c r="B60" s="24">
        <v>561990</v>
      </c>
      <c r="C60" s="24">
        <v>329538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0">
        <f t="shared" si="0"/>
        <v>891528</v>
      </c>
    </row>
    <row r="61" spans="1:14" x14ac:dyDescent="0.2">
      <c r="A61" s="28" t="s">
        <v>92</v>
      </c>
      <c r="B61" s="24">
        <v>3002664</v>
      </c>
      <c r="C61" s="24">
        <v>578968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0">
        <f t="shared" si="0"/>
        <v>3581632</v>
      </c>
    </row>
    <row r="62" spans="1:14" x14ac:dyDescent="0.2">
      <c r="A62" s="28" t="s">
        <v>93</v>
      </c>
      <c r="B62" s="24">
        <v>27546590.379999999</v>
      </c>
      <c r="C62" s="24">
        <v>35764260.149999999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0">
        <f t="shared" si="0"/>
        <v>63310850.530000001</v>
      </c>
    </row>
    <row r="63" spans="1:14" x14ac:dyDescent="0.2">
      <c r="A63" s="28" t="s">
        <v>94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0">
        <f t="shared" si="0"/>
        <v>0</v>
      </c>
    </row>
    <row r="64" spans="1:14" x14ac:dyDescent="0.2">
      <c r="A64" s="28" t="s">
        <v>95</v>
      </c>
      <c r="B64" s="24">
        <v>6660086.3499999996</v>
      </c>
      <c r="C64" s="24">
        <v>3749941.89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>
        <f t="shared" si="0"/>
        <v>10410028.24</v>
      </c>
    </row>
    <row r="65" spans="1:14" x14ac:dyDescent="0.2">
      <c r="A65" s="28" t="s">
        <v>96</v>
      </c>
      <c r="B65" s="24">
        <v>25253012.760000002</v>
      </c>
      <c r="C65" s="24">
        <v>26322109.98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0">
        <f t="shared" si="0"/>
        <v>51575122.740000002</v>
      </c>
    </row>
    <row r="66" spans="1:14" x14ac:dyDescent="0.2">
      <c r="A66" s="28" t="s">
        <v>97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>
        <f t="shared" si="0"/>
        <v>0</v>
      </c>
    </row>
    <row r="67" spans="1:14" x14ac:dyDescent="0.2">
      <c r="A67" s="28" t="s">
        <v>98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>
        <f t="shared" si="0"/>
        <v>0</v>
      </c>
    </row>
    <row r="68" spans="1:14" x14ac:dyDescent="0.2">
      <c r="A68" s="28" t="s">
        <v>99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>
        <f t="shared" si="0"/>
        <v>0</v>
      </c>
    </row>
    <row r="69" spans="1:14" x14ac:dyDescent="0.2">
      <c r="A69" s="28" t="s">
        <v>100</v>
      </c>
      <c r="B69" s="24">
        <v>0</v>
      </c>
      <c r="C69" s="24"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0">
        <f t="shared" ref="N69:N101" si="1">SUM(B69:M69)</f>
        <v>0</v>
      </c>
    </row>
    <row r="70" spans="1:14" x14ac:dyDescent="0.2">
      <c r="A70" s="28" t="s">
        <v>101</v>
      </c>
      <c r="B70" s="24">
        <v>4546232.18</v>
      </c>
      <c r="C70" s="24">
        <v>8516544.1199999992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0">
        <f t="shared" si="1"/>
        <v>13062776.299999999</v>
      </c>
    </row>
    <row r="71" spans="1:14" ht="22.5" x14ac:dyDescent="0.2">
      <c r="A71" s="28" t="s">
        <v>102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>
        <f t="shared" si="1"/>
        <v>0</v>
      </c>
    </row>
    <row r="72" spans="1:14" ht="22.5" x14ac:dyDescent="0.2">
      <c r="A72" s="28" t="s">
        <v>103</v>
      </c>
      <c r="B72" s="24">
        <v>0</v>
      </c>
      <c r="C72" s="24"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0">
        <f t="shared" si="1"/>
        <v>0</v>
      </c>
    </row>
    <row r="73" spans="1:14" ht="13.5" thickBot="1" x14ac:dyDescent="0.25">
      <c r="A73" s="28" t="s">
        <v>104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0">
        <f t="shared" si="1"/>
        <v>0</v>
      </c>
    </row>
    <row r="74" spans="1:14" ht="13.5" thickBot="1" x14ac:dyDescent="0.25">
      <c r="A74" s="21" t="s">
        <v>105</v>
      </c>
      <c r="B74" s="22">
        <v>0</v>
      </c>
      <c r="C74" s="22">
        <v>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"/>
        <v>0</v>
      </c>
    </row>
    <row r="75" spans="1:14" x14ac:dyDescent="0.2">
      <c r="A75" s="28" t="s">
        <v>106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0">
        <f t="shared" si="1"/>
        <v>0</v>
      </c>
    </row>
    <row r="76" spans="1:14" x14ac:dyDescent="0.2">
      <c r="A76" s="28" t="s">
        <v>107</v>
      </c>
      <c r="B76" s="24">
        <v>0</v>
      </c>
      <c r="C76" s="24"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0">
        <f t="shared" si="1"/>
        <v>0</v>
      </c>
    </row>
    <row r="77" spans="1:14" x14ac:dyDescent="0.2">
      <c r="A77" s="28" t="s">
        <v>108</v>
      </c>
      <c r="B77" s="24">
        <v>0</v>
      </c>
      <c r="C77" s="24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30">
        <f t="shared" si="1"/>
        <v>0</v>
      </c>
    </row>
    <row r="78" spans="1:14" x14ac:dyDescent="0.2">
      <c r="A78" s="28" t="s">
        <v>109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30">
        <f t="shared" si="1"/>
        <v>0</v>
      </c>
    </row>
    <row r="79" spans="1:14" x14ac:dyDescent="0.2">
      <c r="A79" s="28" t="s">
        <v>110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30">
        <f t="shared" si="1"/>
        <v>0</v>
      </c>
    </row>
    <row r="80" spans="1:14" ht="13.5" thickBot="1" x14ac:dyDescent="0.25">
      <c r="A80" s="28" t="s">
        <v>41</v>
      </c>
      <c r="B80" s="24">
        <v>0</v>
      </c>
      <c r="C80" s="24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30">
        <f t="shared" si="1"/>
        <v>0</v>
      </c>
    </row>
    <row r="81" spans="1:14" ht="13.5" thickBot="1" x14ac:dyDescent="0.25">
      <c r="A81" s="21" t="s">
        <v>111</v>
      </c>
      <c r="B81" s="22">
        <v>0</v>
      </c>
      <c r="C81" s="22">
        <v>0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>
        <f t="shared" si="1"/>
        <v>0</v>
      </c>
    </row>
    <row r="82" spans="1:14" x14ac:dyDescent="0.2">
      <c r="A82" s="28" t="s">
        <v>112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>
        <f t="shared" si="1"/>
        <v>0</v>
      </c>
    </row>
    <row r="83" spans="1:14" x14ac:dyDescent="0.2">
      <c r="A83" s="28" t="s">
        <v>113</v>
      </c>
      <c r="B83" s="24">
        <v>0</v>
      </c>
      <c r="C83" s="24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>
        <f t="shared" si="1"/>
        <v>0</v>
      </c>
    </row>
    <row r="84" spans="1:14" x14ac:dyDescent="0.2">
      <c r="A84" s="28" t="s">
        <v>114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>
        <f t="shared" si="1"/>
        <v>0</v>
      </c>
    </row>
    <row r="85" spans="1:14" ht="13.5" thickBot="1" x14ac:dyDescent="0.25">
      <c r="A85" s="28" t="s">
        <v>41</v>
      </c>
      <c r="B85" s="24">
        <v>0</v>
      </c>
      <c r="C85" s="24"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 t="shared" si="1"/>
        <v>0</v>
      </c>
    </row>
    <row r="86" spans="1:14" ht="13.5" thickBot="1" x14ac:dyDescent="0.25">
      <c r="A86" s="21" t="s">
        <v>115</v>
      </c>
      <c r="B86" s="22">
        <v>0</v>
      </c>
      <c r="C86" s="22">
        <v>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"/>
        <v>0</v>
      </c>
    </row>
    <row r="87" spans="1:14" x14ac:dyDescent="0.2">
      <c r="A87" s="28" t="s">
        <v>116</v>
      </c>
      <c r="B87" s="24">
        <v>0</v>
      </c>
      <c r="C87" s="24"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30">
        <f t="shared" si="1"/>
        <v>0</v>
      </c>
    </row>
    <row r="88" spans="1:14" x14ac:dyDescent="0.2">
      <c r="A88" s="28" t="s">
        <v>117</v>
      </c>
      <c r="B88" s="24">
        <v>0</v>
      </c>
      <c r="C88" s="24">
        <v>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30">
        <f t="shared" si="1"/>
        <v>0</v>
      </c>
    </row>
    <row r="89" spans="1:14" x14ac:dyDescent="0.2">
      <c r="A89" s="28" t="s">
        <v>118</v>
      </c>
      <c r="B89" s="24">
        <v>0</v>
      </c>
      <c r="C89" s="24"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30">
        <f t="shared" si="1"/>
        <v>0</v>
      </c>
    </row>
    <row r="90" spans="1:14" x14ac:dyDescent="0.2">
      <c r="A90" s="28" t="s">
        <v>119</v>
      </c>
      <c r="B90" s="24">
        <v>0</v>
      </c>
      <c r="C90" s="24">
        <v>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30">
        <f t="shared" si="1"/>
        <v>0</v>
      </c>
    </row>
    <row r="91" spans="1:14" x14ac:dyDescent="0.2">
      <c r="A91" s="28" t="s">
        <v>130</v>
      </c>
      <c r="B91" s="24">
        <v>0</v>
      </c>
      <c r="C91" s="24"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30">
        <f t="shared" si="1"/>
        <v>0</v>
      </c>
    </row>
    <row r="92" spans="1:14" x14ac:dyDescent="0.2">
      <c r="A92" s="28" t="s">
        <v>121</v>
      </c>
      <c r="B92" s="24">
        <v>0</v>
      </c>
      <c r="C92" s="24"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30">
        <f t="shared" si="1"/>
        <v>0</v>
      </c>
    </row>
    <row r="93" spans="1:14" x14ac:dyDescent="0.2">
      <c r="A93" s="28" t="s">
        <v>120</v>
      </c>
      <c r="B93" s="24">
        <v>0</v>
      </c>
      <c r="C93" s="24"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30">
        <f t="shared" si="1"/>
        <v>0</v>
      </c>
    </row>
    <row r="94" spans="1:14" ht="13.5" thickBot="1" x14ac:dyDescent="0.25">
      <c r="A94" s="28" t="s">
        <v>41</v>
      </c>
      <c r="B94" s="24">
        <v>0</v>
      </c>
      <c r="C94" s="24">
        <v>0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30">
        <f t="shared" si="1"/>
        <v>0</v>
      </c>
    </row>
    <row r="95" spans="1:14" ht="13.5" thickBot="1" x14ac:dyDescent="0.25">
      <c r="A95" s="21" t="s">
        <v>122</v>
      </c>
      <c r="B95" s="22">
        <v>18529187.600000001</v>
      </c>
      <c r="C95" s="22">
        <v>23411929.68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>
        <f t="shared" si="1"/>
        <v>41941117.280000001</v>
      </c>
    </row>
    <row r="96" spans="1:14" x14ac:dyDescent="0.2">
      <c r="A96" s="28" t="s">
        <v>123</v>
      </c>
      <c r="B96" s="24">
        <v>15314900</v>
      </c>
      <c r="C96" s="24">
        <v>16774230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30">
        <f t="shared" si="1"/>
        <v>32089130</v>
      </c>
    </row>
    <row r="97" spans="1:14" x14ac:dyDescent="0.2">
      <c r="A97" s="28" t="s">
        <v>124</v>
      </c>
      <c r="B97" s="24">
        <v>3214287.6</v>
      </c>
      <c r="C97" s="24">
        <v>6637699.6799999997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30">
        <f t="shared" si="1"/>
        <v>9851987.2799999993</v>
      </c>
    </row>
    <row r="98" spans="1:14" ht="13.5" thickBot="1" x14ac:dyDescent="0.25">
      <c r="A98" s="28" t="s">
        <v>41</v>
      </c>
      <c r="B98" s="24">
        <v>0</v>
      </c>
      <c r="C98" s="24"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30">
        <f t="shared" si="1"/>
        <v>0</v>
      </c>
    </row>
    <row r="99" spans="1:14" ht="13.5" thickBot="1" x14ac:dyDescent="0.25">
      <c r="A99" s="21" t="s">
        <v>125</v>
      </c>
      <c r="B99" s="22">
        <v>1702400</v>
      </c>
      <c r="C99" s="22">
        <v>995925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1"/>
        <v>2698325</v>
      </c>
    </row>
    <row r="100" spans="1:14" ht="13.5" thickBot="1" x14ac:dyDescent="0.25">
      <c r="A100" s="33" t="s">
        <v>125</v>
      </c>
      <c r="B100" s="34">
        <v>1702400</v>
      </c>
      <c r="C100" s="34">
        <v>995925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>
        <f t="shared" si="1"/>
        <v>2698325</v>
      </c>
    </row>
    <row r="101" spans="1:14" ht="13.5" thickBot="1" x14ac:dyDescent="0.25">
      <c r="A101" s="36" t="s">
        <v>2</v>
      </c>
      <c r="B101" s="37">
        <f>B4+B10+B17+B22+B25+B37+B39+B50+B58+B74+B81+B86+B95+B99</f>
        <v>102405183.44</v>
      </c>
      <c r="C101" s="37">
        <f t="shared" ref="C101" si="2">C4+C10+C17+C22+C25+C37+C39+C50+C58+C74+C81+C86+C95+C99</f>
        <v>113316139.89000002</v>
      </c>
      <c r="D101" s="37">
        <f t="shared" ref="D101:M101" si="3">SUM(D99,D95,D86,D81,D74,D58,D50,D39,D37,D25,D22,D17,D10,D4)</f>
        <v>0</v>
      </c>
      <c r="E101" s="37">
        <f t="shared" si="3"/>
        <v>0</v>
      </c>
      <c r="F101" s="37">
        <f t="shared" si="3"/>
        <v>0</v>
      </c>
      <c r="G101" s="37">
        <f t="shared" si="3"/>
        <v>0</v>
      </c>
      <c r="H101" s="37">
        <f t="shared" si="3"/>
        <v>0</v>
      </c>
      <c r="I101" s="37">
        <f t="shared" si="3"/>
        <v>0</v>
      </c>
      <c r="J101" s="37">
        <f t="shared" si="3"/>
        <v>0</v>
      </c>
      <c r="K101" s="37">
        <f t="shared" si="3"/>
        <v>0</v>
      </c>
      <c r="L101" s="37">
        <f t="shared" si="3"/>
        <v>0</v>
      </c>
      <c r="M101" s="37">
        <f t="shared" si="3"/>
        <v>0</v>
      </c>
      <c r="N101" s="37">
        <f t="shared" si="1"/>
        <v>215721323.33000001</v>
      </c>
    </row>
    <row r="103" spans="1:14" x14ac:dyDescent="0.2">
      <c r="B103" s="17" t="s">
        <v>22</v>
      </c>
    </row>
    <row r="106" spans="1:14" x14ac:dyDescent="0.2"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C8" sqref="C8"/>
    </sheetView>
  </sheetViews>
  <sheetFormatPr baseColWidth="10" defaultRowHeight="12.75" x14ac:dyDescent="0.2"/>
  <cols>
    <col min="1" max="1" width="32.7109375" style="17" customWidth="1"/>
    <col min="2" max="13" width="11.42578125" style="17"/>
    <col min="14" max="14" width="12.7109375" style="17" bestFit="1" customWidth="1"/>
    <col min="15" max="256" width="11.42578125" style="17"/>
    <col min="257" max="257" width="32.7109375" style="17" customWidth="1"/>
    <col min="258" max="512" width="11.42578125" style="17"/>
    <col min="513" max="513" width="32.7109375" style="17" customWidth="1"/>
    <col min="514" max="768" width="11.42578125" style="17"/>
    <col min="769" max="769" width="32.7109375" style="17" customWidth="1"/>
    <col min="770" max="1024" width="11.42578125" style="17"/>
    <col min="1025" max="1025" width="32.7109375" style="17" customWidth="1"/>
    <col min="1026" max="1280" width="11.42578125" style="17"/>
    <col min="1281" max="1281" width="32.7109375" style="17" customWidth="1"/>
    <col min="1282" max="1536" width="11.42578125" style="17"/>
    <col min="1537" max="1537" width="32.7109375" style="17" customWidth="1"/>
    <col min="1538" max="1792" width="11.42578125" style="17"/>
    <col min="1793" max="1793" width="32.7109375" style="17" customWidth="1"/>
    <col min="1794" max="2048" width="11.42578125" style="17"/>
    <col min="2049" max="2049" width="32.7109375" style="17" customWidth="1"/>
    <col min="2050" max="2304" width="11.42578125" style="17"/>
    <col min="2305" max="2305" width="32.7109375" style="17" customWidth="1"/>
    <col min="2306" max="2560" width="11.42578125" style="17"/>
    <col min="2561" max="2561" width="32.7109375" style="17" customWidth="1"/>
    <col min="2562" max="2816" width="11.42578125" style="17"/>
    <col min="2817" max="2817" width="32.7109375" style="17" customWidth="1"/>
    <col min="2818" max="3072" width="11.42578125" style="17"/>
    <col min="3073" max="3073" width="32.7109375" style="17" customWidth="1"/>
    <col min="3074" max="3328" width="11.42578125" style="17"/>
    <col min="3329" max="3329" width="32.7109375" style="17" customWidth="1"/>
    <col min="3330" max="3584" width="11.42578125" style="17"/>
    <col min="3585" max="3585" width="32.7109375" style="17" customWidth="1"/>
    <col min="3586" max="3840" width="11.42578125" style="17"/>
    <col min="3841" max="3841" width="32.7109375" style="17" customWidth="1"/>
    <col min="3842" max="4096" width="11.42578125" style="17"/>
    <col min="4097" max="4097" width="32.7109375" style="17" customWidth="1"/>
    <col min="4098" max="4352" width="11.42578125" style="17"/>
    <col min="4353" max="4353" width="32.7109375" style="17" customWidth="1"/>
    <col min="4354" max="4608" width="11.42578125" style="17"/>
    <col min="4609" max="4609" width="32.7109375" style="17" customWidth="1"/>
    <col min="4610" max="4864" width="11.42578125" style="17"/>
    <col min="4865" max="4865" width="32.7109375" style="17" customWidth="1"/>
    <col min="4866" max="5120" width="11.42578125" style="17"/>
    <col min="5121" max="5121" width="32.7109375" style="17" customWidth="1"/>
    <col min="5122" max="5376" width="11.42578125" style="17"/>
    <col min="5377" max="5377" width="32.7109375" style="17" customWidth="1"/>
    <col min="5378" max="5632" width="11.42578125" style="17"/>
    <col min="5633" max="5633" width="32.7109375" style="17" customWidth="1"/>
    <col min="5634" max="5888" width="11.42578125" style="17"/>
    <col min="5889" max="5889" width="32.7109375" style="17" customWidth="1"/>
    <col min="5890" max="6144" width="11.42578125" style="17"/>
    <col min="6145" max="6145" width="32.7109375" style="17" customWidth="1"/>
    <col min="6146" max="6400" width="11.42578125" style="17"/>
    <col min="6401" max="6401" width="32.7109375" style="17" customWidth="1"/>
    <col min="6402" max="6656" width="11.42578125" style="17"/>
    <col min="6657" max="6657" width="32.7109375" style="17" customWidth="1"/>
    <col min="6658" max="6912" width="11.42578125" style="17"/>
    <col min="6913" max="6913" width="32.7109375" style="17" customWidth="1"/>
    <col min="6914" max="7168" width="11.42578125" style="17"/>
    <col min="7169" max="7169" width="32.7109375" style="17" customWidth="1"/>
    <col min="7170" max="7424" width="11.42578125" style="17"/>
    <col min="7425" max="7425" width="32.7109375" style="17" customWidth="1"/>
    <col min="7426" max="7680" width="11.42578125" style="17"/>
    <col min="7681" max="7681" width="32.7109375" style="17" customWidth="1"/>
    <col min="7682" max="7936" width="11.42578125" style="17"/>
    <col min="7937" max="7937" width="32.7109375" style="17" customWidth="1"/>
    <col min="7938" max="8192" width="11.42578125" style="17"/>
    <col min="8193" max="8193" width="32.7109375" style="17" customWidth="1"/>
    <col min="8194" max="8448" width="11.42578125" style="17"/>
    <col min="8449" max="8449" width="32.7109375" style="17" customWidth="1"/>
    <col min="8450" max="8704" width="11.42578125" style="17"/>
    <col min="8705" max="8705" width="32.7109375" style="17" customWidth="1"/>
    <col min="8706" max="8960" width="11.42578125" style="17"/>
    <col min="8961" max="8961" width="32.7109375" style="17" customWidth="1"/>
    <col min="8962" max="9216" width="11.42578125" style="17"/>
    <col min="9217" max="9217" width="32.7109375" style="17" customWidth="1"/>
    <col min="9218" max="9472" width="11.42578125" style="17"/>
    <col min="9473" max="9473" width="32.7109375" style="17" customWidth="1"/>
    <col min="9474" max="9728" width="11.42578125" style="17"/>
    <col min="9729" max="9729" width="32.7109375" style="17" customWidth="1"/>
    <col min="9730" max="9984" width="11.42578125" style="17"/>
    <col min="9985" max="9985" width="32.7109375" style="17" customWidth="1"/>
    <col min="9986" max="10240" width="11.42578125" style="17"/>
    <col min="10241" max="10241" width="32.7109375" style="17" customWidth="1"/>
    <col min="10242" max="10496" width="11.42578125" style="17"/>
    <col min="10497" max="10497" width="32.7109375" style="17" customWidth="1"/>
    <col min="10498" max="10752" width="11.42578125" style="17"/>
    <col min="10753" max="10753" width="32.7109375" style="17" customWidth="1"/>
    <col min="10754" max="11008" width="11.42578125" style="17"/>
    <col min="11009" max="11009" width="32.7109375" style="17" customWidth="1"/>
    <col min="11010" max="11264" width="11.42578125" style="17"/>
    <col min="11265" max="11265" width="32.7109375" style="17" customWidth="1"/>
    <col min="11266" max="11520" width="11.42578125" style="17"/>
    <col min="11521" max="11521" width="32.7109375" style="17" customWidth="1"/>
    <col min="11522" max="11776" width="11.42578125" style="17"/>
    <col min="11777" max="11777" width="32.7109375" style="17" customWidth="1"/>
    <col min="11778" max="12032" width="11.42578125" style="17"/>
    <col min="12033" max="12033" width="32.7109375" style="17" customWidth="1"/>
    <col min="12034" max="12288" width="11.42578125" style="17"/>
    <col min="12289" max="12289" width="32.7109375" style="17" customWidth="1"/>
    <col min="12290" max="12544" width="11.42578125" style="17"/>
    <col min="12545" max="12545" width="32.7109375" style="17" customWidth="1"/>
    <col min="12546" max="12800" width="11.42578125" style="17"/>
    <col min="12801" max="12801" width="32.7109375" style="17" customWidth="1"/>
    <col min="12802" max="13056" width="11.42578125" style="17"/>
    <col min="13057" max="13057" width="32.7109375" style="17" customWidth="1"/>
    <col min="13058" max="13312" width="11.42578125" style="17"/>
    <col min="13313" max="13313" width="32.7109375" style="17" customWidth="1"/>
    <col min="13314" max="13568" width="11.42578125" style="17"/>
    <col min="13569" max="13569" width="32.7109375" style="17" customWidth="1"/>
    <col min="13570" max="13824" width="11.42578125" style="17"/>
    <col min="13825" max="13825" width="32.7109375" style="17" customWidth="1"/>
    <col min="13826" max="14080" width="11.42578125" style="17"/>
    <col min="14081" max="14081" width="32.7109375" style="17" customWidth="1"/>
    <col min="14082" max="14336" width="11.42578125" style="17"/>
    <col min="14337" max="14337" width="32.7109375" style="17" customWidth="1"/>
    <col min="14338" max="14592" width="11.42578125" style="17"/>
    <col min="14593" max="14593" width="32.7109375" style="17" customWidth="1"/>
    <col min="14594" max="14848" width="11.42578125" style="17"/>
    <col min="14849" max="14849" width="32.7109375" style="17" customWidth="1"/>
    <col min="14850" max="15104" width="11.42578125" style="17"/>
    <col min="15105" max="15105" width="32.7109375" style="17" customWidth="1"/>
    <col min="15106" max="15360" width="11.42578125" style="17"/>
    <col min="15361" max="15361" width="32.7109375" style="17" customWidth="1"/>
    <col min="15362" max="15616" width="11.42578125" style="17"/>
    <col min="15617" max="15617" width="32.7109375" style="17" customWidth="1"/>
    <col min="15618" max="15872" width="11.42578125" style="17"/>
    <col min="15873" max="15873" width="32.7109375" style="17" customWidth="1"/>
    <col min="15874" max="16128" width="11.42578125" style="17"/>
    <col min="16129" max="16129" width="32.7109375" style="17" customWidth="1"/>
    <col min="16130" max="16384" width="11.42578125" style="17"/>
  </cols>
  <sheetData>
    <row r="1" spans="1:14" x14ac:dyDescent="0.2">
      <c r="A1" s="61" t="s">
        <v>132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 thickBot="1" x14ac:dyDescent="0.25">
      <c r="A3" s="18" t="s">
        <v>23</v>
      </c>
      <c r="B3" s="19" t="s">
        <v>24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19" t="s">
        <v>31</v>
      </c>
      <c r="J3" s="19" t="s">
        <v>32</v>
      </c>
      <c r="K3" s="19" t="s">
        <v>33</v>
      </c>
      <c r="L3" s="19" t="s">
        <v>34</v>
      </c>
      <c r="M3" s="19" t="s">
        <v>35</v>
      </c>
      <c r="N3" s="20" t="s">
        <v>2</v>
      </c>
    </row>
    <row r="4" spans="1:14" ht="13.5" thickBot="1" x14ac:dyDescent="0.25">
      <c r="A4" s="21" t="s">
        <v>36</v>
      </c>
      <c r="B4" s="22">
        <v>1371535.2</v>
      </c>
      <c r="C4" s="22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f>SUM(B4:M4)</f>
        <v>1371535.2</v>
      </c>
    </row>
    <row r="5" spans="1:14" x14ac:dyDescent="0.2">
      <c r="A5" s="23" t="s">
        <v>37</v>
      </c>
      <c r="B5" s="24">
        <v>1371535.2</v>
      </c>
      <c r="C5" s="24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 t="shared" ref="N5:N68" si="0">SUM(B5:M5)</f>
        <v>1371535.2</v>
      </c>
    </row>
    <row r="6" spans="1:14" x14ac:dyDescent="0.2">
      <c r="A6" s="23" t="s">
        <v>38</v>
      </c>
      <c r="B6" s="24">
        <v>0</v>
      </c>
      <c r="C6" s="24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 t="shared" si="0"/>
        <v>0</v>
      </c>
    </row>
    <row r="7" spans="1:14" x14ac:dyDescent="0.2">
      <c r="A7" s="23" t="s">
        <v>39</v>
      </c>
      <c r="B7" s="24">
        <v>0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 t="shared" si="0"/>
        <v>0</v>
      </c>
    </row>
    <row r="8" spans="1:14" x14ac:dyDescent="0.2">
      <c r="A8" s="26" t="s">
        <v>40</v>
      </c>
      <c r="B8" s="24">
        <v>0</v>
      </c>
      <c r="C8" s="24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 t="shared" si="0"/>
        <v>0</v>
      </c>
    </row>
    <row r="9" spans="1:14" ht="13.5" thickBot="1" x14ac:dyDescent="0.25">
      <c r="A9" s="27" t="s">
        <v>41</v>
      </c>
      <c r="B9" s="25">
        <v>0</v>
      </c>
      <c r="C9" s="24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f t="shared" si="0"/>
        <v>0</v>
      </c>
    </row>
    <row r="10" spans="1:14" ht="13.5" thickBot="1" x14ac:dyDescent="0.25">
      <c r="A10" s="21" t="s">
        <v>42</v>
      </c>
      <c r="B10" s="22">
        <v>0</v>
      </c>
      <c r="C10" s="22">
        <v>1895769.36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 t="shared" si="0"/>
        <v>1895769.36</v>
      </c>
    </row>
    <row r="11" spans="1:14" x14ac:dyDescent="0.2">
      <c r="A11" s="28" t="s">
        <v>43</v>
      </c>
      <c r="B11" s="24">
        <v>0</v>
      </c>
      <c r="C11" s="24">
        <v>1895769.36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si="0"/>
        <v>1895769.36</v>
      </c>
    </row>
    <row r="12" spans="1:14" x14ac:dyDescent="0.2">
      <c r="A12" s="28" t="s">
        <v>44</v>
      </c>
      <c r="B12" s="24">
        <v>0</v>
      </c>
      <c r="C12" s="24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4" x14ac:dyDescent="0.2">
      <c r="A13" s="28" t="s">
        <v>45</v>
      </c>
      <c r="B13" s="24">
        <v>0</v>
      </c>
      <c r="C13" s="24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4" x14ac:dyDescent="0.2">
      <c r="A14" s="28" t="s">
        <v>46</v>
      </c>
      <c r="B14" s="24">
        <v>0</v>
      </c>
      <c r="C14" s="24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4" x14ac:dyDescent="0.2">
      <c r="A15" s="28" t="s">
        <v>47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4" ht="13.5" thickBot="1" x14ac:dyDescent="0.25">
      <c r="A16" s="28" t="s">
        <v>48</v>
      </c>
      <c r="B16" s="24">
        <v>0</v>
      </c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0</v>
      </c>
    </row>
    <row r="17" spans="1:14" ht="13.5" thickBot="1" x14ac:dyDescent="0.25">
      <c r="A17" s="21" t="s">
        <v>49</v>
      </c>
      <c r="B17" s="22">
        <v>0</v>
      </c>
      <c r="C17" s="22"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f t="shared" si="0"/>
        <v>0</v>
      </c>
    </row>
    <row r="18" spans="1:14" x14ac:dyDescent="0.2">
      <c r="A18" s="28" t="s">
        <v>50</v>
      </c>
      <c r="B18" s="24">
        <v>0</v>
      </c>
      <c r="C18" s="24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0</v>
      </c>
    </row>
    <row r="19" spans="1:14" x14ac:dyDescent="0.2">
      <c r="A19" s="28" t="s">
        <v>51</v>
      </c>
      <c r="B19" s="24">
        <v>0</v>
      </c>
      <c r="C19" s="24"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0"/>
        <v>0</v>
      </c>
    </row>
    <row r="20" spans="1:14" x14ac:dyDescent="0.2">
      <c r="A20" s="28" t="s">
        <v>52</v>
      </c>
      <c r="B20" s="24">
        <v>0</v>
      </c>
      <c r="C20" s="24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0"/>
        <v>0</v>
      </c>
    </row>
    <row r="21" spans="1:14" ht="13.5" thickBot="1" x14ac:dyDescent="0.25">
      <c r="A21" s="28" t="s">
        <v>53</v>
      </c>
      <c r="B21" s="24">
        <v>0</v>
      </c>
      <c r="C21" s="24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ht="13.5" thickBot="1" x14ac:dyDescent="0.25">
      <c r="A22" s="21" t="s">
        <v>54</v>
      </c>
      <c r="B22" s="29">
        <v>0</v>
      </c>
      <c r="C22" s="29"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>
        <f t="shared" si="0"/>
        <v>0</v>
      </c>
    </row>
    <row r="23" spans="1:14" x14ac:dyDescent="0.2">
      <c r="A23" s="28" t="s">
        <v>55</v>
      </c>
      <c r="B23" s="24">
        <v>0</v>
      </c>
      <c r="C23" s="24"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0">
        <f t="shared" si="0"/>
        <v>0</v>
      </c>
    </row>
    <row r="24" spans="1:14" ht="13.5" thickBot="1" x14ac:dyDescent="0.25">
      <c r="A24" s="28" t="s">
        <v>56</v>
      </c>
      <c r="B24" s="24">
        <v>0</v>
      </c>
      <c r="C24" s="24"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0">
        <f t="shared" si="0"/>
        <v>0</v>
      </c>
    </row>
    <row r="25" spans="1:14" ht="13.5" thickBot="1" x14ac:dyDescent="0.25">
      <c r="A25" s="21" t="s">
        <v>57</v>
      </c>
      <c r="B25" s="22">
        <v>100503705.31</v>
      </c>
      <c r="C25" s="22">
        <v>79152103.770000011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f t="shared" si="0"/>
        <v>179655809.08000001</v>
      </c>
    </row>
    <row r="26" spans="1:14" x14ac:dyDescent="0.2">
      <c r="A26" s="28" t="s">
        <v>58</v>
      </c>
      <c r="B26" s="24">
        <v>0</v>
      </c>
      <c r="C26" s="24"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0">
        <f t="shared" si="0"/>
        <v>0</v>
      </c>
    </row>
    <row r="27" spans="1:14" x14ac:dyDescent="0.2">
      <c r="A27" s="28" t="s">
        <v>59</v>
      </c>
      <c r="B27" s="24">
        <v>0</v>
      </c>
      <c r="C27" s="24"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0">
        <f t="shared" si="0"/>
        <v>0</v>
      </c>
    </row>
    <row r="28" spans="1:14" x14ac:dyDescent="0.2">
      <c r="A28" s="28" t="s">
        <v>60</v>
      </c>
      <c r="B28" s="24">
        <v>7219037.0099999998</v>
      </c>
      <c r="C28" s="24">
        <v>4955681.8099999996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0">
        <f t="shared" si="0"/>
        <v>12174718.82</v>
      </c>
    </row>
    <row r="29" spans="1:14" x14ac:dyDescent="0.2">
      <c r="A29" s="28" t="s">
        <v>61</v>
      </c>
      <c r="B29" s="24">
        <v>55975671.689999998</v>
      </c>
      <c r="C29" s="24">
        <v>54986748.960000001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0">
        <f t="shared" si="0"/>
        <v>110962420.65000001</v>
      </c>
    </row>
    <row r="30" spans="1:14" x14ac:dyDescent="0.2">
      <c r="A30" s="28" t="s">
        <v>62</v>
      </c>
      <c r="B30" s="24">
        <v>0</v>
      </c>
      <c r="C30" s="24"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0">
        <f t="shared" si="0"/>
        <v>0</v>
      </c>
    </row>
    <row r="31" spans="1:14" x14ac:dyDescent="0.2">
      <c r="A31" s="28" t="s">
        <v>63</v>
      </c>
      <c r="B31" s="24">
        <v>12070825.41</v>
      </c>
      <c r="C31" s="24">
        <v>1651836.5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0">
        <f t="shared" si="0"/>
        <v>13722661.91</v>
      </c>
    </row>
    <row r="32" spans="1:14" x14ac:dyDescent="0.2">
      <c r="A32" s="28" t="s">
        <v>64</v>
      </c>
      <c r="B32" s="24">
        <v>0</v>
      </c>
      <c r="C32" s="24"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0">
        <f t="shared" si="0"/>
        <v>0</v>
      </c>
    </row>
    <row r="33" spans="1:14" x14ac:dyDescent="0.2">
      <c r="A33" s="28" t="s">
        <v>65</v>
      </c>
      <c r="B33" s="24">
        <v>0</v>
      </c>
      <c r="C33" s="24"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0">
        <f t="shared" si="0"/>
        <v>0</v>
      </c>
    </row>
    <row r="34" spans="1:14" x14ac:dyDescent="0.2">
      <c r="A34" s="28" t="s">
        <v>66</v>
      </c>
      <c r="B34" s="24">
        <v>25238171.199999999</v>
      </c>
      <c r="C34" s="24">
        <v>17557836.5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>
        <f t="shared" si="0"/>
        <v>42796007.700000003</v>
      </c>
    </row>
    <row r="35" spans="1:14" x14ac:dyDescent="0.2">
      <c r="A35" s="28" t="s">
        <v>67</v>
      </c>
      <c r="B35" s="24">
        <v>0</v>
      </c>
      <c r="C35" s="24"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0">
        <f t="shared" si="0"/>
        <v>0</v>
      </c>
    </row>
    <row r="36" spans="1:14" ht="13.5" thickBot="1" x14ac:dyDescent="0.25">
      <c r="A36" s="28" t="s">
        <v>68</v>
      </c>
      <c r="B36" s="24">
        <v>0</v>
      </c>
      <c r="C36" s="24"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>
        <f t="shared" si="0"/>
        <v>0</v>
      </c>
    </row>
    <row r="37" spans="1:14" ht="13.5" thickBot="1" x14ac:dyDescent="0.25">
      <c r="A37" s="21" t="s">
        <v>69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0"/>
        <v>0</v>
      </c>
    </row>
    <row r="38" spans="1:14" ht="13.5" thickBot="1" x14ac:dyDescent="0.25">
      <c r="A38" s="31" t="s">
        <v>69</v>
      </c>
      <c r="B38" s="32">
        <v>0</v>
      </c>
      <c r="C38" s="32"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 t="shared" si="0"/>
        <v>0</v>
      </c>
    </row>
    <row r="39" spans="1:14" ht="13.5" thickBot="1" x14ac:dyDescent="0.25">
      <c r="A39" s="21" t="s">
        <v>70</v>
      </c>
      <c r="B39" s="22">
        <v>2764367</v>
      </c>
      <c r="C39" s="22">
        <v>2656195.54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0"/>
        <v>5420562.54</v>
      </c>
    </row>
    <row r="40" spans="1:14" x14ac:dyDescent="0.2">
      <c r="A40" s="28" t="s">
        <v>71</v>
      </c>
      <c r="B40" s="24">
        <v>2764367</v>
      </c>
      <c r="C40" s="24">
        <v>2656195.54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>
        <f t="shared" si="0"/>
        <v>5420562.54</v>
      </c>
    </row>
    <row r="41" spans="1:14" x14ac:dyDescent="0.2">
      <c r="A41" s="28" t="s">
        <v>72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>
        <f t="shared" si="0"/>
        <v>0</v>
      </c>
    </row>
    <row r="42" spans="1:14" x14ac:dyDescent="0.2">
      <c r="A42" s="28" t="s">
        <v>73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>
        <f t="shared" si="0"/>
        <v>0</v>
      </c>
    </row>
    <row r="43" spans="1:14" x14ac:dyDescent="0.2">
      <c r="A43" s="28" t="s">
        <v>74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>
        <f t="shared" si="0"/>
        <v>0</v>
      </c>
    </row>
    <row r="44" spans="1:14" x14ac:dyDescent="0.2">
      <c r="A44" s="28" t="s">
        <v>75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>
        <f t="shared" si="0"/>
        <v>0</v>
      </c>
    </row>
    <row r="45" spans="1:14" x14ac:dyDescent="0.2">
      <c r="A45" s="28" t="s">
        <v>76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>
        <f t="shared" si="0"/>
        <v>0</v>
      </c>
    </row>
    <row r="46" spans="1:14" x14ac:dyDescent="0.2">
      <c r="A46" s="28" t="s">
        <v>77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>
        <f t="shared" si="0"/>
        <v>0</v>
      </c>
    </row>
    <row r="47" spans="1:14" x14ac:dyDescent="0.2">
      <c r="A47" s="28" t="s">
        <v>78</v>
      </c>
      <c r="B47" s="24">
        <v>0</v>
      </c>
      <c r="C47" s="24"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>
        <f t="shared" si="0"/>
        <v>0</v>
      </c>
    </row>
    <row r="48" spans="1:14" x14ac:dyDescent="0.2">
      <c r="A48" s="28" t="s">
        <v>79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>
        <f t="shared" si="0"/>
        <v>0</v>
      </c>
    </row>
    <row r="49" spans="1:14" ht="13.5" thickBot="1" x14ac:dyDescent="0.25">
      <c r="A49" s="28" t="s">
        <v>80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>
        <f t="shared" si="0"/>
        <v>0</v>
      </c>
    </row>
    <row r="50" spans="1:14" ht="13.5" thickBot="1" x14ac:dyDescent="0.25">
      <c r="A50" s="21" t="s">
        <v>81</v>
      </c>
      <c r="B50" s="22">
        <v>0</v>
      </c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0"/>
        <v>0</v>
      </c>
    </row>
    <row r="51" spans="1:14" x14ac:dyDescent="0.2">
      <c r="A51" s="28" t="s">
        <v>82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>
        <f t="shared" si="0"/>
        <v>0</v>
      </c>
    </row>
    <row r="52" spans="1:14" x14ac:dyDescent="0.2">
      <c r="A52" s="28" t="s">
        <v>83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>
        <f t="shared" si="0"/>
        <v>0</v>
      </c>
    </row>
    <row r="53" spans="1:14" x14ac:dyDescent="0.2">
      <c r="A53" s="28" t="s">
        <v>84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>
        <f t="shared" si="0"/>
        <v>0</v>
      </c>
    </row>
    <row r="54" spans="1:14" x14ac:dyDescent="0.2">
      <c r="A54" s="28" t="s">
        <v>85</v>
      </c>
      <c r="B54" s="24">
        <v>0</v>
      </c>
      <c r="C54" s="24"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>
        <f t="shared" si="0"/>
        <v>0</v>
      </c>
    </row>
    <row r="55" spans="1:14" x14ac:dyDescent="0.2">
      <c r="A55" s="28" t="s">
        <v>86</v>
      </c>
      <c r="B55" s="24">
        <v>0</v>
      </c>
      <c r="C55" s="24"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0">
        <f t="shared" si="0"/>
        <v>0</v>
      </c>
    </row>
    <row r="56" spans="1:14" x14ac:dyDescent="0.2">
      <c r="A56" s="28" t="s">
        <v>87</v>
      </c>
      <c r="B56" s="24">
        <v>0</v>
      </c>
      <c r="C56" s="24"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0">
        <f t="shared" si="0"/>
        <v>0</v>
      </c>
    </row>
    <row r="57" spans="1:14" ht="13.5" thickBot="1" x14ac:dyDescent="0.25">
      <c r="A57" s="28" t="s">
        <v>88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0">
        <f t="shared" si="0"/>
        <v>0</v>
      </c>
    </row>
    <row r="58" spans="1:14" ht="23.25" thickBot="1" x14ac:dyDescent="0.25">
      <c r="A58" s="21" t="s">
        <v>89</v>
      </c>
      <c r="B58" s="22">
        <v>0</v>
      </c>
      <c r="C58" s="22">
        <v>0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>
        <f t="shared" si="0"/>
        <v>0</v>
      </c>
    </row>
    <row r="59" spans="1:14" x14ac:dyDescent="0.2">
      <c r="A59" s="28" t="s">
        <v>90</v>
      </c>
      <c r="B59" s="24">
        <v>0</v>
      </c>
      <c r="C59" s="24"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0">
        <f t="shared" si="0"/>
        <v>0</v>
      </c>
    </row>
    <row r="60" spans="1:14" x14ac:dyDescent="0.2">
      <c r="A60" s="28" t="s">
        <v>91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0">
        <f t="shared" si="0"/>
        <v>0</v>
      </c>
    </row>
    <row r="61" spans="1:14" x14ac:dyDescent="0.2">
      <c r="A61" s="28" t="s">
        <v>92</v>
      </c>
      <c r="B61" s="24">
        <v>0</v>
      </c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0">
        <f t="shared" si="0"/>
        <v>0</v>
      </c>
    </row>
    <row r="62" spans="1:14" x14ac:dyDescent="0.2">
      <c r="A62" s="28" t="s">
        <v>93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0">
        <f t="shared" si="0"/>
        <v>0</v>
      </c>
    </row>
    <row r="63" spans="1:14" x14ac:dyDescent="0.2">
      <c r="A63" s="28" t="s">
        <v>94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0">
        <f t="shared" si="0"/>
        <v>0</v>
      </c>
    </row>
    <row r="64" spans="1:14" x14ac:dyDescent="0.2">
      <c r="A64" s="28" t="s">
        <v>95</v>
      </c>
      <c r="B64" s="24">
        <v>0</v>
      </c>
      <c r="C64" s="24"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>
        <f t="shared" si="0"/>
        <v>0</v>
      </c>
    </row>
    <row r="65" spans="1:14" x14ac:dyDescent="0.2">
      <c r="A65" s="28" t="s">
        <v>96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0">
        <f t="shared" si="0"/>
        <v>0</v>
      </c>
    </row>
    <row r="66" spans="1:14" x14ac:dyDescent="0.2">
      <c r="A66" s="28" t="s">
        <v>97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>
        <f t="shared" si="0"/>
        <v>0</v>
      </c>
    </row>
    <row r="67" spans="1:14" x14ac:dyDescent="0.2">
      <c r="A67" s="28" t="s">
        <v>98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>
        <f t="shared" si="0"/>
        <v>0</v>
      </c>
    </row>
    <row r="68" spans="1:14" x14ac:dyDescent="0.2">
      <c r="A68" s="28" t="s">
        <v>99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>
        <f t="shared" si="0"/>
        <v>0</v>
      </c>
    </row>
    <row r="69" spans="1:14" x14ac:dyDescent="0.2">
      <c r="A69" s="28" t="s">
        <v>100</v>
      </c>
      <c r="B69" s="24">
        <v>0</v>
      </c>
      <c r="C69" s="24"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0">
        <f t="shared" ref="N69:N101" si="1">SUM(B69:M69)</f>
        <v>0</v>
      </c>
    </row>
    <row r="70" spans="1:14" x14ac:dyDescent="0.2">
      <c r="A70" s="28" t="s">
        <v>101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0">
        <f t="shared" si="1"/>
        <v>0</v>
      </c>
    </row>
    <row r="71" spans="1:14" ht="22.5" x14ac:dyDescent="0.2">
      <c r="A71" s="28" t="s">
        <v>102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>
        <f t="shared" si="1"/>
        <v>0</v>
      </c>
    </row>
    <row r="72" spans="1:14" ht="22.5" x14ac:dyDescent="0.2">
      <c r="A72" s="28" t="s">
        <v>103</v>
      </c>
      <c r="B72" s="24">
        <v>0</v>
      </c>
      <c r="C72" s="24"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0">
        <f t="shared" si="1"/>
        <v>0</v>
      </c>
    </row>
    <row r="73" spans="1:14" ht="13.5" thickBot="1" x14ac:dyDescent="0.25">
      <c r="A73" s="28" t="s">
        <v>104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0">
        <f t="shared" si="1"/>
        <v>0</v>
      </c>
    </row>
    <row r="74" spans="1:14" ht="13.5" thickBot="1" x14ac:dyDescent="0.25">
      <c r="A74" s="21" t="s">
        <v>105</v>
      </c>
      <c r="B74" s="22">
        <v>0</v>
      </c>
      <c r="C74" s="22">
        <v>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"/>
        <v>0</v>
      </c>
    </row>
    <row r="75" spans="1:14" x14ac:dyDescent="0.2">
      <c r="A75" s="28" t="s">
        <v>106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0">
        <f t="shared" si="1"/>
        <v>0</v>
      </c>
    </row>
    <row r="76" spans="1:14" x14ac:dyDescent="0.2">
      <c r="A76" s="28" t="s">
        <v>107</v>
      </c>
      <c r="B76" s="24">
        <v>0</v>
      </c>
      <c r="C76" s="24"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0">
        <f t="shared" si="1"/>
        <v>0</v>
      </c>
    </row>
    <row r="77" spans="1:14" x14ac:dyDescent="0.2">
      <c r="A77" s="28" t="s">
        <v>108</v>
      </c>
      <c r="B77" s="24">
        <v>0</v>
      </c>
      <c r="C77" s="24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30">
        <f t="shared" si="1"/>
        <v>0</v>
      </c>
    </row>
    <row r="78" spans="1:14" x14ac:dyDescent="0.2">
      <c r="A78" s="28" t="s">
        <v>109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30">
        <f t="shared" si="1"/>
        <v>0</v>
      </c>
    </row>
    <row r="79" spans="1:14" x14ac:dyDescent="0.2">
      <c r="A79" s="28" t="s">
        <v>110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30">
        <f t="shared" si="1"/>
        <v>0</v>
      </c>
    </row>
    <row r="80" spans="1:14" ht="13.5" thickBot="1" x14ac:dyDescent="0.25">
      <c r="A80" s="28" t="s">
        <v>41</v>
      </c>
      <c r="B80" s="24">
        <v>0</v>
      </c>
      <c r="C80" s="24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30">
        <f t="shared" si="1"/>
        <v>0</v>
      </c>
    </row>
    <row r="81" spans="1:14" ht="13.5" thickBot="1" x14ac:dyDescent="0.25">
      <c r="A81" s="21" t="s">
        <v>111</v>
      </c>
      <c r="B81" s="22">
        <v>0</v>
      </c>
      <c r="C81" s="22">
        <v>0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>
        <f t="shared" si="1"/>
        <v>0</v>
      </c>
    </row>
    <row r="82" spans="1:14" x14ac:dyDescent="0.2">
      <c r="A82" s="28" t="s">
        <v>112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>
        <f t="shared" si="1"/>
        <v>0</v>
      </c>
    </row>
    <row r="83" spans="1:14" x14ac:dyDescent="0.2">
      <c r="A83" s="28" t="s">
        <v>113</v>
      </c>
      <c r="B83" s="24">
        <v>0</v>
      </c>
      <c r="C83" s="24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>
        <f t="shared" si="1"/>
        <v>0</v>
      </c>
    </row>
    <row r="84" spans="1:14" x14ac:dyDescent="0.2">
      <c r="A84" s="28" t="s">
        <v>114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>
        <f t="shared" si="1"/>
        <v>0</v>
      </c>
    </row>
    <row r="85" spans="1:14" ht="13.5" thickBot="1" x14ac:dyDescent="0.25">
      <c r="A85" s="28" t="s">
        <v>41</v>
      </c>
      <c r="B85" s="24">
        <v>0</v>
      </c>
      <c r="C85" s="24"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 t="shared" si="1"/>
        <v>0</v>
      </c>
    </row>
    <row r="86" spans="1:14" ht="13.5" thickBot="1" x14ac:dyDescent="0.25">
      <c r="A86" s="21" t="s">
        <v>115</v>
      </c>
      <c r="B86" s="22">
        <v>1221945.08</v>
      </c>
      <c r="C86" s="22">
        <v>2713770.2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"/>
        <v>3935715.2800000003</v>
      </c>
    </row>
    <row r="87" spans="1:14" x14ac:dyDescent="0.2">
      <c r="A87" s="28" t="s">
        <v>116</v>
      </c>
      <c r="B87" s="24">
        <v>0</v>
      </c>
      <c r="C87" s="24"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30">
        <f t="shared" si="1"/>
        <v>0</v>
      </c>
    </row>
    <row r="88" spans="1:14" x14ac:dyDescent="0.2">
      <c r="A88" s="28" t="s">
        <v>117</v>
      </c>
      <c r="B88" s="24">
        <v>0</v>
      </c>
      <c r="C88" s="24">
        <v>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30">
        <f t="shared" si="1"/>
        <v>0</v>
      </c>
    </row>
    <row r="89" spans="1:14" x14ac:dyDescent="0.2">
      <c r="A89" s="28" t="s">
        <v>118</v>
      </c>
      <c r="B89" s="24">
        <v>0</v>
      </c>
      <c r="C89" s="24"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30">
        <f t="shared" si="1"/>
        <v>0</v>
      </c>
    </row>
    <row r="90" spans="1:14" x14ac:dyDescent="0.2">
      <c r="A90" s="28" t="s">
        <v>119</v>
      </c>
      <c r="B90" s="24">
        <v>0</v>
      </c>
      <c r="C90" s="24">
        <v>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30">
        <f t="shared" si="1"/>
        <v>0</v>
      </c>
    </row>
    <row r="91" spans="1:14" x14ac:dyDescent="0.2">
      <c r="A91" s="28" t="s">
        <v>130</v>
      </c>
      <c r="B91" s="24">
        <v>1221945.08</v>
      </c>
      <c r="C91" s="24">
        <v>2713770.2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30">
        <f t="shared" si="1"/>
        <v>3935715.2800000003</v>
      </c>
    </row>
    <row r="92" spans="1:14" x14ac:dyDescent="0.2">
      <c r="A92" s="28" t="s">
        <v>121</v>
      </c>
      <c r="B92" s="24">
        <v>0</v>
      </c>
      <c r="C92" s="24"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30">
        <f t="shared" si="1"/>
        <v>0</v>
      </c>
    </row>
    <row r="93" spans="1:14" x14ac:dyDescent="0.2">
      <c r="A93" s="28" t="s">
        <v>120</v>
      </c>
      <c r="B93" s="24">
        <v>0</v>
      </c>
      <c r="C93" s="24"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30">
        <f t="shared" si="1"/>
        <v>0</v>
      </c>
    </row>
    <row r="94" spans="1:14" ht="13.5" thickBot="1" x14ac:dyDescent="0.25">
      <c r="A94" s="28" t="s">
        <v>41</v>
      </c>
      <c r="B94" s="24">
        <v>0</v>
      </c>
      <c r="C94" s="24">
        <v>0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30">
        <f t="shared" si="1"/>
        <v>0</v>
      </c>
    </row>
    <row r="95" spans="1:14" ht="13.5" thickBot="1" x14ac:dyDescent="0.25">
      <c r="A95" s="21" t="s">
        <v>122</v>
      </c>
      <c r="B95" s="22">
        <v>0</v>
      </c>
      <c r="C95" s="22"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>
        <f t="shared" si="1"/>
        <v>0</v>
      </c>
    </row>
    <row r="96" spans="1:14" x14ac:dyDescent="0.2">
      <c r="A96" s="28" t="s">
        <v>123</v>
      </c>
      <c r="B96" s="24">
        <v>0</v>
      </c>
      <c r="C96" s="24">
        <v>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30">
        <f t="shared" si="1"/>
        <v>0</v>
      </c>
    </row>
    <row r="97" spans="1:14" x14ac:dyDescent="0.2">
      <c r="A97" s="28" t="s">
        <v>124</v>
      </c>
      <c r="B97" s="24">
        <v>0</v>
      </c>
      <c r="C97" s="24">
        <v>0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30">
        <f t="shared" si="1"/>
        <v>0</v>
      </c>
    </row>
    <row r="98" spans="1:14" ht="13.5" thickBot="1" x14ac:dyDescent="0.25">
      <c r="A98" s="28" t="s">
        <v>41</v>
      </c>
      <c r="B98" s="24">
        <v>0</v>
      </c>
      <c r="C98" s="24"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30">
        <f t="shared" si="1"/>
        <v>0</v>
      </c>
    </row>
    <row r="99" spans="1:14" ht="13.5" thickBot="1" x14ac:dyDescent="0.25">
      <c r="A99" s="21" t="s">
        <v>125</v>
      </c>
      <c r="B99" s="22">
        <v>0</v>
      </c>
      <c r="C99" s="22">
        <v>0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1"/>
        <v>0</v>
      </c>
    </row>
    <row r="100" spans="1:14" ht="13.5" thickBot="1" x14ac:dyDescent="0.25">
      <c r="A100" s="33" t="s">
        <v>125</v>
      </c>
      <c r="B100" s="34">
        <v>0</v>
      </c>
      <c r="C100" s="34">
        <v>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>
        <f t="shared" si="1"/>
        <v>0</v>
      </c>
    </row>
    <row r="101" spans="1:14" ht="13.5" thickBot="1" x14ac:dyDescent="0.25">
      <c r="A101" s="36" t="s">
        <v>2</v>
      </c>
      <c r="B101" s="37">
        <f>B4+B10+B17+B22+B25+B37+B39+B50+B58+B74+B81+B86+B95+B99</f>
        <v>105861552.59</v>
      </c>
      <c r="C101" s="37">
        <f t="shared" ref="C101" si="2">C4+C10+C17+C22+C25+C37+C39+C50+C58+C74+C81+C86+C95+C99</f>
        <v>86417838.87000002</v>
      </c>
      <c r="D101" s="37">
        <f t="shared" ref="D101:M101" si="3">SUM(D99,D95,D86,D81,D74,D58,D50,D39,D37,D25,D22,D17,D10,D4)</f>
        <v>0</v>
      </c>
      <c r="E101" s="37">
        <f t="shared" si="3"/>
        <v>0</v>
      </c>
      <c r="F101" s="37">
        <f t="shared" si="3"/>
        <v>0</v>
      </c>
      <c r="G101" s="37">
        <f t="shared" si="3"/>
        <v>0</v>
      </c>
      <c r="H101" s="37">
        <f t="shared" si="3"/>
        <v>0</v>
      </c>
      <c r="I101" s="37">
        <f t="shared" si="3"/>
        <v>0</v>
      </c>
      <c r="J101" s="37">
        <f t="shared" si="3"/>
        <v>0</v>
      </c>
      <c r="K101" s="37">
        <f t="shared" si="3"/>
        <v>0</v>
      </c>
      <c r="L101" s="37">
        <f t="shared" si="3"/>
        <v>0</v>
      </c>
      <c r="M101" s="37">
        <f t="shared" si="3"/>
        <v>0</v>
      </c>
      <c r="N101" s="37">
        <f t="shared" si="1"/>
        <v>192279391.46000004</v>
      </c>
    </row>
    <row r="102" spans="1:14" x14ac:dyDescent="0.2">
      <c r="N102" s="53"/>
    </row>
    <row r="104" spans="1:14" x14ac:dyDescent="0.2"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zoomScale="90" zoomScaleNormal="90"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L18" sqref="L18"/>
    </sheetView>
  </sheetViews>
  <sheetFormatPr baseColWidth="10" defaultRowHeight="12.75" x14ac:dyDescent="0.2"/>
  <cols>
    <col min="1" max="1" width="32.7109375" style="17" customWidth="1"/>
    <col min="2" max="2" width="12.7109375" style="17" bestFit="1" customWidth="1"/>
    <col min="3" max="4" width="12.42578125" style="17" bestFit="1" customWidth="1"/>
    <col min="5" max="6" width="12.7109375" style="17" bestFit="1" customWidth="1"/>
    <col min="7" max="7" width="12.42578125" style="17" bestFit="1" customWidth="1"/>
    <col min="8" max="10" width="12.7109375" style="17" bestFit="1" customWidth="1"/>
    <col min="11" max="11" width="12.42578125" style="17" bestFit="1" customWidth="1"/>
    <col min="12" max="12" width="14" style="17" customWidth="1"/>
    <col min="13" max="13" width="13.7109375" style="17" customWidth="1"/>
    <col min="14" max="14" width="14.140625" style="17" bestFit="1" customWidth="1"/>
    <col min="15" max="15" width="16.140625" style="17" customWidth="1"/>
    <col min="16" max="16" width="16.5703125" style="17" customWidth="1"/>
    <col min="17" max="256" width="11.42578125" style="17"/>
    <col min="257" max="257" width="32.7109375" style="17" customWidth="1"/>
    <col min="258" max="512" width="11.42578125" style="17"/>
    <col min="513" max="513" width="32.7109375" style="17" customWidth="1"/>
    <col min="514" max="768" width="11.42578125" style="17"/>
    <col min="769" max="769" width="32.7109375" style="17" customWidth="1"/>
    <col min="770" max="1024" width="11.42578125" style="17"/>
    <col min="1025" max="1025" width="32.7109375" style="17" customWidth="1"/>
    <col min="1026" max="1280" width="11.42578125" style="17"/>
    <col min="1281" max="1281" width="32.7109375" style="17" customWidth="1"/>
    <col min="1282" max="1536" width="11.42578125" style="17"/>
    <col min="1537" max="1537" width="32.7109375" style="17" customWidth="1"/>
    <col min="1538" max="1792" width="11.42578125" style="17"/>
    <col min="1793" max="1793" width="32.7109375" style="17" customWidth="1"/>
    <col min="1794" max="2048" width="11.42578125" style="17"/>
    <col min="2049" max="2049" width="32.7109375" style="17" customWidth="1"/>
    <col min="2050" max="2304" width="11.42578125" style="17"/>
    <col min="2305" max="2305" width="32.7109375" style="17" customWidth="1"/>
    <col min="2306" max="2560" width="11.42578125" style="17"/>
    <col min="2561" max="2561" width="32.7109375" style="17" customWidth="1"/>
    <col min="2562" max="2816" width="11.42578125" style="17"/>
    <col min="2817" max="2817" width="32.7109375" style="17" customWidth="1"/>
    <col min="2818" max="3072" width="11.42578125" style="17"/>
    <col min="3073" max="3073" width="32.7109375" style="17" customWidth="1"/>
    <col min="3074" max="3328" width="11.42578125" style="17"/>
    <col min="3329" max="3329" width="32.7109375" style="17" customWidth="1"/>
    <col min="3330" max="3584" width="11.42578125" style="17"/>
    <col min="3585" max="3585" width="32.7109375" style="17" customWidth="1"/>
    <col min="3586" max="3840" width="11.42578125" style="17"/>
    <col min="3841" max="3841" width="32.7109375" style="17" customWidth="1"/>
    <col min="3842" max="4096" width="11.42578125" style="17"/>
    <col min="4097" max="4097" width="32.7109375" style="17" customWidth="1"/>
    <col min="4098" max="4352" width="11.42578125" style="17"/>
    <col min="4353" max="4353" width="32.7109375" style="17" customWidth="1"/>
    <col min="4354" max="4608" width="11.42578125" style="17"/>
    <col min="4609" max="4609" width="32.7109375" style="17" customWidth="1"/>
    <col min="4610" max="4864" width="11.42578125" style="17"/>
    <col min="4865" max="4865" width="32.7109375" style="17" customWidth="1"/>
    <col min="4866" max="5120" width="11.42578125" style="17"/>
    <col min="5121" max="5121" width="32.7109375" style="17" customWidth="1"/>
    <col min="5122" max="5376" width="11.42578125" style="17"/>
    <col min="5377" max="5377" width="32.7109375" style="17" customWidth="1"/>
    <col min="5378" max="5632" width="11.42578125" style="17"/>
    <col min="5633" max="5633" width="32.7109375" style="17" customWidth="1"/>
    <col min="5634" max="5888" width="11.42578125" style="17"/>
    <col min="5889" max="5889" width="32.7109375" style="17" customWidth="1"/>
    <col min="5890" max="6144" width="11.42578125" style="17"/>
    <col min="6145" max="6145" width="32.7109375" style="17" customWidth="1"/>
    <col min="6146" max="6400" width="11.42578125" style="17"/>
    <col min="6401" max="6401" width="32.7109375" style="17" customWidth="1"/>
    <col min="6402" max="6656" width="11.42578125" style="17"/>
    <col min="6657" max="6657" width="32.7109375" style="17" customWidth="1"/>
    <col min="6658" max="6912" width="11.42578125" style="17"/>
    <col min="6913" max="6913" width="32.7109375" style="17" customWidth="1"/>
    <col min="6914" max="7168" width="11.42578125" style="17"/>
    <col min="7169" max="7169" width="32.7109375" style="17" customWidth="1"/>
    <col min="7170" max="7424" width="11.42578125" style="17"/>
    <col min="7425" max="7425" width="32.7109375" style="17" customWidth="1"/>
    <col min="7426" max="7680" width="11.42578125" style="17"/>
    <col min="7681" max="7681" width="32.7109375" style="17" customWidth="1"/>
    <col min="7682" max="7936" width="11.42578125" style="17"/>
    <col min="7937" max="7937" width="32.7109375" style="17" customWidth="1"/>
    <col min="7938" max="8192" width="11.42578125" style="17"/>
    <col min="8193" max="8193" width="32.7109375" style="17" customWidth="1"/>
    <col min="8194" max="8448" width="11.42578125" style="17"/>
    <col min="8449" max="8449" width="32.7109375" style="17" customWidth="1"/>
    <col min="8450" max="8704" width="11.42578125" style="17"/>
    <col min="8705" max="8705" width="32.7109375" style="17" customWidth="1"/>
    <col min="8706" max="8960" width="11.42578125" style="17"/>
    <col min="8961" max="8961" width="32.7109375" style="17" customWidth="1"/>
    <col min="8962" max="9216" width="11.42578125" style="17"/>
    <col min="9217" max="9217" width="32.7109375" style="17" customWidth="1"/>
    <col min="9218" max="9472" width="11.42578125" style="17"/>
    <col min="9473" max="9473" width="32.7109375" style="17" customWidth="1"/>
    <col min="9474" max="9728" width="11.42578125" style="17"/>
    <col min="9729" max="9729" width="32.7109375" style="17" customWidth="1"/>
    <col min="9730" max="9984" width="11.42578125" style="17"/>
    <col min="9985" max="9985" width="32.7109375" style="17" customWidth="1"/>
    <col min="9986" max="10240" width="11.42578125" style="17"/>
    <col min="10241" max="10241" width="32.7109375" style="17" customWidth="1"/>
    <col min="10242" max="10496" width="11.42578125" style="17"/>
    <col min="10497" max="10497" width="32.7109375" style="17" customWidth="1"/>
    <col min="10498" max="10752" width="11.42578125" style="17"/>
    <col min="10753" max="10753" width="32.7109375" style="17" customWidth="1"/>
    <col min="10754" max="11008" width="11.42578125" style="17"/>
    <col min="11009" max="11009" width="32.7109375" style="17" customWidth="1"/>
    <col min="11010" max="11264" width="11.42578125" style="17"/>
    <col min="11265" max="11265" width="32.7109375" style="17" customWidth="1"/>
    <col min="11266" max="11520" width="11.42578125" style="17"/>
    <col min="11521" max="11521" width="32.7109375" style="17" customWidth="1"/>
    <col min="11522" max="11776" width="11.42578125" style="17"/>
    <col min="11777" max="11777" width="32.7109375" style="17" customWidth="1"/>
    <col min="11778" max="12032" width="11.42578125" style="17"/>
    <col min="12033" max="12033" width="32.7109375" style="17" customWidth="1"/>
    <col min="12034" max="12288" width="11.42578125" style="17"/>
    <col min="12289" max="12289" width="32.7109375" style="17" customWidth="1"/>
    <col min="12290" max="12544" width="11.42578125" style="17"/>
    <col min="12545" max="12545" width="32.7109375" style="17" customWidth="1"/>
    <col min="12546" max="12800" width="11.42578125" style="17"/>
    <col min="12801" max="12801" width="32.7109375" style="17" customWidth="1"/>
    <col min="12802" max="13056" width="11.42578125" style="17"/>
    <col min="13057" max="13057" width="32.7109375" style="17" customWidth="1"/>
    <col min="13058" max="13312" width="11.42578125" style="17"/>
    <col min="13313" max="13313" width="32.7109375" style="17" customWidth="1"/>
    <col min="13314" max="13568" width="11.42578125" style="17"/>
    <col min="13569" max="13569" width="32.7109375" style="17" customWidth="1"/>
    <col min="13570" max="13824" width="11.42578125" style="17"/>
    <col min="13825" max="13825" width="32.7109375" style="17" customWidth="1"/>
    <col min="13826" max="14080" width="11.42578125" style="17"/>
    <col min="14081" max="14081" width="32.7109375" style="17" customWidth="1"/>
    <col min="14082" max="14336" width="11.42578125" style="17"/>
    <col min="14337" max="14337" width="32.7109375" style="17" customWidth="1"/>
    <col min="14338" max="14592" width="11.42578125" style="17"/>
    <col min="14593" max="14593" width="32.7109375" style="17" customWidth="1"/>
    <col min="14594" max="14848" width="11.42578125" style="17"/>
    <col min="14849" max="14849" width="32.7109375" style="17" customWidth="1"/>
    <col min="14850" max="15104" width="11.42578125" style="17"/>
    <col min="15105" max="15105" width="32.7109375" style="17" customWidth="1"/>
    <col min="15106" max="15360" width="11.42578125" style="17"/>
    <col min="15361" max="15361" width="32.7109375" style="17" customWidth="1"/>
    <col min="15362" max="15616" width="11.42578125" style="17"/>
    <col min="15617" max="15617" width="32.7109375" style="17" customWidth="1"/>
    <col min="15618" max="15872" width="11.42578125" style="17"/>
    <col min="15873" max="15873" width="32.7109375" style="17" customWidth="1"/>
    <col min="15874" max="16128" width="11.42578125" style="17"/>
    <col min="16129" max="16129" width="32.7109375" style="17" customWidth="1"/>
    <col min="16130" max="16384" width="11.42578125" style="17"/>
  </cols>
  <sheetData>
    <row r="1" spans="1:14" x14ac:dyDescent="0.2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 thickBot="1" x14ac:dyDescent="0.25">
      <c r="A3" s="18" t="s">
        <v>23</v>
      </c>
      <c r="B3" s="19" t="s">
        <v>24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19" t="s">
        <v>31</v>
      </c>
      <c r="J3" s="19" t="s">
        <v>32</v>
      </c>
      <c r="K3" s="19" t="s">
        <v>33</v>
      </c>
      <c r="L3" s="19" t="s">
        <v>34</v>
      </c>
      <c r="M3" s="19" t="s">
        <v>35</v>
      </c>
      <c r="N3" s="20" t="s">
        <v>2</v>
      </c>
    </row>
    <row r="4" spans="1:14" ht="13.5" thickBot="1" x14ac:dyDescent="0.25">
      <c r="A4" s="21" t="s">
        <v>36</v>
      </c>
      <c r="B4" s="22">
        <v>0</v>
      </c>
      <c r="C4" s="22">
        <v>1080196.5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f>+SUM(B4:M4)</f>
        <v>1080196.5</v>
      </c>
    </row>
    <row r="5" spans="1:14" x14ac:dyDescent="0.2">
      <c r="A5" s="23" t="s">
        <v>37</v>
      </c>
      <c r="B5" s="24">
        <v>0</v>
      </c>
      <c r="C5" s="24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 t="shared" ref="N5:N68" si="0">+SUM(B5:M5)</f>
        <v>0</v>
      </c>
    </row>
    <row r="6" spans="1:14" x14ac:dyDescent="0.2">
      <c r="A6" s="23" t="s">
        <v>38</v>
      </c>
      <c r="B6" s="24">
        <v>0</v>
      </c>
      <c r="C6" s="24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 t="shared" si="0"/>
        <v>0</v>
      </c>
    </row>
    <row r="7" spans="1:14" x14ac:dyDescent="0.2">
      <c r="A7" s="23" t="s">
        <v>39</v>
      </c>
      <c r="B7" s="24">
        <v>0</v>
      </c>
      <c r="C7" s="24">
        <v>0</v>
      </c>
      <c r="D7" s="56"/>
      <c r="E7" s="56"/>
      <c r="F7" s="56"/>
      <c r="G7" s="56"/>
      <c r="H7" s="56"/>
      <c r="I7" s="56"/>
      <c r="J7" s="56"/>
      <c r="K7" s="56"/>
      <c r="L7" s="56"/>
      <c r="M7" s="24"/>
      <c r="N7" s="25">
        <f t="shared" si="0"/>
        <v>0</v>
      </c>
    </row>
    <row r="8" spans="1:14" x14ac:dyDescent="0.2">
      <c r="A8" s="26" t="s">
        <v>40</v>
      </c>
      <c r="B8" s="24">
        <v>0</v>
      </c>
      <c r="C8" s="24">
        <v>0</v>
      </c>
      <c r="D8" s="56"/>
      <c r="E8" s="56"/>
      <c r="F8" s="56"/>
      <c r="G8" s="56"/>
      <c r="H8" s="56"/>
      <c r="I8" s="56"/>
      <c r="J8" s="56"/>
      <c r="K8" s="56"/>
      <c r="L8" s="56"/>
      <c r="M8" s="24"/>
      <c r="N8" s="25">
        <f t="shared" si="0"/>
        <v>0</v>
      </c>
    </row>
    <row r="9" spans="1:14" ht="13.5" thickBot="1" x14ac:dyDescent="0.25">
      <c r="A9" s="27" t="s">
        <v>41</v>
      </c>
      <c r="B9" s="25">
        <v>0</v>
      </c>
      <c r="C9" s="25">
        <v>1080196.5</v>
      </c>
      <c r="D9" s="57"/>
      <c r="E9" s="57"/>
      <c r="F9" s="57"/>
      <c r="G9" s="57"/>
      <c r="H9" s="57"/>
      <c r="I9" s="57"/>
      <c r="J9" s="57"/>
      <c r="K9" s="57"/>
      <c r="L9" s="57"/>
      <c r="M9" s="25"/>
      <c r="N9" s="25">
        <f t="shared" si="0"/>
        <v>1080196.5</v>
      </c>
    </row>
    <row r="10" spans="1:14" ht="13.5" thickBot="1" x14ac:dyDescent="0.25">
      <c r="A10" s="21" t="s">
        <v>42</v>
      </c>
      <c r="B10" s="22">
        <v>13813979.379999999</v>
      </c>
      <c r="C10" s="22">
        <v>8202329.0200000005</v>
      </c>
      <c r="D10" s="58"/>
      <c r="E10" s="58"/>
      <c r="F10" s="58"/>
      <c r="G10" s="58"/>
      <c r="H10" s="58"/>
      <c r="I10" s="58"/>
      <c r="J10" s="58"/>
      <c r="K10" s="58"/>
      <c r="L10" s="58"/>
      <c r="M10" s="22"/>
      <c r="N10" s="22">
        <f t="shared" si="0"/>
        <v>22016308.399999999</v>
      </c>
    </row>
    <row r="11" spans="1:14" x14ac:dyDescent="0.2">
      <c r="A11" s="28" t="s">
        <v>43</v>
      </c>
      <c r="B11" s="24">
        <v>518531.01</v>
      </c>
      <c r="C11" s="24">
        <v>2571494.33</v>
      </c>
      <c r="D11" s="56"/>
      <c r="E11" s="56"/>
      <c r="F11" s="56"/>
      <c r="G11" s="56"/>
      <c r="H11" s="56"/>
      <c r="I11" s="56"/>
      <c r="J11" s="56"/>
      <c r="K11" s="56"/>
      <c r="L11" s="56"/>
      <c r="M11" s="24"/>
      <c r="N11" s="25">
        <f t="shared" si="0"/>
        <v>3090025.34</v>
      </c>
    </row>
    <row r="12" spans="1:14" x14ac:dyDescent="0.2">
      <c r="A12" s="28" t="s">
        <v>44</v>
      </c>
      <c r="B12" s="24">
        <v>12356114.199999999</v>
      </c>
      <c r="C12" s="24">
        <v>3741237.9</v>
      </c>
      <c r="D12" s="56"/>
      <c r="E12" s="56"/>
      <c r="F12" s="56"/>
      <c r="G12" s="56"/>
      <c r="H12" s="56"/>
      <c r="I12" s="56"/>
      <c r="J12" s="56"/>
      <c r="K12" s="56"/>
      <c r="L12" s="56"/>
      <c r="M12" s="24"/>
      <c r="N12" s="25">
        <f t="shared" si="0"/>
        <v>16097352.1</v>
      </c>
    </row>
    <row r="13" spans="1:14" x14ac:dyDescent="0.2">
      <c r="A13" s="28" t="s">
        <v>45</v>
      </c>
      <c r="B13" s="24">
        <v>0</v>
      </c>
      <c r="C13" s="24">
        <v>0</v>
      </c>
      <c r="D13" s="56"/>
      <c r="E13" s="56"/>
      <c r="F13" s="56"/>
      <c r="G13" s="56"/>
      <c r="H13" s="56"/>
      <c r="I13" s="56"/>
      <c r="J13" s="56"/>
      <c r="K13" s="56"/>
      <c r="L13" s="56"/>
      <c r="M13" s="24"/>
      <c r="N13" s="25">
        <f t="shared" si="0"/>
        <v>0</v>
      </c>
    </row>
    <row r="14" spans="1:14" x14ac:dyDescent="0.2">
      <c r="A14" s="28" t="s">
        <v>46</v>
      </c>
      <c r="B14" s="24">
        <v>555664.17000000004</v>
      </c>
      <c r="C14" s="24">
        <v>1206907.79</v>
      </c>
      <c r="D14" s="56"/>
      <c r="E14" s="56"/>
      <c r="F14" s="56"/>
      <c r="G14" s="56"/>
      <c r="H14" s="56"/>
      <c r="I14" s="56"/>
      <c r="J14" s="56"/>
      <c r="K14" s="56"/>
      <c r="L14" s="56"/>
      <c r="M14" s="24"/>
      <c r="N14" s="25">
        <f t="shared" si="0"/>
        <v>1762571.96</v>
      </c>
    </row>
    <row r="15" spans="1:14" x14ac:dyDescent="0.2">
      <c r="A15" s="28" t="s">
        <v>47</v>
      </c>
      <c r="B15" s="24">
        <v>0</v>
      </c>
      <c r="C15" s="24">
        <v>0</v>
      </c>
      <c r="D15" s="56"/>
      <c r="E15" s="56"/>
      <c r="F15" s="56"/>
      <c r="G15" s="56"/>
      <c r="H15" s="56"/>
      <c r="I15" s="56"/>
      <c r="J15" s="56"/>
      <c r="K15" s="56"/>
      <c r="L15" s="56"/>
      <c r="M15" s="24"/>
      <c r="N15" s="25">
        <f t="shared" si="0"/>
        <v>0</v>
      </c>
    </row>
    <row r="16" spans="1:14" ht="13.5" thickBot="1" x14ac:dyDescent="0.25">
      <c r="A16" s="28" t="s">
        <v>48</v>
      </c>
      <c r="B16" s="24">
        <v>383670</v>
      </c>
      <c r="C16" s="24">
        <v>682689</v>
      </c>
      <c r="D16" s="56"/>
      <c r="E16" s="56"/>
      <c r="F16" s="56"/>
      <c r="G16" s="56"/>
      <c r="H16" s="56"/>
      <c r="I16" s="56"/>
      <c r="J16" s="56"/>
      <c r="K16" s="56"/>
      <c r="L16" s="56"/>
      <c r="M16" s="24"/>
      <c r="N16" s="25">
        <f t="shared" si="0"/>
        <v>1066359</v>
      </c>
    </row>
    <row r="17" spans="1:14" ht="13.5" thickBot="1" x14ac:dyDescent="0.25">
      <c r="A17" s="21" t="s">
        <v>49</v>
      </c>
      <c r="B17" s="22">
        <v>0</v>
      </c>
      <c r="C17" s="22"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22"/>
      <c r="N17" s="22">
        <f t="shared" si="0"/>
        <v>0</v>
      </c>
    </row>
    <row r="18" spans="1:14" x14ac:dyDescent="0.2">
      <c r="A18" s="28" t="s">
        <v>50</v>
      </c>
      <c r="B18" s="24">
        <v>0</v>
      </c>
      <c r="C18" s="24"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24"/>
      <c r="N18" s="25">
        <f t="shared" si="0"/>
        <v>0</v>
      </c>
    </row>
    <row r="19" spans="1:14" x14ac:dyDescent="0.2">
      <c r="A19" s="28" t="s">
        <v>51</v>
      </c>
      <c r="B19" s="24">
        <v>0</v>
      </c>
      <c r="C19" s="24"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24"/>
      <c r="N19" s="25">
        <f t="shared" si="0"/>
        <v>0</v>
      </c>
    </row>
    <row r="20" spans="1:14" x14ac:dyDescent="0.2">
      <c r="A20" s="28" t="s">
        <v>52</v>
      </c>
      <c r="B20" s="24">
        <v>0</v>
      </c>
      <c r="C20" s="24">
        <v>0</v>
      </c>
      <c r="D20" s="56"/>
      <c r="E20" s="56"/>
      <c r="F20" s="56"/>
      <c r="G20" s="56"/>
      <c r="H20" s="56"/>
      <c r="I20" s="56"/>
      <c r="J20" s="56"/>
      <c r="K20" s="56"/>
      <c r="L20" s="56"/>
      <c r="M20" s="24"/>
      <c r="N20" s="25">
        <f t="shared" si="0"/>
        <v>0</v>
      </c>
    </row>
    <row r="21" spans="1:14" ht="13.5" thickBot="1" x14ac:dyDescent="0.25">
      <c r="A21" s="28" t="s">
        <v>53</v>
      </c>
      <c r="B21" s="24">
        <v>0</v>
      </c>
      <c r="C21" s="24"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24"/>
      <c r="N21" s="25">
        <f t="shared" si="0"/>
        <v>0</v>
      </c>
    </row>
    <row r="22" spans="1:14" ht="13.5" thickBot="1" x14ac:dyDescent="0.25">
      <c r="A22" s="21" t="s">
        <v>54</v>
      </c>
      <c r="B22" s="29">
        <v>1369376</v>
      </c>
      <c r="C22" s="29">
        <v>1479284</v>
      </c>
      <c r="D22" s="59"/>
      <c r="E22" s="59"/>
      <c r="F22" s="59"/>
      <c r="G22" s="59"/>
      <c r="H22" s="59"/>
      <c r="I22" s="59"/>
      <c r="J22" s="59"/>
      <c r="K22" s="59"/>
      <c r="L22" s="59"/>
      <c r="M22" s="29"/>
      <c r="N22" s="29">
        <f t="shared" si="0"/>
        <v>2848660</v>
      </c>
    </row>
    <row r="23" spans="1:14" x14ac:dyDescent="0.2">
      <c r="A23" s="28" t="s">
        <v>55</v>
      </c>
      <c r="B23" s="24">
        <v>0</v>
      </c>
      <c r="C23" s="24"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24"/>
      <c r="N23" s="30">
        <f t="shared" si="0"/>
        <v>0</v>
      </c>
    </row>
    <row r="24" spans="1:14" ht="13.5" thickBot="1" x14ac:dyDescent="0.25">
      <c r="A24" s="28" t="s">
        <v>56</v>
      </c>
      <c r="B24" s="52">
        <v>1369376</v>
      </c>
      <c r="C24" s="52">
        <v>1479284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0">
        <f t="shared" si="0"/>
        <v>2848660</v>
      </c>
    </row>
    <row r="25" spans="1:14" ht="13.5" thickBot="1" x14ac:dyDescent="0.25">
      <c r="A25" s="21" t="s">
        <v>57</v>
      </c>
      <c r="B25" s="22">
        <v>117132475.41999999</v>
      </c>
      <c r="C25" s="22">
        <v>121994311.22999999</v>
      </c>
      <c r="D25" s="58"/>
      <c r="E25" s="58"/>
      <c r="F25" s="58"/>
      <c r="G25" s="58"/>
      <c r="H25" s="58"/>
      <c r="I25" s="58"/>
      <c r="J25" s="58"/>
      <c r="K25" s="58"/>
      <c r="L25" s="58"/>
      <c r="M25" s="22"/>
      <c r="N25" s="22">
        <f t="shared" si="0"/>
        <v>239126786.64999998</v>
      </c>
    </row>
    <row r="26" spans="1:14" x14ac:dyDescent="0.2">
      <c r="A26" s="28" t="s">
        <v>58</v>
      </c>
      <c r="B26" s="24">
        <v>0</v>
      </c>
      <c r="C26" s="24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24"/>
      <c r="N26" s="30">
        <f t="shared" si="0"/>
        <v>0</v>
      </c>
    </row>
    <row r="27" spans="1:14" x14ac:dyDescent="0.2">
      <c r="A27" s="28" t="s">
        <v>59</v>
      </c>
      <c r="B27" s="24">
        <v>0</v>
      </c>
      <c r="C27" s="24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24"/>
      <c r="N27" s="30">
        <f t="shared" si="0"/>
        <v>0</v>
      </c>
    </row>
    <row r="28" spans="1:14" x14ac:dyDescent="0.2">
      <c r="A28" s="28" t="s">
        <v>60</v>
      </c>
      <c r="B28" s="24">
        <v>0</v>
      </c>
      <c r="C28" s="24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24"/>
      <c r="N28" s="30">
        <f t="shared" si="0"/>
        <v>0</v>
      </c>
    </row>
    <row r="29" spans="1:14" x14ac:dyDescent="0.2">
      <c r="A29" s="28" t="s">
        <v>61</v>
      </c>
      <c r="B29" s="24">
        <v>68229084.959999993</v>
      </c>
      <c r="C29" s="24">
        <v>70499995.969999999</v>
      </c>
      <c r="D29" s="56"/>
      <c r="E29" s="56"/>
      <c r="F29" s="56"/>
      <c r="G29" s="56"/>
      <c r="H29" s="56"/>
      <c r="I29" s="56"/>
      <c r="J29" s="56"/>
      <c r="K29" s="56"/>
      <c r="L29" s="56"/>
      <c r="M29" s="24"/>
      <c r="N29" s="30">
        <f t="shared" si="0"/>
        <v>138729080.93000001</v>
      </c>
    </row>
    <row r="30" spans="1:14" x14ac:dyDescent="0.2">
      <c r="A30" s="28" t="s">
        <v>62</v>
      </c>
      <c r="B30" s="24">
        <v>5215925</v>
      </c>
      <c r="C30" s="24">
        <v>6331954</v>
      </c>
      <c r="D30" s="56"/>
      <c r="E30" s="56"/>
      <c r="F30" s="56"/>
      <c r="G30" s="56"/>
      <c r="H30" s="56"/>
      <c r="I30" s="56"/>
      <c r="J30" s="56"/>
      <c r="K30" s="56"/>
      <c r="L30" s="56"/>
      <c r="M30" s="24"/>
      <c r="N30" s="30">
        <f t="shared" si="0"/>
        <v>11547879</v>
      </c>
    </row>
    <row r="31" spans="1:14" x14ac:dyDescent="0.2">
      <c r="A31" s="28" t="s">
        <v>63</v>
      </c>
      <c r="B31" s="24">
        <v>0</v>
      </c>
      <c r="C31" s="24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24"/>
      <c r="N31" s="30">
        <f t="shared" si="0"/>
        <v>0</v>
      </c>
    </row>
    <row r="32" spans="1:14" x14ac:dyDescent="0.2">
      <c r="A32" s="28" t="s">
        <v>64</v>
      </c>
      <c r="B32" s="24">
        <v>0</v>
      </c>
      <c r="C32" s="24">
        <v>0</v>
      </c>
      <c r="D32" s="56"/>
      <c r="E32" s="56"/>
      <c r="F32" s="56"/>
      <c r="G32" s="56"/>
      <c r="H32" s="56"/>
      <c r="I32" s="56"/>
      <c r="J32" s="56"/>
      <c r="K32" s="56"/>
      <c r="L32" s="56"/>
      <c r="M32" s="24"/>
      <c r="N32" s="30">
        <f t="shared" si="0"/>
        <v>0</v>
      </c>
    </row>
    <row r="33" spans="1:14" x14ac:dyDescent="0.2">
      <c r="A33" s="28" t="s">
        <v>65</v>
      </c>
      <c r="B33" s="24">
        <v>0</v>
      </c>
      <c r="C33" s="24">
        <v>2792441.82</v>
      </c>
      <c r="D33" s="56"/>
      <c r="E33" s="56"/>
      <c r="F33" s="56"/>
      <c r="G33" s="56"/>
      <c r="H33" s="56"/>
      <c r="I33" s="56"/>
      <c r="J33" s="56"/>
      <c r="K33" s="56"/>
      <c r="L33" s="56"/>
      <c r="M33" s="24"/>
      <c r="N33" s="30">
        <f t="shared" si="0"/>
        <v>2792441.82</v>
      </c>
    </row>
    <row r="34" spans="1:14" x14ac:dyDescent="0.2">
      <c r="A34" s="28" t="s">
        <v>66</v>
      </c>
      <c r="B34" s="24">
        <v>41241903.460000001</v>
      </c>
      <c r="C34" s="24">
        <v>40355559.439999998</v>
      </c>
      <c r="D34" s="56"/>
      <c r="E34" s="56"/>
      <c r="F34" s="56"/>
      <c r="G34" s="56"/>
      <c r="H34" s="56"/>
      <c r="I34" s="56"/>
      <c r="J34" s="56"/>
      <c r="K34" s="56"/>
      <c r="L34" s="56"/>
      <c r="M34" s="24"/>
      <c r="N34" s="30">
        <f t="shared" si="0"/>
        <v>81597462.900000006</v>
      </c>
    </row>
    <row r="35" spans="1:14" x14ac:dyDescent="0.2">
      <c r="A35" s="28" t="s">
        <v>67</v>
      </c>
      <c r="B35" s="24">
        <v>0</v>
      </c>
      <c r="C35" s="24">
        <v>0</v>
      </c>
      <c r="D35" s="56"/>
      <c r="E35" s="56"/>
      <c r="F35" s="56"/>
      <c r="G35" s="56"/>
      <c r="H35" s="56"/>
      <c r="I35" s="56"/>
      <c r="J35" s="56"/>
      <c r="K35" s="56"/>
      <c r="L35" s="56"/>
      <c r="M35" s="24"/>
      <c r="N35" s="30">
        <f t="shared" si="0"/>
        <v>0</v>
      </c>
    </row>
    <row r="36" spans="1:14" ht="13.5" thickBot="1" x14ac:dyDescent="0.25">
      <c r="A36" s="28" t="s">
        <v>68</v>
      </c>
      <c r="B36" s="24">
        <v>2445562</v>
      </c>
      <c r="C36" s="24">
        <v>2014360</v>
      </c>
      <c r="D36" s="56"/>
      <c r="E36" s="56"/>
      <c r="F36" s="56"/>
      <c r="G36" s="56"/>
      <c r="H36" s="56"/>
      <c r="I36" s="56"/>
      <c r="J36" s="56"/>
      <c r="K36" s="56"/>
      <c r="L36" s="56"/>
      <c r="M36" s="24"/>
      <c r="N36" s="30">
        <f t="shared" si="0"/>
        <v>4459922</v>
      </c>
    </row>
    <row r="37" spans="1:14" ht="13.5" thickBot="1" x14ac:dyDescent="0.25">
      <c r="A37" s="21" t="s">
        <v>69</v>
      </c>
      <c r="B37" s="22">
        <v>0</v>
      </c>
      <c r="C37" s="22">
        <v>0</v>
      </c>
      <c r="D37" s="58"/>
      <c r="E37" s="58"/>
      <c r="F37" s="58"/>
      <c r="G37" s="58"/>
      <c r="H37" s="58"/>
      <c r="I37" s="58"/>
      <c r="J37" s="58"/>
      <c r="K37" s="58"/>
      <c r="L37" s="58"/>
      <c r="M37" s="22"/>
      <c r="N37" s="22">
        <f t="shared" si="0"/>
        <v>0</v>
      </c>
    </row>
    <row r="38" spans="1:14" ht="13.5" thickBot="1" x14ac:dyDescent="0.25">
      <c r="A38" s="31" t="s">
        <v>69</v>
      </c>
      <c r="B38" s="32">
        <v>0</v>
      </c>
      <c r="C38" s="32">
        <v>0</v>
      </c>
      <c r="D38" s="60"/>
      <c r="E38" s="60"/>
      <c r="F38" s="60"/>
      <c r="G38" s="60"/>
      <c r="H38" s="60"/>
      <c r="I38" s="60"/>
      <c r="J38" s="60"/>
      <c r="K38" s="60"/>
      <c r="L38" s="60"/>
      <c r="M38" s="32"/>
      <c r="N38" s="30">
        <f t="shared" si="0"/>
        <v>0</v>
      </c>
    </row>
    <row r="39" spans="1:14" ht="13.5" thickBot="1" x14ac:dyDescent="0.25">
      <c r="A39" s="21" t="s">
        <v>70</v>
      </c>
      <c r="B39" s="22">
        <v>7135679.4100000001</v>
      </c>
      <c r="C39" s="22">
        <v>2650611.7200000002</v>
      </c>
      <c r="D39" s="58"/>
      <c r="E39" s="58"/>
      <c r="F39" s="58"/>
      <c r="G39" s="58"/>
      <c r="H39" s="58"/>
      <c r="I39" s="58"/>
      <c r="J39" s="58"/>
      <c r="K39" s="58"/>
      <c r="L39" s="58"/>
      <c r="M39" s="22"/>
      <c r="N39" s="22">
        <f t="shared" si="0"/>
        <v>9786291.1300000008</v>
      </c>
    </row>
    <row r="40" spans="1:14" x14ac:dyDescent="0.2">
      <c r="A40" s="28" t="s">
        <v>71</v>
      </c>
      <c r="B40" s="24">
        <v>0</v>
      </c>
      <c r="C40" s="24">
        <v>0</v>
      </c>
      <c r="D40" s="56"/>
      <c r="E40" s="56"/>
      <c r="F40" s="56"/>
      <c r="G40" s="56"/>
      <c r="H40" s="56"/>
      <c r="I40" s="56"/>
      <c r="J40" s="56"/>
      <c r="K40" s="56"/>
      <c r="L40" s="56"/>
      <c r="M40" s="24"/>
      <c r="N40" s="30">
        <f t="shared" si="0"/>
        <v>0</v>
      </c>
    </row>
    <row r="41" spans="1:14" x14ac:dyDescent="0.2">
      <c r="A41" s="28" t="s">
        <v>72</v>
      </c>
      <c r="B41" s="24">
        <v>6977990.8600000003</v>
      </c>
      <c r="C41" s="24">
        <v>2650611.7200000002</v>
      </c>
      <c r="D41" s="56"/>
      <c r="E41" s="56"/>
      <c r="F41" s="56"/>
      <c r="G41" s="56"/>
      <c r="H41" s="56"/>
      <c r="I41" s="56"/>
      <c r="J41" s="56"/>
      <c r="K41" s="56"/>
      <c r="L41" s="56"/>
      <c r="M41" s="24"/>
      <c r="N41" s="30">
        <f t="shared" si="0"/>
        <v>9628602.5800000001</v>
      </c>
    </row>
    <row r="42" spans="1:14" x14ac:dyDescent="0.2">
      <c r="A42" s="28" t="s">
        <v>73</v>
      </c>
      <c r="B42" s="24">
        <v>0</v>
      </c>
      <c r="C42" s="24">
        <v>0</v>
      </c>
      <c r="D42" s="56"/>
      <c r="E42" s="56"/>
      <c r="F42" s="56"/>
      <c r="G42" s="56"/>
      <c r="H42" s="56"/>
      <c r="I42" s="56"/>
      <c r="J42" s="56"/>
      <c r="K42" s="56"/>
      <c r="L42" s="56"/>
      <c r="M42" s="24"/>
      <c r="N42" s="30">
        <f t="shared" si="0"/>
        <v>0</v>
      </c>
    </row>
    <row r="43" spans="1:14" x14ac:dyDescent="0.2">
      <c r="A43" s="28" t="s">
        <v>74</v>
      </c>
      <c r="B43" s="24">
        <v>157688.54999999999</v>
      </c>
      <c r="C43" s="24">
        <v>0</v>
      </c>
      <c r="D43" s="56"/>
      <c r="E43" s="56"/>
      <c r="F43" s="56"/>
      <c r="G43" s="56"/>
      <c r="H43" s="56"/>
      <c r="I43" s="56"/>
      <c r="J43" s="56"/>
      <c r="K43" s="56"/>
      <c r="L43" s="56"/>
      <c r="M43" s="24"/>
      <c r="N43" s="30">
        <f t="shared" si="0"/>
        <v>157688.54999999999</v>
      </c>
    </row>
    <row r="44" spans="1:14" x14ac:dyDescent="0.2">
      <c r="A44" s="28" t="s">
        <v>75</v>
      </c>
      <c r="B44" s="24">
        <v>0</v>
      </c>
      <c r="C44" s="24">
        <v>0</v>
      </c>
      <c r="D44" s="56"/>
      <c r="E44" s="56"/>
      <c r="F44" s="56"/>
      <c r="G44" s="56"/>
      <c r="H44" s="56"/>
      <c r="I44" s="56"/>
      <c r="J44" s="56"/>
      <c r="K44" s="56"/>
      <c r="L44" s="56"/>
      <c r="M44" s="24"/>
      <c r="N44" s="30">
        <f t="shared" si="0"/>
        <v>0</v>
      </c>
    </row>
    <row r="45" spans="1:14" x14ac:dyDescent="0.2">
      <c r="A45" s="28" t="s">
        <v>76</v>
      </c>
      <c r="B45" s="24">
        <v>0</v>
      </c>
      <c r="C45" s="24">
        <v>0</v>
      </c>
      <c r="D45" s="56"/>
      <c r="E45" s="56"/>
      <c r="F45" s="56"/>
      <c r="G45" s="56"/>
      <c r="H45" s="56"/>
      <c r="I45" s="56"/>
      <c r="J45" s="56"/>
      <c r="K45" s="56"/>
      <c r="L45" s="56"/>
      <c r="M45" s="24"/>
      <c r="N45" s="30">
        <f t="shared" si="0"/>
        <v>0</v>
      </c>
    </row>
    <row r="46" spans="1:14" x14ac:dyDescent="0.2">
      <c r="A46" s="28" t="s">
        <v>77</v>
      </c>
      <c r="B46" s="24">
        <v>0</v>
      </c>
      <c r="C46" s="24">
        <v>0</v>
      </c>
      <c r="D46" s="56"/>
      <c r="E46" s="56"/>
      <c r="F46" s="56"/>
      <c r="G46" s="56"/>
      <c r="H46" s="56"/>
      <c r="I46" s="56"/>
      <c r="J46" s="56"/>
      <c r="K46" s="56"/>
      <c r="L46" s="56"/>
      <c r="M46" s="24"/>
      <c r="N46" s="30">
        <f t="shared" si="0"/>
        <v>0</v>
      </c>
    </row>
    <row r="47" spans="1:14" x14ac:dyDescent="0.2">
      <c r="A47" s="28" t="s">
        <v>78</v>
      </c>
      <c r="B47" s="24">
        <v>0</v>
      </c>
      <c r="C47" s="24">
        <v>0</v>
      </c>
      <c r="D47" s="56"/>
      <c r="E47" s="56"/>
      <c r="F47" s="56"/>
      <c r="G47" s="56"/>
      <c r="H47" s="56"/>
      <c r="I47" s="56"/>
      <c r="J47" s="56"/>
      <c r="K47" s="56"/>
      <c r="L47" s="56"/>
      <c r="M47" s="24"/>
      <c r="N47" s="30">
        <f t="shared" si="0"/>
        <v>0</v>
      </c>
    </row>
    <row r="48" spans="1:14" x14ac:dyDescent="0.2">
      <c r="A48" s="28" t="s">
        <v>79</v>
      </c>
      <c r="B48" s="24">
        <v>0</v>
      </c>
      <c r="C48" s="24">
        <v>0</v>
      </c>
      <c r="D48" s="56"/>
      <c r="E48" s="56"/>
      <c r="F48" s="56"/>
      <c r="G48" s="56"/>
      <c r="H48" s="56"/>
      <c r="I48" s="56"/>
      <c r="J48" s="56"/>
      <c r="K48" s="56"/>
      <c r="L48" s="56"/>
      <c r="M48" s="24"/>
      <c r="N48" s="30">
        <f t="shared" si="0"/>
        <v>0</v>
      </c>
    </row>
    <row r="49" spans="1:14" ht="13.5" thickBot="1" x14ac:dyDescent="0.25">
      <c r="A49" s="28" t="s">
        <v>80</v>
      </c>
      <c r="B49" s="24">
        <v>0</v>
      </c>
      <c r="C49" s="24">
        <v>0</v>
      </c>
      <c r="D49" s="56"/>
      <c r="E49" s="56"/>
      <c r="F49" s="56"/>
      <c r="G49" s="56"/>
      <c r="H49" s="56"/>
      <c r="I49" s="56"/>
      <c r="J49" s="56"/>
      <c r="K49" s="56"/>
      <c r="L49" s="56"/>
      <c r="M49" s="24"/>
      <c r="N49" s="30">
        <f t="shared" si="0"/>
        <v>0</v>
      </c>
    </row>
    <row r="50" spans="1:14" ht="13.5" thickBot="1" x14ac:dyDescent="0.25">
      <c r="A50" s="21" t="s">
        <v>81</v>
      </c>
      <c r="B50" s="22">
        <v>1613557.67</v>
      </c>
      <c r="C50" s="22">
        <v>2821047.72</v>
      </c>
      <c r="D50" s="58"/>
      <c r="E50" s="58"/>
      <c r="F50" s="58"/>
      <c r="G50" s="58"/>
      <c r="H50" s="58"/>
      <c r="I50" s="58"/>
      <c r="J50" s="58"/>
      <c r="K50" s="58"/>
      <c r="L50" s="58"/>
      <c r="M50" s="22"/>
      <c r="N50" s="22">
        <f t="shared" si="0"/>
        <v>4434605.3900000006</v>
      </c>
    </row>
    <row r="51" spans="1:14" x14ac:dyDescent="0.2">
      <c r="A51" s="28" t="s">
        <v>82</v>
      </c>
      <c r="B51" s="24">
        <v>1613557.67</v>
      </c>
      <c r="C51" s="24">
        <v>2821047.72</v>
      </c>
      <c r="D51" s="56"/>
      <c r="E51" s="56"/>
      <c r="F51" s="56"/>
      <c r="G51" s="56"/>
      <c r="H51" s="56"/>
      <c r="I51" s="56"/>
      <c r="J51" s="56"/>
      <c r="K51" s="56"/>
      <c r="L51" s="56"/>
      <c r="M51" s="24"/>
      <c r="N51" s="30">
        <f t="shared" si="0"/>
        <v>4434605.3900000006</v>
      </c>
    </row>
    <row r="52" spans="1:14" x14ac:dyDescent="0.2">
      <c r="A52" s="28" t="s">
        <v>83</v>
      </c>
      <c r="B52" s="24">
        <v>0</v>
      </c>
      <c r="C52" s="24">
        <v>0</v>
      </c>
      <c r="D52" s="56"/>
      <c r="E52" s="56"/>
      <c r="F52" s="56"/>
      <c r="G52" s="56"/>
      <c r="H52" s="56"/>
      <c r="I52" s="56"/>
      <c r="J52" s="56"/>
      <c r="K52" s="56"/>
      <c r="L52" s="56"/>
      <c r="M52" s="24"/>
      <c r="N52" s="30">
        <f t="shared" si="0"/>
        <v>0</v>
      </c>
    </row>
    <row r="53" spans="1:14" x14ac:dyDescent="0.2">
      <c r="A53" s="28" t="s">
        <v>84</v>
      </c>
      <c r="B53" s="24">
        <v>0</v>
      </c>
      <c r="C53" s="24">
        <v>0</v>
      </c>
      <c r="D53" s="56"/>
      <c r="E53" s="56"/>
      <c r="F53" s="56"/>
      <c r="G53" s="56"/>
      <c r="H53" s="56"/>
      <c r="I53" s="56"/>
      <c r="J53" s="56"/>
      <c r="K53" s="56"/>
      <c r="L53" s="56"/>
      <c r="M53" s="24"/>
      <c r="N53" s="30">
        <f t="shared" si="0"/>
        <v>0</v>
      </c>
    </row>
    <row r="54" spans="1:14" x14ac:dyDescent="0.2">
      <c r="A54" s="28" t="s">
        <v>85</v>
      </c>
      <c r="B54" s="24">
        <v>0</v>
      </c>
      <c r="C54" s="24">
        <v>0</v>
      </c>
      <c r="D54" s="56"/>
      <c r="E54" s="56"/>
      <c r="F54" s="56"/>
      <c r="G54" s="56"/>
      <c r="H54" s="56"/>
      <c r="I54" s="56"/>
      <c r="J54" s="56"/>
      <c r="K54" s="56"/>
      <c r="L54" s="56"/>
      <c r="M54" s="24"/>
      <c r="N54" s="30">
        <f t="shared" si="0"/>
        <v>0</v>
      </c>
    </row>
    <row r="55" spans="1:14" x14ac:dyDescent="0.2">
      <c r="A55" s="28" t="s">
        <v>86</v>
      </c>
      <c r="B55" s="24">
        <v>0</v>
      </c>
      <c r="C55" s="24">
        <v>0</v>
      </c>
      <c r="D55" s="56"/>
      <c r="E55" s="56"/>
      <c r="F55" s="56"/>
      <c r="G55" s="56"/>
      <c r="H55" s="56"/>
      <c r="I55" s="56"/>
      <c r="J55" s="56"/>
      <c r="K55" s="56"/>
      <c r="L55" s="56"/>
      <c r="M55" s="24"/>
      <c r="N55" s="30">
        <f t="shared" si="0"/>
        <v>0</v>
      </c>
    </row>
    <row r="56" spans="1:14" x14ac:dyDescent="0.2">
      <c r="A56" s="28" t="s">
        <v>87</v>
      </c>
      <c r="B56" s="24">
        <v>0</v>
      </c>
      <c r="C56" s="24">
        <v>0</v>
      </c>
      <c r="D56" s="56"/>
      <c r="E56" s="56"/>
      <c r="F56" s="56"/>
      <c r="G56" s="56"/>
      <c r="H56" s="56"/>
      <c r="I56" s="56"/>
      <c r="J56" s="56"/>
      <c r="K56" s="56"/>
      <c r="L56" s="56"/>
      <c r="M56" s="24"/>
      <c r="N56" s="30">
        <f t="shared" si="0"/>
        <v>0</v>
      </c>
    </row>
    <row r="57" spans="1:14" ht="13.5" thickBot="1" x14ac:dyDescent="0.25">
      <c r="A57" s="28" t="s">
        <v>88</v>
      </c>
      <c r="B57" s="24">
        <v>0</v>
      </c>
      <c r="C57" s="24">
        <v>0</v>
      </c>
      <c r="D57" s="56"/>
      <c r="E57" s="56"/>
      <c r="F57" s="56"/>
      <c r="G57" s="56"/>
      <c r="H57" s="56"/>
      <c r="I57" s="56"/>
      <c r="J57" s="56"/>
      <c r="K57" s="56"/>
      <c r="L57" s="56"/>
      <c r="M57" s="24"/>
      <c r="N57" s="30">
        <f t="shared" si="0"/>
        <v>0</v>
      </c>
    </row>
    <row r="58" spans="1:14" ht="23.25" thickBot="1" x14ac:dyDescent="0.25">
      <c r="A58" s="21" t="s">
        <v>89</v>
      </c>
      <c r="B58" s="22">
        <v>22012081.030000001</v>
      </c>
      <c r="C58" s="22">
        <v>17891733.800000001</v>
      </c>
      <c r="D58" s="58"/>
      <c r="E58" s="58"/>
      <c r="F58" s="58"/>
      <c r="G58" s="58"/>
      <c r="H58" s="58"/>
      <c r="I58" s="58"/>
      <c r="J58" s="58"/>
      <c r="K58" s="58"/>
      <c r="L58" s="58"/>
      <c r="M58" s="22"/>
      <c r="N58" s="22">
        <f t="shared" si="0"/>
        <v>39903814.829999998</v>
      </c>
    </row>
    <row r="59" spans="1:14" x14ac:dyDescent="0.2">
      <c r="A59" s="28" t="s">
        <v>90</v>
      </c>
      <c r="B59" s="24">
        <v>0</v>
      </c>
      <c r="C59" s="24">
        <v>0</v>
      </c>
      <c r="D59" s="56"/>
      <c r="E59" s="56"/>
      <c r="F59" s="56"/>
      <c r="G59" s="56"/>
      <c r="H59" s="56"/>
      <c r="I59" s="56"/>
      <c r="J59" s="56"/>
      <c r="K59" s="56"/>
      <c r="L59" s="56"/>
      <c r="M59" s="24"/>
      <c r="N59" s="30">
        <f t="shared" si="0"/>
        <v>0</v>
      </c>
    </row>
    <row r="60" spans="1:14" x14ac:dyDescent="0.2">
      <c r="A60" s="28" t="s">
        <v>91</v>
      </c>
      <c r="B60" s="24">
        <v>0</v>
      </c>
      <c r="C60" s="24">
        <v>0</v>
      </c>
      <c r="D60" s="56"/>
      <c r="E60" s="56"/>
      <c r="F60" s="56"/>
      <c r="G60" s="56"/>
      <c r="H60" s="56"/>
      <c r="I60" s="56"/>
      <c r="J60" s="56"/>
      <c r="K60" s="56"/>
      <c r="L60" s="56"/>
      <c r="M60" s="24"/>
      <c r="N60" s="30">
        <f t="shared" si="0"/>
        <v>0</v>
      </c>
    </row>
    <row r="61" spans="1:14" x14ac:dyDescent="0.2">
      <c r="A61" s="28" t="s">
        <v>92</v>
      </c>
      <c r="B61" s="24">
        <v>0</v>
      </c>
      <c r="C61" s="24">
        <v>0</v>
      </c>
      <c r="D61" s="56"/>
      <c r="E61" s="56"/>
      <c r="F61" s="56"/>
      <c r="G61" s="56"/>
      <c r="H61" s="56"/>
      <c r="I61" s="56"/>
      <c r="J61" s="56"/>
      <c r="K61" s="56"/>
      <c r="L61" s="56"/>
      <c r="M61" s="24"/>
      <c r="N61" s="30">
        <f t="shared" si="0"/>
        <v>0</v>
      </c>
    </row>
    <row r="62" spans="1:14" x14ac:dyDescent="0.2">
      <c r="A62" s="28" t="s">
        <v>93</v>
      </c>
      <c r="B62" s="24">
        <v>0</v>
      </c>
      <c r="C62" s="24">
        <v>0</v>
      </c>
      <c r="D62" s="56"/>
      <c r="E62" s="56"/>
      <c r="F62" s="56"/>
      <c r="G62" s="56"/>
      <c r="H62" s="56"/>
      <c r="I62" s="56"/>
      <c r="J62" s="56"/>
      <c r="K62" s="56"/>
      <c r="L62" s="56"/>
      <c r="M62" s="24"/>
      <c r="N62" s="30">
        <f t="shared" si="0"/>
        <v>0</v>
      </c>
    </row>
    <row r="63" spans="1:14" x14ac:dyDescent="0.2">
      <c r="A63" s="28" t="s">
        <v>94</v>
      </c>
      <c r="B63" s="24">
        <v>15712788.09</v>
      </c>
      <c r="C63" s="24">
        <v>9841459.8900000006</v>
      </c>
      <c r="D63" s="56"/>
      <c r="E63" s="56"/>
      <c r="F63" s="56"/>
      <c r="G63" s="56"/>
      <c r="H63" s="56"/>
      <c r="I63" s="56"/>
      <c r="J63" s="56"/>
      <c r="K63" s="56"/>
      <c r="L63" s="56"/>
      <c r="M63" s="24"/>
      <c r="N63" s="30">
        <f t="shared" si="0"/>
        <v>25554247.98</v>
      </c>
    </row>
    <row r="64" spans="1:14" x14ac:dyDescent="0.2">
      <c r="A64" s="28" t="s">
        <v>95</v>
      </c>
      <c r="B64" s="24">
        <v>0</v>
      </c>
      <c r="C64" s="24">
        <v>0</v>
      </c>
      <c r="D64" s="56"/>
      <c r="E64" s="56"/>
      <c r="F64" s="56"/>
      <c r="G64" s="56"/>
      <c r="H64" s="56"/>
      <c r="I64" s="56"/>
      <c r="J64" s="56"/>
      <c r="K64" s="56"/>
      <c r="L64" s="56"/>
      <c r="M64" s="24"/>
      <c r="N64" s="30">
        <f t="shared" si="0"/>
        <v>0</v>
      </c>
    </row>
    <row r="65" spans="1:14" x14ac:dyDescent="0.2">
      <c r="A65" s="28" t="s">
        <v>96</v>
      </c>
      <c r="B65" s="24">
        <v>1512685.78</v>
      </c>
      <c r="C65" s="24">
        <v>3804026.78</v>
      </c>
      <c r="D65" s="56"/>
      <c r="E65" s="56"/>
      <c r="F65" s="56"/>
      <c r="G65" s="56"/>
      <c r="H65" s="56"/>
      <c r="I65" s="56"/>
      <c r="J65" s="56"/>
      <c r="K65" s="56"/>
      <c r="L65" s="56"/>
      <c r="M65" s="24"/>
      <c r="N65" s="30">
        <f t="shared" si="0"/>
        <v>5316712.5599999996</v>
      </c>
    </row>
    <row r="66" spans="1:14" x14ac:dyDescent="0.2">
      <c r="A66" s="28" t="s">
        <v>97</v>
      </c>
      <c r="B66" s="24">
        <v>0</v>
      </c>
      <c r="C66" s="24">
        <v>0</v>
      </c>
      <c r="D66" s="56"/>
      <c r="E66" s="56"/>
      <c r="F66" s="56"/>
      <c r="G66" s="56"/>
      <c r="H66" s="56"/>
      <c r="I66" s="56"/>
      <c r="J66" s="56"/>
      <c r="K66" s="56"/>
      <c r="L66" s="56"/>
      <c r="M66" s="24"/>
      <c r="N66" s="30">
        <f t="shared" si="0"/>
        <v>0</v>
      </c>
    </row>
    <row r="67" spans="1:14" x14ac:dyDescent="0.2">
      <c r="A67" s="28" t="s">
        <v>98</v>
      </c>
      <c r="B67" s="24">
        <v>0</v>
      </c>
      <c r="C67" s="24">
        <v>0</v>
      </c>
      <c r="D67" s="56"/>
      <c r="E67" s="56"/>
      <c r="F67" s="56"/>
      <c r="G67" s="56"/>
      <c r="H67" s="56"/>
      <c r="I67" s="56"/>
      <c r="J67" s="56"/>
      <c r="K67" s="56"/>
      <c r="L67" s="56"/>
      <c r="M67" s="24"/>
      <c r="N67" s="30">
        <f t="shared" si="0"/>
        <v>0</v>
      </c>
    </row>
    <row r="68" spans="1:14" x14ac:dyDescent="0.2">
      <c r="A68" s="28" t="s">
        <v>99</v>
      </c>
      <c r="B68" s="24">
        <v>4786607.16</v>
      </c>
      <c r="C68" s="24">
        <v>4246247.13</v>
      </c>
      <c r="D68" s="56"/>
      <c r="E68" s="56"/>
      <c r="F68" s="56"/>
      <c r="G68" s="56"/>
      <c r="H68" s="56"/>
      <c r="I68" s="56"/>
      <c r="J68" s="56"/>
      <c r="K68" s="56"/>
      <c r="L68" s="56"/>
      <c r="M68" s="24"/>
      <c r="N68" s="30">
        <f t="shared" si="0"/>
        <v>9032854.2899999991</v>
      </c>
    </row>
    <row r="69" spans="1:14" x14ac:dyDescent="0.2">
      <c r="A69" s="28" t="s">
        <v>100</v>
      </c>
      <c r="B69" s="24">
        <v>0</v>
      </c>
      <c r="C69" s="24">
        <v>0</v>
      </c>
      <c r="D69" s="56"/>
      <c r="E69" s="56"/>
      <c r="F69" s="56"/>
      <c r="G69" s="56"/>
      <c r="H69" s="56"/>
      <c r="I69" s="56"/>
      <c r="J69" s="56"/>
      <c r="K69" s="56"/>
      <c r="L69" s="56"/>
      <c r="M69" s="24"/>
      <c r="N69" s="30">
        <f t="shared" ref="N69:N100" si="1">+SUM(B69:M69)</f>
        <v>0</v>
      </c>
    </row>
    <row r="70" spans="1:14" x14ac:dyDescent="0.2">
      <c r="A70" s="28" t="s">
        <v>101</v>
      </c>
      <c r="B70" s="24">
        <v>0</v>
      </c>
      <c r="C70" s="24">
        <v>0</v>
      </c>
      <c r="D70" s="56"/>
      <c r="E70" s="56"/>
      <c r="F70" s="56"/>
      <c r="G70" s="56"/>
      <c r="H70" s="56"/>
      <c r="I70" s="56"/>
      <c r="J70" s="56"/>
      <c r="K70" s="56"/>
      <c r="L70" s="56"/>
      <c r="M70" s="24"/>
      <c r="N70" s="30">
        <f t="shared" si="1"/>
        <v>0</v>
      </c>
    </row>
    <row r="71" spans="1:14" ht="22.5" x14ac:dyDescent="0.2">
      <c r="A71" s="28" t="s">
        <v>102</v>
      </c>
      <c r="B71" s="24">
        <v>0</v>
      </c>
      <c r="C71" s="24">
        <v>0</v>
      </c>
      <c r="D71" s="56"/>
      <c r="E71" s="56"/>
      <c r="F71" s="56"/>
      <c r="G71" s="56"/>
      <c r="H71" s="56"/>
      <c r="I71" s="56"/>
      <c r="J71" s="56"/>
      <c r="K71" s="56"/>
      <c r="L71" s="56"/>
      <c r="M71" s="24"/>
      <c r="N71" s="30">
        <f t="shared" si="1"/>
        <v>0</v>
      </c>
    </row>
    <row r="72" spans="1:14" ht="22.5" x14ac:dyDescent="0.2">
      <c r="A72" s="28" t="s">
        <v>103</v>
      </c>
      <c r="B72" s="24">
        <v>0</v>
      </c>
      <c r="C72" s="24">
        <v>0</v>
      </c>
      <c r="D72" s="56"/>
      <c r="E72" s="56"/>
      <c r="F72" s="56"/>
      <c r="G72" s="56"/>
      <c r="H72" s="56"/>
      <c r="I72" s="56"/>
      <c r="J72" s="56"/>
      <c r="K72" s="56"/>
      <c r="L72" s="56"/>
      <c r="M72" s="24"/>
      <c r="N72" s="30">
        <f t="shared" si="1"/>
        <v>0</v>
      </c>
    </row>
    <row r="73" spans="1:14" ht="13.5" thickBot="1" x14ac:dyDescent="0.25">
      <c r="A73" s="28" t="s">
        <v>104</v>
      </c>
      <c r="B73" s="24">
        <v>0</v>
      </c>
      <c r="C73" s="24">
        <v>0</v>
      </c>
      <c r="D73" s="56"/>
      <c r="E73" s="56"/>
      <c r="F73" s="56"/>
      <c r="G73" s="56"/>
      <c r="H73" s="56"/>
      <c r="I73" s="56"/>
      <c r="J73" s="56"/>
      <c r="K73" s="56"/>
      <c r="L73" s="56"/>
      <c r="M73" s="24"/>
      <c r="N73" s="30">
        <f t="shared" si="1"/>
        <v>0</v>
      </c>
    </row>
    <row r="74" spans="1:14" ht="13.5" thickBot="1" x14ac:dyDescent="0.25">
      <c r="A74" s="21" t="s">
        <v>105</v>
      </c>
      <c r="B74" s="22">
        <v>758571</v>
      </c>
      <c r="C74" s="22">
        <v>954316.79999999993</v>
      </c>
      <c r="D74" s="58"/>
      <c r="E74" s="58"/>
      <c r="F74" s="58"/>
      <c r="G74" s="58"/>
      <c r="H74" s="58"/>
      <c r="I74" s="58"/>
      <c r="J74" s="58"/>
      <c r="K74" s="58"/>
      <c r="L74" s="58"/>
      <c r="M74" s="22"/>
      <c r="N74" s="22">
        <f t="shared" si="1"/>
        <v>1712887.7999999998</v>
      </c>
    </row>
    <row r="75" spans="1:14" x14ac:dyDescent="0.2">
      <c r="A75" s="28" t="s">
        <v>106</v>
      </c>
      <c r="B75" s="24">
        <v>216662.39999999999</v>
      </c>
      <c r="C75" s="24">
        <v>243141.6</v>
      </c>
      <c r="D75" s="56"/>
      <c r="E75" s="56"/>
      <c r="F75" s="56"/>
      <c r="G75" s="56"/>
      <c r="H75" s="56"/>
      <c r="I75" s="56"/>
      <c r="J75" s="56"/>
      <c r="K75" s="56"/>
      <c r="L75" s="56"/>
      <c r="M75" s="24"/>
      <c r="N75" s="30">
        <f t="shared" si="1"/>
        <v>459804</v>
      </c>
    </row>
    <row r="76" spans="1:14" x14ac:dyDescent="0.2">
      <c r="A76" s="28" t="s">
        <v>107</v>
      </c>
      <c r="B76" s="24">
        <v>444468.6</v>
      </c>
      <c r="C76" s="24">
        <v>711175.2</v>
      </c>
      <c r="D76" s="56"/>
      <c r="E76" s="56"/>
      <c r="F76" s="56"/>
      <c r="G76" s="56"/>
      <c r="H76" s="56"/>
      <c r="I76" s="56"/>
      <c r="J76" s="56"/>
      <c r="K76" s="56"/>
      <c r="L76" s="56"/>
      <c r="M76" s="24"/>
      <c r="N76" s="30">
        <f t="shared" si="1"/>
        <v>1155643.7999999998</v>
      </c>
    </row>
    <row r="77" spans="1:14" x14ac:dyDescent="0.2">
      <c r="A77" s="28" t="s">
        <v>108</v>
      </c>
      <c r="B77" s="24">
        <v>0</v>
      </c>
      <c r="C77" s="24">
        <v>0</v>
      </c>
      <c r="D77" s="56"/>
      <c r="E77" s="56"/>
      <c r="F77" s="56"/>
      <c r="G77" s="56"/>
      <c r="H77" s="56"/>
      <c r="I77" s="56"/>
      <c r="J77" s="56"/>
      <c r="K77" s="56"/>
      <c r="L77" s="56"/>
      <c r="M77" s="24"/>
      <c r="N77" s="30">
        <f t="shared" si="1"/>
        <v>0</v>
      </c>
    </row>
    <row r="78" spans="1:14" x14ac:dyDescent="0.2">
      <c r="A78" s="28" t="s">
        <v>109</v>
      </c>
      <c r="B78" s="24">
        <v>0</v>
      </c>
      <c r="C78" s="24">
        <v>0</v>
      </c>
      <c r="D78" s="56"/>
      <c r="E78" s="56"/>
      <c r="F78" s="56"/>
      <c r="G78" s="56"/>
      <c r="H78" s="56"/>
      <c r="I78" s="56"/>
      <c r="J78" s="56"/>
      <c r="K78" s="56"/>
      <c r="L78" s="56"/>
      <c r="M78" s="24"/>
      <c r="N78" s="30">
        <f t="shared" si="1"/>
        <v>0</v>
      </c>
    </row>
    <row r="79" spans="1:14" x14ac:dyDescent="0.2">
      <c r="A79" s="28" t="s">
        <v>110</v>
      </c>
      <c r="B79" s="24">
        <v>0</v>
      </c>
      <c r="C79" s="24">
        <v>0</v>
      </c>
      <c r="D79" s="56"/>
      <c r="E79" s="56"/>
      <c r="F79" s="56"/>
      <c r="G79" s="56"/>
      <c r="H79" s="56"/>
      <c r="I79" s="56"/>
      <c r="J79" s="56"/>
      <c r="K79" s="56"/>
      <c r="L79" s="56"/>
      <c r="M79" s="24"/>
      <c r="N79" s="30">
        <f t="shared" si="1"/>
        <v>0</v>
      </c>
    </row>
    <row r="80" spans="1:14" ht="13.5" thickBot="1" x14ac:dyDescent="0.25">
      <c r="A80" s="28" t="s">
        <v>41</v>
      </c>
      <c r="B80" s="24">
        <v>97440</v>
      </c>
      <c r="C80" s="24">
        <v>0</v>
      </c>
      <c r="D80" s="56"/>
      <c r="E80" s="56"/>
      <c r="F80" s="56"/>
      <c r="G80" s="56"/>
      <c r="H80" s="56"/>
      <c r="I80" s="56"/>
      <c r="J80" s="56"/>
      <c r="K80" s="56"/>
      <c r="L80" s="56"/>
      <c r="M80" s="24"/>
      <c r="N80" s="30">
        <f t="shared" si="1"/>
        <v>97440</v>
      </c>
    </row>
    <row r="81" spans="1:14" ht="13.5" thickBot="1" x14ac:dyDescent="0.25">
      <c r="A81" s="21" t="s">
        <v>111</v>
      </c>
      <c r="B81" s="22">
        <v>1398279.46</v>
      </c>
      <c r="C81" s="22">
        <v>2390939.13</v>
      </c>
      <c r="D81" s="58"/>
      <c r="E81" s="58"/>
      <c r="F81" s="58"/>
      <c r="G81" s="58"/>
      <c r="H81" s="58"/>
      <c r="I81" s="58"/>
      <c r="J81" s="58"/>
      <c r="K81" s="58"/>
      <c r="L81" s="58"/>
      <c r="M81" s="22"/>
      <c r="N81" s="22">
        <f t="shared" si="1"/>
        <v>3789218.59</v>
      </c>
    </row>
    <row r="82" spans="1:14" x14ac:dyDescent="0.2">
      <c r="A82" s="28" t="s">
        <v>112</v>
      </c>
      <c r="B82" s="24">
        <v>629779.46</v>
      </c>
      <c r="C82" s="24">
        <v>1960579.13</v>
      </c>
      <c r="D82" s="56"/>
      <c r="E82" s="56"/>
      <c r="F82" s="56"/>
      <c r="G82" s="56"/>
      <c r="H82" s="56"/>
      <c r="I82" s="56"/>
      <c r="J82" s="56"/>
      <c r="K82" s="56"/>
      <c r="L82" s="56"/>
      <c r="M82" s="24"/>
      <c r="N82" s="24">
        <f t="shared" si="1"/>
        <v>2590358.59</v>
      </c>
    </row>
    <row r="83" spans="1:14" x14ac:dyDescent="0.2">
      <c r="A83" s="28" t="s">
        <v>113</v>
      </c>
      <c r="B83" s="24">
        <v>0</v>
      </c>
      <c r="C83" s="24">
        <v>0</v>
      </c>
      <c r="D83" s="56"/>
      <c r="E83" s="56"/>
      <c r="F83" s="56"/>
      <c r="G83" s="56"/>
      <c r="H83" s="56"/>
      <c r="I83" s="56"/>
      <c r="J83" s="56"/>
      <c r="K83" s="56"/>
      <c r="L83" s="56"/>
      <c r="M83" s="24"/>
      <c r="N83" s="24">
        <f t="shared" si="1"/>
        <v>0</v>
      </c>
    </row>
    <row r="84" spans="1:14" x14ac:dyDescent="0.2">
      <c r="A84" s="28" t="s">
        <v>114</v>
      </c>
      <c r="B84" s="24">
        <v>768500</v>
      </c>
      <c r="C84" s="24">
        <v>430360</v>
      </c>
      <c r="D84" s="56"/>
      <c r="E84" s="56"/>
      <c r="F84" s="56"/>
      <c r="G84" s="56"/>
      <c r="H84" s="56"/>
      <c r="I84" s="56"/>
      <c r="J84" s="56"/>
      <c r="K84" s="56"/>
      <c r="L84" s="56"/>
      <c r="M84" s="24"/>
      <c r="N84" s="24">
        <f t="shared" si="1"/>
        <v>1198860</v>
      </c>
    </row>
    <row r="85" spans="1:14" ht="13.5" thickBot="1" x14ac:dyDescent="0.25">
      <c r="A85" s="28" t="s">
        <v>41</v>
      </c>
      <c r="B85" s="24">
        <v>0</v>
      </c>
      <c r="C85" s="24">
        <v>0</v>
      </c>
      <c r="D85" s="56"/>
      <c r="E85" s="56"/>
      <c r="F85" s="56"/>
      <c r="G85" s="56"/>
      <c r="H85" s="56"/>
      <c r="I85" s="56"/>
      <c r="J85" s="56"/>
      <c r="K85" s="56"/>
      <c r="L85" s="56"/>
      <c r="M85" s="24"/>
      <c r="N85" s="24">
        <f t="shared" si="1"/>
        <v>0</v>
      </c>
    </row>
    <row r="86" spans="1:14" ht="13.5" thickBot="1" x14ac:dyDescent="0.25">
      <c r="A86" s="21" t="s">
        <v>115</v>
      </c>
      <c r="B86" s="22">
        <v>53932449.880000003</v>
      </c>
      <c r="C86" s="22">
        <v>39018245.730000004</v>
      </c>
      <c r="D86" s="58"/>
      <c r="E86" s="58"/>
      <c r="F86" s="58"/>
      <c r="G86" s="58"/>
      <c r="H86" s="58"/>
      <c r="I86" s="58"/>
      <c r="J86" s="58"/>
      <c r="K86" s="58"/>
      <c r="L86" s="58"/>
      <c r="M86" s="22"/>
      <c r="N86" s="22">
        <f t="shared" si="1"/>
        <v>92950695.610000014</v>
      </c>
    </row>
    <row r="87" spans="1:14" x14ac:dyDescent="0.2">
      <c r="A87" s="28" t="s">
        <v>116</v>
      </c>
      <c r="B87" s="24">
        <v>3390050.56</v>
      </c>
      <c r="C87" s="24">
        <v>1989011.31</v>
      </c>
      <c r="D87" s="56"/>
      <c r="E87" s="56"/>
      <c r="F87" s="56"/>
      <c r="G87" s="56"/>
      <c r="H87" s="56"/>
      <c r="I87" s="56"/>
      <c r="J87" s="56"/>
      <c r="K87" s="56"/>
      <c r="L87" s="56"/>
      <c r="M87" s="24"/>
      <c r="N87" s="30">
        <f t="shared" si="1"/>
        <v>5379061.8700000001</v>
      </c>
    </row>
    <row r="88" spans="1:14" x14ac:dyDescent="0.2">
      <c r="A88" s="28" t="s">
        <v>117</v>
      </c>
      <c r="B88" s="24">
        <v>6012615.8700000001</v>
      </c>
      <c r="C88" s="24">
        <v>5814958.5300000003</v>
      </c>
      <c r="D88" s="56"/>
      <c r="E88" s="56"/>
      <c r="F88" s="56"/>
      <c r="G88" s="56"/>
      <c r="H88" s="56"/>
      <c r="I88" s="56"/>
      <c r="J88" s="56"/>
      <c r="K88" s="56"/>
      <c r="L88" s="56"/>
      <c r="M88" s="24"/>
      <c r="N88" s="30">
        <f t="shared" si="1"/>
        <v>11827574.4</v>
      </c>
    </row>
    <row r="89" spans="1:14" x14ac:dyDescent="0.2">
      <c r="A89" s="28" t="s">
        <v>118</v>
      </c>
      <c r="B89" s="24">
        <v>0</v>
      </c>
      <c r="C89" s="24">
        <v>0</v>
      </c>
      <c r="D89" s="56"/>
      <c r="E89" s="56"/>
      <c r="F89" s="56"/>
      <c r="G89" s="56"/>
      <c r="H89" s="56"/>
      <c r="I89" s="56"/>
      <c r="J89" s="56"/>
      <c r="K89" s="56"/>
      <c r="L89" s="56"/>
      <c r="M89" s="24"/>
      <c r="N89" s="30">
        <f t="shared" si="1"/>
        <v>0</v>
      </c>
    </row>
    <row r="90" spans="1:14" x14ac:dyDescent="0.2">
      <c r="A90" s="28" t="s">
        <v>119</v>
      </c>
      <c r="B90" s="24">
        <v>0</v>
      </c>
      <c r="C90" s="24">
        <v>0</v>
      </c>
      <c r="D90" s="56"/>
      <c r="E90" s="56"/>
      <c r="F90" s="56"/>
      <c r="G90" s="56"/>
      <c r="H90" s="56"/>
      <c r="I90" s="56"/>
      <c r="J90" s="56"/>
      <c r="K90" s="56"/>
      <c r="L90" s="56"/>
      <c r="M90" s="24"/>
      <c r="N90" s="30">
        <f t="shared" si="1"/>
        <v>0</v>
      </c>
    </row>
    <row r="91" spans="1:14" x14ac:dyDescent="0.2">
      <c r="A91" s="28" t="s">
        <v>130</v>
      </c>
      <c r="B91" s="24">
        <v>0</v>
      </c>
      <c r="C91" s="24">
        <v>0</v>
      </c>
      <c r="D91" s="56"/>
      <c r="E91" s="56"/>
      <c r="F91" s="56"/>
      <c r="G91" s="56"/>
      <c r="H91" s="56"/>
      <c r="I91" s="56"/>
      <c r="J91" s="56"/>
      <c r="K91" s="56"/>
      <c r="L91" s="56"/>
      <c r="M91" s="24"/>
      <c r="N91" s="30">
        <f t="shared" si="1"/>
        <v>0</v>
      </c>
    </row>
    <row r="92" spans="1:14" x14ac:dyDescent="0.2">
      <c r="A92" s="28" t="s">
        <v>121</v>
      </c>
      <c r="B92" s="24">
        <v>44529783.450000003</v>
      </c>
      <c r="C92" s="24">
        <v>31214275.890000001</v>
      </c>
      <c r="D92" s="56"/>
      <c r="E92" s="56"/>
      <c r="F92" s="56"/>
      <c r="G92" s="56"/>
      <c r="H92" s="56"/>
      <c r="I92" s="56"/>
      <c r="J92" s="56"/>
      <c r="K92" s="56"/>
      <c r="L92" s="56"/>
      <c r="M92" s="24"/>
      <c r="N92" s="30">
        <f t="shared" si="1"/>
        <v>75744059.340000004</v>
      </c>
    </row>
    <row r="93" spans="1:14" x14ac:dyDescent="0.2">
      <c r="A93" s="28" t="s">
        <v>120</v>
      </c>
      <c r="B93" s="24">
        <v>0</v>
      </c>
      <c r="C93" s="24">
        <v>0</v>
      </c>
      <c r="D93" s="56"/>
      <c r="E93" s="56"/>
      <c r="F93" s="56"/>
      <c r="G93" s="56"/>
      <c r="H93" s="56"/>
      <c r="I93" s="56"/>
      <c r="J93" s="56"/>
      <c r="K93" s="56"/>
      <c r="L93" s="56"/>
      <c r="M93" s="24"/>
      <c r="N93" s="30">
        <f t="shared" si="1"/>
        <v>0</v>
      </c>
    </row>
    <row r="94" spans="1:14" ht="13.5" thickBot="1" x14ac:dyDescent="0.25">
      <c r="A94" s="28" t="s">
        <v>41</v>
      </c>
      <c r="B94" s="24">
        <v>0</v>
      </c>
      <c r="C94" s="24">
        <v>0</v>
      </c>
      <c r="D94" s="56"/>
      <c r="E94" s="56"/>
      <c r="F94" s="56"/>
      <c r="G94" s="56"/>
      <c r="H94" s="56"/>
      <c r="I94" s="56"/>
      <c r="J94" s="56"/>
      <c r="K94" s="56"/>
      <c r="L94" s="56"/>
      <c r="M94" s="24"/>
      <c r="N94" s="30">
        <f t="shared" si="1"/>
        <v>0</v>
      </c>
    </row>
    <row r="95" spans="1:14" ht="13.5" thickBot="1" x14ac:dyDescent="0.25">
      <c r="A95" s="21" t="s">
        <v>122</v>
      </c>
      <c r="B95" s="22">
        <v>0</v>
      </c>
      <c r="C95" s="22">
        <v>0</v>
      </c>
      <c r="D95" s="58"/>
      <c r="E95" s="58"/>
      <c r="F95" s="58"/>
      <c r="G95" s="58"/>
      <c r="H95" s="58"/>
      <c r="I95" s="58"/>
      <c r="J95" s="58"/>
      <c r="K95" s="58"/>
      <c r="L95" s="58"/>
      <c r="M95" s="22"/>
      <c r="N95" s="22">
        <f t="shared" si="1"/>
        <v>0</v>
      </c>
    </row>
    <row r="96" spans="1:14" x14ac:dyDescent="0.2">
      <c r="A96" s="28" t="s">
        <v>123</v>
      </c>
      <c r="B96" s="24">
        <v>0</v>
      </c>
      <c r="C96" s="24">
        <v>0</v>
      </c>
      <c r="D96" s="56"/>
      <c r="E96" s="56"/>
      <c r="F96" s="56"/>
      <c r="G96" s="56"/>
      <c r="H96" s="56"/>
      <c r="I96" s="56"/>
      <c r="J96" s="56"/>
      <c r="K96" s="56"/>
      <c r="L96" s="56"/>
      <c r="M96" s="24"/>
      <c r="N96" s="30">
        <f t="shared" si="1"/>
        <v>0</v>
      </c>
    </row>
    <row r="97" spans="1:14" x14ac:dyDescent="0.2">
      <c r="A97" s="28" t="s">
        <v>124</v>
      </c>
      <c r="B97" s="24">
        <v>0</v>
      </c>
      <c r="C97" s="24">
        <v>0</v>
      </c>
      <c r="D97" s="56"/>
      <c r="E97" s="56"/>
      <c r="F97" s="56"/>
      <c r="G97" s="56"/>
      <c r="H97" s="56"/>
      <c r="I97" s="56"/>
      <c r="J97" s="56"/>
      <c r="K97" s="56"/>
      <c r="L97" s="56"/>
      <c r="M97" s="24"/>
      <c r="N97" s="30">
        <f t="shared" si="1"/>
        <v>0</v>
      </c>
    </row>
    <row r="98" spans="1:14" ht="13.5" thickBot="1" x14ac:dyDescent="0.25">
      <c r="A98" s="28" t="s">
        <v>41</v>
      </c>
      <c r="B98" s="24">
        <v>0</v>
      </c>
      <c r="C98" s="24">
        <v>0</v>
      </c>
      <c r="D98" s="56"/>
      <c r="E98" s="56"/>
      <c r="F98" s="56"/>
      <c r="G98" s="56"/>
      <c r="H98" s="56"/>
      <c r="I98" s="56"/>
      <c r="J98" s="56"/>
      <c r="K98" s="56"/>
      <c r="L98" s="56"/>
      <c r="M98" s="24"/>
      <c r="N98" s="30">
        <f t="shared" si="1"/>
        <v>0</v>
      </c>
    </row>
    <row r="99" spans="1:14" ht="13.5" thickBot="1" x14ac:dyDescent="0.25">
      <c r="A99" s="21" t="s">
        <v>125</v>
      </c>
      <c r="B99" s="22">
        <v>0</v>
      </c>
      <c r="C99" s="22">
        <v>0</v>
      </c>
      <c r="D99" s="58"/>
      <c r="E99" s="58"/>
      <c r="F99" s="58"/>
      <c r="G99" s="58"/>
      <c r="H99" s="58"/>
      <c r="I99" s="58"/>
      <c r="J99" s="58"/>
      <c r="K99" s="58"/>
      <c r="L99" s="58"/>
      <c r="M99" s="22"/>
      <c r="N99" s="22">
        <f t="shared" si="1"/>
        <v>0</v>
      </c>
    </row>
    <row r="100" spans="1:14" ht="13.5" thickBot="1" x14ac:dyDescent="0.25">
      <c r="A100" s="33" t="s">
        <v>125</v>
      </c>
      <c r="B100" s="34">
        <v>0</v>
      </c>
      <c r="C100" s="34">
        <v>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>
        <f t="shared" si="1"/>
        <v>0</v>
      </c>
    </row>
    <row r="101" spans="1:14" ht="13.5" thickBot="1" x14ac:dyDescent="0.25">
      <c r="A101" s="36" t="s">
        <v>2</v>
      </c>
      <c r="B101" s="37">
        <f>B4+B10+B17+B22+B25+B37+B39+B50+B58+B74+B81+B86+B95+B99</f>
        <v>219166449.24999997</v>
      </c>
      <c r="C101" s="37">
        <f t="shared" ref="C101" si="2">C4+C10+C17+C22+C25+C37+C39+C50+C58+C74+C81+C86+C95+C99</f>
        <v>198483015.65000004</v>
      </c>
      <c r="D101" s="37">
        <f t="shared" ref="D101:N101" si="3">D4+D10+D17+D22+D25+D37+D39+D50+D58+D74+D81+D86+D95+D99</f>
        <v>0</v>
      </c>
      <c r="E101" s="37">
        <f>E4+E10+E17+E22+E25+E37+E39+E50+E58+E74+E81+E86+E95+E99</f>
        <v>0</v>
      </c>
      <c r="F101" s="37">
        <f t="shared" si="3"/>
        <v>0</v>
      </c>
      <c r="G101" s="37">
        <f t="shared" si="3"/>
        <v>0</v>
      </c>
      <c r="H101" s="37">
        <f t="shared" si="3"/>
        <v>0</v>
      </c>
      <c r="I101" s="37">
        <f t="shared" si="3"/>
        <v>0</v>
      </c>
      <c r="J101" s="37">
        <f t="shared" si="3"/>
        <v>0</v>
      </c>
      <c r="K101" s="37">
        <f t="shared" si="3"/>
        <v>0</v>
      </c>
      <c r="L101" s="37">
        <f t="shared" si="3"/>
        <v>0</v>
      </c>
      <c r="M101" s="37">
        <f t="shared" si="3"/>
        <v>0</v>
      </c>
      <c r="N101" s="37">
        <f t="shared" si="3"/>
        <v>417649464.89999998</v>
      </c>
    </row>
    <row r="102" spans="1:14" x14ac:dyDescent="0.2">
      <c r="N102" s="53"/>
    </row>
    <row r="105" spans="1:14" x14ac:dyDescent="0.2"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</sheetData>
  <mergeCells count="1">
    <mergeCell ref="A1:N2"/>
  </mergeCells>
  <conditionalFormatting sqref="B24:C24">
    <cfRule type="cellIs" dxfId="11" priority="15" stopIfTrue="1" operator="equal">
      <formula>0</formula>
    </cfRule>
  </conditionalFormatting>
  <pageMargins left="0.75" right="0.75" top="1" bottom="1" header="0" footer="0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workbookViewId="0">
      <pane xSplit="1" ySplit="3" topLeftCell="B85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baseColWidth="10" defaultRowHeight="12.75" x14ac:dyDescent="0.2"/>
  <cols>
    <col min="1" max="1" width="32.7109375" style="17" customWidth="1"/>
    <col min="2" max="256" width="11.42578125" style="17"/>
    <col min="257" max="257" width="32.7109375" style="17" customWidth="1"/>
    <col min="258" max="512" width="11.42578125" style="17"/>
    <col min="513" max="513" width="32.7109375" style="17" customWidth="1"/>
    <col min="514" max="768" width="11.42578125" style="17"/>
    <col min="769" max="769" width="32.7109375" style="17" customWidth="1"/>
    <col min="770" max="1024" width="11.42578125" style="17"/>
    <col min="1025" max="1025" width="32.7109375" style="17" customWidth="1"/>
    <col min="1026" max="1280" width="11.42578125" style="17"/>
    <col min="1281" max="1281" width="32.7109375" style="17" customWidth="1"/>
    <col min="1282" max="1536" width="11.42578125" style="17"/>
    <col min="1537" max="1537" width="32.7109375" style="17" customWidth="1"/>
    <col min="1538" max="1792" width="11.42578125" style="17"/>
    <col min="1793" max="1793" width="32.7109375" style="17" customWidth="1"/>
    <col min="1794" max="2048" width="11.42578125" style="17"/>
    <col min="2049" max="2049" width="32.7109375" style="17" customWidth="1"/>
    <col min="2050" max="2304" width="11.42578125" style="17"/>
    <col min="2305" max="2305" width="32.7109375" style="17" customWidth="1"/>
    <col min="2306" max="2560" width="11.42578125" style="17"/>
    <col min="2561" max="2561" width="32.7109375" style="17" customWidth="1"/>
    <col min="2562" max="2816" width="11.42578125" style="17"/>
    <col min="2817" max="2817" width="32.7109375" style="17" customWidth="1"/>
    <col min="2818" max="3072" width="11.42578125" style="17"/>
    <col min="3073" max="3073" width="32.7109375" style="17" customWidth="1"/>
    <col min="3074" max="3328" width="11.42578125" style="17"/>
    <col min="3329" max="3329" width="32.7109375" style="17" customWidth="1"/>
    <col min="3330" max="3584" width="11.42578125" style="17"/>
    <col min="3585" max="3585" width="32.7109375" style="17" customWidth="1"/>
    <col min="3586" max="3840" width="11.42578125" style="17"/>
    <col min="3841" max="3841" width="32.7109375" style="17" customWidth="1"/>
    <col min="3842" max="4096" width="11.42578125" style="17"/>
    <col min="4097" max="4097" width="32.7109375" style="17" customWidth="1"/>
    <col min="4098" max="4352" width="11.42578125" style="17"/>
    <col min="4353" max="4353" width="32.7109375" style="17" customWidth="1"/>
    <col min="4354" max="4608" width="11.42578125" style="17"/>
    <col min="4609" max="4609" width="32.7109375" style="17" customWidth="1"/>
    <col min="4610" max="4864" width="11.42578125" style="17"/>
    <col min="4865" max="4865" width="32.7109375" style="17" customWidth="1"/>
    <col min="4866" max="5120" width="11.42578125" style="17"/>
    <col min="5121" max="5121" width="32.7109375" style="17" customWidth="1"/>
    <col min="5122" max="5376" width="11.42578125" style="17"/>
    <col min="5377" max="5377" width="32.7109375" style="17" customWidth="1"/>
    <col min="5378" max="5632" width="11.42578125" style="17"/>
    <col min="5633" max="5633" width="32.7109375" style="17" customWidth="1"/>
    <col min="5634" max="5888" width="11.42578125" style="17"/>
    <col min="5889" max="5889" width="32.7109375" style="17" customWidth="1"/>
    <col min="5890" max="6144" width="11.42578125" style="17"/>
    <col min="6145" max="6145" width="32.7109375" style="17" customWidth="1"/>
    <col min="6146" max="6400" width="11.42578125" style="17"/>
    <col min="6401" max="6401" width="32.7109375" style="17" customWidth="1"/>
    <col min="6402" max="6656" width="11.42578125" style="17"/>
    <col min="6657" max="6657" width="32.7109375" style="17" customWidth="1"/>
    <col min="6658" max="6912" width="11.42578125" style="17"/>
    <col min="6913" max="6913" width="32.7109375" style="17" customWidth="1"/>
    <col min="6914" max="7168" width="11.42578125" style="17"/>
    <col min="7169" max="7169" width="32.7109375" style="17" customWidth="1"/>
    <col min="7170" max="7424" width="11.42578125" style="17"/>
    <col min="7425" max="7425" width="32.7109375" style="17" customWidth="1"/>
    <col min="7426" max="7680" width="11.42578125" style="17"/>
    <col min="7681" max="7681" width="32.7109375" style="17" customWidth="1"/>
    <col min="7682" max="7936" width="11.42578125" style="17"/>
    <col min="7937" max="7937" width="32.7109375" style="17" customWidth="1"/>
    <col min="7938" max="8192" width="11.42578125" style="17"/>
    <col min="8193" max="8193" width="32.7109375" style="17" customWidth="1"/>
    <col min="8194" max="8448" width="11.42578125" style="17"/>
    <col min="8449" max="8449" width="32.7109375" style="17" customWidth="1"/>
    <col min="8450" max="8704" width="11.42578125" style="17"/>
    <col min="8705" max="8705" width="32.7109375" style="17" customWidth="1"/>
    <col min="8706" max="8960" width="11.42578125" style="17"/>
    <col min="8961" max="8961" width="32.7109375" style="17" customWidth="1"/>
    <col min="8962" max="9216" width="11.42578125" style="17"/>
    <col min="9217" max="9217" width="32.7109375" style="17" customWidth="1"/>
    <col min="9218" max="9472" width="11.42578125" style="17"/>
    <col min="9473" max="9473" width="32.7109375" style="17" customWidth="1"/>
    <col min="9474" max="9728" width="11.42578125" style="17"/>
    <col min="9729" max="9729" width="32.7109375" style="17" customWidth="1"/>
    <col min="9730" max="9984" width="11.42578125" style="17"/>
    <col min="9985" max="9985" width="32.7109375" style="17" customWidth="1"/>
    <col min="9986" max="10240" width="11.42578125" style="17"/>
    <col min="10241" max="10241" width="32.7109375" style="17" customWidth="1"/>
    <col min="10242" max="10496" width="11.42578125" style="17"/>
    <col min="10497" max="10497" width="32.7109375" style="17" customWidth="1"/>
    <col min="10498" max="10752" width="11.42578125" style="17"/>
    <col min="10753" max="10753" width="32.7109375" style="17" customWidth="1"/>
    <col min="10754" max="11008" width="11.42578125" style="17"/>
    <col min="11009" max="11009" width="32.7109375" style="17" customWidth="1"/>
    <col min="11010" max="11264" width="11.42578125" style="17"/>
    <col min="11265" max="11265" width="32.7109375" style="17" customWidth="1"/>
    <col min="11266" max="11520" width="11.42578125" style="17"/>
    <col min="11521" max="11521" width="32.7109375" style="17" customWidth="1"/>
    <col min="11522" max="11776" width="11.42578125" style="17"/>
    <col min="11777" max="11777" width="32.7109375" style="17" customWidth="1"/>
    <col min="11778" max="12032" width="11.42578125" style="17"/>
    <col min="12033" max="12033" width="32.7109375" style="17" customWidth="1"/>
    <col min="12034" max="12288" width="11.42578125" style="17"/>
    <col min="12289" max="12289" width="32.7109375" style="17" customWidth="1"/>
    <col min="12290" max="12544" width="11.42578125" style="17"/>
    <col min="12545" max="12545" width="32.7109375" style="17" customWidth="1"/>
    <col min="12546" max="12800" width="11.42578125" style="17"/>
    <col min="12801" max="12801" width="32.7109375" style="17" customWidth="1"/>
    <col min="12802" max="13056" width="11.42578125" style="17"/>
    <col min="13057" max="13057" width="32.7109375" style="17" customWidth="1"/>
    <col min="13058" max="13312" width="11.42578125" style="17"/>
    <col min="13313" max="13313" width="32.7109375" style="17" customWidth="1"/>
    <col min="13314" max="13568" width="11.42578125" style="17"/>
    <col min="13569" max="13569" width="32.7109375" style="17" customWidth="1"/>
    <col min="13570" max="13824" width="11.42578125" style="17"/>
    <col min="13825" max="13825" width="32.7109375" style="17" customWidth="1"/>
    <col min="13826" max="14080" width="11.42578125" style="17"/>
    <col min="14081" max="14081" width="32.7109375" style="17" customWidth="1"/>
    <col min="14082" max="14336" width="11.42578125" style="17"/>
    <col min="14337" max="14337" width="32.7109375" style="17" customWidth="1"/>
    <col min="14338" max="14592" width="11.42578125" style="17"/>
    <col min="14593" max="14593" width="32.7109375" style="17" customWidth="1"/>
    <col min="14594" max="14848" width="11.42578125" style="17"/>
    <col min="14849" max="14849" width="32.7109375" style="17" customWidth="1"/>
    <col min="14850" max="15104" width="11.42578125" style="17"/>
    <col min="15105" max="15105" width="32.7109375" style="17" customWidth="1"/>
    <col min="15106" max="15360" width="11.42578125" style="17"/>
    <col min="15361" max="15361" width="32.7109375" style="17" customWidth="1"/>
    <col min="15362" max="15616" width="11.42578125" style="17"/>
    <col min="15617" max="15617" width="32.7109375" style="17" customWidth="1"/>
    <col min="15618" max="15872" width="11.42578125" style="17"/>
    <col min="15873" max="15873" width="32.7109375" style="17" customWidth="1"/>
    <col min="15874" max="16128" width="11.42578125" style="17"/>
    <col min="16129" max="16129" width="32.7109375" style="17" customWidth="1"/>
    <col min="16130" max="16384" width="11.42578125" style="17"/>
  </cols>
  <sheetData>
    <row r="1" spans="1:14" x14ac:dyDescent="0.2">
      <c r="A1" s="61" t="s">
        <v>134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 thickBot="1" x14ac:dyDescent="0.25">
      <c r="A3" s="18" t="s">
        <v>23</v>
      </c>
      <c r="B3" s="19" t="s">
        <v>24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19" t="s">
        <v>31</v>
      </c>
      <c r="J3" s="19" t="s">
        <v>32</v>
      </c>
      <c r="K3" s="19" t="s">
        <v>33</v>
      </c>
      <c r="L3" s="19" t="s">
        <v>34</v>
      </c>
      <c r="M3" s="19" t="s">
        <v>35</v>
      </c>
      <c r="N3" s="20" t="s">
        <v>2</v>
      </c>
    </row>
    <row r="4" spans="1:14" ht="13.5" thickBot="1" x14ac:dyDescent="0.25">
      <c r="A4" s="21" t="s">
        <v>36</v>
      </c>
      <c r="B4" s="22">
        <v>0</v>
      </c>
      <c r="C4" s="22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f>SUM(B4:M4)</f>
        <v>0</v>
      </c>
    </row>
    <row r="5" spans="1:14" x14ac:dyDescent="0.2">
      <c r="A5" s="23" t="s">
        <v>37</v>
      </c>
      <c r="B5" s="24">
        <v>0</v>
      </c>
      <c r="C5" s="24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 t="shared" ref="N5:N68" si="0">SUM(B5:M5)</f>
        <v>0</v>
      </c>
    </row>
    <row r="6" spans="1:14" x14ac:dyDescent="0.2">
      <c r="A6" s="23" t="s">
        <v>38</v>
      </c>
      <c r="B6" s="24">
        <v>0</v>
      </c>
      <c r="C6" s="24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 t="shared" si="0"/>
        <v>0</v>
      </c>
    </row>
    <row r="7" spans="1:14" x14ac:dyDescent="0.2">
      <c r="A7" s="23" t="s">
        <v>39</v>
      </c>
      <c r="B7" s="24">
        <v>0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 t="shared" si="0"/>
        <v>0</v>
      </c>
    </row>
    <row r="8" spans="1:14" x14ac:dyDescent="0.2">
      <c r="A8" s="26" t="s">
        <v>40</v>
      </c>
      <c r="B8" s="24">
        <v>0</v>
      </c>
      <c r="C8" s="24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 t="shared" si="0"/>
        <v>0</v>
      </c>
    </row>
    <row r="9" spans="1:14" ht="13.5" thickBot="1" x14ac:dyDescent="0.25">
      <c r="A9" s="27" t="s">
        <v>41</v>
      </c>
      <c r="B9" s="25">
        <v>0</v>
      </c>
      <c r="C9" s="24">
        <v>0</v>
      </c>
      <c r="D9" s="24"/>
      <c r="E9" s="24"/>
      <c r="F9" s="24"/>
      <c r="G9" s="25"/>
      <c r="H9" s="24"/>
      <c r="I9" s="24"/>
      <c r="J9" s="24"/>
      <c r="K9" s="24"/>
      <c r="L9" s="25"/>
      <c r="M9" s="24"/>
      <c r="N9" s="25">
        <f t="shared" si="0"/>
        <v>0</v>
      </c>
    </row>
    <row r="10" spans="1:14" ht="13.5" thickBot="1" x14ac:dyDescent="0.25">
      <c r="A10" s="21" t="s">
        <v>42</v>
      </c>
      <c r="B10" s="22">
        <v>0</v>
      </c>
      <c r="C10" s="22"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 t="shared" si="0"/>
        <v>0</v>
      </c>
    </row>
    <row r="11" spans="1:14" x14ac:dyDescent="0.2">
      <c r="A11" s="28" t="s">
        <v>43</v>
      </c>
      <c r="B11" s="24">
        <v>0</v>
      </c>
      <c r="C11" s="24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si="0"/>
        <v>0</v>
      </c>
    </row>
    <row r="12" spans="1:14" x14ac:dyDescent="0.2">
      <c r="A12" s="28" t="s">
        <v>44</v>
      </c>
      <c r="B12" s="24">
        <v>0</v>
      </c>
      <c r="C12" s="24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4" x14ac:dyDescent="0.2">
      <c r="A13" s="28" t="s">
        <v>45</v>
      </c>
      <c r="B13" s="24">
        <v>0</v>
      </c>
      <c r="C13" s="24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4" x14ac:dyDescent="0.2">
      <c r="A14" s="28" t="s">
        <v>46</v>
      </c>
      <c r="B14" s="24">
        <v>0</v>
      </c>
      <c r="C14" s="24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4" x14ac:dyDescent="0.2">
      <c r="A15" s="28" t="s">
        <v>47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4" ht="13.5" thickBot="1" x14ac:dyDescent="0.25">
      <c r="A16" s="28" t="s">
        <v>48</v>
      </c>
      <c r="B16" s="24">
        <v>0</v>
      </c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0</v>
      </c>
    </row>
    <row r="17" spans="1:14" ht="13.5" thickBot="1" x14ac:dyDescent="0.25">
      <c r="A17" s="21" t="s">
        <v>49</v>
      </c>
      <c r="B17" s="22">
        <v>0</v>
      </c>
      <c r="C17" s="22"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f t="shared" si="0"/>
        <v>0</v>
      </c>
    </row>
    <row r="18" spans="1:14" x14ac:dyDescent="0.2">
      <c r="A18" s="28" t="s">
        <v>50</v>
      </c>
      <c r="B18" s="24">
        <v>0</v>
      </c>
      <c r="C18" s="24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0</v>
      </c>
    </row>
    <row r="19" spans="1:14" x14ac:dyDescent="0.2">
      <c r="A19" s="28" t="s">
        <v>51</v>
      </c>
      <c r="B19" s="24">
        <v>0</v>
      </c>
      <c r="C19" s="24"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0"/>
        <v>0</v>
      </c>
    </row>
    <row r="20" spans="1:14" x14ac:dyDescent="0.2">
      <c r="A20" s="28" t="s">
        <v>52</v>
      </c>
      <c r="B20" s="24">
        <v>0</v>
      </c>
      <c r="C20" s="24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0"/>
        <v>0</v>
      </c>
    </row>
    <row r="21" spans="1:14" ht="13.5" thickBot="1" x14ac:dyDescent="0.25">
      <c r="A21" s="28" t="s">
        <v>53</v>
      </c>
      <c r="B21" s="24">
        <v>0</v>
      </c>
      <c r="C21" s="24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ht="13.5" thickBot="1" x14ac:dyDescent="0.25">
      <c r="A22" s="21" t="s">
        <v>54</v>
      </c>
      <c r="B22" s="29">
        <v>1522341.57</v>
      </c>
      <c r="C22" s="29">
        <v>1158230.24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>
        <f t="shared" si="0"/>
        <v>2680571.81</v>
      </c>
    </row>
    <row r="23" spans="1:14" x14ac:dyDescent="0.2">
      <c r="A23" s="28" t="s">
        <v>55</v>
      </c>
      <c r="B23" s="24">
        <v>0</v>
      </c>
      <c r="C23" s="24"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0">
        <f t="shared" si="0"/>
        <v>0</v>
      </c>
    </row>
    <row r="24" spans="1:14" ht="13.5" thickBot="1" x14ac:dyDescent="0.25">
      <c r="A24" s="28" t="s">
        <v>56</v>
      </c>
      <c r="B24" s="24">
        <v>1522341.57</v>
      </c>
      <c r="C24" s="24">
        <v>1158230.24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0">
        <f t="shared" si="0"/>
        <v>2680571.81</v>
      </c>
    </row>
    <row r="25" spans="1:14" ht="13.5" thickBot="1" x14ac:dyDescent="0.25">
      <c r="A25" s="21" t="s">
        <v>57</v>
      </c>
      <c r="B25" s="22">
        <v>136163787.59</v>
      </c>
      <c r="C25" s="22">
        <v>132674122.22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f t="shared" si="0"/>
        <v>268837909.81</v>
      </c>
    </row>
    <row r="26" spans="1:14" x14ac:dyDescent="0.2">
      <c r="A26" s="28" t="s">
        <v>58</v>
      </c>
      <c r="B26" s="24">
        <v>0</v>
      </c>
      <c r="C26" s="24"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0">
        <f t="shared" si="0"/>
        <v>0</v>
      </c>
    </row>
    <row r="27" spans="1:14" x14ac:dyDescent="0.2">
      <c r="A27" s="28" t="s">
        <v>59</v>
      </c>
      <c r="B27" s="24">
        <v>0</v>
      </c>
      <c r="C27" s="24"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0">
        <f t="shared" si="0"/>
        <v>0</v>
      </c>
    </row>
    <row r="28" spans="1:14" x14ac:dyDescent="0.2">
      <c r="A28" s="28" t="s">
        <v>60</v>
      </c>
      <c r="B28" s="24">
        <v>0</v>
      </c>
      <c r="C28" s="24"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0">
        <f t="shared" si="0"/>
        <v>0</v>
      </c>
    </row>
    <row r="29" spans="1:14" x14ac:dyDescent="0.2">
      <c r="A29" s="28" t="s">
        <v>61</v>
      </c>
      <c r="B29" s="24">
        <v>75229210.859999999</v>
      </c>
      <c r="C29" s="24">
        <v>129197314.36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0">
        <f t="shared" si="0"/>
        <v>204426525.22</v>
      </c>
    </row>
    <row r="30" spans="1:14" x14ac:dyDescent="0.2">
      <c r="A30" s="28" t="s">
        <v>62</v>
      </c>
      <c r="B30" s="24">
        <v>0</v>
      </c>
      <c r="C30" s="24"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0">
        <f t="shared" si="0"/>
        <v>0</v>
      </c>
    </row>
    <row r="31" spans="1:14" x14ac:dyDescent="0.2">
      <c r="A31" s="28" t="s">
        <v>63</v>
      </c>
      <c r="B31" s="24">
        <v>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0">
        <f t="shared" si="0"/>
        <v>0</v>
      </c>
    </row>
    <row r="32" spans="1:14" x14ac:dyDescent="0.2">
      <c r="A32" s="28" t="s">
        <v>64</v>
      </c>
      <c r="B32" s="24">
        <v>0</v>
      </c>
      <c r="C32" s="24"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0">
        <f t="shared" si="0"/>
        <v>0</v>
      </c>
    </row>
    <row r="33" spans="1:14" x14ac:dyDescent="0.2">
      <c r="A33" s="28" t="s">
        <v>65</v>
      </c>
      <c r="B33" s="24">
        <v>8010108.5300000003</v>
      </c>
      <c r="C33" s="24">
        <v>1804895.17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0">
        <f t="shared" si="0"/>
        <v>9815003.6999999993</v>
      </c>
    </row>
    <row r="34" spans="1:14" x14ac:dyDescent="0.2">
      <c r="A34" s="28" t="s">
        <v>66</v>
      </c>
      <c r="B34" s="24">
        <v>52924468.200000003</v>
      </c>
      <c r="C34" s="24">
        <v>1671912.69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>
        <f t="shared" si="0"/>
        <v>54596380.890000001</v>
      </c>
    </row>
    <row r="35" spans="1:14" x14ac:dyDescent="0.2">
      <c r="A35" s="28" t="s">
        <v>67</v>
      </c>
      <c r="B35" s="24">
        <v>0</v>
      </c>
      <c r="C35" s="24"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0">
        <f t="shared" si="0"/>
        <v>0</v>
      </c>
    </row>
    <row r="36" spans="1:14" ht="13.5" thickBot="1" x14ac:dyDescent="0.25">
      <c r="A36" s="28" t="s">
        <v>68</v>
      </c>
      <c r="B36" s="24">
        <v>0</v>
      </c>
      <c r="C36" s="24"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>
        <f t="shared" si="0"/>
        <v>0</v>
      </c>
    </row>
    <row r="37" spans="1:14" ht="13.5" thickBot="1" x14ac:dyDescent="0.25">
      <c r="A37" s="21" t="s">
        <v>69</v>
      </c>
      <c r="B37" s="22">
        <v>4131043.64</v>
      </c>
      <c r="C37" s="22">
        <v>3825040.41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0"/>
        <v>7956084.0500000007</v>
      </c>
    </row>
    <row r="38" spans="1:14" ht="13.5" thickBot="1" x14ac:dyDescent="0.25">
      <c r="A38" s="31" t="s">
        <v>69</v>
      </c>
      <c r="B38" s="32">
        <v>4131043.64</v>
      </c>
      <c r="C38" s="32">
        <v>3825040.41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 t="shared" si="0"/>
        <v>7956084.0500000007</v>
      </c>
    </row>
    <row r="39" spans="1:14" ht="13.5" thickBot="1" x14ac:dyDescent="0.25">
      <c r="A39" s="21" t="s">
        <v>70</v>
      </c>
      <c r="B39" s="22">
        <v>0</v>
      </c>
      <c r="C39" s="22">
        <v>853461.86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0"/>
        <v>853461.86</v>
      </c>
    </row>
    <row r="40" spans="1:14" x14ac:dyDescent="0.2">
      <c r="A40" s="28" t="s">
        <v>71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>
        <f t="shared" si="0"/>
        <v>0</v>
      </c>
    </row>
    <row r="41" spans="1:14" x14ac:dyDescent="0.2">
      <c r="A41" s="28" t="s">
        <v>72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>
        <f t="shared" si="0"/>
        <v>0</v>
      </c>
    </row>
    <row r="42" spans="1:14" x14ac:dyDescent="0.2">
      <c r="A42" s="28" t="s">
        <v>73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>
        <f t="shared" si="0"/>
        <v>0</v>
      </c>
    </row>
    <row r="43" spans="1:14" x14ac:dyDescent="0.2">
      <c r="A43" s="28" t="s">
        <v>74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>
        <f t="shared" si="0"/>
        <v>0</v>
      </c>
    </row>
    <row r="44" spans="1:14" x14ac:dyDescent="0.2">
      <c r="A44" s="28" t="s">
        <v>75</v>
      </c>
      <c r="B44" s="24">
        <v>0</v>
      </c>
      <c r="C44" s="24">
        <v>853461.86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>
        <f t="shared" si="0"/>
        <v>853461.86</v>
      </c>
    </row>
    <row r="45" spans="1:14" x14ac:dyDescent="0.2">
      <c r="A45" s="28" t="s">
        <v>76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>
        <f t="shared" si="0"/>
        <v>0</v>
      </c>
    </row>
    <row r="46" spans="1:14" x14ac:dyDescent="0.2">
      <c r="A46" s="28" t="s">
        <v>77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>
        <f t="shared" si="0"/>
        <v>0</v>
      </c>
    </row>
    <row r="47" spans="1:14" x14ac:dyDescent="0.2">
      <c r="A47" s="28" t="s">
        <v>78</v>
      </c>
      <c r="B47" s="24">
        <v>0</v>
      </c>
      <c r="C47" s="24"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>
        <f t="shared" si="0"/>
        <v>0</v>
      </c>
    </row>
    <row r="48" spans="1:14" x14ac:dyDescent="0.2">
      <c r="A48" s="28" t="s">
        <v>79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>
        <f t="shared" si="0"/>
        <v>0</v>
      </c>
    </row>
    <row r="49" spans="1:14" ht="13.5" thickBot="1" x14ac:dyDescent="0.25">
      <c r="A49" s="28" t="s">
        <v>80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>
        <f t="shared" si="0"/>
        <v>0</v>
      </c>
    </row>
    <row r="50" spans="1:14" ht="13.5" thickBot="1" x14ac:dyDescent="0.25">
      <c r="A50" s="21" t="s">
        <v>81</v>
      </c>
      <c r="B50" s="22">
        <v>12558159.52</v>
      </c>
      <c r="C50" s="22">
        <v>9725495.2799999993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0"/>
        <v>22283654.799999997</v>
      </c>
    </row>
    <row r="51" spans="1:14" x14ac:dyDescent="0.2">
      <c r="A51" s="28" t="s">
        <v>82</v>
      </c>
      <c r="B51" s="24">
        <v>12229446.52</v>
      </c>
      <c r="C51" s="24">
        <v>9725495.2799999993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>
        <f t="shared" si="0"/>
        <v>21954941.799999997</v>
      </c>
    </row>
    <row r="52" spans="1:14" x14ac:dyDescent="0.2">
      <c r="A52" s="28" t="s">
        <v>83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>
        <f t="shared" si="0"/>
        <v>0</v>
      </c>
    </row>
    <row r="53" spans="1:14" x14ac:dyDescent="0.2">
      <c r="A53" s="28" t="s">
        <v>84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>
        <f t="shared" si="0"/>
        <v>0</v>
      </c>
    </row>
    <row r="54" spans="1:14" x14ac:dyDescent="0.2">
      <c r="A54" s="28" t="s">
        <v>85</v>
      </c>
      <c r="B54" s="24">
        <v>328713</v>
      </c>
      <c r="C54" s="24"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>
        <f t="shared" si="0"/>
        <v>328713</v>
      </c>
    </row>
    <row r="55" spans="1:14" x14ac:dyDescent="0.2">
      <c r="A55" s="28" t="s">
        <v>86</v>
      </c>
      <c r="B55" s="24">
        <v>0</v>
      </c>
      <c r="C55" s="24"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0">
        <f t="shared" si="0"/>
        <v>0</v>
      </c>
    </row>
    <row r="56" spans="1:14" x14ac:dyDescent="0.2">
      <c r="A56" s="28" t="s">
        <v>87</v>
      </c>
      <c r="B56" s="24">
        <v>0</v>
      </c>
      <c r="C56" s="24"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0">
        <f t="shared" si="0"/>
        <v>0</v>
      </c>
    </row>
    <row r="57" spans="1:14" ht="13.5" thickBot="1" x14ac:dyDescent="0.25">
      <c r="A57" s="28" t="s">
        <v>88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0">
        <f t="shared" si="0"/>
        <v>0</v>
      </c>
    </row>
    <row r="58" spans="1:14" ht="23.25" thickBot="1" x14ac:dyDescent="0.25">
      <c r="A58" s="21" t="s">
        <v>89</v>
      </c>
      <c r="B58" s="22">
        <v>5457484.46</v>
      </c>
      <c r="C58" s="22">
        <v>7832100.0300000003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>
        <f t="shared" si="0"/>
        <v>13289584.49</v>
      </c>
    </row>
    <row r="59" spans="1:14" x14ac:dyDescent="0.2">
      <c r="A59" s="28" t="s">
        <v>90</v>
      </c>
      <c r="B59" s="24">
        <v>0</v>
      </c>
      <c r="C59" s="24"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0">
        <f t="shared" si="0"/>
        <v>0</v>
      </c>
    </row>
    <row r="60" spans="1:14" x14ac:dyDescent="0.2">
      <c r="A60" s="28" t="s">
        <v>91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0">
        <f t="shared" si="0"/>
        <v>0</v>
      </c>
    </row>
    <row r="61" spans="1:14" x14ac:dyDescent="0.2">
      <c r="A61" s="28" t="s">
        <v>92</v>
      </c>
      <c r="B61" s="24">
        <v>3381316.67</v>
      </c>
      <c r="C61" s="24">
        <v>3661490.85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0">
        <f t="shared" si="0"/>
        <v>7042807.5199999996</v>
      </c>
    </row>
    <row r="62" spans="1:14" x14ac:dyDescent="0.2">
      <c r="A62" s="28" t="s">
        <v>93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0">
        <f t="shared" si="0"/>
        <v>0</v>
      </c>
    </row>
    <row r="63" spans="1:14" x14ac:dyDescent="0.2">
      <c r="A63" s="28" t="s">
        <v>94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0">
        <f t="shared" si="0"/>
        <v>0</v>
      </c>
    </row>
    <row r="64" spans="1:14" x14ac:dyDescent="0.2">
      <c r="A64" s="28" t="s">
        <v>95</v>
      </c>
      <c r="B64" s="24">
        <v>0</v>
      </c>
      <c r="C64" s="24"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>
        <f t="shared" si="0"/>
        <v>0</v>
      </c>
    </row>
    <row r="65" spans="1:14" x14ac:dyDescent="0.2">
      <c r="A65" s="28" t="s">
        <v>96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0">
        <f t="shared" si="0"/>
        <v>0</v>
      </c>
    </row>
    <row r="66" spans="1:14" x14ac:dyDescent="0.2">
      <c r="A66" s="28" t="s">
        <v>97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>
        <f t="shared" si="0"/>
        <v>0</v>
      </c>
    </row>
    <row r="67" spans="1:14" x14ac:dyDescent="0.2">
      <c r="A67" s="28" t="s">
        <v>98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>
        <f t="shared" si="0"/>
        <v>0</v>
      </c>
    </row>
    <row r="68" spans="1:14" x14ac:dyDescent="0.2">
      <c r="A68" s="28" t="s">
        <v>99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>
        <f t="shared" si="0"/>
        <v>0</v>
      </c>
    </row>
    <row r="69" spans="1:14" x14ac:dyDescent="0.2">
      <c r="A69" s="28" t="s">
        <v>100</v>
      </c>
      <c r="B69" s="24">
        <v>0</v>
      </c>
      <c r="C69" s="24"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0">
        <f t="shared" ref="N69:N101" si="1">SUM(B69:M69)</f>
        <v>0</v>
      </c>
    </row>
    <row r="70" spans="1:14" x14ac:dyDescent="0.2">
      <c r="A70" s="28" t="s">
        <v>101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0">
        <f t="shared" si="1"/>
        <v>0</v>
      </c>
    </row>
    <row r="71" spans="1:14" ht="22.5" x14ac:dyDescent="0.2">
      <c r="A71" s="28" t="s">
        <v>102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>
        <f t="shared" si="1"/>
        <v>0</v>
      </c>
    </row>
    <row r="72" spans="1:14" ht="22.5" x14ac:dyDescent="0.2">
      <c r="A72" s="28" t="s">
        <v>103</v>
      </c>
      <c r="B72" s="24">
        <v>1731813.36</v>
      </c>
      <c r="C72" s="24">
        <v>1638153.43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0">
        <f t="shared" si="1"/>
        <v>3369966.79</v>
      </c>
    </row>
    <row r="73" spans="1:14" ht="13.5" thickBot="1" x14ac:dyDescent="0.25">
      <c r="A73" s="28" t="s">
        <v>104</v>
      </c>
      <c r="B73" s="24">
        <v>344354.43</v>
      </c>
      <c r="C73" s="24">
        <v>2532455.75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0">
        <f t="shared" si="1"/>
        <v>2876810.18</v>
      </c>
    </row>
    <row r="74" spans="1:14" ht="13.5" thickBot="1" x14ac:dyDescent="0.25">
      <c r="A74" s="21" t="s">
        <v>105</v>
      </c>
      <c r="B74" s="22">
        <v>8216149.2999999998</v>
      </c>
      <c r="C74" s="22">
        <v>9565222.959999999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"/>
        <v>17781372.259999998</v>
      </c>
    </row>
    <row r="75" spans="1:14" x14ac:dyDescent="0.2">
      <c r="A75" s="28" t="s">
        <v>106</v>
      </c>
      <c r="B75" s="24">
        <v>7832427.7000000002</v>
      </c>
      <c r="C75" s="24">
        <v>8797779.7599999998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0">
        <f t="shared" si="1"/>
        <v>16630207.460000001</v>
      </c>
    </row>
    <row r="76" spans="1:14" x14ac:dyDescent="0.2">
      <c r="A76" s="28" t="s">
        <v>107</v>
      </c>
      <c r="B76" s="24">
        <v>383721.6</v>
      </c>
      <c r="C76" s="24">
        <v>767443.2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0">
        <f t="shared" si="1"/>
        <v>1151164.7999999998</v>
      </c>
    </row>
    <row r="77" spans="1:14" x14ac:dyDescent="0.2">
      <c r="A77" s="28" t="s">
        <v>108</v>
      </c>
      <c r="B77" s="24">
        <v>0</v>
      </c>
      <c r="C77" s="24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30">
        <f t="shared" si="1"/>
        <v>0</v>
      </c>
    </row>
    <row r="78" spans="1:14" x14ac:dyDescent="0.2">
      <c r="A78" s="28" t="s">
        <v>109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30">
        <f t="shared" si="1"/>
        <v>0</v>
      </c>
    </row>
    <row r="79" spans="1:14" x14ac:dyDescent="0.2">
      <c r="A79" s="28" t="s">
        <v>110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30">
        <f t="shared" si="1"/>
        <v>0</v>
      </c>
    </row>
    <row r="80" spans="1:14" ht="13.5" thickBot="1" x14ac:dyDescent="0.25">
      <c r="A80" s="28" t="s">
        <v>41</v>
      </c>
      <c r="B80" s="24">
        <v>0</v>
      </c>
      <c r="C80" s="24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30">
        <f t="shared" si="1"/>
        <v>0</v>
      </c>
    </row>
    <row r="81" spans="1:14" ht="13.5" thickBot="1" x14ac:dyDescent="0.25">
      <c r="A81" s="21" t="s">
        <v>111</v>
      </c>
      <c r="B81" s="22">
        <v>4695608.04</v>
      </c>
      <c r="C81" s="22">
        <v>7196484.4199999999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>
        <f t="shared" si="1"/>
        <v>11892092.460000001</v>
      </c>
    </row>
    <row r="82" spans="1:14" x14ac:dyDescent="0.2">
      <c r="A82" s="28" t="s">
        <v>112</v>
      </c>
      <c r="B82" s="24">
        <v>647526.6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>
        <f t="shared" si="1"/>
        <v>647526.6</v>
      </c>
    </row>
    <row r="83" spans="1:14" x14ac:dyDescent="0.2">
      <c r="A83" s="28" t="s">
        <v>113</v>
      </c>
      <c r="B83" s="24">
        <v>0</v>
      </c>
      <c r="C83" s="24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>
        <f t="shared" si="1"/>
        <v>0</v>
      </c>
    </row>
    <row r="84" spans="1:14" x14ac:dyDescent="0.2">
      <c r="A84" s="28" t="s">
        <v>114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>
        <f t="shared" si="1"/>
        <v>0</v>
      </c>
    </row>
    <row r="85" spans="1:14" ht="13.5" thickBot="1" x14ac:dyDescent="0.25">
      <c r="A85" s="28" t="s">
        <v>41</v>
      </c>
      <c r="B85" s="24">
        <v>4048081.44</v>
      </c>
      <c r="C85" s="24">
        <v>7196484.4199999999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 t="shared" si="1"/>
        <v>11244565.859999999</v>
      </c>
    </row>
    <row r="86" spans="1:14" ht="13.5" thickBot="1" x14ac:dyDescent="0.25">
      <c r="A86" s="21" t="s">
        <v>115</v>
      </c>
      <c r="B86" s="22">
        <v>446509.2</v>
      </c>
      <c r="C86" s="22">
        <v>470687.52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"/>
        <v>917196.72</v>
      </c>
    </row>
    <row r="87" spans="1:14" x14ac:dyDescent="0.2">
      <c r="A87" s="28" t="s">
        <v>116</v>
      </c>
      <c r="B87" s="24">
        <v>0</v>
      </c>
      <c r="C87" s="24"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30">
        <f t="shared" si="1"/>
        <v>0</v>
      </c>
    </row>
    <row r="88" spans="1:14" x14ac:dyDescent="0.2">
      <c r="A88" s="28" t="s">
        <v>117</v>
      </c>
      <c r="B88" s="24">
        <v>0</v>
      </c>
      <c r="C88" s="24">
        <v>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30">
        <f t="shared" si="1"/>
        <v>0</v>
      </c>
    </row>
    <row r="89" spans="1:14" x14ac:dyDescent="0.2">
      <c r="A89" s="28" t="s">
        <v>118</v>
      </c>
      <c r="B89" s="24">
        <v>0</v>
      </c>
      <c r="C89" s="24"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30">
        <f t="shared" si="1"/>
        <v>0</v>
      </c>
    </row>
    <row r="90" spans="1:14" x14ac:dyDescent="0.2">
      <c r="A90" s="28" t="s">
        <v>119</v>
      </c>
      <c r="B90" s="24">
        <v>0</v>
      </c>
      <c r="C90" s="24">
        <v>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30">
        <f t="shared" si="1"/>
        <v>0</v>
      </c>
    </row>
    <row r="91" spans="1:14" x14ac:dyDescent="0.2">
      <c r="A91" s="28" t="s">
        <v>130</v>
      </c>
      <c r="B91" s="24">
        <v>0</v>
      </c>
      <c r="C91" s="24"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30">
        <f t="shared" si="1"/>
        <v>0</v>
      </c>
    </row>
    <row r="92" spans="1:14" x14ac:dyDescent="0.2">
      <c r="A92" s="28" t="s">
        <v>121</v>
      </c>
      <c r="B92" s="24">
        <v>0</v>
      </c>
      <c r="C92" s="24"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30">
        <f t="shared" si="1"/>
        <v>0</v>
      </c>
    </row>
    <row r="93" spans="1:14" x14ac:dyDescent="0.2">
      <c r="A93" s="28" t="s">
        <v>120</v>
      </c>
      <c r="B93" s="24">
        <v>87797.25</v>
      </c>
      <c r="C93" s="24">
        <v>70836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30">
        <f t="shared" si="1"/>
        <v>158633.25</v>
      </c>
    </row>
    <row r="94" spans="1:14" ht="13.5" thickBot="1" x14ac:dyDescent="0.25">
      <c r="A94" s="28" t="s">
        <v>41</v>
      </c>
      <c r="B94" s="24">
        <v>358711.95</v>
      </c>
      <c r="C94" s="24">
        <v>399851.52000000002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30">
        <f t="shared" si="1"/>
        <v>758563.47</v>
      </c>
    </row>
    <row r="95" spans="1:14" ht="13.5" thickBot="1" x14ac:dyDescent="0.25">
      <c r="A95" s="21" t="s">
        <v>122</v>
      </c>
      <c r="B95" s="22">
        <v>0</v>
      </c>
      <c r="C95" s="22"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>
        <f t="shared" si="1"/>
        <v>0</v>
      </c>
    </row>
    <row r="96" spans="1:14" x14ac:dyDescent="0.2">
      <c r="A96" s="28" t="s">
        <v>123</v>
      </c>
      <c r="B96" s="24">
        <v>0</v>
      </c>
      <c r="C96" s="24">
        <v>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30">
        <f t="shared" si="1"/>
        <v>0</v>
      </c>
    </row>
    <row r="97" spans="1:14" x14ac:dyDescent="0.2">
      <c r="A97" s="28" t="s">
        <v>124</v>
      </c>
      <c r="B97" s="24">
        <v>0</v>
      </c>
      <c r="C97" s="24">
        <v>0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30">
        <f t="shared" si="1"/>
        <v>0</v>
      </c>
    </row>
    <row r="98" spans="1:14" ht="13.5" thickBot="1" x14ac:dyDescent="0.25">
      <c r="A98" s="28" t="s">
        <v>41</v>
      </c>
      <c r="B98" s="24">
        <v>0</v>
      </c>
      <c r="C98" s="24"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30">
        <f t="shared" si="1"/>
        <v>0</v>
      </c>
    </row>
    <row r="99" spans="1:14" ht="13.5" thickBot="1" x14ac:dyDescent="0.25">
      <c r="A99" s="21" t="s">
        <v>125</v>
      </c>
      <c r="B99" s="22">
        <v>6876507.7199999997</v>
      </c>
      <c r="C99" s="22">
        <v>6402145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1"/>
        <v>13278652.719999999</v>
      </c>
    </row>
    <row r="100" spans="1:14" ht="13.5" thickBot="1" x14ac:dyDescent="0.25">
      <c r="A100" s="33" t="s">
        <v>125</v>
      </c>
      <c r="B100" s="34">
        <v>6876507.7199999997</v>
      </c>
      <c r="C100" s="34">
        <v>6402145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>
        <f t="shared" si="1"/>
        <v>13278652.719999999</v>
      </c>
    </row>
    <row r="101" spans="1:14" ht="13.5" thickBot="1" x14ac:dyDescent="0.25">
      <c r="A101" s="36" t="s">
        <v>2</v>
      </c>
      <c r="B101" s="37">
        <f t="shared" ref="B101:C101" si="2">B4+B10+B17+B22+B25+B37+B39+B50+B58+B74+B81+B86+B95+B99</f>
        <v>180067591.03999999</v>
      </c>
      <c r="C101" s="37">
        <f t="shared" si="2"/>
        <v>179702989.94000003</v>
      </c>
      <c r="D101" s="37">
        <f t="shared" ref="D101:M101" si="3">SUM(D99,D95,D86,D81,D74,D58,D50,D39,D37,D25,D22,D17,D10,D4)</f>
        <v>0</v>
      </c>
      <c r="E101" s="37">
        <f t="shared" si="3"/>
        <v>0</v>
      </c>
      <c r="F101" s="37">
        <f t="shared" si="3"/>
        <v>0</v>
      </c>
      <c r="G101" s="37">
        <f t="shared" si="3"/>
        <v>0</v>
      </c>
      <c r="H101" s="37">
        <f t="shared" si="3"/>
        <v>0</v>
      </c>
      <c r="I101" s="37">
        <f t="shared" si="3"/>
        <v>0</v>
      </c>
      <c r="J101" s="37">
        <f t="shared" si="3"/>
        <v>0</v>
      </c>
      <c r="K101" s="37">
        <f t="shared" si="3"/>
        <v>0</v>
      </c>
      <c r="L101" s="37">
        <f t="shared" si="3"/>
        <v>0</v>
      </c>
      <c r="M101" s="37">
        <f t="shared" si="3"/>
        <v>0</v>
      </c>
      <c r="N101" s="37">
        <f t="shared" si="1"/>
        <v>359770580.98000002</v>
      </c>
    </row>
    <row r="104" spans="1:14" x14ac:dyDescent="0.2"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pane xSplit="1" ySplit="3" topLeftCell="B85" activePane="bottomRight" state="frozen"/>
      <selection pane="topRight" activeCell="B1" sqref="B1"/>
      <selection pane="bottomLeft" activeCell="A4" sqref="A4"/>
      <selection pane="bottomRight" activeCell="C99" sqref="C99"/>
    </sheetView>
  </sheetViews>
  <sheetFormatPr baseColWidth="10" defaultRowHeight="12.75" x14ac:dyDescent="0.2"/>
  <cols>
    <col min="1" max="1" width="32.7109375" style="17" customWidth="1"/>
    <col min="2" max="256" width="11.42578125" style="17"/>
    <col min="257" max="257" width="32.7109375" style="17" customWidth="1"/>
    <col min="258" max="512" width="11.42578125" style="17"/>
    <col min="513" max="513" width="32.7109375" style="17" customWidth="1"/>
    <col min="514" max="768" width="11.42578125" style="17"/>
    <col min="769" max="769" width="32.7109375" style="17" customWidth="1"/>
    <col min="770" max="1024" width="11.42578125" style="17"/>
    <col min="1025" max="1025" width="32.7109375" style="17" customWidth="1"/>
    <col min="1026" max="1280" width="11.42578125" style="17"/>
    <col min="1281" max="1281" width="32.7109375" style="17" customWidth="1"/>
    <col min="1282" max="1536" width="11.42578125" style="17"/>
    <col min="1537" max="1537" width="32.7109375" style="17" customWidth="1"/>
    <col min="1538" max="1792" width="11.42578125" style="17"/>
    <col min="1793" max="1793" width="32.7109375" style="17" customWidth="1"/>
    <col min="1794" max="2048" width="11.42578125" style="17"/>
    <col min="2049" max="2049" width="32.7109375" style="17" customWidth="1"/>
    <col min="2050" max="2304" width="11.42578125" style="17"/>
    <col min="2305" max="2305" width="32.7109375" style="17" customWidth="1"/>
    <col min="2306" max="2560" width="11.42578125" style="17"/>
    <col min="2561" max="2561" width="32.7109375" style="17" customWidth="1"/>
    <col min="2562" max="2816" width="11.42578125" style="17"/>
    <col min="2817" max="2817" width="32.7109375" style="17" customWidth="1"/>
    <col min="2818" max="3072" width="11.42578125" style="17"/>
    <col min="3073" max="3073" width="32.7109375" style="17" customWidth="1"/>
    <col min="3074" max="3328" width="11.42578125" style="17"/>
    <col min="3329" max="3329" width="32.7109375" style="17" customWidth="1"/>
    <col min="3330" max="3584" width="11.42578125" style="17"/>
    <col min="3585" max="3585" width="32.7109375" style="17" customWidth="1"/>
    <col min="3586" max="3840" width="11.42578125" style="17"/>
    <col min="3841" max="3841" width="32.7109375" style="17" customWidth="1"/>
    <col min="3842" max="4096" width="11.42578125" style="17"/>
    <col min="4097" max="4097" width="32.7109375" style="17" customWidth="1"/>
    <col min="4098" max="4352" width="11.42578125" style="17"/>
    <col min="4353" max="4353" width="32.7109375" style="17" customWidth="1"/>
    <col min="4354" max="4608" width="11.42578125" style="17"/>
    <col min="4609" max="4609" width="32.7109375" style="17" customWidth="1"/>
    <col min="4610" max="4864" width="11.42578125" style="17"/>
    <col min="4865" max="4865" width="32.7109375" style="17" customWidth="1"/>
    <col min="4866" max="5120" width="11.42578125" style="17"/>
    <col min="5121" max="5121" width="32.7109375" style="17" customWidth="1"/>
    <col min="5122" max="5376" width="11.42578125" style="17"/>
    <col min="5377" max="5377" width="32.7109375" style="17" customWidth="1"/>
    <col min="5378" max="5632" width="11.42578125" style="17"/>
    <col min="5633" max="5633" width="32.7109375" style="17" customWidth="1"/>
    <col min="5634" max="5888" width="11.42578125" style="17"/>
    <col min="5889" max="5889" width="32.7109375" style="17" customWidth="1"/>
    <col min="5890" max="6144" width="11.42578125" style="17"/>
    <col min="6145" max="6145" width="32.7109375" style="17" customWidth="1"/>
    <col min="6146" max="6400" width="11.42578125" style="17"/>
    <col min="6401" max="6401" width="32.7109375" style="17" customWidth="1"/>
    <col min="6402" max="6656" width="11.42578125" style="17"/>
    <col min="6657" max="6657" width="32.7109375" style="17" customWidth="1"/>
    <col min="6658" max="6912" width="11.42578125" style="17"/>
    <col min="6913" max="6913" width="32.7109375" style="17" customWidth="1"/>
    <col min="6914" max="7168" width="11.42578125" style="17"/>
    <col min="7169" max="7169" width="32.7109375" style="17" customWidth="1"/>
    <col min="7170" max="7424" width="11.42578125" style="17"/>
    <col min="7425" max="7425" width="32.7109375" style="17" customWidth="1"/>
    <col min="7426" max="7680" width="11.42578125" style="17"/>
    <col min="7681" max="7681" width="32.7109375" style="17" customWidth="1"/>
    <col min="7682" max="7936" width="11.42578125" style="17"/>
    <col min="7937" max="7937" width="32.7109375" style="17" customWidth="1"/>
    <col min="7938" max="8192" width="11.42578125" style="17"/>
    <col min="8193" max="8193" width="32.7109375" style="17" customWidth="1"/>
    <col min="8194" max="8448" width="11.42578125" style="17"/>
    <col min="8449" max="8449" width="32.7109375" style="17" customWidth="1"/>
    <col min="8450" max="8704" width="11.42578125" style="17"/>
    <col min="8705" max="8705" width="32.7109375" style="17" customWidth="1"/>
    <col min="8706" max="8960" width="11.42578125" style="17"/>
    <col min="8961" max="8961" width="32.7109375" style="17" customWidth="1"/>
    <col min="8962" max="9216" width="11.42578125" style="17"/>
    <col min="9217" max="9217" width="32.7109375" style="17" customWidth="1"/>
    <col min="9218" max="9472" width="11.42578125" style="17"/>
    <col min="9473" max="9473" width="32.7109375" style="17" customWidth="1"/>
    <col min="9474" max="9728" width="11.42578125" style="17"/>
    <col min="9729" max="9729" width="32.7109375" style="17" customWidth="1"/>
    <col min="9730" max="9984" width="11.42578125" style="17"/>
    <col min="9985" max="9985" width="32.7109375" style="17" customWidth="1"/>
    <col min="9986" max="10240" width="11.42578125" style="17"/>
    <col min="10241" max="10241" width="32.7109375" style="17" customWidth="1"/>
    <col min="10242" max="10496" width="11.42578125" style="17"/>
    <col min="10497" max="10497" width="32.7109375" style="17" customWidth="1"/>
    <col min="10498" max="10752" width="11.42578125" style="17"/>
    <col min="10753" max="10753" width="32.7109375" style="17" customWidth="1"/>
    <col min="10754" max="11008" width="11.42578125" style="17"/>
    <col min="11009" max="11009" width="32.7109375" style="17" customWidth="1"/>
    <col min="11010" max="11264" width="11.42578125" style="17"/>
    <col min="11265" max="11265" width="32.7109375" style="17" customWidth="1"/>
    <col min="11266" max="11520" width="11.42578125" style="17"/>
    <col min="11521" max="11521" width="32.7109375" style="17" customWidth="1"/>
    <col min="11522" max="11776" width="11.42578125" style="17"/>
    <col min="11777" max="11777" width="32.7109375" style="17" customWidth="1"/>
    <col min="11778" max="12032" width="11.42578125" style="17"/>
    <col min="12033" max="12033" width="32.7109375" style="17" customWidth="1"/>
    <col min="12034" max="12288" width="11.42578125" style="17"/>
    <col min="12289" max="12289" width="32.7109375" style="17" customWidth="1"/>
    <col min="12290" max="12544" width="11.42578125" style="17"/>
    <col min="12545" max="12545" width="32.7109375" style="17" customWidth="1"/>
    <col min="12546" max="12800" width="11.42578125" style="17"/>
    <col min="12801" max="12801" width="32.7109375" style="17" customWidth="1"/>
    <col min="12802" max="13056" width="11.42578125" style="17"/>
    <col min="13057" max="13057" width="32.7109375" style="17" customWidth="1"/>
    <col min="13058" max="13312" width="11.42578125" style="17"/>
    <col min="13313" max="13313" width="32.7109375" style="17" customWidth="1"/>
    <col min="13314" max="13568" width="11.42578125" style="17"/>
    <col min="13569" max="13569" width="32.7109375" style="17" customWidth="1"/>
    <col min="13570" max="13824" width="11.42578125" style="17"/>
    <col min="13825" max="13825" width="32.7109375" style="17" customWidth="1"/>
    <col min="13826" max="14080" width="11.42578125" style="17"/>
    <col min="14081" max="14081" width="32.7109375" style="17" customWidth="1"/>
    <col min="14082" max="14336" width="11.42578125" style="17"/>
    <col min="14337" max="14337" width="32.7109375" style="17" customWidth="1"/>
    <col min="14338" max="14592" width="11.42578125" style="17"/>
    <col min="14593" max="14593" width="32.7109375" style="17" customWidth="1"/>
    <col min="14594" max="14848" width="11.42578125" style="17"/>
    <col min="14849" max="14849" width="32.7109375" style="17" customWidth="1"/>
    <col min="14850" max="15104" width="11.42578125" style="17"/>
    <col min="15105" max="15105" width="32.7109375" style="17" customWidth="1"/>
    <col min="15106" max="15360" width="11.42578125" style="17"/>
    <col min="15361" max="15361" width="32.7109375" style="17" customWidth="1"/>
    <col min="15362" max="15616" width="11.42578125" style="17"/>
    <col min="15617" max="15617" width="32.7109375" style="17" customWidth="1"/>
    <col min="15618" max="15872" width="11.42578125" style="17"/>
    <col min="15873" max="15873" width="32.7109375" style="17" customWidth="1"/>
    <col min="15874" max="16128" width="11.42578125" style="17"/>
    <col min="16129" max="16129" width="32.7109375" style="17" customWidth="1"/>
    <col min="16130" max="16384" width="11.42578125" style="17"/>
  </cols>
  <sheetData>
    <row r="1" spans="1:14" x14ac:dyDescent="0.2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 thickBot="1" x14ac:dyDescent="0.25">
      <c r="A3" s="18" t="s">
        <v>23</v>
      </c>
      <c r="B3" s="19" t="s">
        <v>24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19" t="s">
        <v>31</v>
      </c>
      <c r="J3" s="19" t="s">
        <v>32</v>
      </c>
      <c r="K3" s="19" t="s">
        <v>33</v>
      </c>
      <c r="L3" s="19" t="s">
        <v>34</v>
      </c>
      <c r="M3" s="19" t="s">
        <v>35</v>
      </c>
      <c r="N3" s="20" t="s">
        <v>2</v>
      </c>
    </row>
    <row r="4" spans="1:14" ht="13.5" thickBot="1" x14ac:dyDescent="0.25">
      <c r="A4" s="21" t="s">
        <v>36</v>
      </c>
      <c r="B4" s="22">
        <v>0</v>
      </c>
      <c r="C4" s="22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f>SUM(B4:M4)</f>
        <v>0</v>
      </c>
    </row>
    <row r="5" spans="1:14" x14ac:dyDescent="0.2">
      <c r="A5" s="23" t="s">
        <v>37</v>
      </c>
      <c r="B5" s="24">
        <v>0</v>
      </c>
      <c r="C5" s="24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 t="shared" ref="N5:N68" si="0">SUM(B5:M5)</f>
        <v>0</v>
      </c>
    </row>
    <row r="6" spans="1:14" x14ac:dyDescent="0.2">
      <c r="A6" s="23" t="s">
        <v>38</v>
      </c>
      <c r="B6" s="24">
        <v>0</v>
      </c>
      <c r="C6" s="24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 t="shared" si="0"/>
        <v>0</v>
      </c>
    </row>
    <row r="7" spans="1:14" x14ac:dyDescent="0.2">
      <c r="A7" s="23" t="s">
        <v>39</v>
      </c>
      <c r="B7" s="24">
        <v>0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 t="shared" si="0"/>
        <v>0</v>
      </c>
    </row>
    <row r="8" spans="1:14" x14ac:dyDescent="0.2">
      <c r="A8" s="26" t="s">
        <v>40</v>
      </c>
      <c r="B8" s="24">
        <v>0</v>
      </c>
      <c r="C8" s="24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 t="shared" si="0"/>
        <v>0</v>
      </c>
    </row>
    <row r="9" spans="1:14" ht="13.5" thickBot="1" x14ac:dyDescent="0.25">
      <c r="A9" s="27" t="s">
        <v>41</v>
      </c>
      <c r="B9" s="25">
        <v>0</v>
      </c>
      <c r="C9" s="24">
        <v>0</v>
      </c>
      <c r="D9" s="24"/>
      <c r="E9" s="24"/>
      <c r="F9" s="25"/>
      <c r="G9" s="24"/>
      <c r="H9" s="24"/>
      <c r="I9" s="24"/>
      <c r="J9" s="25"/>
      <c r="K9" s="24"/>
      <c r="L9" s="24"/>
      <c r="M9" s="24"/>
      <c r="N9" s="25">
        <f t="shared" si="0"/>
        <v>0</v>
      </c>
    </row>
    <row r="10" spans="1:14" ht="13.5" thickBot="1" x14ac:dyDescent="0.25">
      <c r="A10" s="21" t="s">
        <v>42</v>
      </c>
      <c r="B10" s="22">
        <v>0</v>
      </c>
      <c r="C10" s="22"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 t="shared" si="0"/>
        <v>0</v>
      </c>
    </row>
    <row r="11" spans="1:14" x14ac:dyDescent="0.2">
      <c r="A11" s="28" t="s">
        <v>43</v>
      </c>
      <c r="B11" s="24">
        <v>0</v>
      </c>
      <c r="C11" s="24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si="0"/>
        <v>0</v>
      </c>
    </row>
    <row r="12" spans="1:14" x14ac:dyDescent="0.2">
      <c r="A12" s="28" t="s">
        <v>44</v>
      </c>
      <c r="B12" s="24">
        <v>0</v>
      </c>
      <c r="C12" s="24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4" x14ac:dyDescent="0.2">
      <c r="A13" s="28" t="s">
        <v>45</v>
      </c>
      <c r="B13" s="24">
        <v>0</v>
      </c>
      <c r="C13" s="24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4" x14ac:dyDescent="0.2">
      <c r="A14" s="28" t="s">
        <v>46</v>
      </c>
      <c r="B14" s="24">
        <v>0</v>
      </c>
      <c r="C14" s="24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4" x14ac:dyDescent="0.2">
      <c r="A15" s="28" t="s">
        <v>47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4" ht="13.5" thickBot="1" x14ac:dyDescent="0.25">
      <c r="A16" s="28" t="s">
        <v>48</v>
      </c>
      <c r="B16" s="24">
        <v>0</v>
      </c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0</v>
      </c>
    </row>
    <row r="17" spans="1:14" ht="13.5" thickBot="1" x14ac:dyDescent="0.25">
      <c r="A17" s="21" t="s">
        <v>49</v>
      </c>
      <c r="B17" s="22">
        <v>0</v>
      </c>
      <c r="C17" s="22"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f t="shared" si="0"/>
        <v>0</v>
      </c>
    </row>
    <row r="18" spans="1:14" x14ac:dyDescent="0.2">
      <c r="A18" s="28" t="s">
        <v>50</v>
      </c>
      <c r="B18" s="24">
        <v>0</v>
      </c>
      <c r="C18" s="24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0</v>
      </c>
    </row>
    <row r="19" spans="1:14" x14ac:dyDescent="0.2">
      <c r="A19" s="28" t="s">
        <v>51</v>
      </c>
      <c r="B19" s="24">
        <v>0</v>
      </c>
      <c r="C19" s="24"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0"/>
        <v>0</v>
      </c>
    </row>
    <row r="20" spans="1:14" x14ac:dyDescent="0.2">
      <c r="A20" s="28" t="s">
        <v>52</v>
      </c>
      <c r="B20" s="24">
        <v>0</v>
      </c>
      <c r="C20" s="24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0"/>
        <v>0</v>
      </c>
    </row>
    <row r="21" spans="1:14" ht="13.5" thickBot="1" x14ac:dyDescent="0.25">
      <c r="A21" s="28" t="s">
        <v>53</v>
      </c>
      <c r="B21" s="24">
        <v>0</v>
      </c>
      <c r="C21" s="24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ht="13.5" thickBot="1" x14ac:dyDescent="0.25">
      <c r="A22" s="21" t="s">
        <v>54</v>
      </c>
      <c r="B22" s="29">
        <v>0</v>
      </c>
      <c r="C22" s="29"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>
        <f t="shared" si="0"/>
        <v>0</v>
      </c>
    </row>
    <row r="23" spans="1:14" x14ac:dyDescent="0.2">
      <c r="A23" s="28" t="s">
        <v>55</v>
      </c>
      <c r="B23" s="24">
        <v>0</v>
      </c>
      <c r="C23" s="24"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0">
        <f t="shared" si="0"/>
        <v>0</v>
      </c>
    </row>
    <row r="24" spans="1:14" ht="13.5" thickBot="1" x14ac:dyDescent="0.25">
      <c r="A24" s="28" t="s">
        <v>56</v>
      </c>
      <c r="B24" s="24">
        <v>0</v>
      </c>
      <c r="C24" s="24"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0">
        <f t="shared" si="0"/>
        <v>0</v>
      </c>
    </row>
    <row r="25" spans="1:14" ht="13.5" thickBot="1" x14ac:dyDescent="0.25">
      <c r="A25" s="21" t="s">
        <v>57</v>
      </c>
      <c r="B25" s="22">
        <v>744448.26</v>
      </c>
      <c r="C25" s="22">
        <v>547761.44999999995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f t="shared" si="0"/>
        <v>1292209.71</v>
      </c>
    </row>
    <row r="26" spans="1:14" x14ac:dyDescent="0.2">
      <c r="A26" s="28" t="s">
        <v>58</v>
      </c>
      <c r="B26" s="24">
        <v>0</v>
      </c>
      <c r="C26" s="24"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0">
        <f t="shared" si="0"/>
        <v>0</v>
      </c>
    </row>
    <row r="27" spans="1:14" x14ac:dyDescent="0.2">
      <c r="A27" s="28" t="s">
        <v>59</v>
      </c>
      <c r="B27" s="24">
        <v>0</v>
      </c>
      <c r="C27" s="24"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0">
        <f t="shared" si="0"/>
        <v>0</v>
      </c>
    </row>
    <row r="28" spans="1:14" x14ac:dyDescent="0.2">
      <c r="A28" s="28" t="s">
        <v>60</v>
      </c>
      <c r="B28" s="24">
        <v>0</v>
      </c>
      <c r="C28" s="24"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0">
        <f t="shared" si="0"/>
        <v>0</v>
      </c>
    </row>
    <row r="29" spans="1:14" x14ac:dyDescent="0.2">
      <c r="A29" s="28" t="s">
        <v>61</v>
      </c>
      <c r="B29" s="24">
        <v>0</v>
      </c>
      <c r="C29" s="24"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0">
        <f t="shared" si="0"/>
        <v>0</v>
      </c>
    </row>
    <row r="30" spans="1:14" x14ac:dyDescent="0.2">
      <c r="A30" s="28" t="s">
        <v>62</v>
      </c>
      <c r="B30" s="24">
        <v>0</v>
      </c>
      <c r="C30" s="24"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0">
        <f t="shared" si="0"/>
        <v>0</v>
      </c>
    </row>
    <row r="31" spans="1:14" x14ac:dyDescent="0.2">
      <c r="A31" s="28" t="s">
        <v>63</v>
      </c>
      <c r="B31" s="24">
        <v>744448.26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0">
        <f t="shared" si="0"/>
        <v>744448.26</v>
      </c>
    </row>
    <row r="32" spans="1:14" x14ac:dyDescent="0.2">
      <c r="A32" s="28" t="s">
        <v>64</v>
      </c>
      <c r="B32" s="24">
        <v>0</v>
      </c>
      <c r="C32" s="24"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0">
        <f t="shared" si="0"/>
        <v>0</v>
      </c>
    </row>
    <row r="33" spans="1:14" x14ac:dyDescent="0.2">
      <c r="A33" s="28" t="s">
        <v>65</v>
      </c>
      <c r="B33" s="24">
        <v>0</v>
      </c>
      <c r="C33" s="24"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0">
        <f t="shared" si="0"/>
        <v>0</v>
      </c>
    </row>
    <row r="34" spans="1:14" x14ac:dyDescent="0.2">
      <c r="A34" s="28" t="s">
        <v>66</v>
      </c>
      <c r="B34" s="24">
        <v>0</v>
      </c>
      <c r="C34" s="24"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>
        <f t="shared" si="0"/>
        <v>0</v>
      </c>
    </row>
    <row r="35" spans="1:14" x14ac:dyDescent="0.2">
      <c r="A35" s="28" t="s">
        <v>67</v>
      </c>
      <c r="B35" s="24">
        <v>0</v>
      </c>
      <c r="C35" s="24">
        <v>547761.44999999995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0">
        <f t="shared" si="0"/>
        <v>547761.44999999995</v>
      </c>
    </row>
    <row r="36" spans="1:14" ht="13.5" thickBot="1" x14ac:dyDescent="0.25">
      <c r="A36" s="28" t="s">
        <v>68</v>
      </c>
      <c r="B36" s="24">
        <v>0</v>
      </c>
      <c r="C36" s="24"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>
        <f t="shared" si="0"/>
        <v>0</v>
      </c>
    </row>
    <row r="37" spans="1:14" ht="13.5" thickBot="1" x14ac:dyDescent="0.25">
      <c r="A37" s="21" t="s">
        <v>69</v>
      </c>
      <c r="B37" s="22">
        <v>14023888</v>
      </c>
      <c r="C37" s="22">
        <v>10737680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0"/>
        <v>24761568</v>
      </c>
    </row>
    <row r="38" spans="1:14" ht="13.5" thickBot="1" x14ac:dyDescent="0.25">
      <c r="A38" s="31" t="s">
        <v>69</v>
      </c>
      <c r="B38" s="32">
        <v>14023888</v>
      </c>
      <c r="C38" s="32">
        <v>10737680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 t="shared" si="0"/>
        <v>24761568</v>
      </c>
    </row>
    <row r="39" spans="1:14" ht="13.5" thickBot="1" x14ac:dyDescent="0.25">
      <c r="A39" s="21" t="s">
        <v>70</v>
      </c>
      <c r="B39" s="22">
        <v>2510079.15</v>
      </c>
      <c r="C39" s="22">
        <v>1808050.2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0"/>
        <v>4318129.3499999996</v>
      </c>
    </row>
    <row r="40" spans="1:14" x14ac:dyDescent="0.2">
      <c r="A40" s="28" t="s">
        <v>71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>
        <f t="shared" si="0"/>
        <v>0</v>
      </c>
    </row>
    <row r="41" spans="1:14" x14ac:dyDescent="0.2">
      <c r="A41" s="28" t="s">
        <v>72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>
        <f t="shared" si="0"/>
        <v>0</v>
      </c>
    </row>
    <row r="42" spans="1:14" x14ac:dyDescent="0.2">
      <c r="A42" s="28" t="s">
        <v>73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>
        <f t="shared" si="0"/>
        <v>0</v>
      </c>
    </row>
    <row r="43" spans="1:14" x14ac:dyDescent="0.2">
      <c r="A43" s="28" t="s">
        <v>74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>
        <f t="shared" si="0"/>
        <v>0</v>
      </c>
    </row>
    <row r="44" spans="1:14" x14ac:dyDescent="0.2">
      <c r="A44" s="28" t="s">
        <v>75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>
        <f t="shared" si="0"/>
        <v>0</v>
      </c>
    </row>
    <row r="45" spans="1:14" x14ac:dyDescent="0.2">
      <c r="A45" s="28" t="s">
        <v>76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>
        <f t="shared" si="0"/>
        <v>0</v>
      </c>
    </row>
    <row r="46" spans="1:14" x14ac:dyDescent="0.2">
      <c r="A46" s="28" t="s">
        <v>77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>
        <f t="shared" si="0"/>
        <v>0</v>
      </c>
    </row>
    <row r="47" spans="1:14" x14ac:dyDescent="0.2">
      <c r="A47" s="28" t="s">
        <v>78</v>
      </c>
      <c r="B47" s="24">
        <v>0</v>
      </c>
      <c r="C47" s="24"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>
        <f t="shared" si="0"/>
        <v>0</v>
      </c>
    </row>
    <row r="48" spans="1:14" x14ac:dyDescent="0.2">
      <c r="A48" s="28" t="s">
        <v>79</v>
      </c>
      <c r="B48" s="24">
        <v>2510079.15</v>
      </c>
      <c r="C48" s="24">
        <v>1808050.2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>
        <f t="shared" si="0"/>
        <v>4318129.3499999996</v>
      </c>
    </row>
    <row r="49" spans="1:14" ht="13.5" thickBot="1" x14ac:dyDescent="0.25">
      <c r="A49" s="28" t="s">
        <v>80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>
        <f t="shared" si="0"/>
        <v>0</v>
      </c>
    </row>
    <row r="50" spans="1:14" ht="13.5" thickBot="1" x14ac:dyDescent="0.25">
      <c r="A50" s="21" t="s">
        <v>81</v>
      </c>
      <c r="B50" s="22">
        <v>12654424.27</v>
      </c>
      <c r="C50" s="22">
        <v>9001546.0999999996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0"/>
        <v>21655970.369999997</v>
      </c>
    </row>
    <row r="51" spans="1:14" x14ac:dyDescent="0.2">
      <c r="A51" s="28" t="s">
        <v>82</v>
      </c>
      <c r="B51" s="24">
        <v>12654424.27</v>
      </c>
      <c r="C51" s="24">
        <v>9001546.0999999996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>
        <f t="shared" si="0"/>
        <v>21655970.369999997</v>
      </c>
    </row>
    <row r="52" spans="1:14" x14ac:dyDescent="0.2">
      <c r="A52" s="28" t="s">
        <v>83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>
        <f t="shared" si="0"/>
        <v>0</v>
      </c>
    </row>
    <row r="53" spans="1:14" x14ac:dyDescent="0.2">
      <c r="A53" s="28" t="s">
        <v>84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>
        <f t="shared" si="0"/>
        <v>0</v>
      </c>
    </row>
    <row r="54" spans="1:14" x14ac:dyDescent="0.2">
      <c r="A54" s="28" t="s">
        <v>85</v>
      </c>
      <c r="B54" s="24">
        <v>0</v>
      </c>
      <c r="C54" s="24"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>
        <f t="shared" si="0"/>
        <v>0</v>
      </c>
    </row>
    <row r="55" spans="1:14" x14ac:dyDescent="0.2">
      <c r="A55" s="28" t="s">
        <v>86</v>
      </c>
      <c r="B55" s="24">
        <v>0</v>
      </c>
      <c r="C55" s="24"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0">
        <f t="shared" si="0"/>
        <v>0</v>
      </c>
    </row>
    <row r="56" spans="1:14" x14ac:dyDescent="0.2">
      <c r="A56" s="28" t="s">
        <v>87</v>
      </c>
      <c r="B56" s="24">
        <v>0</v>
      </c>
      <c r="C56" s="24"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0">
        <f t="shared" si="0"/>
        <v>0</v>
      </c>
    </row>
    <row r="57" spans="1:14" ht="13.5" thickBot="1" x14ac:dyDescent="0.25">
      <c r="A57" s="28" t="s">
        <v>88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0">
        <f t="shared" si="0"/>
        <v>0</v>
      </c>
    </row>
    <row r="58" spans="1:14" ht="23.25" thickBot="1" x14ac:dyDescent="0.25">
      <c r="A58" s="21" t="s">
        <v>89</v>
      </c>
      <c r="B58" s="22">
        <v>3489731.3</v>
      </c>
      <c r="C58" s="22">
        <v>3005640.44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>
        <f t="shared" si="0"/>
        <v>6495371.7400000002</v>
      </c>
    </row>
    <row r="59" spans="1:14" x14ac:dyDescent="0.2">
      <c r="A59" s="28" t="s">
        <v>90</v>
      </c>
      <c r="B59" s="24">
        <v>0</v>
      </c>
      <c r="C59" s="24"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0">
        <f t="shared" si="0"/>
        <v>0</v>
      </c>
    </row>
    <row r="60" spans="1:14" x14ac:dyDescent="0.2">
      <c r="A60" s="28" t="s">
        <v>91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0">
        <f t="shared" si="0"/>
        <v>0</v>
      </c>
    </row>
    <row r="61" spans="1:14" x14ac:dyDescent="0.2">
      <c r="A61" s="28" t="s">
        <v>92</v>
      </c>
      <c r="B61" s="24">
        <v>3489731.3</v>
      </c>
      <c r="C61" s="24">
        <v>3005640.44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0">
        <f t="shared" si="0"/>
        <v>6495371.7400000002</v>
      </c>
    </row>
    <row r="62" spans="1:14" x14ac:dyDescent="0.2">
      <c r="A62" s="28" t="s">
        <v>93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0">
        <f t="shared" si="0"/>
        <v>0</v>
      </c>
    </row>
    <row r="63" spans="1:14" x14ac:dyDescent="0.2">
      <c r="A63" s="28" t="s">
        <v>94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0">
        <f t="shared" si="0"/>
        <v>0</v>
      </c>
    </row>
    <row r="64" spans="1:14" x14ac:dyDescent="0.2">
      <c r="A64" s="28" t="s">
        <v>95</v>
      </c>
      <c r="B64" s="24">
        <v>0</v>
      </c>
      <c r="C64" s="24"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>
        <f t="shared" si="0"/>
        <v>0</v>
      </c>
    </row>
    <row r="65" spans="1:14" x14ac:dyDescent="0.2">
      <c r="A65" s="28" t="s">
        <v>96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0">
        <f t="shared" si="0"/>
        <v>0</v>
      </c>
    </row>
    <row r="66" spans="1:14" x14ac:dyDescent="0.2">
      <c r="A66" s="28" t="s">
        <v>97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>
        <f t="shared" si="0"/>
        <v>0</v>
      </c>
    </row>
    <row r="67" spans="1:14" x14ac:dyDescent="0.2">
      <c r="A67" s="28" t="s">
        <v>98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>
        <f t="shared" si="0"/>
        <v>0</v>
      </c>
    </row>
    <row r="68" spans="1:14" x14ac:dyDescent="0.2">
      <c r="A68" s="28" t="s">
        <v>99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>
        <f t="shared" si="0"/>
        <v>0</v>
      </c>
    </row>
    <row r="69" spans="1:14" x14ac:dyDescent="0.2">
      <c r="A69" s="28" t="s">
        <v>100</v>
      </c>
      <c r="B69" s="24">
        <v>0</v>
      </c>
      <c r="C69" s="24"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0">
        <f t="shared" ref="N69:N101" si="1">SUM(B69:M69)</f>
        <v>0</v>
      </c>
    </row>
    <row r="70" spans="1:14" x14ac:dyDescent="0.2">
      <c r="A70" s="28" t="s">
        <v>101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0">
        <f t="shared" si="1"/>
        <v>0</v>
      </c>
    </row>
    <row r="71" spans="1:14" ht="22.5" x14ac:dyDescent="0.2">
      <c r="A71" s="28" t="s">
        <v>102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>
        <f t="shared" si="1"/>
        <v>0</v>
      </c>
    </row>
    <row r="72" spans="1:14" ht="22.5" x14ac:dyDescent="0.2">
      <c r="A72" s="28" t="s">
        <v>103</v>
      </c>
      <c r="B72" s="24">
        <v>0</v>
      </c>
      <c r="C72" s="24"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0">
        <f t="shared" si="1"/>
        <v>0</v>
      </c>
    </row>
    <row r="73" spans="1:14" ht="13.5" thickBot="1" x14ac:dyDescent="0.25">
      <c r="A73" s="28" t="s">
        <v>104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0">
        <f t="shared" si="1"/>
        <v>0</v>
      </c>
    </row>
    <row r="74" spans="1:14" ht="13.5" thickBot="1" x14ac:dyDescent="0.25">
      <c r="A74" s="21" t="s">
        <v>105</v>
      </c>
      <c r="B74" s="22">
        <v>0</v>
      </c>
      <c r="C74" s="22">
        <v>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"/>
        <v>0</v>
      </c>
    </row>
    <row r="75" spans="1:14" x14ac:dyDescent="0.2">
      <c r="A75" s="28" t="s">
        <v>106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0">
        <f t="shared" si="1"/>
        <v>0</v>
      </c>
    </row>
    <row r="76" spans="1:14" x14ac:dyDescent="0.2">
      <c r="A76" s="28" t="s">
        <v>107</v>
      </c>
      <c r="B76" s="24">
        <v>0</v>
      </c>
      <c r="C76" s="24"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0">
        <f t="shared" si="1"/>
        <v>0</v>
      </c>
    </row>
    <row r="77" spans="1:14" x14ac:dyDescent="0.2">
      <c r="A77" s="28" t="s">
        <v>108</v>
      </c>
      <c r="B77" s="24">
        <v>0</v>
      </c>
      <c r="C77" s="24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30">
        <f t="shared" si="1"/>
        <v>0</v>
      </c>
    </row>
    <row r="78" spans="1:14" x14ac:dyDescent="0.2">
      <c r="A78" s="28" t="s">
        <v>109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30">
        <f t="shared" si="1"/>
        <v>0</v>
      </c>
    </row>
    <row r="79" spans="1:14" x14ac:dyDescent="0.2">
      <c r="A79" s="28" t="s">
        <v>110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30">
        <f t="shared" si="1"/>
        <v>0</v>
      </c>
    </row>
    <row r="80" spans="1:14" ht="13.5" thickBot="1" x14ac:dyDescent="0.25">
      <c r="A80" s="28" t="s">
        <v>41</v>
      </c>
      <c r="B80" s="24">
        <v>0</v>
      </c>
      <c r="C80" s="24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30">
        <f t="shared" si="1"/>
        <v>0</v>
      </c>
    </row>
    <row r="81" spans="1:14" ht="13.5" thickBot="1" x14ac:dyDescent="0.25">
      <c r="A81" s="21" t="s">
        <v>111</v>
      </c>
      <c r="B81" s="22">
        <v>0</v>
      </c>
      <c r="C81" s="22">
        <v>0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>
        <f t="shared" si="1"/>
        <v>0</v>
      </c>
    </row>
    <row r="82" spans="1:14" x14ac:dyDescent="0.2">
      <c r="A82" s="28" t="s">
        <v>112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>
        <f t="shared" si="1"/>
        <v>0</v>
      </c>
    </row>
    <row r="83" spans="1:14" x14ac:dyDescent="0.2">
      <c r="A83" s="28" t="s">
        <v>113</v>
      </c>
      <c r="B83" s="24">
        <v>0</v>
      </c>
      <c r="C83" s="24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>
        <f t="shared" si="1"/>
        <v>0</v>
      </c>
    </row>
    <row r="84" spans="1:14" x14ac:dyDescent="0.2">
      <c r="A84" s="28" t="s">
        <v>114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>
        <f t="shared" si="1"/>
        <v>0</v>
      </c>
    </row>
    <row r="85" spans="1:14" ht="13.5" thickBot="1" x14ac:dyDescent="0.25">
      <c r="A85" s="28" t="s">
        <v>41</v>
      </c>
      <c r="B85" s="24">
        <v>0</v>
      </c>
      <c r="C85" s="24"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 t="shared" si="1"/>
        <v>0</v>
      </c>
    </row>
    <row r="86" spans="1:14" ht="13.5" thickBot="1" x14ac:dyDescent="0.25">
      <c r="A86" s="21" t="s">
        <v>115</v>
      </c>
      <c r="B86" s="22">
        <v>0</v>
      </c>
      <c r="C86" s="22">
        <v>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"/>
        <v>0</v>
      </c>
    </row>
    <row r="87" spans="1:14" x14ac:dyDescent="0.2">
      <c r="A87" s="28" t="s">
        <v>116</v>
      </c>
      <c r="B87" s="24">
        <v>0</v>
      </c>
      <c r="C87" s="24"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30">
        <f t="shared" si="1"/>
        <v>0</v>
      </c>
    </row>
    <row r="88" spans="1:14" x14ac:dyDescent="0.2">
      <c r="A88" s="28" t="s">
        <v>117</v>
      </c>
      <c r="B88" s="24">
        <v>0</v>
      </c>
      <c r="C88" s="24">
        <v>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30">
        <f t="shared" si="1"/>
        <v>0</v>
      </c>
    </row>
    <row r="89" spans="1:14" x14ac:dyDescent="0.2">
      <c r="A89" s="28" t="s">
        <v>118</v>
      </c>
      <c r="B89" s="24">
        <v>0</v>
      </c>
      <c r="C89" s="24"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30">
        <f t="shared" si="1"/>
        <v>0</v>
      </c>
    </row>
    <row r="90" spans="1:14" x14ac:dyDescent="0.2">
      <c r="A90" s="28" t="s">
        <v>119</v>
      </c>
      <c r="B90" s="24">
        <v>0</v>
      </c>
      <c r="C90" s="24">
        <v>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30">
        <f t="shared" si="1"/>
        <v>0</v>
      </c>
    </row>
    <row r="91" spans="1:14" x14ac:dyDescent="0.2">
      <c r="A91" s="28" t="s">
        <v>130</v>
      </c>
      <c r="B91" s="24">
        <v>0</v>
      </c>
      <c r="C91" s="24"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30">
        <f t="shared" si="1"/>
        <v>0</v>
      </c>
    </row>
    <row r="92" spans="1:14" x14ac:dyDescent="0.2">
      <c r="A92" s="28" t="s">
        <v>121</v>
      </c>
      <c r="B92" s="24">
        <v>0</v>
      </c>
      <c r="C92" s="24"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30">
        <f t="shared" si="1"/>
        <v>0</v>
      </c>
    </row>
    <row r="93" spans="1:14" x14ac:dyDescent="0.2">
      <c r="A93" s="28" t="s">
        <v>120</v>
      </c>
      <c r="B93" s="24">
        <v>0</v>
      </c>
      <c r="C93" s="24"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30">
        <f t="shared" si="1"/>
        <v>0</v>
      </c>
    </row>
    <row r="94" spans="1:14" ht="13.5" thickBot="1" x14ac:dyDescent="0.25">
      <c r="A94" s="28" t="s">
        <v>41</v>
      </c>
      <c r="B94" s="24">
        <v>0</v>
      </c>
      <c r="C94" s="24">
        <v>0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30">
        <f t="shared" si="1"/>
        <v>0</v>
      </c>
    </row>
    <row r="95" spans="1:14" ht="13.5" thickBot="1" x14ac:dyDescent="0.25">
      <c r="A95" s="21" t="s">
        <v>122</v>
      </c>
      <c r="B95" s="22">
        <v>0</v>
      </c>
      <c r="C95" s="22"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>
        <f t="shared" si="1"/>
        <v>0</v>
      </c>
    </row>
    <row r="96" spans="1:14" x14ac:dyDescent="0.2">
      <c r="A96" s="28" t="s">
        <v>123</v>
      </c>
      <c r="B96" s="24">
        <v>0</v>
      </c>
      <c r="C96" s="24">
        <v>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30">
        <f t="shared" si="1"/>
        <v>0</v>
      </c>
    </row>
    <row r="97" spans="1:14" x14ac:dyDescent="0.2">
      <c r="A97" s="28" t="s">
        <v>124</v>
      </c>
      <c r="B97" s="24">
        <v>0</v>
      </c>
      <c r="C97" s="24">
        <v>0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30">
        <f t="shared" si="1"/>
        <v>0</v>
      </c>
    </row>
    <row r="98" spans="1:14" ht="13.5" thickBot="1" x14ac:dyDescent="0.25">
      <c r="A98" s="28" t="s">
        <v>41</v>
      </c>
      <c r="B98" s="24">
        <v>0</v>
      </c>
      <c r="C98" s="24"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30">
        <f t="shared" si="1"/>
        <v>0</v>
      </c>
    </row>
    <row r="99" spans="1:14" ht="13.5" thickBot="1" x14ac:dyDescent="0.25">
      <c r="A99" s="21" t="s">
        <v>125</v>
      </c>
      <c r="B99" s="22">
        <v>0</v>
      </c>
      <c r="C99" s="22">
        <v>0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1"/>
        <v>0</v>
      </c>
    </row>
    <row r="100" spans="1:14" ht="13.5" thickBot="1" x14ac:dyDescent="0.25">
      <c r="A100" s="33" t="s">
        <v>125</v>
      </c>
      <c r="B100" s="34">
        <v>0</v>
      </c>
      <c r="C100" s="34">
        <v>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>
        <f t="shared" si="1"/>
        <v>0</v>
      </c>
    </row>
    <row r="101" spans="1:14" ht="13.5" thickBot="1" x14ac:dyDescent="0.25">
      <c r="A101" s="36" t="s">
        <v>2</v>
      </c>
      <c r="B101" s="37">
        <f>B4+B10+B17+B22+B25+B37+B39+B50+B58+B74+B81+B86+B95+B99</f>
        <v>33422570.98</v>
      </c>
      <c r="C101" s="37">
        <f t="shared" ref="C101" si="2">C4+C10+C17+C22+C25+C37+C39+C50+C58+C74+C81+C86+C95+C99</f>
        <v>25100678.190000001</v>
      </c>
      <c r="D101" s="37">
        <f t="shared" ref="D101:M101" si="3">SUM(D99,D95,D86,D81,D74,D58,D50,D39,D37,D25,D22,D17,D10,D4)</f>
        <v>0</v>
      </c>
      <c r="E101" s="37">
        <f t="shared" si="3"/>
        <v>0</v>
      </c>
      <c r="F101" s="37">
        <f t="shared" si="3"/>
        <v>0</v>
      </c>
      <c r="G101" s="37">
        <f t="shared" si="3"/>
        <v>0</v>
      </c>
      <c r="H101" s="37">
        <f t="shared" si="3"/>
        <v>0</v>
      </c>
      <c r="I101" s="37">
        <f t="shared" si="3"/>
        <v>0</v>
      </c>
      <c r="J101" s="37">
        <f t="shared" si="3"/>
        <v>0</v>
      </c>
      <c r="K101" s="37">
        <f t="shared" si="3"/>
        <v>0</v>
      </c>
      <c r="L101" s="37">
        <f t="shared" si="3"/>
        <v>0</v>
      </c>
      <c r="M101" s="37">
        <f t="shared" si="3"/>
        <v>0</v>
      </c>
      <c r="N101" s="37">
        <f t="shared" si="1"/>
        <v>58523249.170000002</v>
      </c>
    </row>
    <row r="103" spans="1:14" x14ac:dyDescent="0.2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C103" sqref="C103"/>
    </sheetView>
  </sheetViews>
  <sheetFormatPr baseColWidth="10" defaultRowHeight="12.75" x14ac:dyDescent="0.2"/>
  <cols>
    <col min="1" max="1" width="32.7109375" style="17" customWidth="1"/>
    <col min="2" max="2" width="12.28515625" style="17" bestFit="1" customWidth="1"/>
    <col min="3" max="256" width="11.42578125" style="17"/>
    <col min="257" max="257" width="32.7109375" style="17" customWidth="1"/>
    <col min="258" max="512" width="11.42578125" style="17"/>
    <col min="513" max="513" width="32.7109375" style="17" customWidth="1"/>
    <col min="514" max="768" width="11.42578125" style="17"/>
    <col min="769" max="769" width="32.7109375" style="17" customWidth="1"/>
    <col min="770" max="1024" width="11.42578125" style="17"/>
    <col min="1025" max="1025" width="32.7109375" style="17" customWidth="1"/>
    <col min="1026" max="1280" width="11.42578125" style="17"/>
    <col min="1281" max="1281" width="32.7109375" style="17" customWidth="1"/>
    <col min="1282" max="1536" width="11.42578125" style="17"/>
    <col min="1537" max="1537" width="32.7109375" style="17" customWidth="1"/>
    <col min="1538" max="1792" width="11.42578125" style="17"/>
    <col min="1793" max="1793" width="32.7109375" style="17" customWidth="1"/>
    <col min="1794" max="2048" width="11.42578125" style="17"/>
    <col min="2049" max="2049" width="32.7109375" style="17" customWidth="1"/>
    <col min="2050" max="2304" width="11.42578125" style="17"/>
    <col min="2305" max="2305" width="32.7109375" style="17" customWidth="1"/>
    <col min="2306" max="2560" width="11.42578125" style="17"/>
    <col min="2561" max="2561" width="32.7109375" style="17" customWidth="1"/>
    <col min="2562" max="2816" width="11.42578125" style="17"/>
    <col min="2817" max="2817" width="32.7109375" style="17" customWidth="1"/>
    <col min="2818" max="3072" width="11.42578125" style="17"/>
    <col min="3073" max="3073" width="32.7109375" style="17" customWidth="1"/>
    <col min="3074" max="3328" width="11.42578125" style="17"/>
    <col min="3329" max="3329" width="32.7109375" style="17" customWidth="1"/>
    <col min="3330" max="3584" width="11.42578125" style="17"/>
    <col min="3585" max="3585" width="32.7109375" style="17" customWidth="1"/>
    <col min="3586" max="3840" width="11.42578125" style="17"/>
    <col min="3841" max="3841" width="32.7109375" style="17" customWidth="1"/>
    <col min="3842" max="4096" width="11.42578125" style="17"/>
    <col min="4097" max="4097" width="32.7109375" style="17" customWidth="1"/>
    <col min="4098" max="4352" width="11.42578125" style="17"/>
    <col min="4353" max="4353" width="32.7109375" style="17" customWidth="1"/>
    <col min="4354" max="4608" width="11.42578125" style="17"/>
    <col min="4609" max="4609" width="32.7109375" style="17" customWidth="1"/>
    <col min="4610" max="4864" width="11.42578125" style="17"/>
    <col min="4865" max="4865" width="32.7109375" style="17" customWidth="1"/>
    <col min="4866" max="5120" width="11.42578125" style="17"/>
    <col min="5121" max="5121" width="32.7109375" style="17" customWidth="1"/>
    <col min="5122" max="5376" width="11.42578125" style="17"/>
    <col min="5377" max="5377" width="32.7109375" style="17" customWidth="1"/>
    <col min="5378" max="5632" width="11.42578125" style="17"/>
    <col min="5633" max="5633" width="32.7109375" style="17" customWidth="1"/>
    <col min="5634" max="5888" width="11.42578125" style="17"/>
    <col min="5889" max="5889" width="32.7109375" style="17" customWidth="1"/>
    <col min="5890" max="6144" width="11.42578125" style="17"/>
    <col min="6145" max="6145" width="32.7109375" style="17" customWidth="1"/>
    <col min="6146" max="6400" width="11.42578125" style="17"/>
    <col min="6401" max="6401" width="32.7109375" style="17" customWidth="1"/>
    <col min="6402" max="6656" width="11.42578125" style="17"/>
    <col min="6657" max="6657" width="32.7109375" style="17" customWidth="1"/>
    <col min="6658" max="6912" width="11.42578125" style="17"/>
    <col min="6913" max="6913" width="32.7109375" style="17" customWidth="1"/>
    <col min="6914" max="7168" width="11.42578125" style="17"/>
    <col min="7169" max="7169" width="32.7109375" style="17" customWidth="1"/>
    <col min="7170" max="7424" width="11.42578125" style="17"/>
    <col min="7425" max="7425" width="32.7109375" style="17" customWidth="1"/>
    <col min="7426" max="7680" width="11.42578125" style="17"/>
    <col min="7681" max="7681" width="32.7109375" style="17" customWidth="1"/>
    <col min="7682" max="7936" width="11.42578125" style="17"/>
    <col min="7937" max="7937" width="32.7109375" style="17" customWidth="1"/>
    <col min="7938" max="8192" width="11.42578125" style="17"/>
    <col min="8193" max="8193" width="32.7109375" style="17" customWidth="1"/>
    <col min="8194" max="8448" width="11.42578125" style="17"/>
    <col min="8449" max="8449" width="32.7109375" style="17" customWidth="1"/>
    <col min="8450" max="8704" width="11.42578125" style="17"/>
    <col min="8705" max="8705" width="32.7109375" style="17" customWidth="1"/>
    <col min="8706" max="8960" width="11.42578125" style="17"/>
    <col min="8961" max="8961" width="32.7109375" style="17" customWidth="1"/>
    <col min="8962" max="9216" width="11.42578125" style="17"/>
    <col min="9217" max="9217" width="32.7109375" style="17" customWidth="1"/>
    <col min="9218" max="9472" width="11.42578125" style="17"/>
    <col min="9473" max="9473" width="32.7109375" style="17" customWidth="1"/>
    <col min="9474" max="9728" width="11.42578125" style="17"/>
    <col min="9729" max="9729" width="32.7109375" style="17" customWidth="1"/>
    <col min="9730" max="9984" width="11.42578125" style="17"/>
    <col min="9985" max="9985" width="32.7109375" style="17" customWidth="1"/>
    <col min="9986" max="10240" width="11.42578125" style="17"/>
    <col min="10241" max="10241" width="32.7109375" style="17" customWidth="1"/>
    <col min="10242" max="10496" width="11.42578125" style="17"/>
    <col min="10497" max="10497" width="32.7109375" style="17" customWidth="1"/>
    <col min="10498" max="10752" width="11.42578125" style="17"/>
    <col min="10753" max="10753" width="32.7109375" style="17" customWidth="1"/>
    <col min="10754" max="11008" width="11.42578125" style="17"/>
    <col min="11009" max="11009" width="32.7109375" style="17" customWidth="1"/>
    <col min="11010" max="11264" width="11.42578125" style="17"/>
    <col min="11265" max="11265" width="32.7109375" style="17" customWidth="1"/>
    <col min="11266" max="11520" width="11.42578125" style="17"/>
    <col min="11521" max="11521" width="32.7109375" style="17" customWidth="1"/>
    <col min="11522" max="11776" width="11.42578125" style="17"/>
    <col min="11777" max="11777" width="32.7109375" style="17" customWidth="1"/>
    <col min="11778" max="12032" width="11.42578125" style="17"/>
    <col min="12033" max="12033" width="32.7109375" style="17" customWidth="1"/>
    <col min="12034" max="12288" width="11.42578125" style="17"/>
    <col min="12289" max="12289" width="32.7109375" style="17" customWidth="1"/>
    <col min="12290" max="12544" width="11.42578125" style="17"/>
    <col min="12545" max="12545" width="32.7109375" style="17" customWidth="1"/>
    <col min="12546" max="12800" width="11.42578125" style="17"/>
    <col min="12801" max="12801" width="32.7109375" style="17" customWidth="1"/>
    <col min="12802" max="13056" width="11.42578125" style="17"/>
    <col min="13057" max="13057" width="32.7109375" style="17" customWidth="1"/>
    <col min="13058" max="13312" width="11.42578125" style="17"/>
    <col min="13313" max="13313" width="32.7109375" style="17" customWidth="1"/>
    <col min="13314" max="13568" width="11.42578125" style="17"/>
    <col min="13569" max="13569" width="32.7109375" style="17" customWidth="1"/>
    <col min="13570" max="13824" width="11.42578125" style="17"/>
    <col min="13825" max="13825" width="32.7109375" style="17" customWidth="1"/>
    <col min="13826" max="14080" width="11.42578125" style="17"/>
    <col min="14081" max="14081" width="32.7109375" style="17" customWidth="1"/>
    <col min="14082" max="14336" width="11.42578125" style="17"/>
    <col min="14337" max="14337" width="32.7109375" style="17" customWidth="1"/>
    <col min="14338" max="14592" width="11.42578125" style="17"/>
    <col min="14593" max="14593" width="32.7109375" style="17" customWidth="1"/>
    <col min="14594" max="14848" width="11.42578125" style="17"/>
    <col min="14849" max="14849" width="32.7109375" style="17" customWidth="1"/>
    <col min="14850" max="15104" width="11.42578125" style="17"/>
    <col min="15105" max="15105" width="32.7109375" style="17" customWidth="1"/>
    <col min="15106" max="15360" width="11.42578125" style="17"/>
    <col min="15361" max="15361" width="32.7109375" style="17" customWidth="1"/>
    <col min="15362" max="15616" width="11.42578125" style="17"/>
    <col min="15617" max="15617" width="32.7109375" style="17" customWidth="1"/>
    <col min="15618" max="15872" width="11.42578125" style="17"/>
    <col min="15873" max="15873" width="32.7109375" style="17" customWidth="1"/>
    <col min="15874" max="16128" width="11.42578125" style="17"/>
    <col min="16129" max="16129" width="32.7109375" style="17" customWidth="1"/>
    <col min="16130" max="16384" width="11.42578125" style="17"/>
  </cols>
  <sheetData>
    <row r="1" spans="1:14" x14ac:dyDescent="0.2">
      <c r="A1" s="61" t="s">
        <v>136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 thickBot="1" x14ac:dyDescent="0.25">
      <c r="A3" s="18" t="s">
        <v>23</v>
      </c>
      <c r="B3" s="19" t="s">
        <v>24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19" t="s">
        <v>31</v>
      </c>
      <c r="J3" s="19" t="s">
        <v>32</v>
      </c>
      <c r="K3" s="19" t="s">
        <v>33</v>
      </c>
      <c r="L3" s="19" t="s">
        <v>34</v>
      </c>
      <c r="M3" s="19" t="s">
        <v>35</v>
      </c>
      <c r="N3" s="20" t="s">
        <v>2</v>
      </c>
    </row>
    <row r="4" spans="1:14" ht="13.5" thickBot="1" x14ac:dyDescent="0.25">
      <c r="A4" s="21" t="s">
        <v>36</v>
      </c>
      <c r="B4" s="22">
        <v>0</v>
      </c>
      <c r="C4" s="22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f>SUM(B4:M4)</f>
        <v>0</v>
      </c>
    </row>
    <row r="5" spans="1:14" x14ac:dyDescent="0.2">
      <c r="A5" s="23" t="s">
        <v>37</v>
      </c>
      <c r="B5" s="24">
        <v>0</v>
      </c>
      <c r="C5" s="24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 t="shared" ref="N5:N68" si="0">SUM(B5:M5)</f>
        <v>0</v>
      </c>
    </row>
    <row r="6" spans="1:14" x14ac:dyDescent="0.2">
      <c r="A6" s="23" t="s">
        <v>38</v>
      </c>
      <c r="B6" s="24">
        <v>0</v>
      </c>
      <c r="C6" s="24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 t="shared" si="0"/>
        <v>0</v>
      </c>
    </row>
    <row r="7" spans="1:14" x14ac:dyDescent="0.2">
      <c r="A7" s="23" t="s">
        <v>39</v>
      </c>
      <c r="B7" s="24">
        <v>0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 t="shared" si="0"/>
        <v>0</v>
      </c>
    </row>
    <row r="8" spans="1:14" x14ac:dyDescent="0.2">
      <c r="A8" s="26" t="s">
        <v>40</v>
      </c>
      <c r="B8" s="24">
        <v>0</v>
      </c>
      <c r="C8" s="24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 t="shared" si="0"/>
        <v>0</v>
      </c>
    </row>
    <row r="9" spans="1:14" ht="13.5" thickBot="1" x14ac:dyDescent="0.25">
      <c r="A9" s="27" t="s">
        <v>41</v>
      </c>
      <c r="B9" s="25">
        <v>0</v>
      </c>
      <c r="C9" s="24">
        <v>0</v>
      </c>
      <c r="D9" s="24"/>
      <c r="E9" s="24"/>
      <c r="F9" s="25"/>
      <c r="G9" s="24"/>
      <c r="H9" s="24"/>
      <c r="I9" s="24"/>
      <c r="J9" s="25"/>
      <c r="K9" s="24"/>
      <c r="L9" s="24"/>
      <c r="M9" s="24"/>
      <c r="N9" s="25">
        <f t="shared" si="0"/>
        <v>0</v>
      </c>
    </row>
    <row r="10" spans="1:14" ht="13.5" thickBot="1" x14ac:dyDescent="0.25">
      <c r="A10" s="21" t="s">
        <v>42</v>
      </c>
      <c r="B10" s="22">
        <v>0</v>
      </c>
      <c r="C10" s="22">
        <v>740807.09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 t="shared" si="0"/>
        <v>740807.09</v>
      </c>
    </row>
    <row r="11" spans="1:14" x14ac:dyDescent="0.2">
      <c r="A11" s="28" t="s">
        <v>43</v>
      </c>
      <c r="B11" s="24">
        <v>0</v>
      </c>
      <c r="C11" s="24">
        <v>740807.09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si="0"/>
        <v>740807.09</v>
      </c>
    </row>
    <row r="12" spans="1:14" x14ac:dyDescent="0.2">
      <c r="A12" s="28" t="s">
        <v>44</v>
      </c>
      <c r="B12" s="24">
        <v>0</v>
      </c>
      <c r="C12" s="24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4" x14ac:dyDescent="0.2">
      <c r="A13" s="28" t="s">
        <v>45</v>
      </c>
      <c r="B13" s="24">
        <v>0</v>
      </c>
      <c r="C13" s="24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4" x14ac:dyDescent="0.2">
      <c r="A14" s="28" t="s">
        <v>46</v>
      </c>
      <c r="B14" s="24">
        <v>0</v>
      </c>
      <c r="C14" s="24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4" x14ac:dyDescent="0.2">
      <c r="A15" s="28" t="s">
        <v>47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4" ht="13.5" thickBot="1" x14ac:dyDescent="0.25">
      <c r="A16" s="28" t="s">
        <v>48</v>
      </c>
      <c r="B16" s="24">
        <v>0</v>
      </c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0</v>
      </c>
    </row>
    <row r="17" spans="1:14" ht="13.5" thickBot="1" x14ac:dyDescent="0.25">
      <c r="A17" s="21" t="s">
        <v>49</v>
      </c>
      <c r="B17" s="22">
        <v>27043445.690000001</v>
      </c>
      <c r="C17" s="22">
        <v>26447600.699999999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f t="shared" si="0"/>
        <v>53491046.390000001</v>
      </c>
    </row>
    <row r="18" spans="1:14" x14ac:dyDescent="0.2">
      <c r="A18" s="28" t="s">
        <v>50</v>
      </c>
      <c r="B18" s="24">
        <v>27043445.690000001</v>
      </c>
      <c r="C18" s="24">
        <v>26447600.699999999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53491046.390000001</v>
      </c>
    </row>
    <row r="19" spans="1:14" x14ac:dyDescent="0.2">
      <c r="A19" s="28" t="s">
        <v>51</v>
      </c>
      <c r="B19" s="24">
        <v>0</v>
      </c>
      <c r="C19" s="24"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0"/>
        <v>0</v>
      </c>
    </row>
    <row r="20" spans="1:14" x14ac:dyDescent="0.2">
      <c r="A20" s="28" t="s">
        <v>52</v>
      </c>
      <c r="B20" s="24">
        <v>0</v>
      </c>
      <c r="C20" s="24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0"/>
        <v>0</v>
      </c>
    </row>
    <row r="21" spans="1:14" ht="13.5" thickBot="1" x14ac:dyDescent="0.25">
      <c r="A21" s="28" t="s">
        <v>53</v>
      </c>
      <c r="B21" s="24">
        <v>0</v>
      </c>
      <c r="C21" s="24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ht="13.5" thickBot="1" x14ac:dyDescent="0.25">
      <c r="A22" s="21" t="s">
        <v>54</v>
      </c>
      <c r="B22" s="29">
        <v>17478.75</v>
      </c>
      <c r="C22" s="29">
        <v>28439.5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>
        <f t="shared" si="0"/>
        <v>45918.25</v>
      </c>
    </row>
    <row r="23" spans="1:14" x14ac:dyDescent="0.2">
      <c r="A23" s="28" t="s">
        <v>55</v>
      </c>
      <c r="B23" s="24">
        <v>0</v>
      </c>
      <c r="C23" s="24"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0">
        <f t="shared" si="0"/>
        <v>0</v>
      </c>
    </row>
    <row r="24" spans="1:14" ht="13.5" thickBot="1" x14ac:dyDescent="0.25">
      <c r="A24" s="28" t="s">
        <v>56</v>
      </c>
      <c r="B24" s="24">
        <v>17478.75</v>
      </c>
      <c r="C24" s="24">
        <v>28439.5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0">
        <f t="shared" si="0"/>
        <v>45918.25</v>
      </c>
    </row>
    <row r="25" spans="1:14" ht="13.5" thickBot="1" x14ac:dyDescent="0.25">
      <c r="A25" s="21" t="s">
        <v>57</v>
      </c>
      <c r="B25" s="22">
        <v>39604126.950000003</v>
      </c>
      <c r="C25" s="22">
        <v>26329802.229999997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f t="shared" si="0"/>
        <v>65933929.18</v>
      </c>
    </row>
    <row r="26" spans="1:14" x14ac:dyDescent="0.2">
      <c r="A26" s="28" t="s">
        <v>58</v>
      </c>
      <c r="B26" s="24">
        <v>0</v>
      </c>
      <c r="C26" s="24"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0">
        <f t="shared" si="0"/>
        <v>0</v>
      </c>
    </row>
    <row r="27" spans="1:14" x14ac:dyDescent="0.2">
      <c r="A27" s="28" t="s">
        <v>59</v>
      </c>
      <c r="B27" s="24">
        <v>0</v>
      </c>
      <c r="C27" s="24"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0">
        <f t="shared" si="0"/>
        <v>0</v>
      </c>
    </row>
    <row r="28" spans="1:14" x14ac:dyDescent="0.2">
      <c r="A28" s="28" t="s">
        <v>60</v>
      </c>
      <c r="B28" s="24">
        <v>0</v>
      </c>
      <c r="C28" s="24"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0">
        <f t="shared" si="0"/>
        <v>0</v>
      </c>
    </row>
    <row r="29" spans="1:14" x14ac:dyDescent="0.2">
      <c r="A29" s="28" t="s">
        <v>61</v>
      </c>
      <c r="B29" s="24">
        <v>13583063.43</v>
      </c>
      <c r="C29" s="24">
        <v>15247742.199999999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0">
        <f t="shared" si="0"/>
        <v>28830805.629999999</v>
      </c>
    </row>
    <row r="30" spans="1:14" x14ac:dyDescent="0.2">
      <c r="A30" s="28" t="s">
        <v>62</v>
      </c>
      <c r="B30" s="24">
        <v>0</v>
      </c>
      <c r="C30" s="24"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0">
        <f t="shared" si="0"/>
        <v>0</v>
      </c>
    </row>
    <row r="31" spans="1:14" x14ac:dyDescent="0.2">
      <c r="A31" s="28" t="s">
        <v>63</v>
      </c>
      <c r="B31" s="24">
        <v>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0">
        <f t="shared" si="0"/>
        <v>0</v>
      </c>
    </row>
    <row r="32" spans="1:14" x14ac:dyDescent="0.2">
      <c r="A32" s="28" t="s">
        <v>64</v>
      </c>
      <c r="B32" s="24">
        <v>0</v>
      </c>
      <c r="C32" s="24"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0">
        <f t="shared" si="0"/>
        <v>0</v>
      </c>
    </row>
    <row r="33" spans="1:14" x14ac:dyDescent="0.2">
      <c r="A33" s="28" t="s">
        <v>65</v>
      </c>
      <c r="B33" s="24">
        <v>2939706</v>
      </c>
      <c r="C33" s="24">
        <v>517948.2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0">
        <f t="shared" si="0"/>
        <v>3457654.2</v>
      </c>
    </row>
    <row r="34" spans="1:14" x14ac:dyDescent="0.2">
      <c r="A34" s="28" t="s">
        <v>66</v>
      </c>
      <c r="B34" s="24">
        <v>23081357.52</v>
      </c>
      <c r="C34" s="24">
        <v>10564111.83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>
        <f t="shared" si="0"/>
        <v>33645469.350000001</v>
      </c>
    </row>
    <row r="35" spans="1:14" x14ac:dyDescent="0.2">
      <c r="A35" s="28" t="s">
        <v>67</v>
      </c>
      <c r="B35" s="24">
        <v>0</v>
      </c>
      <c r="C35" s="24"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0">
        <f t="shared" si="0"/>
        <v>0</v>
      </c>
    </row>
    <row r="36" spans="1:14" ht="13.5" thickBot="1" x14ac:dyDescent="0.25">
      <c r="A36" s="28" t="s">
        <v>68</v>
      </c>
      <c r="B36" s="24">
        <v>0</v>
      </c>
      <c r="C36" s="24"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>
        <f t="shared" si="0"/>
        <v>0</v>
      </c>
    </row>
    <row r="37" spans="1:14" ht="13.5" thickBot="1" x14ac:dyDescent="0.25">
      <c r="A37" s="21" t="s">
        <v>69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0"/>
        <v>0</v>
      </c>
    </row>
    <row r="38" spans="1:14" ht="13.5" thickBot="1" x14ac:dyDescent="0.25">
      <c r="A38" s="31" t="s">
        <v>69</v>
      </c>
      <c r="B38" s="32">
        <v>0</v>
      </c>
      <c r="C38" s="32"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 t="shared" si="0"/>
        <v>0</v>
      </c>
    </row>
    <row r="39" spans="1:14" ht="13.5" thickBot="1" x14ac:dyDescent="0.25">
      <c r="A39" s="21" t="s">
        <v>70</v>
      </c>
      <c r="B39" s="22">
        <v>57595426.130000003</v>
      </c>
      <c r="C39" s="22">
        <v>48378315.07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0"/>
        <v>105973741.2</v>
      </c>
    </row>
    <row r="40" spans="1:14" x14ac:dyDescent="0.2">
      <c r="A40" s="28" t="s">
        <v>71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>
        <f t="shared" si="0"/>
        <v>0</v>
      </c>
    </row>
    <row r="41" spans="1:14" x14ac:dyDescent="0.2">
      <c r="A41" s="28" t="s">
        <v>72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>
        <f t="shared" si="0"/>
        <v>0</v>
      </c>
    </row>
    <row r="42" spans="1:14" x14ac:dyDescent="0.2">
      <c r="A42" s="28" t="s">
        <v>73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>
        <f t="shared" si="0"/>
        <v>0</v>
      </c>
    </row>
    <row r="43" spans="1:14" x14ac:dyDescent="0.2">
      <c r="A43" s="28" t="s">
        <v>74</v>
      </c>
      <c r="B43" s="24">
        <v>660392.6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>
        <f t="shared" si="0"/>
        <v>660392.6</v>
      </c>
    </row>
    <row r="44" spans="1:14" x14ac:dyDescent="0.2">
      <c r="A44" s="28" t="s">
        <v>75</v>
      </c>
      <c r="B44" s="24">
        <v>0</v>
      </c>
      <c r="C44" s="24">
        <v>406784.07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>
        <f t="shared" si="0"/>
        <v>406784.07</v>
      </c>
    </row>
    <row r="45" spans="1:14" x14ac:dyDescent="0.2">
      <c r="A45" s="28" t="s">
        <v>76</v>
      </c>
      <c r="B45" s="24">
        <v>56854135.530000001</v>
      </c>
      <c r="C45" s="24">
        <v>47971531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>
        <f t="shared" si="0"/>
        <v>104825666.53</v>
      </c>
    </row>
    <row r="46" spans="1:14" x14ac:dyDescent="0.2">
      <c r="A46" s="28" t="s">
        <v>77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>
        <f t="shared" si="0"/>
        <v>0</v>
      </c>
    </row>
    <row r="47" spans="1:14" x14ac:dyDescent="0.2">
      <c r="A47" s="28" t="s">
        <v>78</v>
      </c>
      <c r="B47" s="24">
        <v>60708</v>
      </c>
      <c r="C47" s="24"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>
        <f t="shared" si="0"/>
        <v>60708</v>
      </c>
    </row>
    <row r="48" spans="1:14" x14ac:dyDescent="0.2">
      <c r="A48" s="28" t="s">
        <v>79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>
        <f t="shared" si="0"/>
        <v>0</v>
      </c>
    </row>
    <row r="49" spans="1:14" ht="13.5" thickBot="1" x14ac:dyDescent="0.25">
      <c r="A49" s="28" t="s">
        <v>80</v>
      </c>
      <c r="B49" s="24">
        <v>20190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>
        <f t="shared" si="0"/>
        <v>20190</v>
      </c>
    </row>
    <row r="50" spans="1:14" ht="13.5" thickBot="1" x14ac:dyDescent="0.25">
      <c r="A50" s="21" t="s">
        <v>81</v>
      </c>
      <c r="B50" s="22">
        <v>50310626.61999999</v>
      </c>
      <c r="C50" s="22">
        <v>60191535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0"/>
        <v>110502161.61999999</v>
      </c>
    </row>
    <row r="51" spans="1:14" x14ac:dyDescent="0.2">
      <c r="A51" s="28" t="s">
        <v>82</v>
      </c>
      <c r="B51" s="24">
        <v>50310626.61999999</v>
      </c>
      <c r="C51" s="24">
        <v>60191535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>
        <f t="shared" si="0"/>
        <v>110502161.61999999</v>
      </c>
    </row>
    <row r="52" spans="1:14" x14ac:dyDescent="0.2">
      <c r="A52" s="28" t="s">
        <v>83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>
        <f t="shared" si="0"/>
        <v>0</v>
      </c>
    </row>
    <row r="53" spans="1:14" x14ac:dyDescent="0.2">
      <c r="A53" s="28" t="s">
        <v>84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>
        <f t="shared" si="0"/>
        <v>0</v>
      </c>
    </row>
    <row r="54" spans="1:14" x14ac:dyDescent="0.2">
      <c r="A54" s="28" t="s">
        <v>85</v>
      </c>
      <c r="B54" s="24">
        <v>0</v>
      </c>
      <c r="C54" s="24"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>
        <f t="shared" si="0"/>
        <v>0</v>
      </c>
    </row>
    <row r="55" spans="1:14" x14ac:dyDescent="0.2">
      <c r="A55" s="28" t="s">
        <v>86</v>
      </c>
      <c r="B55" s="24">
        <v>0</v>
      </c>
      <c r="C55" s="24"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0">
        <f t="shared" si="0"/>
        <v>0</v>
      </c>
    </row>
    <row r="56" spans="1:14" x14ac:dyDescent="0.2">
      <c r="A56" s="28" t="s">
        <v>87</v>
      </c>
      <c r="B56" s="24">
        <v>0</v>
      </c>
      <c r="C56" s="24"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0">
        <f t="shared" si="0"/>
        <v>0</v>
      </c>
    </row>
    <row r="57" spans="1:14" ht="13.5" thickBot="1" x14ac:dyDescent="0.25">
      <c r="A57" s="28" t="s">
        <v>88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0">
        <f t="shared" si="0"/>
        <v>0</v>
      </c>
    </row>
    <row r="58" spans="1:14" ht="23.25" thickBot="1" x14ac:dyDescent="0.25">
      <c r="A58" s="21" t="s">
        <v>89</v>
      </c>
      <c r="B58" s="22">
        <v>23087652.420000002</v>
      </c>
      <c r="C58" s="22">
        <v>25136096.850000001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>
        <f t="shared" si="0"/>
        <v>48223749.270000003</v>
      </c>
    </row>
    <row r="59" spans="1:14" x14ac:dyDescent="0.2">
      <c r="A59" s="28" t="s">
        <v>90</v>
      </c>
      <c r="B59" s="24">
        <v>8052748.9000000004</v>
      </c>
      <c r="C59" s="24">
        <v>7264546.0999999996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0">
        <f t="shared" si="0"/>
        <v>15317295</v>
      </c>
    </row>
    <row r="60" spans="1:14" x14ac:dyDescent="0.2">
      <c r="A60" s="28" t="s">
        <v>91</v>
      </c>
      <c r="B60" s="24">
        <v>99206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0">
        <f t="shared" si="0"/>
        <v>99206</v>
      </c>
    </row>
    <row r="61" spans="1:14" x14ac:dyDescent="0.2">
      <c r="A61" s="28" t="s">
        <v>92</v>
      </c>
      <c r="B61" s="24">
        <v>11223635.520000001</v>
      </c>
      <c r="C61" s="24">
        <v>10626328.32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0">
        <f t="shared" si="0"/>
        <v>21849963.840000004</v>
      </c>
    </row>
    <row r="62" spans="1:14" x14ac:dyDescent="0.2">
      <c r="A62" s="28" t="s">
        <v>93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0">
        <f t="shared" si="0"/>
        <v>0</v>
      </c>
    </row>
    <row r="63" spans="1:14" x14ac:dyDescent="0.2">
      <c r="A63" s="28" t="s">
        <v>94</v>
      </c>
      <c r="B63" s="24">
        <v>3712062</v>
      </c>
      <c r="C63" s="24">
        <v>7245222.4299999997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0">
        <f t="shared" si="0"/>
        <v>10957284.43</v>
      </c>
    </row>
    <row r="64" spans="1:14" x14ac:dyDescent="0.2">
      <c r="A64" s="28" t="s">
        <v>95</v>
      </c>
      <c r="B64" s="24">
        <v>0</v>
      </c>
      <c r="C64" s="24"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>
        <f t="shared" si="0"/>
        <v>0</v>
      </c>
    </row>
    <row r="65" spans="1:14" x14ac:dyDescent="0.2">
      <c r="A65" s="28" t="s">
        <v>96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0">
        <f t="shared" si="0"/>
        <v>0</v>
      </c>
    </row>
    <row r="66" spans="1:14" x14ac:dyDescent="0.2">
      <c r="A66" s="28" t="s">
        <v>97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>
        <f t="shared" si="0"/>
        <v>0</v>
      </c>
    </row>
    <row r="67" spans="1:14" x14ac:dyDescent="0.2">
      <c r="A67" s="28" t="s">
        <v>98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>
        <f t="shared" si="0"/>
        <v>0</v>
      </c>
    </row>
    <row r="68" spans="1:14" x14ac:dyDescent="0.2">
      <c r="A68" s="28" t="s">
        <v>99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>
        <f t="shared" si="0"/>
        <v>0</v>
      </c>
    </row>
    <row r="69" spans="1:14" x14ac:dyDescent="0.2">
      <c r="A69" s="28" t="s">
        <v>100</v>
      </c>
      <c r="B69" s="24">
        <v>0</v>
      </c>
      <c r="C69" s="24"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0">
        <f t="shared" ref="N69:N101" si="1">SUM(B69:M69)</f>
        <v>0</v>
      </c>
    </row>
    <row r="70" spans="1:14" x14ac:dyDescent="0.2">
      <c r="A70" s="28" t="s">
        <v>101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0">
        <f t="shared" si="1"/>
        <v>0</v>
      </c>
    </row>
    <row r="71" spans="1:14" ht="22.5" x14ac:dyDescent="0.2">
      <c r="A71" s="28" t="s">
        <v>102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>
        <f t="shared" si="1"/>
        <v>0</v>
      </c>
    </row>
    <row r="72" spans="1:14" ht="22.5" x14ac:dyDescent="0.2">
      <c r="A72" s="28" t="s">
        <v>103</v>
      </c>
      <c r="B72" s="24">
        <v>0</v>
      </c>
      <c r="C72" s="24"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0">
        <f t="shared" si="1"/>
        <v>0</v>
      </c>
    </row>
    <row r="73" spans="1:14" ht="13.5" thickBot="1" x14ac:dyDescent="0.25">
      <c r="A73" s="28" t="s">
        <v>104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0">
        <f t="shared" si="1"/>
        <v>0</v>
      </c>
    </row>
    <row r="74" spans="1:14" ht="13.5" thickBot="1" x14ac:dyDescent="0.25">
      <c r="A74" s="21" t="s">
        <v>105</v>
      </c>
      <c r="B74" s="22">
        <v>5799802.3200000003</v>
      </c>
      <c r="C74" s="22">
        <v>5676198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"/>
        <v>11476000.32</v>
      </c>
    </row>
    <row r="75" spans="1:14" x14ac:dyDescent="0.2">
      <c r="A75" s="28" t="s">
        <v>106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0">
        <f t="shared" si="1"/>
        <v>0</v>
      </c>
    </row>
    <row r="76" spans="1:14" x14ac:dyDescent="0.2">
      <c r="A76" s="28" t="s">
        <v>107</v>
      </c>
      <c r="B76" s="24">
        <v>5101174.66</v>
      </c>
      <c r="C76" s="24">
        <v>5554782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0">
        <f t="shared" si="1"/>
        <v>10655956.66</v>
      </c>
    </row>
    <row r="77" spans="1:14" x14ac:dyDescent="0.2">
      <c r="A77" s="28" t="s">
        <v>108</v>
      </c>
      <c r="B77" s="24">
        <v>0</v>
      </c>
      <c r="C77" s="24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30">
        <f t="shared" si="1"/>
        <v>0</v>
      </c>
    </row>
    <row r="78" spans="1:14" x14ac:dyDescent="0.2">
      <c r="A78" s="28" t="s">
        <v>109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30">
        <f t="shared" si="1"/>
        <v>0</v>
      </c>
    </row>
    <row r="79" spans="1:14" x14ac:dyDescent="0.2">
      <c r="A79" s="28" t="s">
        <v>110</v>
      </c>
      <c r="B79" s="24">
        <v>698627.66</v>
      </c>
      <c r="C79" s="24">
        <v>121416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30">
        <f t="shared" si="1"/>
        <v>820043.66</v>
      </c>
    </row>
    <row r="80" spans="1:14" ht="13.5" thickBot="1" x14ac:dyDescent="0.25">
      <c r="A80" s="28" t="s">
        <v>41</v>
      </c>
      <c r="B80" s="24">
        <v>0</v>
      </c>
      <c r="C80" s="24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30">
        <f t="shared" si="1"/>
        <v>0</v>
      </c>
    </row>
    <row r="81" spans="1:14" ht="13.5" thickBot="1" x14ac:dyDescent="0.25">
      <c r="A81" s="21" t="s">
        <v>111</v>
      </c>
      <c r="B81" s="22">
        <v>0</v>
      </c>
      <c r="C81" s="22">
        <v>0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>
        <f t="shared" si="1"/>
        <v>0</v>
      </c>
    </row>
    <row r="82" spans="1:14" x14ac:dyDescent="0.2">
      <c r="A82" s="28" t="s">
        <v>112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>
        <f t="shared" si="1"/>
        <v>0</v>
      </c>
    </row>
    <row r="83" spans="1:14" x14ac:dyDescent="0.2">
      <c r="A83" s="28" t="s">
        <v>113</v>
      </c>
      <c r="B83" s="24">
        <v>0</v>
      </c>
      <c r="C83" s="24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>
        <f t="shared" si="1"/>
        <v>0</v>
      </c>
    </row>
    <row r="84" spans="1:14" x14ac:dyDescent="0.2">
      <c r="A84" s="28" t="s">
        <v>114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>
        <f t="shared" si="1"/>
        <v>0</v>
      </c>
    </row>
    <row r="85" spans="1:14" ht="13.5" thickBot="1" x14ac:dyDescent="0.25">
      <c r="A85" s="28" t="s">
        <v>41</v>
      </c>
      <c r="B85" s="24">
        <v>0</v>
      </c>
      <c r="C85" s="24"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 t="shared" si="1"/>
        <v>0</v>
      </c>
    </row>
    <row r="86" spans="1:14" ht="13.5" thickBot="1" x14ac:dyDescent="0.25">
      <c r="A86" s="21" t="s">
        <v>115</v>
      </c>
      <c r="B86" s="22">
        <v>0</v>
      </c>
      <c r="C86" s="22">
        <v>3278654.94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"/>
        <v>3278654.94</v>
      </c>
    </row>
    <row r="87" spans="1:14" x14ac:dyDescent="0.2">
      <c r="A87" s="28" t="s">
        <v>116</v>
      </c>
      <c r="B87" s="24">
        <v>0</v>
      </c>
      <c r="C87" s="24"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30">
        <f t="shared" si="1"/>
        <v>0</v>
      </c>
    </row>
    <row r="88" spans="1:14" x14ac:dyDescent="0.2">
      <c r="A88" s="28" t="s">
        <v>117</v>
      </c>
      <c r="B88" s="24">
        <v>0</v>
      </c>
      <c r="C88" s="24">
        <v>3248300.94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30">
        <f t="shared" si="1"/>
        <v>3248300.94</v>
      </c>
    </row>
    <row r="89" spans="1:14" x14ac:dyDescent="0.2">
      <c r="A89" s="28" t="s">
        <v>118</v>
      </c>
      <c r="B89" s="24">
        <v>0</v>
      </c>
      <c r="C89" s="24"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30">
        <f t="shared" si="1"/>
        <v>0</v>
      </c>
    </row>
    <row r="90" spans="1:14" x14ac:dyDescent="0.2">
      <c r="A90" s="28" t="s">
        <v>119</v>
      </c>
      <c r="B90" s="24">
        <v>0</v>
      </c>
      <c r="C90" s="24">
        <v>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30">
        <f t="shared" si="1"/>
        <v>0</v>
      </c>
    </row>
    <row r="91" spans="1:14" x14ac:dyDescent="0.2">
      <c r="A91" s="28" t="s">
        <v>130</v>
      </c>
      <c r="B91" s="24">
        <v>0</v>
      </c>
      <c r="C91" s="24"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30">
        <f t="shared" si="1"/>
        <v>0</v>
      </c>
    </row>
    <row r="92" spans="1:14" x14ac:dyDescent="0.2">
      <c r="A92" s="28" t="s">
        <v>121</v>
      </c>
      <c r="B92" s="24">
        <v>0</v>
      </c>
      <c r="C92" s="24"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30">
        <f t="shared" si="1"/>
        <v>0</v>
      </c>
    </row>
    <row r="93" spans="1:14" x14ac:dyDescent="0.2">
      <c r="A93" s="28" t="s">
        <v>120</v>
      </c>
      <c r="B93" s="24">
        <v>0</v>
      </c>
      <c r="C93" s="24"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30">
        <f t="shared" si="1"/>
        <v>0</v>
      </c>
    </row>
    <row r="94" spans="1:14" ht="13.5" thickBot="1" x14ac:dyDescent="0.25">
      <c r="A94" s="28" t="s">
        <v>41</v>
      </c>
      <c r="B94" s="24">
        <v>0</v>
      </c>
      <c r="C94" s="24">
        <v>30354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30">
        <f t="shared" si="1"/>
        <v>30354</v>
      </c>
    </row>
    <row r="95" spans="1:14" ht="13.5" thickBot="1" x14ac:dyDescent="0.25">
      <c r="A95" s="21" t="s">
        <v>122</v>
      </c>
      <c r="B95" s="22">
        <v>0</v>
      </c>
      <c r="C95" s="22">
        <v>103446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>
        <f t="shared" si="1"/>
        <v>103446</v>
      </c>
    </row>
    <row r="96" spans="1:14" x14ac:dyDescent="0.2">
      <c r="A96" s="28" t="s">
        <v>123</v>
      </c>
      <c r="B96" s="24">
        <v>0</v>
      </c>
      <c r="C96" s="24">
        <v>103446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30">
        <f t="shared" si="1"/>
        <v>103446</v>
      </c>
    </row>
    <row r="97" spans="1:14" x14ac:dyDescent="0.2">
      <c r="A97" s="28" t="s">
        <v>124</v>
      </c>
      <c r="B97" s="24">
        <v>0</v>
      </c>
      <c r="C97" s="24">
        <v>0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30">
        <f t="shared" si="1"/>
        <v>0</v>
      </c>
    </row>
    <row r="98" spans="1:14" ht="13.5" thickBot="1" x14ac:dyDescent="0.25">
      <c r="A98" s="28" t="s">
        <v>41</v>
      </c>
      <c r="B98" s="24">
        <v>0</v>
      </c>
      <c r="C98" s="24"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30">
        <f t="shared" si="1"/>
        <v>0</v>
      </c>
    </row>
    <row r="99" spans="1:14" ht="13.5" thickBot="1" x14ac:dyDescent="0.25">
      <c r="A99" s="21" t="s">
        <v>125</v>
      </c>
      <c r="B99" s="22">
        <v>3359359.35</v>
      </c>
      <c r="C99" s="22">
        <v>2859727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1"/>
        <v>6219086.3499999996</v>
      </c>
    </row>
    <row r="100" spans="1:14" ht="13.5" thickBot="1" x14ac:dyDescent="0.25">
      <c r="A100" s="33" t="s">
        <v>125</v>
      </c>
      <c r="B100" s="34">
        <v>3359359.35</v>
      </c>
      <c r="C100" s="34">
        <v>2859727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>
        <f t="shared" si="1"/>
        <v>6219086.3499999996</v>
      </c>
    </row>
    <row r="101" spans="1:14" ht="13.5" thickBot="1" x14ac:dyDescent="0.25">
      <c r="A101" s="36" t="s">
        <v>2</v>
      </c>
      <c r="B101" s="37">
        <f>B4+B10+B17+B22+B25+B37+B39+B50+B58+B74+B81+B86+B95+B99</f>
        <v>206817918.22999999</v>
      </c>
      <c r="C101" s="37">
        <f t="shared" ref="C101" si="2">C4+C10+C17+C22+C25+C37+C39+C50+C58+C74+C81+C86+C95+C99</f>
        <v>199170622.38</v>
      </c>
      <c r="D101" s="37">
        <f t="shared" ref="D101:M101" si="3">SUM(D99,D95,D86,D81,D74,D58,D50,D39,D37,D25,D22,D17,D10,D4)</f>
        <v>0</v>
      </c>
      <c r="E101" s="37">
        <f t="shared" si="3"/>
        <v>0</v>
      </c>
      <c r="F101" s="37">
        <f t="shared" si="3"/>
        <v>0</v>
      </c>
      <c r="G101" s="37">
        <f t="shared" si="3"/>
        <v>0</v>
      </c>
      <c r="H101" s="37">
        <f t="shared" si="3"/>
        <v>0</v>
      </c>
      <c r="I101" s="37">
        <f t="shared" si="3"/>
        <v>0</v>
      </c>
      <c r="J101" s="37">
        <f t="shared" si="3"/>
        <v>0</v>
      </c>
      <c r="K101" s="37">
        <f t="shared" si="3"/>
        <v>0</v>
      </c>
      <c r="L101" s="37">
        <f t="shared" si="3"/>
        <v>0</v>
      </c>
      <c r="M101" s="37">
        <f t="shared" si="3"/>
        <v>0</v>
      </c>
      <c r="N101" s="37">
        <f t="shared" si="1"/>
        <v>405988540.61000001</v>
      </c>
    </row>
    <row r="103" spans="1:14" x14ac:dyDescent="0.2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1:14" x14ac:dyDescent="0.2">
      <c r="B104" s="53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89" zoomScaleNormal="89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baseColWidth="10" defaultRowHeight="12.75" x14ac:dyDescent="0.2"/>
  <cols>
    <col min="1" max="1" width="21.85546875" style="1" customWidth="1"/>
    <col min="2" max="12" width="13.7109375" style="1" customWidth="1"/>
    <col min="13" max="13" width="14.7109375" style="1" customWidth="1"/>
    <col min="14" max="14" width="16.28515625" style="1" customWidth="1"/>
    <col min="15" max="256" width="11.42578125" style="1"/>
    <col min="257" max="257" width="21.85546875" style="1" customWidth="1"/>
    <col min="258" max="270" width="13.7109375" style="1" customWidth="1"/>
    <col min="271" max="512" width="11.42578125" style="1"/>
    <col min="513" max="513" width="21.85546875" style="1" customWidth="1"/>
    <col min="514" max="526" width="13.7109375" style="1" customWidth="1"/>
    <col min="527" max="768" width="11.42578125" style="1"/>
    <col min="769" max="769" width="21.85546875" style="1" customWidth="1"/>
    <col min="770" max="782" width="13.7109375" style="1" customWidth="1"/>
    <col min="783" max="1024" width="11.42578125" style="1"/>
    <col min="1025" max="1025" width="21.85546875" style="1" customWidth="1"/>
    <col min="1026" max="1038" width="13.7109375" style="1" customWidth="1"/>
    <col min="1039" max="1280" width="11.42578125" style="1"/>
    <col min="1281" max="1281" width="21.85546875" style="1" customWidth="1"/>
    <col min="1282" max="1294" width="13.7109375" style="1" customWidth="1"/>
    <col min="1295" max="1536" width="11.42578125" style="1"/>
    <col min="1537" max="1537" width="21.85546875" style="1" customWidth="1"/>
    <col min="1538" max="1550" width="13.7109375" style="1" customWidth="1"/>
    <col min="1551" max="1792" width="11.42578125" style="1"/>
    <col min="1793" max="1793" width="21.85546875" style="1" customWidth="1"/>
    <col min="1794" max="1806" width="13.7109375" style="1" customWidth="1"/>
    <col min="1807" max="2048" width="11.42578125" style="1"/>
    <col min="2049" max="2049" width="21.85546875" style="1" customWidth="1"/>
    <col min="2050" max="2062" width="13.7109375" style="1" customWidth="1"/>
    <col min="2063" max="2304" width="11.42578125" style="1"/>
    <col min="2305" max="2305" width="21.85546875" style="1" customWidth="1"/>
    <col min="2306" max="2318" width="13.7109375" style="1" customWidth="1"/>
    <col min="2319" max="2560" width="11.42578125" style="1"/>
    <col min="2561" max="2561" width="21.85546875" style="1" customWidth="1"/>
    <col min="2562" max="2574" width="13.7109375" style="1" customWidth="1"/>
    <col min="2575" max="2816" width="11.42578125" style="1"/>
    <col min="2817" max="2817" width="21.85546875" style="1" customWidth="1"/>
    <col min="2818" max="2830" width="13.7109375" style="1" customWidth="1"/>
    <col min="2831" max="3072" width="11.42578125" style="1"/>
    <col min="3073" max="3073" width="21.85546875" style="1" customWidth="1"/>
    <col min="3074" max="3086" width="13.7109375" style="1" customWidth="1"/>
    <col min="3087" max="3328" width="11.42578125" style="1"/>
    <col min="3329" max="3329" width="21.85546875" style="1" customWidth="1"/>
    <col min="3330" max="3342" width="13.7109375" style="1" customWidth="1"/>
    <col min="3343" max="3584" width="11.42578125" style="1"/>
    <col min="3585" max="3585" width="21.85546875" style="1" customWidth="1"/>
    <col min="3586" max="3598" width="13.7109375" style="1" customWidth="1"/>
    <col min="3599" max="3840" width="11.42578125" style="1"/>
    <col min="3841" max="3841" width="21.85546875" style="1" customWidth="1"/>
    <col min="3842" max="3854" width="13.7109375" style="1" customWidth="1"/>
    <col min="3855" max="4096" width="11.42578125" style="1"/>
    <col min="4097" max="4097" width="21.85546875" style="1" customWidth="1"/>
    <col min="4098" max="4110" width="13.7109375" style="1" customWidth="1"/>
    <col min="4111" max="4352" width="11.42578125" style="1"/>
    <col min="4353" max="4353" width="21.85546875" style="1" customWidth="1"/>
    <col min="4354" max="4366" width="13.7109375" style="1" customWidth="1"/>
    <col min="4367" max="4608" width="11.42578125" style="1"/>
    <col min="4609" max="4609" width="21.85546875" style="1" customWidth="1"/>
    <col min="4610" max="4622" width="13.7109375" style="1" customWidth="1"/>
    <col min="4623" max="4864" width="11.42578125" style="1"/>
    <col min="4865" max="4865" width="21.85546875" style="1" customWidth="1"/>
    <col min="4866" max="4878" width="13.7109375" style="1" customWidth="1"/>
    <col min="4879" max="5120" width="11.42578125" style="1"/>
    <col min="5121" max="5121" width="21.85546875" style="1" customWidth="1"/>
    <col min="5122" max="5134" width="13.7109375" style="1" customWidth="1"/>
    <col min="5135" max="5376" width="11.42578125" style="1"/>
    <col min="5377" max="5377" width="21.85546875" style="1" customWidth="1"/>
    <col min="5378" max="5390" width="13.7109375" style="1" customWidth="1"/>
    <col min="5391" max="5632" width="11.42578125" style="1"/>
    <col min="5633" max="5633" width="21.85546875" style="1" customWidth="1"/>
    <col min="5634" max="5646" width="13.7109375" style="1" customWidth="1"/>
    <col min="5647" max="5888" width="11.42578125" style="1"/>
    <col min="5889" max="5889" width="21.85546875" style="1" customWidth="1"/>
    <col min="5890" max="5902" width="13.7109375" style="1" customWidth="1"/>
    <col min="5903" max="6144" width="11.42578125" style="1"/>
    <col min="6145" max="6145" width="21.85546875" style="1" customWidth="1"/>
    <col min="6146" max="6158" width="13.7109375" style="1" customWidth="1"/>
    <col min="6159" max="6400" width="11.42578125" style="1"/>
    <col min="6401" max="6401" width="21.85546875" style="1" customWidth="1"/>
    <col min="6402" max="6414" width="13.7109375" style="1" customWidth="1"/>
    <col min="6415" max="6656" width="11.42578125" style="1"/>
    <col min="6657" max="6657" width="21.85546875" style="1" customWidth="1"/>
    <col min="6658" max="6670" width="13.7109375" style="1" customWidth="1"/>
    <col min="6671" max="6912" width="11.42578125" style="1"/>
    <col min="6913" max="6913" width="21.85546875" style="1" customWidth="1"/>
    <col min="6914" max="6926" width="13.7109375" style="1" customWidth="1"/>
    <col min="6927" max="7168" width="11.42578125" style="1"/>
    <col min="7169" max="7169" width="21.85546875" style="1" customWidth="1"/>
    <col min="7170" max="7182" width="13.7109375" style="1" customWidth="1"/>
    <col min="7183" max="7424" width="11.42578125" style="1"/>
    <col min="7425" max="7425" width="21.85546875" style="1" customWidth="1"/>
    <col min="7426" max="7438" width="13.7109375" style="1" customWidth="1"/>
    <col min="7439" max="7680" width="11.42578125" style="1"/>
    <col min="7681" max="7681" width="21.85546875" style="1" customWidth="1"/>
    <col min="7682" max="7694" width="13.7109375" style="1" customWidth="1"/>
    <col min="7695" max="7936" width="11.42578125" style="1"/>
    <col min="7937" max="7937" width="21.85546875" style="1" customWidth="1"/>
    <col min="7938" max="7950" width="13.7109375" style="1" customWidth="1"/>
    <col min="7951" max="8192" width="11.42578125" style="1"/>
    <col min="8193" max="8193" width="21.85546875" style="1" customWidth="1"/>
    <col min="8194" max="8206" width="13.7109375" style="1" customWidth="1"/>
    <col min="8207" max="8448" width="11.42578125" style="1"/>
    <col min="8449" max="8449" width="21.85546875" style="1" customWidth="1"/>
    <col min="8450" max="8462" width="13.7109375" style="1" customWidth="1"/>
    <col min="8463" max="8704" width="11.42578125" style="1"/>
    <col min="8705" max="8705" width="21.85546875" style="1" customWidth="1"/>
    <col min="8706" max="8718" width="13.7109375" style="1" customWidth="1"/>
    <col min="8719" max="8960" width="11.42578125" style="1"/>
    <col min="8961" max="8961" width="21.85546875" style="1" customWidth="1"/>
    <col min="8962" max="8974" width="13.7109375" style="1" customWidth="1"/>
    <col min="8975" max="9216" width="11.42578125" style="1"/>
    <col min="9217" max="9217" width="21.85546875" style="1" customWidth="1"/>
    <col min="9218" max="9230" width="13.7109375" style="1" customWidth="1"/>
    <col min="9231" max="9472" width="11.42578125" style="1"/>
    <col min="9473" max="9473" width="21.85546875" style="1" customWidth="1"/>
    <col min="9474" max="9486" width="13.7109375" style="1" customWidth="1"/>
    <col min="9487" max="9728" width="11.42578125" style="1"/>
    <col min="9729" max="9729" width="21.85546875" style="1" customWidth="1"/>
    <col min="9730" max="9742" width="13.7109375" style="1" customWidth="1"/>
    <col min="9743" max="9984" width="11.42578125" style="1"/>
    <col min="9985" max="9985" width="21.85546875" style="1" customWidth="1"/>
    <col min="9986" max="9998" width="13.7109375" style="1" customWidth="1"/>
    <col min="9999" max="10240" width="11.42578125" style="1"/>
    <col min="10241" max="10241" width="21.85546875" style="1" customWidth="1"/>
    <col min="10242" max="10254" width="13.7109375" style="1" customWidth="1"/>
    <col min="10255" max="10496" width="11.42578125" style="1"/>
    <col min="10497" max="10497" width="21.85546875" style="1" customWidth="1"/>
    <col min="10498" max="10510" width="13.7109375" style="1" customWidth="1"/>
    <col min="10511" max="10752" width="11.42578125" style="1"/>
    <col min="10753" max="10753" width="21.85546875" style="1" customWidth="1"/>
    <col min="10754" max="10766" width="13.7109375" style="1" customWidth="1"/>
    <col min="10767" max="11008" width="11.42578125" style="1"/>
    <col min="11009" max="11009" width="21.85546875" style="1" customWidth="1"/>
    <col min="11010" max="11022" width="13.7109375" style="1" customWidth="1"/>
    <col min="11023" max="11264" width="11.42578125" style="1"/>
    <col min="11265" max="11265" width="21.85546875" style="1" customWidth="1"/>
    <col min="11266" max="11278" width="13.7109375" style="1" customWidth="1"/>
    <col min="11279" max="11520" width="11.42578125" style="1"/>
    <col min="11521" max="11521" width="21.85546875" style="1" customWidth="1"/>
    <col min="11522" max="11534" width="13.7109375" style="1" customWidth="1"/>
    <col min="11535" max="11776" width="11.42578125" style="1"/>
    <col min="11777" max="11777" width="21.85546875" style="1" customWidth="1"/>
    <col min="11778" max="11790" width="13.7109375" style="1" customWidth="1"/>
    <col min="11791" max="12032" width="11.42578125" style="1"/>
    <col min="12033" max="12033" width="21.85546875" style="1" customWidth="1"/>
    <col min="12034" max="12046" width="13.7109375" style="1" customWidth="1"/>
    <col min="12047" max="12288" width="11.42578125" style="1"/>
    <col min="12289" max="12289" width="21.85546875" style="1" customWidth="1"/>
    <col min="12290" max="12302" width="13.7109375" style="1" customWidth="1"/>
    <col min="12303" max="12544" width="11.42578125" style="1"/>
    <col min="12545" max="12545" width="21.85546875" style="1" customWidth="1"/>
    <col min="12546" max="12558" width="13.7109375" style="1" customWidth="1"/>
    <col min="12559" max="12800" width="11.42578125" style="1"/>
    <col min="12801" max="12801" width="21.85546875" style="1" customWidth="1"/>
    <col min="12802" max="12814" width="13.7109375" style="1" customWidth="1"/>
    <col min="12815" max="13056" width="11.42578125" style="1"/>
    <col min="13057" max="13057" width="21.85546875" style="1" customWidth="1"/>
    <col min="13058" max="13070" width="13.7109375" style="1" customWidth="1"/>
    <col min="13071" max="13312" width="11.42578125" style="1"/>
    <col min="13313" max="13313" width="21.85546875" style="1" customWidth="1"/>
    <col min="13314" max="13326" width="13.7109375" style="1" customWidth="1"/>
    <col min="13327" max="13568" width="11.42578125" style="1"/>
    <col min="13569" max="13569" width="21.85546875" style="1" customWidth="1"/>
    <col min="13570" max="13582" width="13.7109375" style="1" customWidth="1"/>
    <col min="13583" max="13824" width="11.42578125" style="1"/>
    <col min="13825" max="13825" width="21.85546875" style="1" customWidth="1"/>
    <col min="13826" max="13838" width="13.7109375" style="1" customWidth="1"/>
    <col min="13839" max="14080" width="11.42578125" style="1"/>
    <col min="14081" max="14081" width="21.85546875" style="1" customWidth="1"/>
    <col min="14082" max="14094" width="13.7109375" style="1" customWidth="1"/>
    <col min="14095" max="14336" width="11.42578125" style="1"/>
    <col min="14337" max="14337" width="21.85546875" style="1" customWidth="1"/>
    <col min="14338" max="14350" width="13.7109375" style="1" customWidth="1"/>
    <col min="14351" max="14592" width="11.42578125" style="1"/>
    <col min="14593" max="14593" width="21.85546875" style="1" customWidth="1"/>
    <col min="14594" max="14606" width="13.7109375" style="1" customWidth="1"/>
    <col min="14607" max="14848" width="11.42578125" style="1"/>
    <col min="14849" max="14849" width="21.85546875" style="1" customWidth="1"/>
    <col min="14850" max="14862" width="13.7109375" style="1" customWidth="1"/>
    <col min="14863" max="15104" width="11.42578125" style="1"/>
    <col min="15105" max="15105" width="21.85546875" style="1" customWidth="1"/>
    <col min="15106" max="15118" width="13.7109375" style="1" customWidth="1"/>
    <col min="15119" max="15360" width="11.42578125" style="1"/>
    <col min="15361" max="15361" width="21.85546875" style="1" customWidth="1"/>
    <col min="15362" max="15374" width="13.7109375" style="1" customWidth="1"/>
    <col min="15375" max="15616" width="11.42578125" style="1"/>
    <col min="15617" max="15617" width="21.85546875" style="1" customWidth="1"/>
    <col min="15618" max="15630" width="13.7109375" style="1" customWidth="1"/>
    <col min="15631" max="15872" width="11.42578125" style="1"/>
    <col min="15873" max="15873" width="21.85546875" style="1" customWidth="1"/>
    <col min="15874" max="15886" width="13.7109375" style="1" customWidth="1"/>
    <col min="15887" max="16128" width="11.42578125" style="1"/>
    <col min="16129" max="16129" width="21.85546875" style="1" customWidth="1"/>
    <col min="16130" max="16142" width="13.7109375" style="1" customWidth="1"/>
    <col min="16143" max="16384" width="11.42578125" style="1"/>
  </cols>
  <sheetData>
    <row r="1" spans="1:14" ht="12.75" customHeight="1" x14ac:dyDescent="0.2">
      <c r="A1" s="63" t="s">
        <v>137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customHeight="1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.75" customHeight="1" thickBot="1" x14ac:dyDescent="0.25">
      <c r="A3" s="65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5" t="s">
        <v>2</v>
      </c>
    </row>
    <row r="4" spans="1:14" ht="24.75" customHeight="1" thickBot="1" x14ac:dyDescent="0.25">
      <c r="A4" s="66"/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66"/>
    </row>
    <row r="5" spans="1:14" ht="39.950000000000003" customHeight="1" x14ac:dyDescent="0.2">
      <c r="A5" s="5" t="s">
        <v>15</v>
      </c>
      <c r="B5" s="6">
        <f>'TON-KM-MES-FERROSUR'!B101</f>
        <v>102405183.44</v>
      </c>
      <c r="C5" s="6">
        <f>'TON-KM-MES-FERROSUR'!C101</f>
        <v>113316139.89000002</v>
      </c>
      <c r="D5" s="6">
        <f>'TON-KM-MES-FERROSUR'!D101</f>
        <v>0</v>
      </c>
      <c r="E5" s="6">
        <f>'TON-KM-MES-FERROSUR'!E101</f>
        <v>0</v>
      </c>
      <c r="F5" s="6">
        <f>'TON-KM-MES-FERROSUR'!F101</f>
        <v>0</v>
      </c>
      <c r="G5" s="6">
        <f>'TON-KM-MES-FERROSUR'!G101</f>
        <v>0</v>
      </c>
      <c r="H5" s="6">
        <f>'TON-KM-MES-FERROSUR'!H101</f>
        <v>0</v>
      </c>
      <c r="I5" s="6">
        <f>'TON-KM-MES-FERROSUR'!I101</f>
        <v>0</v>
      </c>
      <c r="J5" s="6">
        <f>'TON-KM-MES-FERROSUR'!J101</f>
        <v>0</v>
      </c>
      <c r="K5" s="6">
        <f>'TON-KM-MES-FERROSUR'!K101</f>
        <v>0</v>
      </c>
      <c r="L5" s="6">
        <f>'TON-KM-MES-FERROSUR'!L101</f>
        <v>0</v>
      </c>
      <c r="M5" s="6">
        <f>'TON-KM-MES-FERROSUR'!M101</f>
        <v>0</v>
      </c>
      <c r="N5" s="51">
        <f>SUM(B5:M5)</f>
        <v>215721323.33000001</v>
      </c>
    </row>
    <row r="6" spans="1:14" ht="39.950000000000003" customHeight="1" x14ac:dyDescent="0.2">
      <c r="A6" s="8" t="s">
        <v>16</v>
      </c>
      <c r="B6" s="9">
        <f>'TON-KM-MES-FEPSA'!B101</f>
        <v>105861552.59</v>
      </c>
      <c r="C6" s="9">
        <f>'TON-KM-MES-FEPSA'!C101</f>
        <v>86417838.87000002</v>
      </c>
      <c r="D6" s="9">
        <f>'TON-KM-MES-FEPSA'!D101</f>
        <v>0</v>
      </c>
      <c r="E6" s="9">
        <f>'TON-KM-MES-FEPSA'!E101</f>
        <v>0</v>
      </c>
      <c r="F6" s="9">
        <f>'TON-KM-MES-FEPSA'!F101</f>
        <v>0</v>
      </c>
      <c r="G6" s="9">
        <f>'TON-KM-MES-FEPSA'!G101</f>
        <v>0</v>
      </c>
      <c r="H6" s="9">
        <f>'TON-KM-MES-FEPSA'!H101</f>
        <v>0</v>
      </c>
      <c r="I6" s="9">
        <f>'TON-KM-MES-FEPSA'!I101</f>
        <v>0</v>
      </c>
      <c r="J6" s="9">
        <f>'TON-KM-MES-FEPSA'!J101</f>
        <v>0</v>
      </c>
      <c r="K6" s="9">
        <f>'TON-KM-MES-FEPSA'!K101</f>
        <v>0</v>
      </c>
      <c r="L6" s="9">
        <f>'TON-KM-MES-FEPSA'!L101</f>
        <v>0</v>
      </c>
      <c r="M6" s="9">
        <f>'TON-KM-MES-FEPSA'!M101</f>
        <v>0</v>
      </c>
      <c r="N6" s="7">
        <f t="shared" ref="N6:N11" si="0">SUM(B6:M6)</f>
        <v>192279391.46000004</v>
      </c>
    </row>
    <row r="7" spans="1:14" ht="39.950000000000003" customHeight="1" x14ac:dyDescent="0.2">
      <c r="A7" s="10" t="s">
        <v>17</v>
      </c>
      <c r="B7" s="9">
        <f>'TON-KM-MES-NCA'!B101</f>
        <v>219166449.24999997</v>
      </c>
      <c r="C7" s="9">
        <f>'TON-KM-MES-NCA'!C101</f>
        <v>198483015.65000004</v>
      </c>
      <c r="D7" s="9">
        <f>'TON-KM-MES-NCA'!D101</f>
        <v>0</v>
      </c>
      <c r="E7" s="9">
        <f>'TON-KM-MES-NCA'!E101</f>
        <v>0</v>
      </c>
      <c r="F7" s="9">
        <f>'TON-KM-MES-NCA'!F101</f>
        <v>0</v>
      </c>
      <c r="G7" s="9">
        <f>'TON-KM-MES-NCA'!G101</f>
        <v>0</v>
      </c>
      <c r="H7" s="9">
        <f>'TON-KM-MES-NCA'!H101</f>
        <v>0</v>
      </c>
      <c r="I7" s="9">
        <f>'TON-KM-MES-NCA'!I101</f>
        <v>0</v>
      </c>
      <c r="J7" s="9">
        <f>'TON-KM-MES-NCA'!J101</f>
        <v>0</v>
      </c>
      <c r="K7" s="9">
        <f>'TON-KM-MES-NCA'!K101</f>
        <v>0</v>
      </c>
      <c r="L7" s="9">
        <f>'TON-KM-MES-NCA'!L101</f>
        <v>0</v>
      </c>
      <c r="M7" s="9">
        <f>'TON-KM-MES-NCA'!M101</f>
        <v>0</v>
      </c>
      <c r="N7" s="7">
        <f t="shared" si="0"/>
        <v>417649464.89999998</v>
      </c>
    </row>
    <row r="8" spans="1:14" ht="39.950000000000003" customHeight="1" x14ac:dyDescent="0.2">
      <c r="A8" s="10" t="s">
        <v>18</v>
      </c>
      <c r="B8" s="9">
        <f>'TON-KM-MES-BELGRANO'!B101</f>
        <v>180067591.03999999</v>
      </c>
      <c r="C8" s="9">
        <f>'TON-KM-MES-BELGRANO'!C101</f>
        <v>179702989.94000003</v>
      </c>
      <c r="D8" s="9">
        <f>'TON-KM-MES-BELGRANO'!D101</f>
        <v>0</v>
      </c>
      <c r="E8" s="9">
        <f>'TON-KM-MES-BELGRANO'!E101</f>
        <v>0</v>
      </c>
      <c r="F8" s="9">
        <f>'TON-KM-MES-BELGRANO'!F101</f>
        <v>0</v>
      </c>
      <c r="G8" s="9">
        <f>'TON-KM-MES-BELGRANO'!G101</f>
        <v>0</v>
      </c>
      <c r="H8" s="9">
        <f>'TON-KM-MES-BELGRANO'!H101</f>
        <v>0</v>
      </c>
      <c r="I8" s="9">
        <f>'TON-KM-MES-BELGRANO'!I101</f>
        <v>0</v>
      </c>
      <c r="J8" s="9">
        <f>'TON-KM-MES-BELGRANO'!J101</f>
        <v>0</v>
      </c>
      <c r="K8" s="9">
        <f>'TON-KM-MES-BELGRANO'!K101</f>
        <v>0</v>
      </c>
      <c r="L8" s="9">
        <f>'TON-KM-MES-BELGRANO'!L101</f>
        <v>0</v>
      </c>
      <c r="M8" s="9">
        <f>'TON-KM-MES-BELGRANO'!M101</f>
        <v>0</v>
      </c>
      <c r="N8" s="7">
        <f t="shared" si="0"/>
        <v>359770580.98000002</v>
      </c>
    </row>
    <row r="9" spans="1:14" ht="39.950000000000003" customHeight="1" x14ac:dyDescent="0.2">
      <c r="A9" s="10" t="s">
        <v>19</v>
      </c>
      <c r="B9" s="9">
        <f>'TON-KM-MES-URQ'!B101</f>
        <v>33422570.98</v>
      </c>
      <c r="C9" s="9">
        <f>'TON-KM-MES-URQ'!C101</f>
        <v>25100678.190000001</v>
      </c>
      <c r="D9" s="9">
        <f>'TON-KM-MES-URQ'!D101</f>
        <v>0</v>
      </c>
      <c r="E9" s="9">
        <f>'TON-KM-MES-URQ'!E101</f>
        <v>0</v>
      </c>
      <c r="F9" s="9">
        <f>'TON-KM-MES-URQ'!F101</f>
        <v>0</v>
      </c>
      <c r="G9" s="9">
        <f>'TON-KM-MES-URQ'!G101</f>
        <v>0</v>
      </c>
      <c r="H9" s="9">
        <f>'TON-KM-MES-URQ'!H101</f>
        <v>0</v>
      </c>
      <c r="I9" s="9">
        <f>'TON-KM-MES-URQ'!I101</f>
        <v>0</v>
      </c>
      <c r="J9" s="9">
        <f>'TON-KM-MES-URQ'!J101</f>
        <v>0</v>
      </c>
      <c r="K9" s="9">
        <f>'TON-KM-MES-URQ'!K101</f>
        <v>0</v>
      </c>
      <c r="L9" s="9">
        <f>'TON-KM-MES-URQ'!L101</f>
        <v>0</v>
      </c>
      <c r="M9" s="9">
        <f>'TON-KM-MES-URQ'!M101</f>
        <v>0</v>
      </c>
      <c r="N9" s="7">
        <f t="shared" si="0"/>
        <v>58523249.170000002</v>
      </c>
    </row>
    <row r="10" spans="1:14" ht="39.950000000000003" customHeight="1" thickBot="1" x14ac:dyDescent="0.25">
      <c r="A10" s="11" t="s">
        <v>20</v>
      </c>
      <c r="B10" s="12">
        <f>'TON-KM-MES-SMT'!B101</f>
        <v>206817918.22999999</v>
      </c>
      <c r="C10" s="12">
        <f>'TON-KM-MES-SMT'!C101</f>
        <v>199170622.38</v>
      </c>
      <c r="D10" s="12">
        <f>'TON-KM-MES-SMT'!D101</f>
        <v>0</v>
      </c>
      <c r="E10" s="12">
        <f>'TON-KM-MES-SMT'!E101</f>
        <v>0</v>
      </c>
      <c r="F10" s="12">
        <f>'TON-KM-MES-SMT'!F101</f>
        <v>0</v>
      </c>
      <c r="G10" s="12">
        <f>'TON-KM-MES-SMT'!G101</f>
        <v>0</v>
      </c>
      <c r="H10" s="12">
        <f>'TON-KM-MES-SMT'!H101</f>
        <v>0</v>
      </c>
      <c r="I10" s="12">
        <f>'TON-KM-MES-SMT'!I101</f>
        <v>0</v>
      </c>
      <c r="J10" s="12">
        <f>'TON-KM-MES-SMT'!J101</f>
        <v>0</v>
      </c>
      <c r="K10" s="55">
        <f>'TON-KM-MES-SMT'!K101</f>
        <v>0</v>
      </c>
      <c r="L10" s="12">
        <f>'TON-KM-MES-SMT'!L101</f>
        <v>0</v>
      </c>
      <c r="M10" s="12">
        <f>'TON-KM-MES-SMT'!M101</f>
        <v>0</v>
      </c>
      <c r="N10" s="13">
        <f t="shared" si="0"/>
        <v>405988540.61000001</v>
      </c>
    </row>
    <row r="11" spans="1:14" ht="21" customHeight="1" thickBot="1" x14ac:dyDescent="0.25">
      <c r="A11" s="14" t="s">
        <v>21</v>
      </c>
      <c r="B11" s="15">
        <f>SUM(B5:B10)</f>
        <v>847741265.52999997</v>
      </c>
      <c r="C11" s="15">
        <f t="shared" ref="C11:M11" si="1">SUM(C5:C10)</f>
        <v>802191284.9200002</v>
      </c>
      <c r="D11" s="15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6">
        <f t="shared" si="0"/>
        <v>1649932550.4500003</v>
      </c>
    </row>
    <row r="13" spans="1:14" x14ac:dyDescent="0.2">
      <c r="B13" s="1" t="s">
        <v>22</v>
      </c>
    </row>
  </sheetData>
  <mergeCells count="4">
    <mergeCell ref="A1:N2"/>
    <mergeCell ref="A3:A4"/>
    <mergeCell ref="B3:M3"/>
    <mergeCell ref="N3:N4"/>
  </mergeCells>
  <pageMargins left="0.74803149606299213" right="0.74803149606299213" top="0.98425196850393704" bottom="0.98425196850393704" header="0" footer="0"/>
  <pageSetup paperSize="9" scale="66" orientation="landscape" r:id="rId1"/>
  <headerFooter alignWithMargins="0">
    <oddHeader>&amp;L&amp;D 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PRESENTACION GENERAL-TON-KM</vt:lpstr>
      <vt:lpstr>TON-KM-MES-FERROSUR</vt:lpstr>
      <vt:lpstr>TON-KM-MES-FEPSA</vt:lpstr>
      <vt:lpstr>TON-KM-MES-NCA</vt:lpstr>
      <vt:lpstr>TON-KM-MES-BELGRANO</vt:lpstr>
      <vt:lpstr>TON-KM-MES-URQ</vt:lpstr>
      <vt:lpstr>TON-KM-MES-SMT</vt:lpstr>
      <vt:lpstr>TOTAL-TON-KM</vt:lpstr>
      <vt:lpstr>'PRESENTACION GENERAL-TON-KM'!Área_de_impresión</vt:lpstr>
      <vt:lpstr>'TOTAL-TON-KM'!Área_de_impresión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Emilce Gomez</dc:creator>
  <cp:lastModifiedBy>CNRT</cp:lastModifiedBy>
  <cp:lastPrinted>2021-06-11T19:22:55Z</cp:lastPrinted>
  <dcterms:created xsi:type="dcterms:W3CDTF">2021-02-24T15:52:15Z</dcterms:created>
  <dcterms:modified xsi:type="dcterms:W3CDTF">2023-03-13T14:20:35Z</dcterms:modified>
</cp:coreProperties>
</file>