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9_PVC\040 Cuestionarios\10 Modelo Enviado\Importadores Investigados\"/>
    </mc:Choice>
  </mc:AlternateContent>
  <bookViews>
    <workbookView xWindow="480" yWindow="225" windowWidth="8895" windowHeight="4500" tabRatio="716" firstSheet="2" activeTab="11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-costos" sheetId="9" r:id="rId6"/>
    <sheet name="5-costos (2)" sheetId="21" r:id="rId7"/>
    <sheet name="6-precios" sheetId="10" r:id="rId8"/>
    <sheet name="7- Compras internas" sheetId="11" r:id="rId9"/>
    <sheet name="8- reventa" sheetId="20" r:id="rId10"/>
    <sheet name="9 existencias" sheetId="19" r:id="rId11"/>
    <sheet name="10 tercer mercado" sheetId="22" r:id="rId12"/>
  </sheets>
  <externalReferences>
    <externalReference r:id="rId13"/>
    <externalReference r:id="rId14"/>
    <externalReference r:id="rId15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11">'10 tercer mercado'!$A$1:$D$61</definedName>
    <definedName name="_xlnm.Print_Area" localSheetId="3">'2- impo investigadas'!$A$1:$F$59</definedName>
    <definedName name="_xlnm.Print_Area" localSheetId="4">'3- impo no inv'!$A$1:$F$59</definedName>
    <definedName name="_xlnm.Print_Area" localSheetId="5">'4-costos'!$A$1:$I$42</definedName>
    <definedName name="_xlnm.Print_Area" localSheetId="6">'5-costos (2)'!$A$1:$I$42</definedName>
    <definedName name="_xlnm.Print_Area" localSheetId="7">'6-precios'!$B$1:$F$58</definedName>
    <definedName name="_xlnm.Print_Area" localSheetId="8">'7- Compras internas'!$A$1:$C$58</definedName>
    <definedName name="_xlnm.Print_Area" localSheetId="9">'8- reventa'!$A$1:$I$60</definedName>
    <definedName name="_xlnm.Print_Area" localSheetId="10">'9 existencias'!$A$1:$E$16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A58" i="22" l="1"/>
  <c r="A57" i="22"/>
  <c r="A3" i="22"/>
  <c r="A50" i="8"/>
  <c r="B50" i="10"/>
  <c r="A50" i="11"/>
  <c r="A50" i="20"/>
  <c r="A49" i="8"/>
  <c r="B49" i="10"/>
  <c r="A49" i="11"/>
  <c r="A49" i="20"/>
  <c r="A52" i="8"/>
  <c r="B52" i="10"/>
  <c r="A52" i="11"/>
  <c r="A52" i="20"/>
  <c r="A51" i="8"/>
  <c r="B51" i="10"/>
  <c r="A51" i="11"/>
  <c r="A51" i="20"/>
  <c r="B49" i="21"/>
  <c r="D49" i="21"/>
  <c r="F49" i="21"/>
  <c r="H49" i="21"/>
  <c r="B50" i="21"/>
  <c r="D50" i="21"/>
  <c r="F50" i="21"/>
  <c r="H50" i="21"/>
  <c r="A55" i="8"/>
  <c r="B55" i="10"/>
  <c r="A54" i="8"/>
  <c r="B54" i="10"/>
  <c r="B65" i="10"/>
  <c r="A53" i="8"/>
  <c r="A66" i="8"/>
  <c r="A58" i="8"/>
  <c r="B58" i="10"/>
  <c r="A57" i="8"/>
  <c r="B57" i="10"/>
  <c r="A47" i="8"/>
  <c r="B47" i="10"/>
  <c r="A47" i="11"/>
  <c r="A47" i="20"/>
  <c r="A46" i="8"/>
  <c r="B46" i="10"/>
  <c r="A46" i="11"/>
  <c r="A46" i="20"/>
  <c r="A45" i="8"/>
  <c r="B45" i="10"/>
  <c r="A45" i="11"/>
  <c r="A45" i="20"/>
  <c r="A44" i="8"/>
  <c r="B44" i="10"/>
  <c r="A44" i="11"/>
  <c r="A44" i="20"/>
  <c r="A43" i="8"/>
  <c r="B43" i="10"/>
  <c r="A43" i="11"/>
  <c r="A43" i="20"/>
  <c r="A42" i="8"/>
  <c r="B42" i="10"/>
  <c r="A42" i="11"/>
  <c r="A42" i="20"/>
  <c r="A41" i="8"/>
  <c r="B41" i="10"/>
  <c r="A41" i="11"/>
  <c r="A41" i="20"/>
  <c r="A40" i="8"/>
  <c r="B40" i="10"/>
  <c r="A40" i="11"/>
  <c r="A40" i="20"/>
  <c r="A39" i="8"/>
  <c r="B39" i="10"/>
  <c r="A39" i="11"/>
  <c r="A39" i="20"/>
  <c r="A38" i="8"/>
  <c r="B38" i="10"/>
  <c r="A38" i="11"/>
  <c r="A38" i="20"/>
  <c r="A37" i="8"/>
  <c r="B37" i="10"/>
  <c r="A37" i="11"/>
  <c r="A37" i="20"/>
  <c r="A36" i="8"/>
  <c r="B36" i="10"/>
  <c r="A36" i="11"/>
  <c r="A36" i="20"/>
  <c r="A35" i="8"/>
  <c r="B35" i="10"/>
  <c r="A35" i="11"/>
  <c r="A35" i="20"/>
  <c r="A34" i="8"/>
  <c r="B34" i="10"/>
  <c r="A34" i="11"/>
  <c r="A34" i="20"/>
  <c r="A33" i="8"/>
  <c r="B33" i="10"/>
  <c r="A33" i="11"/>
  <c r="A33" i="20"/>
  <c r="A32" i="8"/>
  <c r="B32" i="10"/>
  <c r="A32" i="11"/>
  <c r="A32" i="20"/>
  <c r="A31" i="8"/>
  <c r="B31" i="10"/>
  <c r="A31" i="11"/>
  <c r="A31" i="20"/>
  <c r="A30" i="8"/>
  <c r="B30" i="10"/>
  <c r="A30" i="11"/>
  <c r="A30" i="20"/>
  <c r="A29" i="8"/>
  <c r="B29" i="10"/>
  <c r="A29" i="11"/>
  <c r="A29" i="20"/>
  <c r="A28" i="8"/>
  <c r="B28" i="10"/>
  <c r="A28" i="11"/>
  <c r="A28" i="20"/>
  <c r="A27" i="8"/>
  <c r="B27" i="10"/>
  <c r="A27" i="11"/>
  <c r="A27" i="20"/>
  <c r="A26" i="8"/>
  <c r="B26" i="10"/>
  <c r="A26" i="11"/>
  <c r="A26" i="20"/>
  <c r="A25" i="8"/>
  <c r="B25" i="10"/>
  <c r="A25" i="11"/>
  <c r="A25" i="20"/>
  <c r="A24" i="8"/>
  <c r="B24" i="10"/>
  <c r="A24" i="11"/>
  <c r="A24" i="20"/>
  <c r="A23" i="8"/>
  <c r="B23" i="10"/>
  <c r="A23" i="11"/>
  <c r="A23" i="20"/>
  <c r="A22" i="8"/>
  <c r="B22" i="10"/>
  <c r="A22" i="11"/>
  <c r="A22" i="20"/>
  <c r="A21" i="8"/>
  <c r="B21" i="10"/>
  <c r="A21" i="11"/>
  <c r="A21" i="20"/>
  <c r="A20" i="8"/>
  <c r="B20" i="10"/>
  <c r="A20" i="11"/>
  <c r="A20" i="20"/>
  <c r="A19" i="8"/>
  <c r="B19" i="10"/>
  <c r="A19" i="11"/>
  <c r="A19" i="20"/>
  <c r="A18" i="8"/>
  <c r="B18" i="10"/>
  <c r="A18" i="11"/>
  <c r="A18" i="20"/>
  <c r="A17" i="8"/>
  <c r="B17" i="10"/>
  <c r="A17" i="11"/>
  <c r="A17" i="20"/>
  <c r="A16" i="8"/>
  <c r="B16" i="10"/>
  <c r="A16" i="11"/>
  <c r="A16" i="20"/>
  <c r="A15" i="8"/>
  <c r="B15" i="10"/>
  <c r="A15" i="11"/>
  <c r="A15" i="20"/>
  <c r="A14" i="8"/>
  <c r="B14" i="10"/>
  <c r="A14" i="11"/>
  <c r="A14" i="20"/>
  <c r="A13" i="8"/>
  <c r="B13" i="10"/>
  <c r="A13" i="11"/>
  <c r="A13" i="20"/>
  <c r="A12" i="8"/>
  <c r="B12" i="10"/>
  <c r="A12" i="11"/>
  <c r="A12" i="20"/>
  <c r="A11" i="8"/>
  <c r="B11" i="10"/>
  <c r="A11" i="11"/>
  <c r="A11" i="20"/>
  <c r="A10" i="8"/>
  <c r="B10" i="10"/>
  <c r="A10" i="11"/>
  <c r="A10" i="20"/>
  <c r="A8" i="8"/>
  <c r="B8" i="10"/>
  <c r="A8" i="11"/>
  <c r="A8" i="20"/>
  <c r="A9" i="8"/>
  <c r="B9" i="10"/>
  <c r="A9" i="11"/>
  <c r="A9" i="20"/>
  <c r="A70" i="7"/>
  <c r="A69" i="7"/>
  <c r="A68" i="7"/>
  <c r="A67" i="7"/>
  <c r="A66" i="7"/>
  <c r="A3" i="20"/>
  <c r="A3" i="11"/>
  <c r="A3" i="8"/>
  <c r="A3" i="7"/>
  <c r="B26" i="19"/>
  <c r="B25" i="19"/>
  <c r="B24" i="19"/>
  <c r="B23" i="19"/>
  <c r="B22" i="19"/>
  <c r="C69" i="20"/>
  <c r="D69" i="20"/>
  <c r="E69" i="20"/>
  <c r="F69" i="20"/>
  <c r="G69" i="20"/>
  <c r="H69" i="20"/>
  <c r="I69" i="20"/>
  <c r="C70" i="20"/>
  <c r="D70" i="20"/>
  <c r="E70" i="20"/>
  <c r="F70" i="20"/>
  <c r="G70" i="20"/>
  <c r="H70" i="20"/>
  <c r="I70" i="20"/>
  <c r="B70" i="20"/>
  <c r="B69" i="20"/>
  <c r="B66" i="20"/>
  <c r="C66" i="20"/>
  <c r="D66" i="20"/>
  <c r="E66" i="20"/>
  <c r="F66" i="20"/>
  <c r="G66" i="20"/>
  <c r="H66" i="20"/>
  <c r="I66" i="20"/>
  <c r="B67" i="20"/>
  <c r="C67" i="20"/>
  <c r="D67" i="20"/>
  <c r="E67" i="20"/>
  <c r="F67" i="20"/>
  <c r="G67" i="20"/>
  <c r="H67" i="20"/>
  <c r="I67" i="20"/>
  <c r="B68" i="20"/>
  <c r="C68" i="20"/>
  <c r="D68" i="20"/>
  <c r="E68" i="20"/>
  <c r="F68" i="20"/>
  <c r="G68" i="20"/>
  <c r="H68" i="20"/>
  <c r="I68" i="20"/>
  <c r="C69" i="11"/>
  <c r="C70" i="11"/>
  <c r="B70" i="11"/>
  <c r="B69" i="11"/>
  <c r="D67" i="10"/>
  <c r="D68" i="10"/>
  <c r="C68" i="10"/>
  <c r="C67" i="10"/>
  <c r="D69" i="8"/>
  <c r="D70" i="8"/>
  <c r="C70" i="8"/>
  <c r="C69" i="8"/>
  <c r="D69" i="7"/>
  <c r="D70" i="7"/>
  <c r="C70" i="7"/>
  <c r="C69" i="7"/>
  <c r="B21" i="19"/>
  <c r="A25" i="19"/>
  <c r="A26" i="19"/>
  <c r="B50" i="9"/>
  <c r="H50" i="9"/>
  <c r="F50" i="9"/>
  <c r="D50" i="9"/>
  <c r="H49" i="9"/>
  <c r="F49" i="9"/>
  <c r="D49" i="9"/>
  <c r="B49" i="9"/>
  <c r="C64" i="10"/>
  <c r="D66" i="10"/>
  <c r="C66" i="10"/>
  <c r="D65" i="10"/>
  <c r="C65" i="10"/>
  <c r="D64" i="10"/>
  <c r="B66" i="11"/>
  <c r="C68" i="11"/>
  <c r="B68" i="11"/>
  <c r="C67" i="11"/>
  <c r="B67" i="11"/>
  <c r="C66" i="11"/>
  <c r="D68" i="8"/>
  <c r="C68" i="8"/>
  <c r="D67" i="8"/>
  <c r="C67" i="8"/>
  <c r="D66" i="8"/>
  <c r="C66" i="8"/>
  <c r="C68" i="7"/>
  <c r="D68" i="7"/>
  <c r="D67" i="7"/>
  <c r="C67" i="7"/>
  <c r="D66" i="7"/>
  <c r="C66" i="7"/>
  <c r="F3" i="1"/>
  <c r="A70" i="8"/>
  <c r="A68" i="8"/>
  <c r="B68" i="10"/>
  <c r="A58" i="11"/>
  <c r="A69" i="8"/>
  <c r="A67" i="8"/>
  <c r="B53" i="10"/>
  <c r="B67" i="10"/>
  <c r="A57" i="11"/>
  <c r="A55" i="11"/>
  <c r="B66" i="10"/>
  <c r="A54" i="11"/>
  <c r="A58" i="20"/>
  <c r="A70" i="20"/>
  <c r="A70" i="11"/>
  <c r="B64" i="10"/>
  <c r="A53" i="11"/>
  <c r="A69" i="11"/>
  <c r="A57" i="20"/>
  <c r="A69" i="20"/>
  <c r="A54" i="20"/>
  <c r="A67" i="20"/>
  <c r="A67" i="11"/>
  <c r="A68" i="11"/>
  <c r="A55" i="20"/>
  <c r="A68" i="20"/>
  <c r="A53" i="20"/>
  <c r="A66" i="20"/>
  <c r="A66" i="11"/>
</calcChain>
</file>

<file path=xl/sharedStrings.xml><?xml version="1.0" encoding="utf-8"?>
<sst xmlns="http://schemas.openxmlformats.org/spreadsheetml/2006/main" count="310" uniqueCount="126">
  <si>
    <t>ANEXO ESTADÍSTICO</t>
  </si>
  <si>
    <t>Cuadro N° 1</t>
  </si>
  <si>
    <t>RANKING</t>
  </si>
  <si>
    <t>Características técnicas, físicas, etc.</t>
  </si>
  <si>
    <t>Cuadro N° 2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</si>
  <si>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</si>
  <si>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</si>
  <si>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</si>
  <si>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</si>
  <si>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</si>
  <si>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</si>
  <si>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</si>
  <si>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</si>
  <si>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</si>
  <si>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</si>
  <si>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</si>
  <si>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</si>
  <si>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</si>
  <si>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</si>
  <si>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</si>
  <si>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</si>
  <si>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</si>
  <si>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</si>
  <si>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</si>
  <si>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</si>
  <si>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</si>
  <si>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</si>
  <si>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</si>
  <si>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</si>
  <si>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</si>
  <si>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</si>
  <si>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</si>
  <si>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</si>
  <si>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</si>
  <si>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</si>
  <si>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</si>
  <si>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</si>
  <si>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</si>
  <si>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</si>
  <si>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</si>
  <si>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</si>
  <si>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</si>
  <si>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</si>
  <si>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</si>
  <si>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</si>
  <si>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</si>
  <si>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</si>
  <si>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</si>
  <si>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</si>
  <si>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</si>
  <si>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</si>
  <si>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</si>
  <si>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</si>
  <si>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</si>
  <si>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</si>
  <si>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</si>
  <si>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</si>
  <si>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</si>
  <si>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</si>
  <si>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</si>
  <si>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</si>
  <si>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Cuadro Nº 5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</si>
  <si>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</si>
  <si>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</si>
  <si>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</si>
  <si>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</si>
  <si>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</si>
  <si>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</si>
  <si>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</si>
  <si>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</si>
  <si>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</si>
  <si>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</si>
  <si>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</si>
  <si>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Facturado (1)</t>
  </si>
  <si>
    <t>(Unidades)(2)</t>
  </si>
  <si>
    <t>Por Ventas</t>
  </si>
  <si>
    <t>CONTROLES CNCE (muestran diferencias entre totales y parciales)</t>
  </si>
  <si>
    <t>COSTO TOTAl</t>
  </si>
  <si>
    <t xml:space="preserve">Reventa al mercado interno de </t>
  </si>
  <si>
    <t>Origen:.............................</t>
  </si>
  <si>
    <t>Valores ($)</t>
  </si>
  <si>
    <t>Cuadro N° 9</t>
  </si>
  <si>
    <t>PRODUCTO NACIONAL</t>
  </si>
  <si>
    <t>Fletes a cargo de los clientes - porcentaje sobre el precio</t>
  </si>
  <si>
    <t xml:space="preserve">                 %</t>
  </si>
  <si>
    <t>Existencias de</t>
  </si>
  <si>
    <t>Origenes no investigados</t>
  </si>
  <si>
    <t>CONTROLES CNCE (muestran diferencias entre existencias informadas y teóricas del origen investigado)</t>
  </si>
  <si>
    <t>Agregue todas las filas que le resulten necesarias.</t>
  </si>
  <si>
    <t>Cuadro N° 7</t>
  </si>
  <si>
    <t>SUB-TOTAL (en depósito del importador)</t>
  </si>
  <si>
    <t>….° tipo</t>
  </si>
  <si>
    <t>Otros (Resto)</t>
  </si>
  <si>
    <t>Cuadro Nº 4</t>
  </si>
  <si>
    <t>Origen: ___________________</t>
  </si>
  <si>
    <t>* En caso de existir más de un despacho por mes, completar estos datos en una hoja separada o insertar las filas necesarias.</t>
  </si>
  <si>
    <t>Perfiles de PVC</t>
  </si>
  <si>
    <t>originarias de China</t>
  </si>
  <si>
    <t>promedio 2016</t>
  </si>
  <si>
    <t>promedio 2017</t>
  </si>
  <si>
    <t>promedio 2018</t>
  </si>
  <si>
    <t>Kilogramos</t>
  </si>
  <si>
    <r>
      <t xml:space="preserve">(en </t>
    </r>
    <r>
      <rPr>
        <b/>
        <u/>
        <sz val="10"/>
        <rFont val="Arial"/>
        <family val="2"/>
      </rPr>
      <t>kilogramos</t>
    </r>
    <r>
      <rPr>
        <b/>
        <sz val="10"/>
        <rFont val="Arial"/>
        <family val="2"/>
      </rPr>
      <t xml:space="preserve"> y valores de primera venta)</t>
    </r>
  </si>
  <si>
    <t>China</t>
  </si>
  <si>
    <t>CHINA</t>
  </si>
  <si>
    <t>En kilogramos</t>
  </si>
  <si>
    <t>Origen..................</t>
  </si>
  <si>
    <t>Origen...................</t>
  </si>
  <si>
    <t>Origen....................</t>
  </si>
  <si>
    <t>Cuadro Nº 10</t>
  </si>
  <si>
    <t>de perfiles de PVC</t>
  </si>
  <si>
    <t>en pesos por kilogramo</t>
  </si>
  <si>
    <t>Origen Objeto de Medidas: China</t>
  </si>
  <si>
    <t>perfiles de PVC</t>
  </si>
  <si>
    <t>Cuadro Nº 6</t>
  </si>
  <si>
    <t>Exportaciones de China de</t>
  </si>
  <si>
    <t>(completar el destino):....................</t>
  </si>
  <si>
    <t>kilogramos</t>
  </si>
  <si>
    <t>ene-abr 2019</t>
  </si>
  <si>
    <t>ene-abr 2018</t>
  </si>
  <si>
    <t>PRECIO PRIMERA VENTA</t>
  </si>
  <si>
    <t>promedio ene-abr 2019</t>
  </si>
  <si>
    <t>Perfiles importados de todos los orígenes</t>
  </si>
  <si>
    <t>kilogramos?</t>
  </si>
  <si>
    <t>Nacional</t>
  </si>
  <si>
    <t>Chequear con Gi si va?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</si>
</sst>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26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</font>
    <font>
      <sz val="9"/>
      <name val="Arial"/>
      <family val="2"/>
    </font>
    <font>
      <b/>
      <i/>
      <u/>
      <sz val="10"/>
      <name val="Arial"/>
    </font>
    <font>
      <b/>
      <u/>
      <sz val="10"/>
      <name val="Arial"/>
      <family val="2"/>
    </font>
    <font>
      <b/>
      <u/>
      <sz val="10"/>
      <name val="MS Sans Serif"/>
    </font>
    <font>
      <sz val="10"/>
      <name val="MS Sans Serif"/>
    </font>
    <font>
      <u/>
      <sz val="10"/>
      <name val="MS Sans Serif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76" fontId="3" fillId="0" borderId="0" applyFont="0" applyFill="0" applyBorder="0" applyAlignment="0" applyProtection="0"/>
    <xf numFmtId="0" fontId="3" fillId="0" borderId="1"/>
    <xf numFmtId="0" fontId="10" fillId="0" borderId="0"/>
    <xf numFmtId="0" fontId="3" fillId="0" borderId="2" applyBorder="0"/>
  </cellStyleXfs>
  <cellXfs count="309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Continuous"/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13" fillId="0" borderId="8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4" fontId="16" fillId="2" borderId="18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4" fontId="16" fillId="2" borderId="19" xfId="0" applyNumberFormat="1" applyFont="1" applyFill="1" applyBorder="1" applyAlignment="1" applyProtection="1">
      <alignment horizontal="center"/>
    </xf>
    <xf numFmtId="4" fontId="16" fillId="2" borderId="8" xfId="0" applyNumberFormat="1" applyFont="1" applyFill="1" applyBorder="1" applyAlignment="1" applyProtection="1">
      <alignment horizontal="center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4" fontId="16" fillId="2" borderId="20" xfId="0" applyNumberFormat="1" applyFont="1" applyFill="1" applyBorder="1" applyAlignment="1" applyProtection="1">
      <alignment horizontal="center"/>
    </xf>
    <xf numFmtId="4" fontId="16" fillId="2" borderId="10" xfId="0" applyNumberFormat="1" applyFont="1" applyFill="1" applyBorder="1" applyAlignment="1" applyProtection="1">
      <alignment horizontal="center"/>
    </xf>
    <xf numFmtId="4" fontId="16" fillId="2" borderId="4" xfId="0" applyNumberFormat="1" applyFont="1" applyFill="1" applyBorder="1" applyAlignment="1" applyProtection="1">
      <alignment horizontal="center"/>
    </xf>
    <xf numFmtId="4" fontId="16" fillId="2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7" fontId="13" fillId="0" borderId="21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Protection="1">
      <protection locked="0"/>
    </xf>
    <xf numFmtId="0" fontId="15" fillId="0" borderId="26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27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5" fillId="0" borderId="17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2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6" fillId="2" borderId="21" xfId="0" applyNumberFormat="1" applyFont="1" applyFill="1" applyBorder="1" applyAlignment="1" applyProtection="1">
      <alignment horizontal="center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35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3" fillId="0" borderId="0" xfId="4" applyBorder="1" applyProtection="1">
      <protection locked="0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2" fontId="15" fillId="2" borderId="3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0" fillId="0" borderId="31" xfId="0" applyBorder="1" applyAlignment="1" applyProtection="1">
      <alignment horizontal="centerContinuous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 wrapText="1"/>
      <protection locked="0"/>
    </xf>
    <xf numFmtId="0" fontId="6" fillId="3" borderId="37" xfId="0" applyFont="1" applyFill="1" applyBorder="1" applyAlignment="1" applyProtection="1">
      <alignment horizontal="center"/>
      <protection locked="0"/>
    </xf>
    <xf numFmtId="0" fontId="6" fillId="4" borderId="38" xfId="0" applyFont="1" applyFill="1" applyBorder="1" applyAlignment="1" applyProtection="1">
      <alignment horizontal="center"/>
      <protection locked="0"/>
    </xf>
    <xf numFmtId="0" fontId="6" fillId="3" borderId="39" xfId="0" applyFont="1" applyFill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37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0" borderId="35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0" fontId="6" fillId="0" borderId="44" xfId="0" applyFont="1" applyBorder="1" applyProtection="1">
      <protection locked="0"/>
    </xf>
    <xf numFmtId="9" fontId="6" fillId="0" borderId="37" xfId="0" applyNumberFormat="1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0" borderId="46" xfId="0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48" xfId="0" applyFont="1" applyBorder="1" applyAlignment="1" applyProtection="1">
      <alignment horizontal="left"/>
      <protection locked="0"/>
    </xf>
    <xf numFmtId="0" fontId="13" fillId="0" borderId="49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50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30" xfId="0" applyFont="1" applyBorder="1" applyAlignment="1" applyProtection="1">
      <alignment horizontal="centerContinuous"/>
      <protection locked="0"/>
    </xf>
    <xf numFmtId="0" fontId="11" fillId="0" borderId="31" xfId="0" applyFont="1" applyBorder="1" applyAlignment="1" applyProtection="1">
      <alignment horizontal="centerContinuous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3" fillId="5" borderId="3" xfId="0" applyFont="1" applyFill="1" applyBorder="1" applyAlignment="1" applyProtection="1">
      <alignment horizontal="centerContinuous"/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49" xfId="0" applyBorder="1" applyProtection="1"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Continuous"/>
      <protection locked="0"/>
    </xf>
    <xf numFmtId="0" fontId="0" fillId="6" borderId="0" xfId="0" applyFill="1" applyAlignment="1" applyProtection="1">
      <alignment horizontal="centerContinuous"/>
      <protection locked="0"/>
    </xf>
    <xf numFmtId="0" fontId="20" fillId="6" borderId="0" xfId="0" applyFont="1" applyFill="1" applyAlignment="1" applyProtection="1">
      <alignment horizontal="centerContinuous"/>
      <protection locked="0"/>
    </xf>
    <xf numFmtId="0" fontId="10" fillId="6" borderId="0" xfId="0" applyFont="1" applyFill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19" fillId="6" borderId="0" xfId="0" applyFont="1" applyFill="1" applyAlignment="1" applyProtection="1">
      <alignment horizontal="centerContinuous"/>
      <protection locked="0"/>
    </xf>
    <xf numFmtId="0" fontId="0" fillId="6" borderId="0" xfId="0" applyFill="1" applyBorder="1" applyAlignment="1" applyProtection="1">
      <alignment horizontal="centerContinuous"/>
      <protection locked="0"/>
    </xf>
    <xf numFmtId="0" fontId="13" fillId="6" borderId="0" xfId="0" applyFont="1" applyFill="1" applyAlignment="1" applyProtection="1">
      <alignment horizontal="centerContinuous"/>
      <protection locked="0"/>
    </xf>
    <xf numFmtId="0" fontId="13" fillId="6" borderId="24" xfId="0" applyFont="1" applyFill="1" applyBorder="1" applyProtection="1">
      <protection locked="0"/>
    </xf>
    <xf numFmtId="0" fontId="13" fillId="6" borderId="56" xfId="0" applyFont="1" applyFill="1" applyBorder="1" applyProtection="1">
      <protection locked="0"/>
    </xf>
    <xf numFmtId="0" fontId="13" fillId="6" borderId="25" xfId="0" applyFont="1" applyFill="1" applyBorder="1" applyProtection="1">
      <protection locked="0"/>
    </xf>
    <xf numFmtId="0" fontId="13" fillId="6" borderId="17" xfId="0" applyFont="1" applyFill="1" applyBorder="1" applyAlignment="1" applyProtection="1">
      <alignment horizontal="centerContinuous"/>
      <protection locked="0"/>
    </xf>
    <xf numFmtId="0" fontId="13" fillId="0" borderId="0" xfId="3" applyFont="1" applyAlignment="1" applyProtection="1">
      <alignment horizontal="centerContinuous"/>
      <protection locked="0"/>
    </xf>
    <xf numFmtId="0" fontId="10" fillId="0" borderId="0" xfId="3" applyProtection="1">
      <protection locked="0"/>
    </xf>
    <xf numFmtId="0" fontId="10" fillId="0" borderId="0" xfId="3" applyAlignment="1" applyProtection="1">
      <alignment horizontal="centerContinuous"/>
      <protection locked="0"/>
    </xf>
    <xf numFmtId="0" fontId="20" fillId="6" borderId="0" xfId="3" applyFont="1" applyFill="1" applyAlignment="1" applyProtection="1">
      <alignment horizontal="centerContinuous"/>
      <protection locked="0"/>
    </xf>
    <xf numFmtId="0" fontId="10" fillId="6" borderId="0" xfId="3" applyFont="1" applyFill="1" applyAlignment="1" applyProtection="1">
      <alignment horizontal="centerContinuous"/>
      <protection locked="0"/>
    </xf>
    <xf numFmtId="0" fontId="20" fillId="0" borderId="0" xfId="3" applyFont="1" applyAlignment="1" applyProtection="1">
      <alignment horizontal="center"/>
      <protection locked="0"/>
    </xf>
    <xf numFmtId="0" fontId="13" fillId="0" borderId="4" xfId="3" applyFont="1" applyBorder="1" applyAlignment="1" applyProtection="1">
      <alignment horizontal="center"/>
      <protection locked="0"/>
    </xf>
    <xf numFmtId="0" fontId="10" fillId="0" borderId="0" xfId="3"/>
    <xf numFmtId="0" fontId="13" fillId="0" borderId="6" xfId="3" applyFont="1" applyBorder="1" applyAlignment="1" applyProtection="1">
      <alignment horizontal="center"/>
      <protection locked="0"/>
    </xf>
    <xf numFmtId="17" fontId="13" fillId="0" borderId="2" xfId="3" applyNumberFormat="1" applyFont="1" applyBorder="1" applyAlignment="1" applyProtection="1">
      <alignment horizontal="center"/>
      <protection locked="0"/>
    </xf>
    <xf numFmtId="0" fontId="10" fillId="0" borderId="2" xfId="3" applyBorder="1" applyProtection="1">
      <protection locked="0"/>
    </xf>
    <xf numFmtId="0" fontId="10" fillId="0" borderId="7" xfId="3" applyBorder="1" applyAlignment="1" applyProtection="1">
      <alignment horizontal="center"/>
      <protection locked="0"/>
    </xf>
    <xf numFmtId="17" fontId="13" fillId="0" borderId="8" xfId="3" applyNumberFormat="1" applyFont="1" applyBorder="1" applyAlignment="1" applyProtection="1">
      <alignment horizontal="center"/>
      <protection locked="0"/>
    </xf>
    <xf numFmtId="0" fontId="10" fillId="0" borderId="8" xfId="3" applyBorder="1" applyProtection="1">
      <protection locked="0"/>
    </xf>
    <xf numFmtId="0" fontId="10" fillId="0" borderId="9" xfId="3" applyBorder="1" applyAlignment="1" applyProtection="1">
      <alignment horizontal="center"/>
      <protection locked="0"/>
    </xf>
    <xf numFmtId="17" fontId="13" fillId="0" borderId="10" xfId="3" applyNumberFormat="1" applyFont="1" applyBorder="1" applyAlignment="1" applyProtection="1">
      <alignment horizontal="center"/>
      <protection locked="0"/>
    </xf>
    <xf numFmtId="0" fontId="10" fillId="0" borderId="10" xfId="3" applyBorder="1" applyProtection="1">
      <protection locked="0"/>
    </xf>
    <xf numFmtId="0" fontId="10" fillId="0" borderId="11" xfId="3" applyBorder="1" applyAlignment="1" applyProtection="1">
      <alignment horizontal="center"/>
      <protection locked="0"/>
    </xf>
    <xf numFmtId="0" fontId="10" fillId="0" borderId="12" xfId="3" applyBorder="1" applyAlignment="1" applyProtection="1">
      <alignment horizontal="center"/>
      <protection locked="0"/>
    </xf>
    <xf numFmtId="0" fontId="10" fillId="0" borderId="13" xfId="3" applyBorder="1" applyAlignment="1" applyProtection="1">
      <alignment horizontal="center"/>
      <protection locked="0"/>
    </xf>
    <xf numFmtId="0" fontId="10" fillId="0" borderId="14" xfId="3" applyBorder="1" applyProtection="1">
      <protection locked="0"/>
    </xf>
    <xf numFmtId="0" fontId="10" fillId="0" borderId="2" xfId="3" applyBorder="1" applyAlignment="1" applyProtection="1">
      <alignment horizontal="center"/>
      <protection locked="0"/>
    </xf>
    <xf numFmtId="0" fontId="10" fillId="0" borderId="15" xfId="3" applyBorder="1" applyProtection="1">
      <protection locked="0"/>
    </xf>
    <xf numFmtId="0" fontId="10" fillId="0" borderId="8" xfId="3" applyBorder="1" applyAlignment="1" applyProtection="1">
      <alignment horizontal="center"/>
      <protection locked="0"/>
    </xf>
    <xf numFmtId="0" fontId="10" fillId="0" borderId="16" xfId="3" applyBorder="1" applyProtection="1">
      <protection locked="0"/>
    </xf>
    <xf numFmtId="0" fontId="10" fillId="0" borderId="10" xfId="3" applyBorder="1" applyAlignment="1" applyProtection="1">
      <alignment horizontal="center"/>
      <protection locked="0"/>
    </xf>
    <xf numFmtId="17" fontId="10" fillId="0" borderId="0" xfId="3" applyNumberFormat="1" applyBorder="1" applyAlignment="1" applyProtection="1">
      <alignment horizontal="center"/>
      <protection locked="0"/>
    </xf>
    <xf numFmtId="0" fontId="10" fillId="0" borderId="0" xfId="3" applyBorder="1" applyProtection="1">
      <protection locked="0"/>
    </xf>
    <xf numFmtId="0" fontId="10" fillId="0" borderId="0" xfId="3" applyBorder="1" applyAlignment="1" applyProtection="1">
      <alignment horizontal="center"/>
      <protection locked="0"/>
    </xf>
    <xf numFmtId="1" fontId="13" fillId="0" borderId="2" xfId="3" applyNumberFormat="1" applyFont="1" applyBorder="1" applyAlignment="1" applyProtection="1">
      <alignment horizontal="center"/>
      <protection locked="0"/>
    </xf>
    <xf numFmtId="1" fontId="13" fillId="0" borderId="8" xfId="3" applyNumberFormat="1" applyFont="1" applyBorder="1" applyAlignment="1" applyProtection="1">
      <alignment horizontal="center"/>
      <protection locked="0"/>
    </xf>
    <xf numFmtId="1" fontId="13" fillId="0" borderId="10" xfId="3" applyNumberFormat="1" applyFont="1" applyBorder="1" applyAlignment="1" applyProtection="1">
      <alignment horizontal="center"/>
      <protection locked="0"/>
    </xf>
    <xf numFmtId="17" fontId="13" fillId="0" borderId="0" xfId="3" applyNumberFormat="1" applyFont="1" applyBorder="1" applyAlignment="1" applyProtection="1">
      <alignment horizontal="center"/>
      <protection locked="0"/>
    </xf>
    <xf numFmtId="17" fontId="4" fillId="0" borderId="0" xfId="3" applyNumberFormat="1" applyFont="1" applyBorder="1" applyAlignment="1" applyProtection="1">
      <alignment horizontal="left"/>
      <protection locked="0"/>
    </xf>
    <xf numFmtId="0" fontId="4" fillId="0" borderId="0" xfId="3" applyFont="1" applyProtection="1">
      <protection locked="0"/>
    </xf>
    <xf numFmtId="0" fontId="7" fillId="6" borderId="0" xfId="0" applyFont="1" applyFill="1" applyAlignment="1" applyProtection="1">
      <alignment horizontal="centerContinuous"/>
      <protection locked="0"/>
    </xf>
    <xf numFmtId="0" fontId="6" fillId="6" borderId="0" xfId="0" applyFont="1" applyFill="1" applyAlignment="1" applyProtection="1">
      <alignment horizontal="centerContinuous"/>
      <protection locked="0"/>
    </xf>
    <xf numFmtId="0" fontId="21" fillId="6" borderId="0" xfId="0" applyFont="1" applyFill="1" applyAlignment="1" applyProtection="1">
      <alignment horizontal="centerContinuous"/>
      <protection locked="0"/>
    </xf>
    <xf numFmtId="0" fontId="12" fillId="6" borderId="0" xfId="0" applyFont="1" applyFill="1" applyAlignment="1" applyProtection="1">
      <alignment horizontal="centerContinuous"/>
      <protection locked="0"/>
    </xf>
    <xf numFmtId="0" fontId="22" fillId="6" borderId="0" xfId="0" applyFont="1" applyFill="1" applyAlignment="1" applyProtection="1">
      <alignment horizontal="centerContinuous"/>
      <protection locked="0"/>
    </xf>
    <xf numFmtId="0" fontId="23" fillId="6" borderId="0" xfId="0" applyFont="1" applyFill="1" applyAlignment="1" applyProtection="1">
      <alignment horizontal="centerContinuous"/>
      <protection locked="0"/>
    </xf>
    <xf numFmtId="0" fontId="1" fillId="6" borderId="0" xfId="0" applyFont="1" applyFill="1" applyProtection="1">
      <protection locked="0"/>
    </xf>
    <xf numFmtId="17" fontId="13" fillId="6" borderId="2" xfId="0" applyNumberFormat="1" applyFont="1" applyFill="1" applyBorder="1" applyAlignment="1" applyProtection="1">
      <alignment horizontal="center"/>
      <protection locked="0"/>
    </xf>
    <xf numFmtId="0" fontId="0" fillId="6" borderId="49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2" xfId="0" applyFill="1" applyBorder="1" applyProtection="1">
      <protection locked="0"/>
    </xf>
    <xf numFmtId="17" fontId="13" fillId="6" borderId="8" xfId="0" applyNumberFormat="1" applyFont="1" applyFill="1" applyBorder="1" applyAlignment="1" applyProtection="1">
      <alignment horizontal="center"/>
      <protection locked="0"/>
    </xf>
    <xf numFmtId="0" fontId="0" fillId="6" borderId="54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8" xfId="0" applyFill="1" applyBorder="1" applyProtection="1">
      <protection locked="0"/>
    </xf>
    <xf numFmtId="17" fontId="13" fillId="6" borderId="10" xfId="0" applyNumberFormat="1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Continuous"/>
      <protection locked="0"/>
    </xf>
    <xf numFmtId="0" fontId="0" fillId="6" borderId="31" xfId="0" applyFill="1" applyBorder="1" applyAlignment="1" applyProtection="1">
      <alignment horizontal="centerContinuous"/>
      <protection locked="0"/>
    </xf>
    <xf numFmtId="0" fontId="6" fillId="6" borderId="36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6" fillId="6" borderId="37" xfId="0" applyFont="1" applyFill="1" applyBorder="1" applyProtection="1">
      <protection locked="0"/>
    </xf>
    <xf numFmtId="0" fontId="6" fillId="6" borderId="9" xfId="0" applyFont="1" applyFill="1" applyBorder="1" applyProtection="1">
      <protection locked="0"/>
    </xf>
    <xf numFmtId="0" fontId="6" fillId="6" borderId="40" xfId="0" applyFont="1" applyFill="1" applyBorder="1" applyProtection="1">
      <protection locked="0"/>
    </xf>
    <xf numFmtId="0" fontId="6" fillId="6" borderId="57" xfId="0" applyFont="1" applyFill="1" applyBorder="1" applyProtection="1">
      <protection locked="0"/>
    </xf>
    <xf numFmtId="0" fontId="6" fillId="6" borderId="42" xfId="0" applyFont="1" applyFill="1" applyBorder="1" applyProtection="1">
      <protection locked="0"/>
    </xf>
    <xf numFmtId="0" fontId="6" fillId="6" borderId="58" xfId="0" applyFont="1" applyFill="1" applyBorder="1" applyProtection="1">
      <protection locked="0"/>
    </xf>
    <xf numFmtId="0" fontId="6" fillId="6" borderId="44" xfId="0" applyFont="1" applyFill="1" applyBorder="1" applyProtection="1">
      <protection locked="0"/>
    </xf>
    <xf numFmtId="0" fontId="6" fillId="6" borderId="59" xfId="0" applyFont="1" applyFill="1" applyBorder="1" applyProtection="1">
      <protection locked="0"/>
    </xf>
    <xf numFmtId="9" fontId="6" fillId="6" borderId="9" xfId="0" applyNumberFormat="1" applyFont="1" applyFill="1" applyBorder="1" applyProtection="1">
      <protection locked="0"/>
    </xf>
    <xf numFmtId="0" fontId="6" fillId="6" borderId="45" xfId="0" applyFont="1" applyFill="1" applyBorder="1" applyProtection="1">
      <protection locked="0"/>
    </xf>
    <xf numFmtId="0" fontId="6" fillId="6" borderId="60" xfId="0" applyFont="1" applyFill="1" applyBorder="1" applyProtection="1">
      <protection locked="0"/>
    </xf>
    <xf numFmtId="0" fontId="6" fillId="6" borderId="46" xfId="0" applyFont="1" applyFill="1" applyBorder="1" applyProtection="1">
      <protection locked="0"/>
    </xf>
    <xf numFmtId="0" fontId="6" fillId="6" borderId="61" xfId="0" applyFont="1" applyFill="1" applyBorder="1" applyProtection="1">
      <protection locked="0"/>
    </xf>
    <xf numFmtId="0" fontId="6" fillId="6" borderId="47" xfId="0" applyFont="1" applyFill="1" applyBorder="1" applyProtection="1">
      <protection locked="0"/>
    </xf>
    <xf numFmtId="0" fontId="6" fillId="6" borderId="62" xfId="0" applyFont="1" applyFill="1" applyBorder="1" applyProtection="1">
      <protection locked="0"/>
    </xf>
    <xf numFmtId="0" fontId="6" fillId="6" borderId="0" xfId="0" applyFont="1" applyFill="1" applyProtection="1">
      <protection locked="0"/>
    </xf>
    <xf numFmtId="0" fontId="3" fillId="6" borderId="0" xfId="4" applyFill="1" applyBorder="1" applyProtection="1">
      <protection locked="0"/>
    </xf>
    <xf numFmtId="0" fontId="6" fillId="6" borderId="0" xfId="0" applyFont="1" applyFill="1"/>
    <xf numFmtId="0" fontId="15" fillId="6" borderId="4" xfId="0" applyFont="1" applyFill="1" applyBorder="1" applyAlignment="1" applyProtection="1">
      <alignment horizontal="center" vertical="center"/>
      <protection locked="0"/>
    </xf>
    <xf numFmtId="2" fontId="15" fillId="6" borderId="3" xfId="0" applyNumberFormat="1" applyFont="1" applyFill="1" applyBorder="1" applyAlignment="1" applyProtection="1">
      <alignment horizontal="center"/>
    </xf>
    <xf numFmtId="0" fontId="14" fillId="6" borderId="63" xfId="0" applyFont="1" applyFill="1" applyBorder="1" applyProtection="1">
      <protection locked="0"/>
    </xf>
    <xf numFmtId="0" fontId="14" fillId="6" borderId="64" xfId="0" applyFont="1" applyFill="1" applyBorder="1" applyProtection="1">
      <protection locked="0"/>
    </xf>
    <xf numFmtId="0" fontId="14" fillId="6" borderId="65" xfId="0" applyFont="1" applyFill="1" applyBorder="1" applyProtection="1">
      <protection locked="0"/>
    </xf>
    <xf numFmtId="14" fontId="13" fillId="6" borderId="2" xfId="0" applyNumberFormat="1" applyFont="1" applyFill="1" applyBorder="1" applyAlignment="1" applyProtection="1">
      <alignment horizontal="center"/>
      <protection locked="0"/>
    </xf>
    <xf numFmtId="14" fontId="13" fillId="6" borderId="10" xfId="0" applyNumberFormat="1" applyFont="1" applyFill="1" applyBorder="1" applyAlignment="1" applyProtection="1">
      <alignment horizontal="center"/>
      <protection locked="0"/>
    </xf>
    <xf numFmtId="17" fontId="13" fillId="6" borderId="2" xfId="3" applyNumberFormat="1" applyFont="1" applyFill="1" applyBorder="1" applyAlignment="1" applyProtection="1">
      <alignment horizontal="center"/>
      <protection locked="0"/>
    </xf>
    <xf numFmtId="0" fontId="10" fillId="6" borderId="14" xfId="3" applyFill="1" applyBorder="1" applyProtection="1">
      <protection locked="0"/>
    </xf>
    <xf numFmtId="0" fontId="10" fillId="6" borderId="2" xfId="3" applyFill="1" applyBorder="1" applyAlignment="1" applyProtection="1">
      <alignment horizontal="center"/>
      <protection locked="0"/>
    </xf>
    <xf numFmtId="17" fontId="13" fillId="6" borderId="8" xfId="3" applyNumberFormat="1" applyFont="1" applyFill="1" applyBorder="1" applyAlignment="1" applyProtection="1">
      <alignment horizontal="center"/>
      <protection locked="0"/>
    </xf>
    <xf numFmtId="0" fontId="10" fillId="6" borderId="15" xfId="3" applyFill="1" applyBorder="1" applyProtection="1">
      <protection locked="0"/>
    </xf>
    <xf numFmtId="0" fontId="10" fillId="6" borderId="8" xfId="3" applyFill="1" applyBorder="1" applyAlignment="1" applyProtection="1">
      <alignment horizontal="center"/>
      <protection locked="0"/>
    </xf>
    <xf numFmtId="0" fontId="10" fillId="6" borderId="2" xfId="3" applyFill="1" applyBorder="1" applyProtection="1">
      <protection locked="0"/>
    </xf>
    <xf numFmtId="17" fontId="13" fillId="6" borderId="10" xfId="3" applyNumberFormat="1" applyFont="1" applyFill="1" applyBorder="1" applyAlignment="1" applyProtection="1">
      <alignment horizontal="center"/>
      <protection locked="0"/>
    </xf>
    <xf numFmtId="0" fontId="10" fillId="6" borderId="10" xfId="3" applyFill="1" applyBorder="1" applyProtection="1">
      <protection locked="0"/>
    </xf>
    <xf numFmtId="0" fontId="13" fillId="7" borderId="6" xfId="0" applyFont="1" applyFill="1" applyBorder="1" applyAlignment="1" applyProtection="1">
      <alignment horizontal="center"/>
      <protection locked="0"/>
    </xf>
    <xf numFmtId="0" fontId="24" fillId="0" borderId="5" xfId="0" applyFont="1" applyFill="1" applyBorder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13" fillId="7" borderId="17" xfId="0" applyFont="1" applyFill="1" applyBorder="1" applyAlignment="1" applyProtection="1">
      <alignment horizontal="centerContinuous"/>
      <protection locked="0"/>
    </xf>
    <xf numFmtId="0" fontId="10" fillId="7" borderId="18" xfId="0" applyFont="1" applyFill="1" applyBorder="1" applyAlignment="1" applyProtection="1">
      <alignment horizontal="center"/>
      <protection locked="0"/>
    </xf>
    <xf numFmtId="0" fontId="0" fillId="7" borderId="52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36" xfId="0" applyFill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10" fillId="0" borderId="49" xfId="0" applyFont="1" applyBorder="1" applyAlignment="1" applyProtection="1">
      <alignment horizontal="right"/>
      <protection locked="0"/>
    </xf>
    <xf numFmtId="0" fontId="10" fillId="0" borderId="54" xfId="0" applyFont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right"/>
      <protection locked="0"/>
    </xf>
    <xf numFmtId="0" fontId="10" fillId="0" borderId="55" xfId="0" applyFont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20" fillId="6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13" fillId="0" borderId="55" xfId="0" applyFont="1" applyBorder="1" applyAlignment="1" applyProtection="1">
      <alignment horizontal="center"/>
      <protection locked="0"/>
    </xf>
  </cellXfs>
  <cellStyles count="5">
    <cellStyle name="Euro" xfId="1"/>
    <cellStyle name="julio" xfId="2"/>
    <cellStyle name="Normal" xfId="0" builtinId="0"/>
    <cellStyle name="Normal 2" xfId="3"/>
    <cellStyle name="Normal_9- Costos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Revisiones/2019_PVC/040%20Cuestionarios/10%20Modelo%20Enviado/Productores/PRODUCTOR%20REVISION%20PERFI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$"/>
      <sheetName val="4.conf"/>
      <sheetName val="4.RES PUB"/>
      <sheetName val="5capprod"/>
      <sheetName val="Ejemplo"/>
      <sheetName val="6-empleo "/>
      <sheetName val="7. Costos"/>
      <sheetName val="8.adicional costos"/>
      <sheetName val="9- impo "/>
      <sheetName val="10Reventa"/>
      <sheetName val="11 existencias"/>
      <sheetName val="12impo semi "/>
      <sheetName val="13 tercer mercado"/>
      <sheetName val="11-Máx. Prod."/>
      <sheetName val="14-horas trabajadas"/>
      <sheetName val="7.costos totales "/>
      <sheetName val="8.a.... Costos"/>
    </sheetNames>
    <sheetDataSet>
      <sheetData sheetId="0"/>
      <sheetData sheetId="1"/>
      <sheetData sheetId="2">
        <row r="3">
          <cell r="A3" t="str">
            <v>Perfiles de PVC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3" sqref="E3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72" t="s">
        <v>64</v>
      </c>
      <c r="B3" s="73"/>
      <c r="C3" s="73"/>
      <c r="D3" s="73"/>
      <c r="E3" s="74"/>
    </row>
    <row r="4" spans="1:8" ht="15" customHeight="1" thickBot="1" x14ac:dyDescent="0.25">
      <c r="A4" s="75" t="s">
        <v>65</v>
      </c>
      <c r="B4" s="76"/>
      <c r="C4" s="76"/>
      <c r="D4" s="76"/>
      <c r="E4" s="77"/>
    </row>
    <row r="5" spans="1:8" ht="15" customHeight="1" thickBot="1" x14ac:dyDescent="0.25"/>
    <row r="6" spans="1:8" ht="15" customHeight="1" thickBot="1" x14ac:dyDescent="0.25">
      <c r="A6" s="78" t="s">
        <v>66</v>
      </c>
      <c r="B6" s="79"/>
      <c r="C6" s="79"/>
      <c r="D6" s="79"/>
      <c r="E6" s="80"/>
    </row>
    <row r="7" spans="1:8" ht="15" customHeight="1" thickBot="1" x14ac:dyDescent="0.25"/>
    <row r="8" spans="1:8" ht="15" customHeight="1" thickBot="1" x14ac:dyDescent="0.25">
      <c r="A8" s="78" t="s">
        <v>67</v>
      </c>
      <c r="B8" s="79"/>
      <c r="C8" s="79"/>
      <c r="D8" s="79"/>
      <c r="E8" s="79"/>
      <c r="F8" s="79"/>
      <c r="G8" s="79"/>
      <c r="H8" s="80"/>
    </row>
    <row r="9" spans="1:8" ht="15" customHeight="1" thickBot="1" x14ac:dyDescent="0.25"/>
    <row r="10" spans="1:8" ht="41.25" customHeight="1" thickBot="1" x14ac:dyDescent="0.25">
      <c r="A10" s="284" t="s">
        <v>68</v>
      </c>
      <c r="B10" s="285"/>
      <c r="C10" s="285"/>
      <c r="D10" s="285"/>
      <c r="E10" s="285"/>
      <c r="F10" s="285"/>
      <c r="G10" s="285"/>
      <c r="H10" s="286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81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0"/>
  <sheetViews>
    <sheetView showGridLines="0" zoomScale="75" workbookViewId="0">
      <selection activeCell="C59" sqref="C59"/>
    </sheetView>
  </sheetViews>
  <sheetFormatPr baseColWidth="10" defaultRowHeight="12.75" x14ac:dyDescent="0.2"/>
  <cols>
    <col min="1" max="3" width="14.5703125" style="8" customWidth="1"/>
    <col min="4" max="9" width="13.85546875" style="8" customWidth="1"/>
    <col min="10" max="16384" width="11.42578125" style="8"/>
  </cols>
  <sheetData>
    <row r="1" spans="1:9" x14ac:dyDescent="0.2">
      <c r="A1" s="6" t="s">
        <v>69</v>
      </c>
      <c r="B1" s="6"/>
      <c r="C1" s="6"/>
      <c r="D1" s="134"/>
      <c r="E1" s="134"/>
      <c r="F1" s="90"/>
      <c r="G1" s="90"/>
      <c r="H1" s="90"/>
      <c r="I1" s="90"/>
    </row>
    <row r="2" spans="1:9" x14ac:dyDescent="0.2">
      <c r="A2" s="6" t="s">
        <v>78</v>
      </c>
      <c r="B2" s="6"/>
      <c r="C2" s="6"/>
      <c r="D2" s="90"/>
      <c r="E2" s="90"/>
      <c r="F2" s="90"/>
      <c r="G2" s="90"/>
      <c r="H2" s="90"/>
      <c r="I2" s="90"/>
    </row>
    <row r="3" spans="1:9" x14ac:dyDescent="0.2">
      <c r="A3" s="174" t="str">
        <f>+'1.modelos prod.invest.'!A3</f>
        <v>Perfiles de PVC</v>
      </c>
      <c r="B3" s="177"/>
      <c r="C3" s="177"/>
      <c r="D3" s="178"/>
      <c r="E3" s="178"/>
      <c r="F3" s="178"/>
      <c r="G3" s="178"/>
      <c r="H3" s="178"/>
      <c r="I3" s="178"/>
    </row>
    <row r="4" spans="1:9" x14ac:dyDescent="0.2">
      <c r="A4" s="179" t="s">
        <v>102</v>
      </c>
      <c r="B4" s="179"/>
      <c r="C4" s="179"/>
      <c r="D4" s="178"/>
      <c r="E4" s="178"/>
      <c r="F4" s="178"/>
      <c r="G4" s="178"/>
      <c r="H4" s="178"/>
      <c r="I4" s="178"/>
    </row>
    <row r="5" spans="1:9" ht="13.5" thickBot="1" x14ac:dyDescent="0.25">
      <c r="D5" s="40"/>
      <c r="E5" s="90"/>
      <c r="F5" s="90"/>
      <c r="G5" s="90"/>
      <c r="H5" s="90"/>
      <c r="I5" s="90"/>
    </row>
    <row r="6" spans="1:9" x14ac:dyDescent="0.2">
      <c r="A6" s="19" t="s">
        <v>55</v>
      </c>
      <c r="B6" s="135" t="s">
        <v>103</v>
      </c>
      <c r="C6" s="136"/>
      <c r="D6" s="135" t="s">
        <v>79</v>
      </c>
      <c r="E6" s="136"/>
      <c r="F6" s="135" t="s">
        <v>79</v>
      </c>
      <c r="G6" s="136"/>
      <c r="H6" s="135" t="s">
        <v>82</v>
      </c>
      <c r="I6" s="136"/>
    </row>
    <row r="7" spans="1:9" ht="13.5" thickBot="1" x14ac:dyDescent="0.25">
      <c r="A7" s="137" t="s">
        <v>56</v>
      </c>
      <c r="B7" s="94" t="s">
        <v>101</v>
      </c>
      <c r="C7" s="96" t="s">
        <v>80</v>
      </c>
      <c r="D7" s="94" t="s">
        <v>101</v>
      </c>
      <c r="E7" s="138" t="s">
        <v>80</v>
      </c>
      <c r="F7" s="94" t="s">
        <v>101</v>
      </c>
      <c r="G7" s="138" t="s">
        <v>80</v>
      </c>
      <c r="H7" s="94" t="s">
        <v>101</v>
      </c>
      <c r="I7" s="138" t="s">
        <v>80</v>
      </c>
    </row>
    <row r="8" spans="1:9" x14ac:dyDescent="0.2">
      <c r="A8" s="21">
        <f>+'7- Compras internas'!A8</f>
        <v>42370</v>
      </c>
      <c r="B8" s="21"/>
      <c r="C8" s="21"/>
      <c r="D8" s="22"/>
      <c r="E8" s="23"/>
      <c r="F8" s="22"/>
      <c r="G8" s="23"/>
      <c r="H8" s="22"/>
      <c r="I8" s="23"/>
    </row>
    <row r="9" spans="1:9" x14ac:dyDescent="0.2">
      <c r="A9" s="25">
        <f>+'7- Compras internas'!A9</f>
        <v>42401</v>
      </c>
      <c r="B9" s="25"/>
      <c r="C9" s="25"/>
      <c r="D9" s="26"/>
      <c r="E9" s="27"/>
      <c r="F9" s="26"/>
      <c r="G9" s="27"/>
      <c r="H9" s="26"/>
      <c r="I9" s="27"/>
    </row>
    <row r="10" spans="1:9" x14ac:dyDescent="0.2">
      <c r="A10" s="25">
        <f>+'7- Compras internas'!A10</f>
        <v>42430</v>
      </c>
      <c r="B10" s="25"/>
      <c r="C10" s="25"/>
      <c r="D10" s="26"/>
      <c r="E10" s="27"/>
      <c r="F10" s="26"/>
      <c r="G10" s="27"/>
      <c r="H10" s="26"/>
      <c r="I10" s="27"/>
    </row>
    <row r="11" spans="1:9" x14ac:dyDescent="0.2">
      <c r="A11" s="25">
        <f>+'7- Compras internas'!A11</f>
        <v>42461</v>
      </c>
      <c r="B11" s="25"/>
      <c r="C11" s="25"/>
      <c r="D11" s="26"/>
      <c r="E11" s="27"/>
      <c r="F11" s="26"/>
      <c r="G11" s="27"/>
      <c r="H11" s="26"/>
      <c r="I11" s="27"/>
    </row>
    <row r="12" spans="1:9" x14ac:dyDescent="0.2">
      <c r="A12" s="25">
        <f>+'7- Compras internas'!A12</f>
        <v>42491</v>
      </c>
      <c r="B12" s="25"/>
      <c r="C12" s="25"/>
      <c r="D12" s="27"/>
      <c r="E12" s="27"/>
      <c r="F12" s="27"/>
      <c r="G12" s="27"/>
      <c r="H12" s="27"/>
      <c r="I12" s="27"/>
    </row>
    <row r="13" spans="1:9" x14ac:dyDescent="0.2">
      <c r="A13" s="25">
        <f>+'7- Compras internas'!A13</f>
        <v>42522</v>
      </c>
      <c r="B13" s="25"/>
      <c r="C13" s="25"/>
      <c r="D13" s="26"/>
      <c r="E13" s="27"/>
      <c r="F13" s="26"/>
      <c r="G13" s="27"/>
      <c r="H13" s="26"/>
      <c r="I13" s="27"/>
    </row>
    <row r="14" spans="1:9" x14ac:dyDescent="0.2">
      <c r="A14" s="25">
        <f>+'7- Compras internas'!A14</f>
        <v>42552</v>
      </c>
      <c r="B14" s="25"/>
      <c r="C14" s="25"/>
      <c r="D14" s="27"/>
      <c r="E14" s="27"/>
      <c r="F14" s="27"/>
      <c r="G14" s="27"/>
      <c r="H14" s="27"/>
      <c r="I14" s="27"/>
    </row>
    <row r="15" spans="1:9" x14ac:dyDescent="0.2">
      <c r="A15" s="25">
        <f>+'7- Compras internas'!A15</f>
        <v>42583</v>
      </c>
      <c r="B15" s="25"/>
      <c r="C15" s="25"/>
      <c r="D15" s="27"/>
      <c r="E15" s="27"/>
      <c r="F15" s="27"/>
      <c r="G15" s="27"/>
      <c r="H15" s="27"/>
      <c r="I15" s="27"/>
    </row>
    <row r="16" spans="1:9" x14ac:dyDescent="0.2">
      <c r="A16" s="25">
        <f>+'7- Compras internas'!A16</f>
        <v>42614</v>
      </c>
      <c r="B16" s="25"/>
      <c r="C16" s="25"/>
      <c r="D16" s="27"/>
      <c r="E16" s="27"/>
      <c r="F16" s="27"/>
      <c r="G16" s="27"/>
      <c r="H16" s="27"/>
      <c r="I16" s="27"/>
    </row>
    <row r="17" spans="1:9" x14ac:dyDescent="0.2">
      <c r="A17" s="25">
        <f>+'7- Compras internas'!A17</f>
        <v>42644</v>
      </c>
      <c r="B17" s="25"/>
      <c r="C17" s="25"/>
      <c r="D17" s="27"/>
      <c r="E17" s="27"/>
      <c r="F17" s="27"/>
      <c r="G17" s="27"/>
      <c r="H17" s="27"/>
      <c r="I17" s="27"/>
    </row>
    <row r="18" spans="1:9" x14ac:dyDescent="0.2">
      <c r="A18" s="25">
        <f>+'7- Compras internas'!A18</f>
        <v>42675</v>
      </c>
      <c r="B18" s="25"/>
      <c r="C18" s="25"/>
      <c r="D18" s="27"/>
      <c r="E18" s="27"/>
      <c r="F18" s="27"/>
      <c r="G18" s="27"/>
      <c r="H18" s="27"/>
      <c r="I18" s="27"/>
    </row>
    <row r="19" spans="1:9" ht="13.5" thickBot="1" x14ac:dyDescent="0.25">
      <c r="A19" s="29">
        <f>+'7- Compras internas'!A19</f>
        <v>42705</v>
      </c>
      <c r="B19" s="29"/>
      <c r="C19" s="29"/>
      <c r="D19" s="30"/>
      <c r="E19" s="30"/>
      <c r="F19" s="30"/>
      <c r="G19" s="30"/>
      <c r="H19" s="30"/>
      <c r="I19" s="30"/>
    </row>
    <row r="20" spans="1:9" x14ac:dyDescent="0.2">
      <c r="A20" s="21">
        <f>+'7- Compras internas'!A20</f>
        <v>42736</v>
      </c>
      <c r="B20" s="21"/>
      <c r="C20" s="21"/>
      <c r="D20" s="23"/>
      <c r="E20" s="23"/>
      <c r="F20" s="23"/>
      <c r="G20" s="23"/>
      <c r="H20" s="23"/>
      <c r="I20" s="23"/>
    </row>
    <row r="21" spans="1:9" x14ac:dyDescent="0.2">
      <c r="A21" s="25">
        <f>+'7- Compras internas'!A21</f>
        <v>42767</v>
      </c>
      <c r="B21" s="25"/>
      <c r="C21" s="25"/>
      <c r="D21" s="27"/>
      <c r="E21" s="27"/>
      <c r="F21" s="27"/>
      <c r="G21" s="27"/>
      <c r="H21" s="27"/>
      <c r="I21" s="27"/>
    </row>
    <row r="22" spans="1:9" x14ac:dyDescent="0.2">
      <c r="A22" s="25">
        <f>+'7- Compras internas'!A22</f>
        <v>42795</v>
      </c>
      <c r="B22" s="25"/>
      <c r="C22" s="25"/>
      <c r="D22" s="27"/>
      <c r="E22" s="27"/>
      <c r="F22" s="27"/>
      <c r="G22" s="27"/>
      <c r="H22" s="27"/>
      <c r="I22" s="27"/>
    </row>
    <row r="23" spans="1:9" x14ac:dyDescent="0.2">
      <c r="A23" s="25">
        <f>+'7- Compras internas'!A23</f>
        <v>42826</v>
      </c>
      <c r="B23" s="25"/>
      <c r="C23" s="25"/>
      <c r="D23" s="27"/>
      <c r="E23" s="27"/>
      <c r="F23" s="27"/>
      <c r="G23" s="27"/>
      <c r="H23" s="27"/>
      <c r="I23" s="27"/>
    </row>
    <row r="24" spans="1:9" x14ac:dyDescent="0.2">
      <c r="A24" s="25">
        <f>+'7- Compras internas'!A24</f>
        <v>42856</v>
      </c>
      <c r="B24" s="25"/>
      <c r="C24" s="25"/>
      <c r="D24" s="27"/>
      <c r="E24" s="27"/>
      <c r="F24" s="27"/>
      <c r="G24" s="27"/>
      <c r="H24" s="27"/>
      <c r="I24" s="27"/>
    </row>
    <row r="25" spans="1:9" x14ac:dyDescent="0.2">
      <c r="A25" s="25">
        <f>+'7- Compras internas'!A25</f>
        <v>42887</v>
      </c>
      <c r="B25" s="25"/>
      <c r="C25" s="25"/>
      <c r="D25" s="27"/>
      <c r="E25" s="27"/>
      <c r="F25" s="27"/>
      <c r="G25" s="27"/>
      <c r="H25" s="27"/>
      <c r="I25" s="27"/>
    </row>
    <row r="26" spans="1:9" x14ac:dyDescent="0.2">
      <c r="A26" s="25">
        <f>+'7- Compras internas'!A26</f>
        <v>42917</v>
      </c>
      <c r="B26" s="25"/>
      <c r="C26" s="25"/>
      <c r="D26" s="27"/>
      <c r="E26" s="27"/>
      <c r="F26" s="27"/>
      <c r="G26" s="27"/>
      <c r="H26" s="27"/>
      <c r="I26" s="27"/>
    </row>
    <row r="27" spans="1:9" x14ac:dyDescent="0.2">
      <c r="A27" s="25">
        <f>+'7- Compras internas'!A27</f>
        <v>42948</v>
      </c>
      <c r="B27" s="25"/>
      <c r="C27" s="25"/>
      <c r="D27" s="27"/>
      <c r="E27" s="27"/>
      <c r="F27" s="27"/>
      <c r="G27" s="27"/>
      <c r="H27" s="27"/>
      <c r="I27" s="27"/>
    </row>
    <row r="28" spans="1:9" x14ac:dyDescent="0.2">
      <c r="A28" s="25">
        <f>+'7- Compras internas'!A28</f>
        <v>42979</v>
      </c>
      <c r="B28" s="25"/>
      <c r="C28" s="25"/>
      <c r="D28" s="27"/>
      <c r="E28" s="27"/>
      <c r="F28" s="27"/>
      <c r="G28" s="27"/>
      <c r="H28" s="27"/>
      <c r="I28" s="27"/>
    </row>
    <row r="29" spans="1:9" x14ac:dyDescent="0.2">
      <c r="A29" s="25">
        <f>+'7- Compras internas'!A29</f>
        <v>43009</v>
      </c>
      <c r="B29" s="25"/>
      <c r="C29" s="25"/>
      <c r="D29" s="27"/>
      <c r="E29" s="27"/>
      <c r="F29" s="27"/>
      <c r="G29" s="27"/>
      <c r="H29" s="27"/>
      <c r="I29" s="27"/>
    </row>
    <row r="30" spans="1:9" x14ac:dyDescent="0.2">
      <c r="A30" s="25">
        <f>+'7- Compras internas'!A30</f>
        <v>43040</v>
      </c>
      <c r="B30" s="25"/>
      <c r="C30" s="25"/>
      <c r="D30" s="27"/>
      <c r="E30" s="27"/>
      <c r="F30" s="27"/>
      <c r="G30" s="27"/>
      <c r="H30" s="27"/>
      <c r="I30" s="27"/>
    </row>
    <row r="31" spans="1:9" ht="13.5" thickBot="1" x14ac:dyDescent="0.25">
      <c r="A31" s="29">
        <f>+'7- Compras internas'!A31</f>
        <v>43070</v>
      </c>
      <c r="B31" s="29"/>
      <c r="C31" s="29"/>
      <c r="D31" s="30"/>
      <c r="E31" s="30"/>
      <c r="F31" s="30"/>
      <c r="G31" s="30"/>
      <c r="H31" s="30"/>
      <c r="I31" s="30"/>
    </row>
    <row r="32" spans="1:9" x14ac:dyDescent="0.2">
      <c r="A32" s="21">
        <f>+'7- Compras internas'!A32</f>
        <v>43101</v>
      </c>
      <c r="B32" s="21"/>
      <c r="C32" s="21"/>
      <c r="D32" s="23"/>
      <c r="E32" s="23"/>
      <c r="F32" s="23"/>
      <c r="G32" s="23"/>
      <c r="H32" s="23"/>
      <c r="I32" s="23"/>
    </row>
    <row r="33" spans="1:9" x14ac:dyDescent="0.2">
      <c r="A33" s="25">
        <f>+'7- Compras internas'!A33</f>
        <v>43132</v>
      </c>
      <c r="B33" s="25"/>
      <c r="C33" s="25"/>
      <c r="D33" s="27"/>
      <c r="E33" s="27"/>
      <c r="F33" s="27"/>
      <c r="G33" s="27"/>
      <c r="H33" s="27"/>
      <c r="I33" s="27"/>
    </row>
    <row r="34" spans="1:9" x14ac:dyDescent="0.2">
      <c r="A34" s="25">
        <f>+'7- Compras internas'!A34</f>
        <v>43160</v>
      </c>
      <c r="B34" s="25"/>
      <c r="C34" s="25"/>
      <c r="D34" s="27"/>
      <c r="E34" s="27"/>
      <c r="F34" s="27"/>
      <c r="G34" s="27"/>
      <c r="H34" s="27"/>
      <c r="I34" s="27"/>
    </row>
    <row r="35" spans="1:9" x14ac:dyDescent="0.2">
      <c r="A35" s="25">
        <f>+'7- Compras internas'!A35</f>
        <v>43191</v>
      </c>
      <c r="B35" s="25"/>
      <c r="C35" s="25"/>
      <c r="D35" s="27"/>
      <c r="E35" s="27"/>
      <c r="F35" s="27"/>
      <c r="G35" s="27"/>
      <c r="H35" s="27"/>
      <c r="I35" s="27"/>
    </row>
    <row r="36" spans="1:9" x14ac:dyDescent="0.2">
      <c r="A36" s="25">
        <f>+'7- Compras internas'!A36</f>
        <v>43221</v>
      </c>
      <c r="B36" s="25"/>
      <c r="C36" s="25"/>
      <c r="D36" s="27"/>
      <c r="E36" s="27"/>
      <c r="F36" s="27"/>
      <c r="G36" s="27"/>
      <c r="H36" s="27"/>
      <c r="I36" s="27"/>
    </row>
    <row r="37" spans="1:9" x14ac:dyDescent="0.2">
      <c r="A37" s="25">
        <f>+'7- Compras internas'!A37</f>
        <v>43252</v>
      </c>
      <c r="B37" s="25"/>
      <c r="C37" s="25"/>
      <c r="D37" s="27"/>
      <c r="E37" s="27"/>
      <c r="F37" s="27"/>
      <c r="G37" s="27"/>
      <c r="H37" s="27"/>
      <c r="I37" s="27"/>
    </row>
    <row r="38" spans="1:9" x14ac:dyDescent="0.2">
      <c r="A38" s="25">
        <f>+'7- Compras internas'!A38</f>
        <v>43282</v>
      </c>
      <c r="B38" s="25"/>
      <c r="C38" s="25"/>
      <c r="D38" s="27"/>
      <c r="E38" s="27"/>
      <c r="F38" s="27"/>
      <c r="G38" s="27"/>
      <c r="H38" s="27"/>
      <c r="I38" s="27"/>
    </row>
    <row r="39" spans="1:9" x14ac:dyDescent="0.2">
      <c r="A39" s="25">
        <f>+'7- Compras internas'!A39</f>
        <v>43313</v>
      </c>
      <c r="B39" s="25"/>
      <c r="C39" s="25"/>
      <c r="D39" s="27"/>
      <c r="E39" s="27"/>
      <c r="F39" s="27"/>
      <c r="G39" s="27"/>
      <c r="H39" s="27"/>
      <c r="I39" s="27"/>
    </row>
    <row r="40" spans="1:9" x14ac:dyDescent="0.2">
      <c r="A40" s="25">
        <f>+'7- Compras internas'!A40</f>
        <v>43344</v>
      </c>
      <c r="B40" s="25"/>
      <c r="C40" s="25"/>
      <c r="D40" s="27"/>
      <c r="E40" s="27"/>
      <c r="F40" s="27"/>
      <c r="G40" s="27"/>
      <c r="H40" s="27"/>
      <c r="I40" s="27"/>
    </row>
    <row r="41" spans="1:9" x14ac:dyDescent="0.2">
      <c r="A41" s="25">
        <f>+'7- Compras internas'!A41</f>
        <v>43374</v>
      </c>
      <c r="B41" s="25"/>
      <c r="C41" s="25"/>
      <c r="D41" s="27"/>
      <c r="E41" s="27"/>
      <c r="F41" s="27"/>
      <c r="G41" s="27"/>
      <c r="H41" s="27"/>
      <c r="I41" s="27"/>
    </row>
    <row r="42" spans="1:9" x14ac:dyDescent="0.2">
      <c r="A42" s="25">
        <f>+'7- Compras internas'!A42</f>
        <v>43405</v>
      </c>
      <c r="B42" s="25"/>
      <c r="C42" s="25"/>
      <c r="D42" s="27"/>
      <c r="E42" s="27"/>
      <c r="F42" s="27"/>
      <c r="G42" s="27"/>
      <c r="H42" s="27"/>
      <c r="I42" s="27"/>
    </row>
    <row r="43" spans="1:9" ht="13.5" thickBot="1" x14ac:dyDescent="0.25">
      <c r="A43" s="29">
        <f>+'7- Compras internas'!A43</f>
        <v>43435</v>
      </c>
      <c r="B43" s="29"/>
      <c r="C43" s="29"/>
      <c r="D43" s="30"/>
      <c r="E43" s="30"/>
      <c r="F43" s="30"/>
      <c r="G43" s="30"/>
      <c r="H43" s="30"/>
      <c r="I43" s="30"/>
    </row>
    <row r="44" spans="1:9" x14ac:dyDescent="0.2">
      <c r="A44" s="21">
        <f>+'7- Compras internas'!A44</f>
        <v>43466</v>
      </c>
      <c r="B44" s="21"/>
      <c r="C44" s="21"/>
      <c r="D44" s="23"/>
      <c r="E44" s="23"/>
      <c r="F44" s="23"/>
      <c r="G44" s="23"/>
      <c r="H44" s="23"/>
      <c r="I44" s="23"/>
    </row>
    <row r="45" spans="1:9" x14ac:dyDescent="0.2">
      <c r="A45" s="25">
        <f>+'7- Compras internas'!A45</f>
        <v>43497</v>
      </c>
      <c r="B45" s="25"/>
      <c r="C45" s="25"/>
      <c r="D45" s="27"/>
      <c r="E45" s="27"/>
      <c r="F45" s="27"/>
      <c r="G45" s="27"/>
      <c r="H45" s="27"/>
      <c r="I45" s="27"/>
    </row>
    <row r="46" spans="1:9" x14ac:dyDescent="0.2">
      <c r="A46" s="25">
        <f>+'7- Compras internas'!A46</f>
        <v>43525</v>
      </c>
      <c r="B46" s="25"/>
      <c r="C46" s="25"/>
      <c r="D46" s="27"/>
      <c r="E46" s="27"/>
      <c r="F46" s="27"/>
      <c r="G46" s="27"/>
      <c r="H46" s="27"/>
      <c r="I46" s="27"/>
    </row>
    <row r="47" spans="1:9" x14ac:dyDescent="0.2">
      <c r="A47" s="25">
        <f>+'7- Compras internas'!A47</f>
        <v>43556</v>
      </c>
      <c r="B47" s="25"/>
      <c r="C47" s="25"/>
      <c r="D47" s="27"/>
      <c r="E47" s="27"/>
      <c r="F47" s="27"/>
      <c r="G47" s="27"/>
      <c r="H47" s="27"/>
      <c r="I47" s="27"/>
    </row>
    <row r="48" spans="1:9" ht="13.5" thickBot="1" x14ac:dyDescent="0.25">
      <c r="A48" s="38"/>
      <c r="B48" s="38"/>
      <c r="C48" s="38"/>
      <c r="D48" s="39"/>
      <c r="E48" s="39"/>
      <c r="F48" s="39"/>
      <c r="G48" s="39"/>
      <c r="H48" s="39"/>
      <c r="I48" s="39"/>
    </row>
    <row r="49" spans="1:9" x14ac:dyDescent="0.2">
      <c r="A49" s="64">
        <f>+'7- Compras internas'!A49</f>
        <v>2012</v>
      </c>
      <c r="B49" s="64"/>
      <c r="C49" s="64"/>
      <c r="D49" s="64"/>
      <c r="E49" s="64"/>
      <c r="F49" s="64"/>
      <c r="G49" s="64"/>
      <c r="H49" s="64"/>
      <c r="I49" s="64"/>
    </row>
    <row r="50" spans="1:9" x14ac:dyDescent="0.2">
      <c r="A50" s="65">
        <f>+'7- Compras internas'!A50</f>
        <v>2013</v>
      </c>
      <c r="B50" s="65"/>
      <c r="C50" s="65"/>
      <c r="D50" s="65"/>
      <c r="E50" s="65"/>
      <c r="F50" s="65"/>
      <c r="G50" s="65"/>
      <c r="H50" s="65"/>
      <c r="I50" s="65"/>
    </row>
    <row r="51" spans="1:9" x14ac:dyDescent="0.2">
      <c r="A51" s="65">
        <f>+'7- Compras internas'!A51</f>
        <v>2014</v>
      </c>
      <c r="B51" s="65"/>
      <c r="C51" s="65"/>
      <c r="D51" s="65"/>
      <c r="E51" s="65"/>
      <c r="F51" s="65"/>
      <c r="G51" s="65"/>
      <c r="H51" s="65"/>
      <c r="I51" s="65"/>
    </row>
    <row r="52" spans="1:9" ht="13.5" thickBot="1" x14ac:dyDescent="0.25">
      <c r="A52" s="66">
        <f>+'7- Compras internas'!A52</f>
        <v>2015</v>
      </c>
      <c r="B52" s="66"/>
      <c r="C52" s="66"/>
      <c r="D52" s="66"/>
      <c r="E52" s="66"/>
      <c r="F52" s="66"/>
      <c r="G52" s="66"/>
      <c r="H52" s="66"/>
      <c r="I52" s="66"/>
    </row>
    <row r="53" spans="1:9" x14ac:dyDescent="0.2">
      <c r="A53" s="64">
        <f>+'7- Compras internas'!A53</f>
        <v>2016</v>
      </c>
      <c r="B53" s="64"/>
      <c r="C53" s="64"/>
      <c r="D53" s="64"/>
      <c r="E53" s="64"/>
      <c r="F53" s="64"/>
      <c r="G53" s="64"/>
      <c r="H53" s="64"/>
      <c r="I53" s="64"/>
    </row>
    <row r="54" spans="1:9" x14ac:dyDescent="0.2">
      <c r="A54" s="65">
        <f>+'7- Compras internas'!A54</f>
        <v>2017</v>
      </c>
      <c r="B54" s="65"/>
      <c r="C54" s="65"/>
      <c r="D54" s="65"/>
      <c r="E54" s="65"/>
      <c r="F54" s="65"/>
      <c r="G54" s="65"/>
      <c r="H54" s="65"/>
      <c r="I54" s="65"/>
    </row>
    <row r="55" spans="1:9" ht="13.5" thickBot="1" x14ac:dyDescent="0.25">
      <c r="A55" s="66">
        <f>+'7- Compras internas'!A55</f>
        <v>2018</v>
      </c>
      <c r="B55" s="66"/>
      <c r="C55" s="66"/>
      <c r="D55" s="66"/>
      <c r="E55" s="66"/>
      <c r="F55" s="66"/>
      <c r="G55" s="66"/>
      <c r="H55" s="66"/>
      <c r="I55" s="66"/>
    </row>
    <row r="56" spans="1:9" ht="13.5" thickBot="1" x14ac:dyDescent="0.25">
      <c r="A56" s="38"/>
      <c r="B56" s="139"/>
      <c r="C56" s="139"/>
      <c r="D56" s="140"/>
      <c r="E56" s="140"/>
      <c r="F56" s="140"/>
      <c r="G56" s="140"/>
      <c r="H56" s="140"/>
      <c r="I56" s="140"/>
    </row>
    <row r="57" spans="1:9" x14ac:dyDescent="0.2">
      <c r="A57" s="21" t="str">
        <f>+'7- Compras internas'!A57</f>
        <v>ene-abr 2018</v>
      </c>
      <c r="B57" s="141"/>
      <c r="C57" s="141"/>
      <c r="D57" s="142"/>
      <c r="E57" s="142"/>
      <c r="F57" s="142"/>
      <c r="G57" s="142"/>
      <c r="H57" s="142"/>
      <c r="I57" s="142"/>
    </row>
    <row r="58" spans="1:9" ht="13.5" thickBot="1" x14ac:dyDescent="0.25">
      <c r="A58" s="29" t="str">
        <f>+'7- Compras internas'!A58</f>
        <v>ene-abr 2019</v>
      </c>
      <c r="B58" s="143"/>
      <c r="C58" s="143"/>
      <c r="D58" s="144"/>
      <c r="E58" s="144"/>
      <c r="F58" s="144"/>
      <c r="G58" s="144"/>
      <c r="H58" s="144"/>
      <c r="I58" s="144"/>
    </row>
    <row r="59" spans="1:9" ht="13.5" thickBot="1" x14ac:dyDescent="0.25">
      <c r="A59" s="99"/>
      <c r="B59" s="99"/>
      <c r="C59" s="99"/>
    </row>
    <row r="60" spans="1:9" ht="13.5" thickBot="1" x14ac:dyDescent="0.25">
      <c r="A60" s="93" t="s">
        <v>83</v>
      </c>
      <c r="C60" s="48"/>
      <c r="D60" s="48"/>
      <c r="E60" s="15" t="s">
        <v>84</v>
      </c>
      <c r="F60" s="48"/>
    </row>
    <row r="63" spans="1:9" x14ac:dyDescent="0.2">
      <c r="A63" s="46" t="s">
        <v>58</v>
      </c>
      <c r="B63" s="46"/>
      <c r="C63" s="46"/>
      <c r="D63" s="47"/>
      <c r="E63" s="48"/>
    </row>
    <row r="64" spans="1:9" ht="13.5" thickBot="1" x14ac:dyDescent="0.25">
      <c r="A64" s="48"/>
      <c r="B64" s="48"/>
      <c r="C64" s="48"/>
      <c r="D64" s="48"/>
      <c r="E64" s="48"/>
    </row>
    <row r="65" spans="1:9" ht="13.5" thickBot="1" x14ac:dyDescent="0.25">
      <c r="A65" s="49" t="s">
        <v>56</v>
      </c>
      <c r="B65" s="70" t="s">
        <v>59</v>
      </c>
      <c r="C65" s="71" t="s">
        <v>63</v>
      </c>
      <c r="D65" s="70" t="s">
        <v>59</v>
      </c>
      <c r="E65" s="71" t="s">
        <v>63</v>
      </c>
      <c r="F65" s="70" t="s">
        <v>59</v>
      </c>
      <c r="G65" s="71" t="s">
        <v>63</v>
      </c>
      <c r="H65" s="70" t="s">
        <v>59</v>
      </c>
      <c r="I65" s="71" t="s">
        <v>63</v>
      </c>
    </row>
    <row r="66" spans="1:9" x14ac:dyDescent="0.2">
      <c r="A66" s="52">
        <f>+A53</f>
        <v>2016</v>
      </c>
      <c r="B66" s="53">
        <f t="shared" ref="B66:I66" si="0">+B53-SUM(B8:B19)</f>
        <v>0</v>
      </c>
      <c r="C66" s="53">
        <f t="shared" si="0"/>
        <v>0</v>
      </c>
      <c r="D66" s="53">
        <f t="shared" si="0"/>
        <v>0</v>
      </c>
      <c r="E66" s="53">
        <f t="shared" si="0"/>
        <v>0</v>
      </c>
      <c r="F66" s="53">
        <f t="shared" si="0"/>
        <v>0</v>
      </c>
      <c r="G66" s="53">
        <f t="shared" si="0"/>
        <v>0</v>
      </c>
      <c r="H66" s="53">
        <f t="shared" si="0"/>
        <v>0</v>
      </c>
      <c r="I66" s="54">
        <f t="shared" si="0"/>
        <v>0</v>
      </c>
    </row>
    <row r="67" spans="1:9" x14ac:dyDescent="0.2">
      <c r="A67" s="55">
        <f>+A54</f>
        <v>2017</v>
      </c>
      <c r="B67" s="56">
        <f t="shared" ref="B67:I67" si="1">+B54-SUM(B20:B31)</f>
        <v>0</v>
      </c>
      <c r="C67" s="56">
        <f t="shared" si="1"/>
        <v>0</v>
      </c>
      <c r="D67" s="56">
        <f t="shared" si="1"/>
        <v>0</v>
      </c>
      <c r="E67" s="56">
        <f t="shared" si="1"/>
        <v>0</v>
      </c>
      <c r="F67" s="56">
        <f t="shared" si="1"/>
        <v>0</v>
      </c>
      <c r="G67" s="56">
        <f t="shared" si="1"/>
        <v>0</v>
      </c>
      <c r="H67" s="56">
        <f t="shared" si="1"/>
        <v>0</v>
      </c>
      <c r="I67" s="57">
        <f t="shared" si="1"/>
        <v>0</v>
      </c>
    </row>
    <row r="68" spans="1:9" ht="13.5" thickBot="1" x14ac:dyDescent="0.25">
      <c r="A68" s="58">
        <f>+A55</f>
        <v>2018</v>
      </c>
      <c r="B68" s="59">
        <f t="shared" ref="B68:I68" si="2">+B55-SUM(B32:B43)</f>
        <v>0</v>
      </c>
      <c r="C68" s="59">
        <f t="shared" si="2"/>
        <v>0</v>
      </c>
      <c r="D68" s="59">
        <f t="shared" si="2"/>
        <v>0</v>
      </c>
      <c r="E68" s="59">
        <f t="shared" si="2"/>
        <v>0</v>
      </c>
      <c r="F68" s="59">
        <f t="shared" si="2"/>
        <v>0</v>
      </c>
      <c r="G68" s="59">
        <f t="shared" si="2"/>
        <v>0</v>
      </c>
      <c r="H68" s="59">
        <f t="shared" si="2"/>
        <v>0</v>
      </c>
      <c r="I68" s="60">
        <f t="shared" si="2"/>
        <v>0</v>
      </c>
    </row>
    <row r="69" spans="1:9" x14ac:dyDescent="0.2">
      <c r="A69" s="52" t="str">
        <f>+A57</f>
        <v>ene-abr 2018</v>
      </c>
      <c r="B69" s="61">
        <f>+B57-(SUM(B32:INDEX(B32:B43,'parámetros e instrucciones'!$E$3)))</f>
        <v>0</v>
      </c>
      <c r="C69" s="61">
        <f>+C57-(SUM(C32:INDEX(C32:C43,'parámetros e instrucciones'!$E$3)))</f>
        <v>0</v>
      </c>
      <c r="D69" s="61">
        <f>+D57-(SUM(D32:INDEX(D32:D43,'parámetros e instrucciones'!$E$3)))</f>
        <v>0</v>
      </c>
      <c r="E69" s="61">
        <f>+E57-(SUM(E32:INDEX(E32:E43,'parámetros e instrucciones'!$E$3)))</f>
        <v>0</v>
      </c>
      <c r="F69" s="61">
        <f>+F57-(SUM(F32:INDEX(F32:F43,'parámetros e instrucciones'!$E$3)))</f>
        <v>0</v>
      </c>
      <c r="G69" s="61">
        <f>+G57-(SUM(G32:INDEX(G32:G43,'parámetros e instrucciones'!$E$3)))</f>
        <v>0</v>
      </c>
      <c r="H69" s="61">
        <f>+H57-(SUM(H32:INDEX(H32:H43,'parámetros e instrucciones'!$E$3)))</f>
        <v>0</v>
      </c>
      <c r="I69" s="61">
        <f>+I57-(SUM(I32:INDEX(I32:I43,'parámetros e instrucciones'!$E$3)))</f>
        <v>0</v>
      </c>
    </row>
    <row r="70" spans="1:9" ht="13.5" thickBot="1" x14ac:dyDescent="0.25">
      <c r="A70" s="58" t="str">
        <f>+A58</f>
        <v>ene-abr 2019</v>
      </c>
      <c r="B70" s="62">
        <f>+B58-(SUM(B44:INDEX(B44:B47,'parámetros e instrucciones'!$E$3)))</f>
        <v>0</v>
      </c>
      <c r="C70" s="62">
        <f>+C58-(SUM(C44:INDEX(C44:C47,'parámetros e instrucciones'!$E$3)))</f>
        <v>0</v>
      </c>
      <c r="D70" s="62">
        <f>+D58-(SUM(D44:INDEX(D44:D47,'parámetros e instrucciones'!$E$3)))</f>
        <v>0</v>
      </c>
      <c r="E70" s="62">
        <f>+E58-(SUM(E44:INDEX(E44:E47,'parámetros e instrucciones'!$E$3)))</f>
        <v>0</v>
      </c>
      <c r="F70" s="62">
        <f>+F58-(SUM(F44:INDEX(F44:F47,'parámetros e instrucciones'!$E$3)))</f>
        <v>0</v>
      </c>
      <c r="G70" s="62">
        <f>+G58-(SUM(G44:INDEX(G44:G47,'parámetros e instrucciones'!$E$3)))</f>
        <v>0</v>
      </c>
      <c r="H70" s="62">
        <f>+H58-(SUM(H44:INDEX(H44:H47,'parámetros e instrucciones'!$E$3)))</f>
        <v>0</v>
      </c>
      <c r="I70" s="62">
        <f>+I58-(SUM(I44:INDEX(I44:I47,'parámetros e instrucciones'!$E$3)))</f>
        <v>0</v>
      </c>
    </row>
  </sheetData>
  <sheetProtection formatCells="0" formatColumns="0" formatRows="0"/>
  <phoneticPr fontId="0" type="noConversion"/>
  <printOptions horizontalCentered="1" verticalCentered="1" gridLinesSet="0"/>
  <pageMargins left="0.33" right="0.31" top="0.17" bottom="0.16" header="0" footer="0"/>
  <pageSetup paperSize="9" scale="78" orientation="portrait" horizontalDpi="4294967292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29"/>
  <sheetViews>
    <sheetView showGridLines="0" zoomScale="75" workbookViewId="0">
      <selection activeCell="K21" sqref="K21"/>
    </sheetView>
  </sheetViews>
  <sheetFormatPr baseColWidth="10" defaultRowHeight="12.75" x14ac:dyDescent="0.2"/>
  <cols>
    <col min="1" max="1" width="13.42578125" style="8" customWidth="1"/>
    <col min="2" max="4" width="22.7109375" style="8" customWidth="1"/>
    <col min="5" max="5" width="23.42578125" style="8" customWidth="1"/>
    <col min="6" max="6" width="25" style="8" customWidth="1"/>
    <col min="7" max="16384" width="11.42578125" style="8"/>
  </cols>
  <sheetData>
    <row r="1" spans="1:7" x14ac:dyDescent="0.2">
      <c r="A1" s="6" t="s">
        <v>81</v>
      </c>
      <c r="B1" s="7"/>
      <c r="C1" s="7"/>
      <c r="D1" s="7"/>
      <c r="E1" s="7"/>
    </row>
    <row r="2" spans="1:7" x14ac:dyDescent="0.2">
      <c r="A2" s="6" t="s">
        <v>85</v>
      </c>
      <c r="B2" s="7"/>
      <c r="C2" s="7"/>
      <c r="D2" s="7"/>
      <c r="E2" s="7"/>
    </row>
    <row r="3" spans="1:7" x14ac:dyDescent="0.2">
      <c r="A3" s="174" t="s">
        <v>122</v>
      </c>
      <c r="B3" s="173"/>
      <c r="C3" s="173"/>
      <c r="D3" s="173"/>
      <c r="E3" s="173"/>
    </row>
    <row r="4" spans="1:7" x14ac:dyDescent="0.2">
      <c r="A4" s="174" t="s">
        <v>105</v>
      </c>
      <c r="B4" s="175"/>
      <c r="C4" s="175"/>
      <c r="D4" s="175"/>
      <c r="E4" s="175"/>
    </row>
    <row r="5" spans="1:7" ht="13.5" thickBot="1" x14ac:dyDescent="0.25">
      <c r="A5" s="93"/>
      <c r="B5" s="93"/>
      <c r="C5" s="93"/>
      <c r="D5" s="93"/>
      <c r="E5" s="93"/>
    </row>
    <row r="6" spans="1:7" ht="13.5" thickBot="1" x14ac:dyDescent="0.25">
      <c r="A6" s="145"/>
      <c r="B6" s="145"/>
      <c r="C6" s="146" t="s">
        <v>86</v>
      </c>
      <c r="D6" s="147"/>
      <c r="E6" s="148"/>
    </row>
    <row r="7" spans="1:7" ht="13.5" thickBot="1" x14ac:dyDescent="0.25">
      <c r="A7" s="19" t="s">
        <v>56</v>
      </c>
      <c r="B7" s="183" t="s">
        <v>104</v>
      </c>
      <c r="C7" s="180" t="s">
        <v>108</v>
      </c>
      <c r="D7" s="181" t="s">
        <v>107</v>
      </c>
      <c r="E7" s="182" t="s">
        <v>106</v>
      </c>
      <c r="F7" s="278" t="s">
        <v>124</v>
      </c>
      <c r="G7" s="277" t="s">
        <v>125</v>
      </c>
    </row>
    <row r="8" spans="1:7" x14ac:dyDescent="0.2">
      <c r="A8" s="149">
        <v>41274</v>
      </c>
      <c r="B8" s="150"/>
      <c r="C8" s="151"/>
      <c r="D8" s="152"/>
      <c r="E8" s="153"/>
      <c r="F8" s="279"/>
    </row>
    <row r="9" spans="1:7" x14ac:dyDescent="0.2">
      <c r="A9" s="154">
        <v>41639</v>
      </c>
      <c r="B9" s="155"/>
      <c r="C9" s="156"/>
      <c r="D9" s="157"/>
      <c r="E9" s="28"/>
      <c r="F9" s="280"/>
    </row>
    <row r="10" spans="1:7" x14ac:dyDescent="0.2">
      <c r="A10" s="154">
        <v>42004</v>
      </c>
      <c r="B10" s="156"/>
      <c r="C10" s="156"/>
      <c r="D10" s="157"/>
      <c r="E10" s="28"/>
      <c r="F10" s="281"/>
    </row>
    <row r="11" spans="1:7" x14ac:dyDescent="0.2">
      <c r="A11" s="154">
        <v>42369</v>
      </c>
      <c r="B11" s="155"/>
      <c r="C11" s="156"/>
      <c r="D11" s="157"/>
      <c r="E11" s="28"/>
      <c r="F11" s="280"/>
    </row>
    <row r="12" spans="1:7" x14ac:dyDescent="0.2">
      <c r="A12" s="154">
        <v>42735</v>
      </c>
      <c r="B12" s="156"/>
      <c r="C12" s="156"/>
      <c r="D12" s="157"/>
      <c r="E12" s="28"/>
      <c r="F12" s="281"/>
    </row>
    <row r="13" spans="1:7" x14ac:dyDescent="0.2">
      <c r="A13" s="154">
        <v>43100</v>
      </c>
      <c r="B13" s="155"/>
      <c r="C13" s="156"/>
      <c r="D13" s="157"/>
      <c r="E13" s="28"/>
      <c r="F13" s="280"/>
    </row>
    <row r="14" spans="1:7" ht="13.5" thickBot="1" x14ac:dyDescent="0.25">
      <c r="A14" s="154">
        <v>43465</v>
      </c>
      <c r="B14" s="156"/>
      <c r="C14" s="156"/>
      <c r="D14" s="157"/>
      <c r="E14" s="28"/>
      <c r="F14" s="281"/>
    </row>
    <row r="15" spans="1:7" x14ac:dyDescent="0.2">
      <c r="A15" s="264">
        <v>43220</v>
      </c>
      <c r="B15" s="158"/>
      <c r="C15" s="158"/>
      <c r="D15" s="159"/>
      <c r="E15" s="24"/>
      <c r="F15" s="282"/>
    </row>
    <row r="16" spans="1:7" ht="13.5" thickBot="1" x14ac:dyDescent="0.25">
      <c r="A16" s="265">
        <v>43585</v>
      </c>
      <c r="B16" s="160"/>
      <c r="C16" s="160"/>
      <c r="D16" s="161"/>
      <c r="E16" s="31"/>
      <c r="F16" s="283"/>
    </row>
    <row r="19" spans="1:6" x14ac:dyDescent="0.2">
      <c r="A19" s="162" t="s">
        <v>87</v>
      </c>
    </row>
    <row r="20" spans="1:6" ht="13.5" thickBot="1" x14ac:dyDescent="0.25"/>
    <row r="21" spans="1:6" ht="13.5" thickBot="1" x14ac:dyDescent="0.25">
      <c r="A21" s="49" t="s">
        <v>56</v>
      </c>
      <c r="B21" s="163" t="str">
        <f>+B7</f>
        <v>CHINA</v>
      </c>
      <c r="C21" s="164"/>
      <c r="D21" s="164"/>
      <c r="E21" s="164"/>
      <c r="F21" s="18"/>
    </row>
    <row r="22" spans="1:6" x14ac:dyDescent="0.2">
      <c r="A22" s="52">
        <v>2003</v>
      </c>
      <c r="B22" s="54">
        <f>+B13-(B8+'2- impo investigadas'!C53-'8- reventa'!B53)</f>
        <v>0</v>
      </c>
      <c r="C22" s="165"/>
      <c r="D22" s="165"/>
      <c r="E22" s="165"/>
      <c r="F22" s="18"/>
    </row>
    <row r="23" spans="1:6" x14ac:dyDescent="0.2">
      <c r="A23" s="55">
        <v>2004</v>
      </c>
      <c r="B23" s="57">
        <f>+B14-(B13+'2- impo investigadas'!C54-'8- reventa'!B54)</f>
        <v>0</v>
      </c>
    </row>
    <row r="24" spans="1:6" ht="13.5" thickBot="1" x14ac:dyDescent="0.25">
      <c r="A24" s="58">
        <v>2005</v>
      </c>
      <c r="B24" s="60" t="e">
        <f>+#REF!-(B14+'2- impo investigadas'!C55-'8- reventa'!B55)</f>
        <v>#REF!</v>
      </c>
    </row>
    <row r="25" spans="1:6" x14ac:dyDescent="0.2">
      <c r="A25" s="52">
        <f>+A15</f>
        <v>43220</v>
      </c>
      <c r="B25" s="61" t="e">
        <f>+B15-(#REF!+'2- impo investigadas'!C57-'8- reventa'!B57)</f>
        <v>#REF!</v>
      </c>
    </row>
    <row r="26" spans="1:6" ht="13.5" thickBot="1" x14ac:dyDescent="0.25">
      <c r="A26" s="58">
        <f>+A16</f>
        <v>43585</v>
      </c>
      <c r="B26" s="62">
        <f>+B16-(B15+'2- impo investigadas'!C58-'8- reventa'!B58)</f>
        <v>0</v>
      </c>
    </row>
    <row r="27" spans="1:6" x14ac:dyDescent="0.2">
      <c r="A27" s="39"/>
      <c r="B27" s="39"/>
    </row>
    <row r="28" spans="1:6" x14ac:dyDescent="0.2">
      <c r="A28" s="39"/>
      <c r="B28" s="39"/>
    </row>
    <row r="29" spans="1:6" x14ac:dyDescent="0.2">
      <c r="A29" s="39"/>
      <c r="B29" s="39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61"/>
  <sheetViews>
    <sheetView showGridLines="0" tabSelected="1" zoomScale="75" workbookViewId="0">
      <selection activeCell="L52" sqref="L52"/>
    </sheetView>
  </sheetViews>
  <sheetFormatPr baseColWidth="10" defaultRowHeight="12.75" x14ac:dyDescent="0.2"/>
  <cols>
    <col min="1" max="1" width="14.5703125" style="185" customWidth="1"/>
    <col min="2" max="3" width="24.140625" style="185" customWidth="1"/>
    <col min="4" max="4" width="11.42578125" style="185"/>
    <col min="5" max="7" width="2.85546875" style="185" customWidth="1"/>
    <col min="8" max="16384" width="11.42578125" style="185"/>
  </cols>
  <sheetData>
    <row r="1" spans="1:5" x14ac:dyDescent="0.2">
      <c r="A1" s="184" t="s">
        <v>109</v>
      </c>
      <c r="B1" s="184"/>
      <c r="C1" s="184"/>
      <c r="D1" s="184"/>
      <c r="E1" s="184"/>
    </row>
    <row r="2" spans="1:5" x14ac:dyDescent="0.2">
      <c r="A2" s="184" t="s">
        <v>115</v>
      </c>
      <c r="B2" s="186"/>
      <c r="C2" s="186"/>
      <c r="D2" s="186"/>
    </row>
    <row r="3" spans="1:5" x14ac:dyDescent="0.2">
      <c r="A3" s="187" t="str">
        <f>+'[3]1.modelos'!A3</f>
        <v>Perfiles de PVC</v>
      </c>
      <c r="B3" s="188"/>
      <c r="C3" s="188"/>
      <c r="D3" s="188"/>
      <c r="E3" s="189"/>
    </row>
    <row r="4" spans="1:5" x14ac:dyDescent="0.2">
      <c r="A4" s="184"/>
      <c r="B4" s="186"/>
      <c r="C4" s="186"/>
      <c r="D4" s="186"/>
    </row>
    <row r="5" spans="1:5" ht="13.5" thickBot="1" x14ac:dyDescent="0.25">
      <c r="A5" s="184" t="s">
        <v>116</v>
      </c>
      <c r="B5" s="186"/>
      <c r="C5" s="186"/>
      <c r="D5" s="186"/>
    </row>
    <row r="6" spans="1:5" ht="12.75" customHeight="1" x14ac:dyDescent="0.2">
      <c r="A6" s="190" t="s">
        <v>55</v>
      </c>
      <c r="B6" s="190" t="s">
        <v>7</v>
      </c>
      <c r="C6" s="190" t="s">
        <v>40</v>
      </c>
      <c r="D6" s="191"/>
    </row>
    <row r="7" spans="1:5" ht="13.5" thickBot="1" x14ac:dyDescent="0.25">
      <c r="A7" s="192" t="s">
        <v>56</v>
      </c>
      <c r="B7" s="192" t="s">
        <v>117</v>
      </c>
      <c r="C7" s="192" t="s">
        <v>10</v>
      </c>
      <c r="D7" s="191"/>
    </row>
    <row r="8" spans="1:5" x14ac:dyDescent="0.2">
      <c r="A8" s="193">
        <v>42370</v>
      </c>
      <c r="B8" s="194"/>
      <c r="C8" s="195"/>
      <c r="D8" s="191"/>
    </row>
    <row r="9" spans="1:5" x14ac:dyDescent="0.2">
      <c r="A9" s="196">
        <v>42401</v>
      </c>
      <c r="B9" s="197"/>
      <c r="C9" s="198"/>
      <c r="D9" s="191"/>
    </row>
    <row r="10" spans="1:5" x14ac:dyDescent="0.2">
      <c r="A10" s="196">
        <v>42430</v>
      </c>
      <c r="B10" s="197"/>
      <c r="C10" s="198"/>
      <c r="D10" s="191"/>
    </row>
    <row r="11" spans="1:5" x14ac:dyDescent="0.2">
      <c r="A11" s="196">
        <v>42461</v>
      </c>
      <c r="B11" s="197"/>
      <c r="C11" s="198"/>
      <c r="D11" s="191"/>
    </row>
    <row r="12" spans="1:5" x14ac:dyDescent="0.2">
      <c r="A12" s="196">
        <v>42491</v>
      </c>
      <c r="B12" s="197"/>
      <c r="C12" s="198"/>
      <c r="D12" s="191"/>
    </row>
    <row r="13" spans="1:5" x14ac:dyDescent="0.2">
      <c r="A13" s="196">
        <v>42522</v>
      </c>
      <c r="B13" s="197"/>
      <c r="C13" s="198"/>
      <c r="D13" s="191"/>
    </row>
    <row r="14" spans="1:5" x14ac:dyDescent="0.2">
      <c r="A14" s="196">
        <v>42552</v>
      </c>
      <c r="B14" s="197"/>
      <c r="C14" s="198"/>
      <c r="D14" s="191"/>
    </row>
    <row r="15" spans="1:5" x14ac:dyDescent="0.2">
      <c r="A15" s="196">
        <v>42583</v>
      </c>
      <c r="B15" s="197"/>
      <c r="C15" s="198"/>
      <c r="D15" s="191"/>
    </row>
    <row r="16" spans="1:5" x14ac:dyDescent="0.2">
      <c r="A16" s="196">
        <v>42614</v>
      </c>
      <c r="B16" s="197"/>
      <c r="C16" s="198"/>
      <c r="D16" s="191"/>
    </row>
    <row r="17" spans="1:4" x14ac:dyDescent="0.2">
      <c r="A17" s="196">
        <v>42644</v>
      </c>
      <c r="B17" s="197"/>
      <c r="C17" s="198"/>
      <c r="D17" s="191"/>
    </row>
    <row r="18" spans="1:4" x14ac:dyDescent="0.2">
      <c r="A18" s="196">
        <v>42675</v>
      </c>
      <c r="B18" s="197"/>
      <c r="C18" s="198"/>
      <c r="D18" s="191"/>
    </row>
    <row r="19" spans="1:4" ht="13.5" thickBot="1" x14ac:dyDescent="0.25">
      <c r="A19" s="199">
        <v>42705</v>
      </c>
      <c r="B19" s="200"/>
      <c r="C19" s="201"/>
      <c r="D19" s="191"/>
    </row>
    <row r="20" spans="1:4" x14ac:dyDescent="0.2">
      <c r="A20" s="193">
        <v>42736</v>
      </c>
      <c r="B20" s="194"/>
      <c r="C20" s="198"/>
      <c r="D20" s="191"/>
    </row>
    <row r="21" spans="1:4" x14ac:dyDescent="0.2">
      <c r="A21" s="196">
        <v>42767</v>
      </c>
      <c r="B21" s="197"/>
      <c r="C21" s="202"/>
      <c r="D21" s="191"/>
    </row>
    <row r="22" spans="1:4" x14ac:dyDescent="0.2">
      <c r="A22" s="196">
        <v>42795</v>
      </c>
      <c r="B22" s="197"/>
      <c r="C22" s="198"/>
      <c r="D22" s="191"/>
    </row>
    <row r="23" spans="1:4" x14ac:dyDescent="0.2">
      <c r="A23" s="196">
        <v>42826</v>
      </c>
      <c r="B23" s="197"/>
      <c r="C23" s="198"/>
      <c r="D23" s="191"/>
    </row>
    <row r="24" spans="1:4" x14ac:dyDescent="0.2">
      <c r="A24" s="196">
        <v>42856</v>
      </c>
      <c r="B24" s="197"/>
      <c r="C24" s="198"/>
      <c r="D24" s="191"/>
    </row>
    <row r="25" spans="1:4" x14ac:dyDescent="0.2">
      <c r="A25" s="196">
        <v>42887</v>
      </c>
      <c r="B25" s="197"/>
      <c r="C25" s="198"/>
      <c r="D25" s="191"/>
    </row>
    <row r="26" spans="1:4" x14ac:dyDescent="0.2">
      <c r="A26" s="196">
        <v>42917</v>
      </c>
      <c r="B26" s="197"/>
      <c r="C26" s="198"/>
      <c r="D26" s="191"/>
    </row>
    <row r="27" spans="1:4" x14ac:dyDescent="0.2">
      <c r="A27" s="196">
        <v>42948</v>
      </c>
      <c r="B27" s="197"/>
      <c r="C27" s="198"/>
      <c r="D27" s="191"/>
    </row>
    <row r="28" spans="1:4" x14ac:dyDescent="0.2">
      <c r="A28" s="196">
        <v>42979</v>
      </c>
      <c r="B28" s="197"/>
      <c r="C28" s="198"/>
      <c r="D28" s="191"/>
    </row>
    <row r="29" spans="1:4" x14ac:dyDescent="0.2">
      <c r="A29" s="196">
        <v>43009</v>
      </c>
      <c r="B29" s="197"/>
      <c r="C29" s="198"/>
      <c r="D29" s="191"/>
    </row>
    <row r="30" spans="1:4" x14ac:dyDescent="0.2">
      <c r="A30" s="196">
        <v>43040</v>
      </c>
      <c r="B30" s="197"/>
      <c r="C30" s="198"/>
      <c r="D30" s="191"/>
    </row>
    <row r="31" spans="1:4" ht="13.5" thickBot="1" x14ac:dyDescent="0.25">
      <c r="A31" s="199">
        <v>43070</v>
      </c>
      <c r="B31" s="200"/>
      <c r="C31" s="203"/>
      <c r="D31" s="191"/>
    </row>
    <row r="32" spans="1:4" x14ac:dyDescent="0.2">
      <c r="A32" s="193">
        <v>43101</v>
      </c>
      <c r="B32" s="204"/>
      <c r="C32" s="205"/>
      <c r="D32" s="191"/>
    </row>
    <row r="33" spans="1:4" x14ac:dyDescent="0.2">
      <c r="A33" s="196">
        <v>43132</v>
      </c>
      <c r="B33" s="206"/>
      <c r="C33" s="207"/>
      <c r="D33" s="191"/>
    </row>
    <row r="34" spans="1:4" x14ac:dyDescent="0.2">
      <c r="A34" s="196">
        <v>43160</v>
      </c>
      <c r="B34" s="206"/>
      <c r="C34" s="207"/>
      <c r="D34" s="191"/>
    </row>
    <row r="35" spans="1:4" x14ac:dyDescent="0.2">
      <c r="A35" s="196">
        <v>43191</v>
      </c>
      <c r="B35" s="206"/>
      <c r="C35" s="207"/>
      <c r="D35" s="191"/>
    </row>
    <row r="36" spans="1:4" x14ac:dyDescent="0.2">
      <c r="A36" s="196">
        <v>43221</v>
      </c>
      <c r="B36" s="206"/>
      <c r="C36" s="207"/>
      <c r="D36" s="191"/>
    </row>
    <row r="37" spans="1:4" x14ac:dyDescent="0.2">
      <c r="A37" s="196">
        <v>43252</v>
      </c>
      <c r="B37" s="206"/>
      <c r="C37" s="207"/>
      <c r="D37" s="191"/>
    </row>
    <row r="38" spans="1:4" x14ac:dyDescent="0.2">
      <c r="A38" s="196">
        <v>43282</v>
      </c>
      <c r="B38" s="206"/>
      <c r="C38" s="207"/>
      <c r="D38" s="191"/>
    </row>
    <row r="39" spans="1:4" x14ac:dyDescent="0.2">
      <c r="A39" s="196">
        <v>43313</v>
      </c>
      <c r="B39" s="206"/>
      <c r="C39" s="207"/>
      <c r="D39" s="191"/>
    </row>
    <row r="40" spans="1:4" x14ac:dyDescent="0.2">
      <c r="A40" s="196">
        <v>43344</v>
      </c>
      <c r="B40" s="206"/>
      <c r="C40" s="207"/>
      <c r="D40" s="191"/>
    </row>
    <row r="41" spans="1:4" x14ac:dyDescent="0.2">
      <c r="A41" s="196">
        <v>43374</v>
      </c>
      <c r="B41" s="206"/>
      <c r="C41" s="207"/>
      <c r="D41" s="191"/>
    </row>
    <row r="42" spans="1:4" x14ac:dyDescent="0.2">
      <c r="A42" s="196">
        <v>43405</v>
      </c>
      <c r="B42" s="206"/>
      <c r="C42" s="207"/>
      <c r="D42" s="191"/>
    </row>
    <row r="43" spans="1:4" ht="13.5" thickBot="1" x14ac:dyDescent="0.25">
      <c r="A43" s="199">
        <v>43435</v>
      </c>
      <c r="B43" s="208"/>
      <c r="C43" s="209"/>
      <c r="D43" s="191"/>
    </row>
    <row r="44" spans="1:4" x14ac:dyDescent="0.2">
      <c r="A44" s="266">
        <v>43466</v>
      </c>
      <c r="B44" s="267"/>
      <c r="C44" s="268"/>
      <c r="D44" s="191"/>
    </row>
    <row r="45" spans="1:4" x14ac:dyDescent="0.2">
      <c r="A45" s="269">
        <v>43497</v>
      </c>
      <c r="B45" s="270"/>
      <c r="C45" s="271"/>
      <c r="D45" s="191"/>
    </row>
    <row r="46" spans="1:4" x14ac:dyDescent="0.2">
      <c r="A46" s="269">
        <v>43525</v>
      </c>
      <c r="B46" s="270"/>
      <c r="C46" s="271"/>
      <c r="D46" s="191"/>
    </row>
    <row r="47" spans="1:4" x14ac:dyDescent="0.2">
      <c r="A47" s="269">
        <v>43556</v>
      </c>
      <c r="B47" s="270"/>
      <c r="C47" s="271"/>
      <c r="D47" s="191"/>
    </row>
    <row r="48" spans="1:4" ht="13.5" thickBot="1" x14ac:dyDescent="0.25">
      <c r="A48" s="210"/>
      <c r="B48" s="211"/>
      <c r="C48" s="212"/>
      <c r="D48" s="191"/>
    </row>
    <row r="49" spans="1:4" ht="13.5" thickBot="1" x14ac:dyDescent="0.25">
      <c r="A49" s="213">
        <v>2012</v>
      </c>
      <c r="B49" s="194"/>
      <c r="C49" s="194"/>
      <c r="D49" s="191"/>
    </row>
    <row r="50" spans="1:4" x14ac:dyDescent="0.2">
      <c r="A50" s="213">
        <v>2013</v>
      </c>
      <c r="B50" s="194"/>
      <c r="C50" s="194"/>
      <c r="D50" s="191"/>
    </row>
    <row r="51" spans="1:4" x14ac:dyDescent="0.2">
      <c r="A51" s="214">
        <v>2014</v>
      </c>
      <c r="B51" s="197"/>
      <c r="C51" s="197"/>
      <c r="D51" s="191"/>
    </row>
    <row r="52" spans="1:4" ht="13.5" thickBot="1" x14ac:dyDescent="0.25">
      <c r="A52" s="215">
        <v>2015</v>
      </c>
      <c r="B52" s="200"/>
      <c r="C52" s="200"/>
      <c r="D52" s="191"/>
    </row>
    <row r="53" spans="1:4" x14ac:dyDescent="0.2">
      <c r="A53" s="213">
        <v>2016</v>
      </c>
      <c r="B53" s="194"/>
      <c r="C53" s="194"/>
      <c r="D53" s="191"/>
    </row>
    <row r="54" spans="1:4" x14ac:dyDescent="0.2">
      <c r="A54" s="214">
        <v>2017</v>
      </c>
      <c r="B54" s="197"/>
      <c r="C54" s="197"/>
      <c r="D54" s="191"/>
    </row>
    <row r="55" spans="1:4" ht="13.5" thickBot="1" x14ac:dyDescent="0.25">
      <c r="A55" s="215">
        <v>2018</v>
      </c>
      <c r="B55" s="200"/>
      <c r="C55" s="200"/>
      <c r="D55" s="191"/>
    </row>
    <row r="56" spans="1:4" ht="13.5" thickBot="1" x14ac:dyDescent="0.25">
      <c r="A56" s="216"/>
      <c r="B56" s="211"/>
      <c r="C56" s="211"/>
      <c r="D56" s="191"/>
    </row>
    <row r="57" spans="1:4" x14ac:dyDescent="0.2">
      <c r="A57" s="266" t="str">
        <f>+'8- reventa'!A57</f>
        <v>ene-abr 2018</v>
      </c>
      <c r="B57" s="272"/>
      <c r="C57" s="272"/>
      <c r="D57" s="191"/>
    </row>
    <row r="58" spans="1:4" ht="13.5" thickBot="1" x14ac:dyDescent="0.25">
      <c r="A58" s="273" t="str">
        <f>+'8- reventa'!A58</f>
        <v>ene-abr 2019</v>
      </c>
      <c r="B58" s="274"/>
      <c r="C58" s="274"/>
      <c r="D58" s="191"/>
    </row>
    <row r="59" spans="1:4" x14ac:dyDescent="0.2">
      <c r="A59" s="210"/>
    </row>
    <row r="60" spans="1:4" x14ac:dyDescent="0.2">
      <c r="A60" s="217"/>
    </row>
    <row r="61" spans="1:4" x14ac:dyDescent="0.2">
      <c r="A61" s="218"/>
    </row>
  </sheetData>
  <sheetProtection formatCells="0" formatColumns="0" formatRows="0"/>
  <printOptions horizontalCentered="1" verticalCentered="1"/>
  <pageMargins left="0.37" right="0.42" top="0.41" bottom="0.41" header="0.511811023622047" footer="0.511811023622047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4" sqref="C4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>
      <selection activeCell="G8" sqref="G8:G9"/>
    </sheetView>
  </sheetViews>
  <sheetFormatPr baseColWidth="10" defaultRowHeight="12.75" x14ac:dyDescent="0.2"/>
  <cols>
    <col min="1" max="1" width="17.85546875" style="8" customWidth="1"/>
    <col min="2" max="2" width="57.28515625" style="8" customWidth="1"/>
    <col min="3" max="6" width="11.28515625" style="8" customWidth="1"/>
    <col min="7" max="16384" width="11.42578125" style="8"/>
  </cols>
  <sheetData>
    <row r="1" spans="1:6" x14ac:dyDescent="0.2">
      <c r="A1" s="6" t="s">
        <v>1</v>
      </c>
      <c r="B1" s="7"/>
      <c r="C1" s="7"/>
      <c r="D1" s="7"/>
      <c r="E1" s="7"/>
      <c r="F1" s="7"/>
    </row>
    <row r="2" spans="1:6" x14ac:dyDescent="0.2">
      <c r="A2" s="172" t="s">
        <v>48</v>
      </c>
      <c r="B2" s="173"/>
      <c r="C2" s="173"/>
      <c r="D2" s="173"/>
      <c r="E2" s="173"/>
      <c r="F2" s="173"/>
    </row>
    <row r="3" spans="1:6" x14ac:dyDescent="0.2">
      <c r="A3" s="174" t="s">
        <v>96</v>
      </c>
      <c r="B3" s="175"/>
      <c r="C3" s="173"/>
      <c r="D3" s="173"/>
      <c r="E3" s="173"/>
      <c r="F3" s="173"/>
    </row>
    <row r="4" spans="1:6" hidden="1" x14ac:dyDescent="0.2">
      <c r="A4" s="6"/>
      <c r="B4" s="7"/>
      <c r="C4" s="7"/>
      <c r="D4" s="7"/>
      <c r="E4" s="7"/>
      <c r="F4" s="7"/>
    </row>
    <row r="5" spans="1:6" hidden="1" x14ac:dyDescent="0.2">
      <c r="A5" s="6"/>
      <c r="B5" s="7"/>
      <c r="C5" s="7"/>
      <c r="D5" s="7"/>
      <c r="E5" s="7"/>
      <c r="F5" s="7"/>
    </row>
    <row r="6" spans="1:6" ht="13.5" thickBot="1" x14ac:dyDescent="0.25">
      <c r="A6" s="7"/>
      <c r="B6" s="6"/>
      <c r="C6" s="7"/>
      <c r="D6" s="7"/>
      <c r="E6" s="7"/>
      <c r="F6" s="7"/>
    </row>
    <row r="7" spans="1:6" ht="28.5" customHeight="1" thickBot="1" x14ac:dyDescent="0.25">
      <c r="A7" s="9" t="s">
        <v>2</v>
      </c>
      <c r="B7" s="10" t="s">
        <v>3</v>
      </c>
      <c r="C7" s="171">
        <v>2016</v>
      </c>
      <c r="D7" s="171">
        <v>2017</v>
      </c>
      <c r="E7" s="171">
        <v>2018</v>
      </c>
      <c r="F7" s="171" t="s">
        <v>118</v>
      </c>
    </row>
    <row r="8" spans="1:6" x14ac:dyDescent="0.2">
      <c r="A8" s="11" t="s">
        <v>49</v>
      </c>
      <c r="B8" s="297"/>
      <c r="C8" s="298" t="s">
        <v>14</v>
      </c>
      <c r="D8" s="299"/>
      <c r="E8" s="299" t="s">
        <v>14</v>
      </c>
      <c r="F8" s="287" t="s">
        <v>14</v>
      </c>
    </row>
    <row r="9" spans="1:6" x14ac:dyDescent="0.2">
      <c r="A9" s="12"/>
      <c r="B9" s="290"/>
      <c r="C9" s="291"/>
      <c r="D9" s="292"/>
      <c r="E9" s="292"/>
      <c r="F9" s="288"/>
    </row>
    <row r="10" spans="1:6" x14ac:dyDescent="0.2">
      <c r="A10" s="12"/>
      <c r="B10" s="289"/>
      <c r="C10" s="291" t="s">
        <v>14</v>
      </c>
      <c r="D10" s="292" t="s">
        <v>14</v>
      </c>
      <c r="E10" s="292" t="s">
        <v>14</v>
      </c>
      <c r="F10" s="288" t="s">
        <v>14</v>
      </c>
    </row>
    <row r="11" spans="1:6" x14ac:dyDescent="0.2">
      <c r="A11" s="12"/>
      <c r="B11" s="290"/>
      <c r="C11" s="291"/>
      <c r="D11" s="292"/>
      <c r="E11" s="292"/>
      <c r="F11" s="288"/>
    </row>
    <row r="12" spans="1:6" x14ac:dyDescent="0.2">
      <c r="A12" s="12"/>
      <c r="B12" s="289"/>
      <c r="C12" s="291" t="s">
        <v>14</v>
      </c>
      <c r="D12" s="292" t="s">
        <v>14</v>
      </c>
      <c r="E12" s="292" t="s">
        <v>14</v>
      </c>
      <c r="F12" s="288" t="s">
        <v>14</v>
      </c>
    </row>
    <row r="13" spans="1:6" ht="13.5" thickBot="1" x14ac:dyDescent="0.25">
      <c r="A13" s="13"/>
      <c r="B13" s="293"/>
      <c r="C13" s="294"/>
      <c r="D13" s="295"/>
      <c r="E13" s="295"/>
      <c r="F13" s="296"/>
    </row>
    <row r="14" spans="1:6" x14ac:dyDescent="0.2">
      <c r="A14" s="11" t="s">
        <v>50</v>
      </c>
      <c r="B14" s="297"/>
      <c r="C14" s="298" t="s">
        <v>14</v>
      </c>
      <c r="D14" s="299" t="s">
        <v>14</v>
      </c>
      <c r="E14" s="299" t="s">
        <v>14</v>
      </c>
      <c r="F14" s="287" t="s">
        <v>14</v>
      </c>
    </row>
    <row r="15" spans="1:6" x14ac:dyDescent="0.2">
      <c r="A15" s="12"/>
      <c r="B15" s="290"/>
      <c r="C15" s="291"/>
      <c r="D15" s="292"/>
      <c r="E15" s="292"/>
      <c r="F15" s="288"/>
    </row>
    <row r="16" spans="1:6" x14ac:dyDescent="0.2">
      <c r="A16" s="12"/>
      <c r="B16" s="289"/>
      <c r="C16" s="291" t="s">
        <v>14</v>
      </c>
      <c r="D16" s="292" t="s">
        <v>14</v>
      </c>
      <c r="E16" s="292" t="s">
        <v>14</v>
      </c>
      <c r="F16" s="288" t="s">
        <v>14</v>
      </c>
    </row>
    <row r="17" spans="1:6" x14ac:dyDescent="0.2">
      <c r="A17" s="12"/>
      <c r="B17" s="290"/>
      <c r="C17" s="291"/>
      <c r="D17" s="292"/>
      <c r="E17" s="292"/>
      <c r="F17" s="288"/>
    </row>
    <row r="18" spans="1:6" x14ac:dyDescent="0.2">
      <c r="A18" s="12"/>
      <c r="B18" s="289"/>
      <c r="C18" s="291" t="s">
        <v>14</v>
      </c>
      <c r="D18" s="292" t="s">
        <v>14</v>
      </c>
      <c r="E18" s="292" t="s">
        <v>14</v>
      </c>
      <c r="F18" s="288" t="s">
        <v>14</v>
      </c>
    </row>
    <row r="19" spans="1:6" ht="13.5" thickBot="1" x14ac:dyDescent="0.25">
      <c r="A19" s="13"/>
      <c r="B19" s="293"/>
      <c r="C19" s="294"/>
      <c r="D19" s="295"/>
      <c r="E19" s="295"/>
      <c r="F19" s="296"/>
    </row>
    <row r="20" spans="1:6" x14ac:dyDescent="0.2">
      <c r="A20" s="11" t="s">
        <v>51</v>
      </c>
      <c r="B20" s="297"/>
      <c r="C20" s="298" t="s">
        <v>14</v>
      </c>
      <c r="D20" s="299" t="s">
        <v>14</v>
      </c>
      <c r="E20" s="299" t="s">
        <v>14</v>
      </c>
      <c r="F20" s="287" t="s">
        <v>14</v>
      </c>
    </row>
    <row r="21" spans="1:6" x14ac:dyDescent="0.2">
      <c r="A21" s="12"/>
      <c r="B21" s="290"/>
      <c r="C21" s="291"/>
      <c r="D21" s="292"/>
      <c r="E21" s="292"/>
      <c r="F21" s="288"/>
    </row>
    <row r="22" spans="1:6" x14ac:dyDescent="0.2">
      <c r="A22" s="12"/>
      <c r="B22" s="289"/>
      <c r="C22" s="291" t="s">
        <v>14</v>
      </c>
      <c r="D22" s="292" t="s">
        <v>14</v>
      </c>
      <c r="E22" s="292" t="s">
        <v>14</v>
      </c>
      <c r="F22" s="288" t="s">
        <v>14</v>
      </c>
    </row>
    <row r="23" spans="1:6" x14ac:dyDescent="0.2">
      <c r="A23" s="12"/>
      <c r="B23" s="290"/>
      <c r="C23" s="291"/>
      <c r="D23" s="292"/>
      <c r="E23" s="292"/>
      <c r="F23" s="288"/>
    </row>
    <row r="24" spans="1:6" x14ac:dyDescent="0.2">
      <c r="A24" s="12"/>
      <c r="B24" s="289"/>
      <c r="C24" s="291" t="s">
        <v>14</v>
      </c>
      <c r="D24" s="292" t="s">
        <v>14</v>
      </c>
      <c r="E24" s="292" t="s">
        <v>14</v>
      </c>
      <c r="F24" s="288" t="s">
        <v>14</v>
      </c>
    </row>
    <row r="25" spans="1:6" ht="13.5" thickBot="1" x14ac:dyDescent="0.25">
      <c r="A25" s="13"/>
      <c r="B25" s="293"/>
      <c r="C25" s="294"/>
      <c r="D25" s="295"/>
      <c r="E25" s="295"/>
      <c r="F25" s="296"/>
    </row>
    <row r="26" spans="1:6" x14ac:dyDescent="0.2">
      <c r="A26" s="11" t="s">
        <v>91</v>
      </c>
      <c r="B26" s="297"/>
      <c r="C26" s="298" t="s">
        <v>14</v>
      </c>
      <c r="D26" s="299" t="s">
        <v>14</v>
      </c>
      <c r="E26" s="299" t="s">
        <v>14</v>
      </c>
      <c r="F26" s="287" t="s">
        <v>14</v>
      </c>
    </row>
    <row r="27" spans="1:6" x14ac:dyDescent="0.2">
      <c r="A27" s="12"/>
      <c r="B27" s="290"/>
      <c r="C27" s="291"/>
      <c r="D27" s="292"/>
      <c r="E27" s="292"/>
      <c r="F27" s="288"/>
    </row>
    <row r="28" spans="1:6" x14ac:dyDescent="0.2">
      <c r="A28" s="12"/>
      <c r="B28" s="289"/>
      <c r="C28" s="291" t="s">
        <v>14</v>
      </c>
      <c r="D28" s="292" t="s">
        <v>14</v>
      </c>
      <c r="E28" s="292" t="s">
        <v>14</v>
      </c>
      <c r="F28" s="288" t="s">
        <v>14</v>
      </c>
    </row>
    <row r="29" spans="1:6" x14ac:dyDescent="0.2">
      <c r="A29" s="12"/>
      <c r="B29" s="290"/>
      <c r="C29" s="291"/>
      <c r="D29" s="292"/>
      <c r="E29" s="292"/>
      <c r="F29" s="288"/>
    </row>
    <row r="30" spans="1:6" x14ac:dyDescent="0.2">
      <c r="A30" s="12"/>
      <c r="B30" s="289"/>
      <c r="C30" s="291" t="s">
        <v>14</v>
      </c>
      <c r="D30" s="292" t="s">
        <v>14</v>
      </c>
      <c r="E30" s="292" t="s">
        <v>14</v>
      </c>
      <c r="F30" s="288" t="s">
        <v>14</v>
      </c>
    </row>
    <row r="31" spans="1:6" ht="13.5" thickBot="1" x14ac:dyDescent="0.25">
      <c r="A31" s="13"/>
      <c r="B31" s="293"/>
      <c r="C31" s="294"/>
      <c r="D31" s="295"/>
      <c r="E31" s="295"/>
      <c r="F31" s="296"/>
    </row>
    <row r="32" spans="1:6" x14ac:dyDescent="0.2">
      <c r="A32" s="11" t="s">
        <v>92</v>
      </c>
      <c r="B32" s="297"/>
      <c r="C32" s="298" t="s">
        <v>14</v>
      </c>
      <c r="D32" s="299" t="s">
        <v>14</v>
      </c>
      <c r="E32" s="299" t="s">
        <v>14</v>
      </c>
      <c r="F32" s="287" t="s">
        <v>14</v>
      </c>
    </row>
    <row r="33" spans="1:6" x14ac:dyDescent="0.2">
      <c r="A33" s="12"/>
      <c r="B33" s="290"/>
      <c r="C33" s="291"/>
      <c r="D33" s="292"/>
      <c r="E33" s="292"/>
      <c r="F33" s="288"/>
    </row>
    <row r="34" spans="1:6" x14ac:dyDescent="0.2">
      <c r="A34" s="12"/>
      <c r="B34" s="289"/>
      <c r="C34" s="291" t="s">
        <v>14</v>
      </c>
      <c r="D34" s="292" t="s">
        <v>14</v>
      </c>
      <c r="E34" s="292" t="s">
        <v>14</v>
      </c>
      <c r="F34" s="288" t="s">
        <v>14</v>
      </c>
    </row>
    <row r="35" spans="1:6" x14ac:dyDescent="0.2">
      <c r="A35" s="12"/>
      <c r="B35" s="290"/>
      <c r="C35" s="291"/>
      <c r="D35" s="292"/>
      <c r="E35" s="292"/>
      <c r="F35" s="288"/>
    </row>
    <row r="36" spans="1:6" x14ac:dyDescent="0.2">
      <c r="A36" s="12"/>
      <c r="B36" s="289"/>
      <c r="C36" s="291" t="s">
        <v>14</v>
      </c>
      <c r="D36" s="292" t="s">
        <v>14</v>
      </c>
      <c r="E36" s="292" t="s">
        <v>14</v>
      </c>
      <c r="F36" s="288" t="s">
        <v>14</v>
      </c>
    </row>
    <row r="37" spans="1:6" ht="13.5" thickBot="1" x14ac:dyDescent="0.25">
      <c r="A37" s="14"/>
      <c r="B37" s="293"/>
      <c r="C37" s="294"/>
      <c r="D37" s="295"/>
      <c r="E37" s="295"/>
      <c r="F37" s="296"/>
    </row>
    <row r="38" spans="1:6" ht="13.5" thickBot="1" x14ac:dyDescent="0.25">
      <c r="B38" s="15" t="s">
        <v>52</v>
      </c>
      <c r="C38" s="16">
        <v>1</v>
      </c>
      <c r="D38" s="16">
        <v>1</v>
      </c>
      <c r="E38" s="16">
        <v>1</v>
      </c>
      <c r="F38" s="16">
        <v>1</v>
      </c>
    </row>
    <row r="40" spans="1:6" x14ac:dyDescent="0.2">
      <c r="A40" s="8" t="s">
        <v>88</v>
      </c>
    </row>
  </sheetData>
  <mergeCells count="75">
    <mergeCell ref="B8:B9"/>
    <mergeCell ref="C8:C9"/>
    <mergeCell ref="D8:D9"/>
    <mergeCell ref="E8:E9"/>
    <mergeCell ref="F14:F15"/>
    <mergeCell ref="B12:B13"/>
    <mergeCell ref="C12:C13"/>
    <mergeCell ref="D12:D13"/>
    <mergeCell ref="E12:E13"/>
    <mergeCell ref="F18:F19"/>
    <mergeCell ref="B16:B17"/>
    <mergeCell ref="C16:C17"/>
    <mergeCell ref="D16:D17"/>
    <mergeCell ref="E16:E17"/>
    <mergeCell ref="F10:F11"/>
    <mergeCell ref="F22:F23"/>
    <mergeCell ref="B20:B21"/>
    <mergeCell ref="C20:C21"/>
    <mergeCell ref="D20:D21"/>
    <mergeCell ref="E20:E21"/>
    <mergeCell ref="F8:F9"/>
    <mergeCell ref="B10:B11"/>
    <mergeCell ref="C10:C11"/>
    <mergeCell ref="D10:D11"/>
    <mergeCell ref="E10:E11"/>
    <mergeCell ref="F26:F27"/>
    <mergeCell ref="B24:B25"/>
    <mergeCell ref="C24:C25"/>
    <mergeCell ref="D24:D25"/>
    <mergeCell ref="E24:E25"/>
    <mergeCell ref="F12:F13"/>
    <mergeCell ref="B14:B15"/>
    <mergeCell ref="C14:C15"/>
    <mergeCell ref="D14:D15"/>
    <mergeCell ref="E14:E15"/>
    <mergeCell ref="F30:F31"/>
    <mergeCell ref="B28:B29"/>
    <mergeCell ref="C28:C29"/>
    <mergeCell ref="D28:D29"/>
    <mergeCell ref="E28:E29"/>
    <mergeCell ref="F16:F17"/>
    <mergeCell ref="B18:B19"/>
    <mergeCell ref="C18:C19"/>
    <mergeCell ref="D18:D19"/>
    <mergeCell ref="E18:E19"/>
    <mergeCell ref="F34:F35"/>
    <mergeCell ref="B32:B33"/>
    <mergeCell ref="C32:C33"/>
    <mergeCell ref="D32:D33"/>
    <mergeCell ref="E32:E33"/>
    <mergeCell ref="F20:F21"/>
    <mergeCell ref="B22:B23"/>
    <mergeCell ref="C22:C23"/>
    <mergeCell ref="D22:D23"/>
    <mergeCell ref="E22:E23"/>
    <mergeCell ref="F36:F37"/>
    <mergeCell ref="B36:B37"/>
    <mergeCell ref="C36:C37"/>
    <mergeCell ref="D36:D37"/>
    <mergeCell ref="E36:E37"/>
    <mergeCell ref="F24:F25"/>
    <mergeCell ref="B26:B27"/>
    <mergeCell ref="C26:C27"/>
    <mergeCell ref="D26:D27"/>
    <mergeCell ref="E26:E27"/>
    <mergeCell ref="F32:F33"/>
    <mergeCell ref="B34:B35"/>
    <mergeCell ref="C34:C35"/>
    <mergeCell ref="D34:D35"/>
    <mergeCell ref="E34:E35"/>
    <mergeCell ref="F28:F29"/>
    <mergeCell ref="B30:B31"/>
    <mergeCell ref="C30:C31"/>
    <mergeCell ref="D30:D31"/>
    <mergeCell ref="E30:E31"/>
  </mergeCells>
  <phoneticPr fontId="0" type="noConversion"/>
  <printOptions horizontalCentered="1" verticalCentered="1" gridLinesSet="0"/>
  <pageMargins left="0.78740157480314998" right="0.78740157480314998" top="0.36" bottom="0.34" header="0.511811023622047" footer="0.3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zoomScale="75" workbookViewId="0">
      <selection activeCell="J14" sqref="J14"/>
    </sheetView>
  </sheetViews>
  <sheetFormatPr baseColWidth="10" defaultRowHeight="12.75" x14ac:dyDescent="0.2"/>
  <cols>
    <col min="1" max="1" width="18.7109375" style="8" customWidth="1"/>
    <col min="2" max="2" width="24.85546875" style="8" customWidth="1"/>
    <col min="3" max="3" width="16.140625" style="8" customWidth="1"/>
    <col min="4" max="5" width="11.42578125" style="8"/>
    <col min="6" max="6" width="14.140625" customWidth="1"/>
    <col min="7" max="9" width="2.85546875" style="8" customWidth="1"/>
    <col min="10" max="16384" width="11.42578125" style="8"/>
  </cols>
  <sheetData>
    <row r="1" spans="1:8" x14ac:dyDescent="0.2">
      <c r="A1" s="300" t="s">
        <v>4</v>
      </c>
      <c r="B1" s="300"/>
      <c r="C1" s="300"/>
      <c r="D1" s="300"/>
      <c r="E1" s="300"/>
      <c r="F1" s="300"/>
      <c r="G1" s="17"/>
      <c r="H1" s="17"/>
    </row>
    <row r="2" spans="1:8" x14ac:dyDescent="0.2">
      <c r="A2" s="6" t="s">
        <v>6</v>
      </c>
      <c r="B2" s="7"/>
      <c r="C2" s="7"/>
      <c r="D2" s="7"/>
      <c r="E2" s="7"/>
      <c r="F2" s="7"/>
    </row>
    <row r="3" spans="1:8" x14ac:dyDescent="0.2">
      <c r="A3" s="174" t="str">
        <f>+'1.modelos prod.invest.'!A3</f>
        <v>Perfiles de PVC</v>
      </c>
      <c r="B3" s="173"/>
      <c r="C3" s="173"/>
      <c r="D3" s="173"/>
      <c r="E3" s="173"/>
      <c r="F3" s="173"/>
      <c r="G3" s="18"/>
    </row>
    <row r="4" spans="1:8" x14ac:dyDescent="0.2">
      <c r="A4" s="6" t="s">
        <v>97</v>
      </c>
      <c r="B4" s="7"/>
      <c r="C4" s="7"/>
      <c r="D4" s="7"/>
      <c r="E4" s="7"/>
      <c r="F4" s="7"/>
    </row>
    <row r="5" spans="1:8" ht="13.5" thickBot="1" x14ac:dyDescent="0.25">
      <c r="A5" s="6"/>
      <c r="B5" s="7"/>
      <c r="C5" s="7"/>
      <c r="D5" s="7"/>
      <c r="E5" s="7"/>
      <c r="F5" s="7"/>
    </row>
    <row r="6" spans="1:8" ht="12.75" customHeight="1" x14ac:dyDescent="0.2">
      <c r="A6" s="19" t="s">
        <v>55</v>
      </c>
      <c r="B6" s="19" t="s">
        <v>8</v>
      </c>
      <c r="C6" s="19" t="s">
        <v>7</v>
      </c>
      <c r="D6" s="19" t="s">
        <v>40</v>
      </c>
      <c r="E6" s="19" t="s">
        <v>41</v>
      </c>
    </row>
    <row r="7" spans="1:8" ht="13.5" thickBot="1" x14ac:dyDescent="0.25">
      <c r="A7" s="137" t="s">
        <v>56</v>
      </c>
      <c r="B7" s="20" t="s">
        <v>11</v>
      </c>
      <c r="C7" s="275" t="s">
        <v>9</v>
      </c>
      <c r="D7" s="20" t="s">
        <v>10</v>
      </c>
      <c r="E7" s="20" t="s">
        <v>10</v>
      </c>
      <c r="F7" s="276" t="s">
        <v>123</v>
      </c>
    </row>
    <row r="8" spans="1:8" x14ac:dyDescent="0.2">
      <c r="A8" s="21">
        <v>42370</v>
      </c>
      <c r="B8" s="166"/>
      <c r="C8" s="23"/>
      <c r="D8" s="24"/>
      <c r="E8" s="23"/>
    </row>
    <row r="9" spans="1:8" x14ac:dyDescent="0.2">
      <c r="A9" s="25">
        <v>42401</v>
      </c>
      <c r="B9" s="167"/>
      <c r="C9" s="27"/>
      <c r="D9" s="28"/>
      <c r="E9" s="27"/>
    </row>
    <row r="10" spans="1:8" x14ac:dyDescent="0.2">
      <c r="A10" s="25">
        <v>42430</v>
      </c>
      <c r="B10" s="167"/>
      <c r="C10" s="27"/>
      <c r="D10" s="28"/>
      <c r="E10" s="27"/>
    </row>
    <row r="11" spans="1:8" x14ac:dyDescent="0.2">
      <c r="A11" s="25">
        <v>42461</v>
      </c>
      <c r="B11" s="167"/>
      <c r="C11" s="27"/>
      <c r="D11" s="28"/>
      <c r="E11" s="27"/>
    </row>
    <row r="12" spans="1:8" x14ac:dyDescent="0.2">
      <c r="A12" s="25">
        <v>42491</v>
      </c>
      <c r="B12" s="168"/>
      <c r="C12" s="27"/>
      <c r="D12" s="28"/>
      <c r="E12" s="27"/>
    </row>
    <row r="13" spans="1:8" x14ac:dyDescent="0.2">
      <c r="A13" s="25">
        <v>42522</v>
      </c>
      <c r="B13" s="167"/>
      <c r="C13" s="27"/>
      <c r="D13" s="28"/>
      <c r="E13" s="27"/>
    </row>
    <row r="14" spans="1:8" x14ac:dyDescent="0.2">
      <c r="A14" s="25">
        <v>42552</v>
      </c>
      <c r="B14" s="168"/>
      <c r="C14" s="27"/>
      <c r="D14" s="28"/>
      <c r="E14" s="27"/>
    </row>
    <row r="15" spans="1:8" x14ac:dyDescent="0.2">
      <c r="A15" s="25">
        <v>42583</v>
      </c>
      <c r="B15" s="168"/>
      <c r="C15" s="27"/>
      <c r="D15" s="28"/>
      <c r="E15" s="27"/>
    </row>
    <row r="16" spans="1:8" x14ac:dyDescent="0.2">
      <c r="A16" s="25">
        <v>42614</v>
      </c>
      <c r="B16" s="168"/>
      <c r="C16" s="27"/>
      <c r="D16" s="28"/>
      <c r="E16" s="27"/>
    </row>
    <row r="17" spans="1:5" x14ac:dyDescent="0.2">
      <c r="A17" s="25">
        <v>42644</v>
      </c>
      <c r="B17" s="168"/>
      <c r="C17" s="27"/>
      <c r="D17" s="28"/>
      <c r="E17" s="27"/>
    </row>
    <row r="18" spans="1:5" x14ac:dyDescent="0.2">
      <c r="A18" s="25">
        <v>42675</v>
      </c>
      <c r="B18" s="168"/>
      <c r="C18" s="27"/>
      <c r="D18" s="28"/>
      <c r="E18" s="27"/>
    </row>
    <row r="19" spans="1:5" ht="13.5" thickBot="1" x14ac:dyDescent="0.25">
      <c r="A19" s="29">
        <v>42705</v>
      </c>
      <c r="B19" s="169"/>
      <c r="C19" s="30"/>
      <c r="D19" s="31"/>
      <c r="E19" s="30"/>
    </row>
    <row r="20" spans="1:5" x14ac:dyDescent="0.2">
      <c r="A20" s="21">
        <v>42736</v>
      </c>
      <c r="B20" s="170"/>
      <c r="C20" s="23"/>
      <c r="D20" s="28"/>
      <c r="E20" s="23"/>
    </row>
    <row r="21" spans="1:5" x14ac:dyDescent="0.2">
      <c r="A21" s="25">
        <v>42767</v>
      </c>
      <c r="B21" s="168"/>
      <c r="C21" s="27"/>
      <c r="D21" s="32"/>
      <c r="E21" s="27"/>
    </row>
    <row r="22" spans="1:5" x14ac:dyDescent="0.2">
      <c r="A22" s="25">
        <v>42795</v>
      </c>
      <c r="B22" s="168"/>
      <c r="C22" s="27"/>
      <c r="D22" s="28"/>
      <c r="E22" s="27"/>
    </row>
    <row r="23" spans="1:5" x14ac:dyDescent="0.2">
      <c r="A23" s="25">
        <v>42826</v>
      </c>
      <c r="B23" s="168"/>
      <c r="C23" s="27"/>
      <c r="D23" s="28"/>
      <c r="E23" s="27"/>
    </row>
    <row r="24" spans="1:5" x14ac:dyDescent="0.2">
      <c r="A24" s="25">
        <v>42856</v>
      </c>
      <c r="B24" s="168"/>
      <c r="C24" s="27"/>
      <c r="D24" s="28"/>
      <c r="E24" s="27"/>
    </row>
    <row r="25" spans="1:5" x14ac:dyDescent="0.2">
      <c r="A25" s="25">
        <v>42887</v>
      </c>
      <c r="B25" s="168"/>
      <c r="C25" s="27"/>
      <c r="D25" s="28"/>
      <c r="E25" s="27"/>
    </row>
    <row r="26" spans="1:5" x14ac:dyDescent="0.2">
      <c r="A26" s="25">
        <v>42917</v>
      </c>
      <c r="B26" s="168"/>
      <c r="C26" s="27"/>
      <c r="D26" s="28"/>
      <c r="E26" s="27"/>
    </row>
    <row r="27" spans="1:5" x14ac:dyDescent="0.2">
      <c r="A27" s="25">
        <v>42948</v>
      </c>
      <c r="B27" s="168"/>
      <c r="C27" s="27"/>
      <c r="D27" s="28"/>
      <c r="E27" s="27"/>
    </row>
    <row r="28" spans="1:5" x14ac:dyDescent="0.2">
      <c r="A28" s="25">
        <v>42979</v>
      </c>
      <c r="B28" s="168"/>
      <c r="C28" s="27"/>
      <c r="D28" s="28"/>
      <c r="E28" s="27"/>
    </row>
    <row r="29" spans="1:5" x14ac:dyDescent="0.2">
      <c r="A29" s="25">
        <v>43009</v>
      </c>
      <c r="B29" s="168"/>
      <c r="C29" s="27"/>
      <c r="D29" s="28"/>
      <c r="E29" s="27"/>
    </row>
    <row r="30" spans="1:5" x14ac:dyDescent="0.2">
      <c r="A30" s="25">
        <v>43040</v>
      </c>
      <c r="B30" s="168"/>
      <c r="C30" s="27"/>
      <c r="D30" s="28"/>
      <c r="E30" s="27"/>
    </row>
    <row r="31" spans="1:5" ht="13.5" thickBot="1" x14ac:dyDescent="0.25">
      <c r="A31" s="29">
        <v>43070</v>
      </c>
      <c r="B31" s="169"/>
      <c r="C31" s="30"/>
      <c r="D31" s="33"/>
      <c r="E31" s="30"/>
    </row>
    <row r="32" spans="1:5" x14ac:dyDescent="0.2">
      <c r="A32" s="21">
        <v>43101</v>
      </c>
      <c r="B32" s="170"/>
      <c r="C32" s="34"/>
      <c r="D32" s="22"/>
      <c r="E32" s="23"/>
    </row>
    <row r="33" spans="1:5" x14ac:dyDescent="0.2">
      <c r="A33" s="25">
        <v>43132</v>
      </c>
      <c r="B33" s="168"/>
      <c r="C33" s="35"/>
      <c r="D33" s="26"/>
      <c r="E33" s="27"/>
    </row>
    <row r="34" spans="1:5" x14ac:dyDescent="0.2">
      <c r="A34" s="25">
        <v>43160</v>
      </c>
      <c r="B34" s="168"/>
      <c r="C34" s="35"/>
      <c r="D34" s="26"/>
      <c r="E34" s="27"/>
    </row>
    <row r="35" spans="1:5" x14ac:dyDescent="0.2">
      <c r="A35" s="25">
        <v>43191</v>
      </c>
      <c r="B35" s="168"/>
      <c r="C35" s="35"/>
      <c r="D35" s="26"/>
      <c r="E35" s="27"/>
    </row>
    <row r="36" spans="1:5" x14ac:dyDescent="0.2">
      <c r="A36" s="25">
        <v>43221</v>
      </c>
      <c r="B36" s="168"/>
      <c r="C36" s="35"/>
      <c r="D36" s="26"/>
      <c r="E36" s="27"/>
    </row>
    <row r="37" spans="1:5" x14ac:dyDescent="0.2">
      <c r="A37" s="25">
        <v>43252</v>
      </c>
      <c r="B37" s="168"/>
      <c r="C37" s="35"/>
      <c r="D37" s="26"/>
      <c r="E37" s="27"/>
    </row>
    <row r="38" spans="1:5" x14ac:dyDescent="0.2">
      <c r="A38" s="25">
        <v>43282</v>
      </c>
      <c r="B38" s="168"/>
      <c r="C38" s="35"/>
      <c r="D38" s="26"/>
      <c r="E38" s="27"/>
    </row>
    <row r="39" spans="1:5" x14ac:dyDescent="0.2">
      <c r="A39" s="25">
        <v>43313</v>
      </c>
      <c r="B39" s="168"/>
      <c r="C39" s="35"/>
      <c r="D39" s="26"/>
      <c r="E39" s="27"/>
    </row>
    <row r="40" spans="1:5" x14ac:dyDescent="0.2">
      <c r="A40" s="25">
        <v>43344</v>
      </c>
      <c r="B40" s="168"/>
      <c r="C40" s="35"/>
      <c r="D40" s="26"/>
      <c r="E40" s="27"/>
    </row>
    <row r="41" spans="1:5" x14ac:dyDescent="0.2">
      <c r="A41" s="25">
        <v>43374</v>
      </c>
      <c r="B41" s="168"/>
      <c r="C41" s="35"/>
      <c r="D41" s="26"/>
      <c r="E41" s="27"/>
    </row>
    <row r="42" spans="1:5" x14ac:dyDescent="0.2">
      <c r="A42" s="25">
        <v>43405</v>
      </c>
      <c r="B42" s="168"/>
      <c r="C42" s="35"/>
      <c r="D42" s="26"/>
      <c r="E42" s="27"/>
    </row>
    <row r="43" spans="1:5" ht="13.5" thickBot="1" x14ac:dyDescent="0.25">
      <c r="A43" s="29">
        <v>43435</v>
      </c>
      <c r="B43" s="169"/>
      <c r="C43" s="36"/>
      <c r="D43" s="37"/>
      <c r="E43" s="30"/>
    </row>
    <row r="44" spans="1:5" x14ac:dyDescent="0.2">
      <c r="A44" s="226">
        <v>43466</v>
      </c>
      <c r="B44" s="227"/>
      <c r="C44" s="228"/>
      <c r="D44" s="229"/>
      <c r="E44" s="230"/>
    </row>
    <row r="45" spans="1:5" x14ac:dyDescent="0.2">
      <c r="A45" s="231">
        <v>43497</v>
      </c>
      <c r="B45" s="232"/>
      <c r="C45" s="233"/>
      <c r="D45" s="234"/>
      <c r="E45" s="235"/>
    </row>
    <row r="46" spans="1:5" x14ac:dyDescent="0.2">
      <c r="A46" s="231">
        <v>43525</v>
      </c>
      <c r="B46" s="232"/>
      <c r="C46" s="233"/>
      <c r="D46" s="234"/>
      <c r="E46" s="235"/>
    </row>
    <row r="47" spans="1:5" x14ac:dyDescent="0.2">
      <c r="A47" s="231">
        <v>43556</v>
      </c>
      <c r="B47" s="232"/>
      <c r="C47" s="233"/>
      <c r="D47" s="234"/>
      <c r="E47" s="235"/>
    </row>
    <row r="48" spans="1:5" ht="13.5" thickBot="1" x14ac:dyDescent="0.25">
      <c r="A48" s="38"/>
      <c r="B48" s="39"/>
      <c r="C48" s="39"/>
      <c r="D48" s="40"/>
      <c r="E48" s="39"/>
    </row>
    <row r="49" spans="1:5" x14ac:dyDescent="0.2">
      <c r="A49" s="41">
        <v>2012</v>
      </c>
      <c r="B49" s="23"/>
      <c r="C49" s="23"/>
      <c r="D49" s="23"/>
      <c r="E49" s="23"/>
    </row>
    <row r="50" spans="1:5" x14ac:dyDescent="0.2">
      <c r="A50" s="42">
        <v>2013</v>
      </c>
      <c r="B50" s="27"/>
      <c r="C50" s="27"/>
      <c r="D50" s="27"/>
      <c r="E50" s="27"/>
    </row>
    <row r="51" spans="1:5" x14ac:dyDescent="0.2">
      <c r="A51" s="42">
        <v>2014</v>
      </c>
      <c r="B51" s="27"/>
      <c r="C51" s="27"/>
      <c r="D51" s="27"/>
      <c r="E51" s="27"/>
    </row>
    <row r="52" spans="1:5" ht="13.5" thickBot="1" x14ac:dyDescent="0.25">
      <c r="A52" s="43">
        <v>2015</v>
      </c>
      <c r="B52" s="30"/>
      <c r="C52" s="30"/>
      <c r="D52" s="30"/>
      <c r="E52" s="30"/>
    </row>
    <row r="53" spans="1:5" x14ac:dyDescent="0.2">
      <c r="A53" s="41">
        <v>2016</v>
      </c>
      <c r="B53" s="23"/>
      <c r="C53" s="23"/>
      <c r="D53" s="23"/>
      <c r="E53" s="23"/>
    </row>
    <row r="54" spans="1:5" x14ac:dyDescent="0.2">
      <c r="A54" s="42">
        <v>2017</v>
      </c>
      <c r="B54" s="27"/>
      <c r="C54" s="27"/>
      <c r="D54" s="27"/>
      <c r="E54" s="27"/>
    </row>
    <row r="55" spans="1:5" ht="13.5" thickBot="1" x14ac:dyDescent="0.25">
      <c r="A55" s="43">
        <v>2018</v>
      </c>
      <c r="B55" s="30"/>
      <c r="C55" s="30"/>
      <c r="D55" s="30"/>
      <c r="E55" s="30"/>
    </row>
    <row r="56" spans="1:5" ht="13.5" thickBot="1" x14ac:dyDescent="0.25">
      <c r="A56" s="38"/>
      <c r="B56" s="39"/>
      <c r="C56" s="39"/>
      <c r="D56" s="39"/>
      <c r="E56" s="39"/>
    </row>
    <row r="57" spans="1:5" x14ac:dyDescent="0.2">
      <c r="A57" s="226" t="s">
        <v>119</v>
      </c>
      <c r="B57" s="23"/>
      <c r="C57" s="23"/>
      <c r="D57" s="23"/>
      <c r="E57" s="23"/>
    </row>
    <row r="58" spans="1:5" ht="13.5" thickBot="1" x14ac:dyDescent="0.25">
      <c r="A58" s="236" t="s">
        <v>118</v>
      </c>
      <c r="B58" s="30"/>
      <c r="C58" s="30"/>
      <c r="D58" s="30"/>
      <c r="E58" s="30"/>
    </row>
    <row r="59" spans="1:5" x14ac:dyDescent="0.2">
      <c r="A59" s="44"/>
      <c r="B59" s="39"/>
      <c r="C59" s="39"/>
      <c r="D59" s="39"/>
      <c r="E59" s="39"/>
    </row>
    <row r="60" spans="1:5" ht="27.75" customHeight="1" x14ac:dyDescent="0.2">
      <c r="A60" s="301" t="s">
        <v>95</v>
      </c>
      <c r="B60" s="302"/>
      <c r="C60" s="302"/>
      <c r="D60" s="302"/>
      <c r="E60" s="302"/>
    </row>
    <row r="61" spans="1:5" x14ac:dyDescent="0.2">
      <c r="A61" s="45"/>
      <c r="B61" s="39"/>
      <c r="C61" s="39"/>
      <c r="D61" s="39"/>
      <c r="E61" s="39"/>
    </row>
    <row r="62" spans="1:5" x14ac:dyDescent="0.2">
      <c r="B62" s="39"/>
      <c r="C62" s="39"/>
      <c r="D62" s="39"/>
      <c r="E62" s="39"/>
    </row>
    <row r="63" spans="1:5" x14ac:dyDescent="0.2">
      <c r="A63" s="46" t="s">
        <v>58</v>
      </c>
      <c r="B63" s="47"/>
      <c r="C63" s="48"/>
    </row>
    <row r="64" spans="1:5" ht="13.5" thickBot="1" x14ac:dyDescent="0.25">
      <c r="A64" s="48"/>
      <c r="B64" s="48"/>
      <c r="C64" s="48"/>
    </row>
    <row r="65" spans="1:4" ht="13.5" thickBot="1" x14ac:dyDescent="0.25">
      <c r="A65" s="49" t="s">
        <v>56</v>
      </c>
      <c r="C65" s="50" t="s">
        <v>59</v>
      </c>
      <c r="D65" s="51" t="s">
        <v>60</v>
      </c>
    </row>
    <row r="66" spans="1:4" x14ac:dyDescent="0.2">
      <c r="A66" s="52">
        <f>+A53</f>
        <v>2016</v>
      </c>
      <c r="C66" s="53">
        <f>+C53-SUM(C8:C19)</f>
        <v>0</v>
      </c>
      <c r="D66" s="54">
        <f>+D53-SUM(D8:D19)</f>
        <v>0</v>
      </c>
    </row>
    <row r="67" spans="1:4" x14ac:dyDescent="0.2">
      <c r="A67" s="55">
        <f>+A54</f>
        <v>2017</v>
      </c>
      <c r="C67" s="56">
        <f>+C54-SUM(C20:C31)</f>
        <v>0</v>
      </c>
      <c r="D67" s="57">
        <f>+D54-SUM(D20:D31)</f>
        <v>0</v>
      </c>
    </row>
    <row r="68" spans="1:4" ht="13.5" thickBot="1" x14ac:dyDescent="0.25">
      <c r="A68" s="58">
        <f>+A55</f>
        <v>2018</v>
      </c>
      <c r="C68" s="59">
        <f>+C55-SUM(C32:C43)</f>
        <v>0</v>
      </c>
      <c r="D68" s="60">
        <f>+D55-SUM(D32:D43)</f>
        <v>0</v>
      </c>
    </row>
    <row r="69" spans="1:4" x14ac:dyDescent="0.2">
      <c r="A69" s="52" t="str">
        <f>+A57</f>
        <v>ene-abr 2018</v>
      </c>
      <c r="C69" s="61">
        <f>+C57-(SUM(C32:INDEX(C32:C43,'parámetros e instrucciones'!$E$3)))</f>
        <v>0</v>
      </c>
      <c r="D69" s="61">
        <f>+D57-(SUM(D32:INDEX(D32:D43,'parámetros e instrucciones'!$E$3)))</f>
        <v>0</v>
      </c>
    </row>
    <row r="70" spans="1:4" ht="13.5" thickBot="1" x14ac:dyDescent="0.25">
      <c r="A70" s="58" t="str">
        <f>+A58</f>
        <v>ene-abr 2019</v>
      </c>
      <c r="C70" s="62">
        <f>+C58-(SUM(C44:INDEX(C44:C47,'parámetros e instrucciones'!$E$3)))</f>
        <v>0</v>
      </c>
      <c r="D70" s="62">
        <f>+D58-(SUM(D44:INDEX(D44:D47,'parámetros e instrucciones'!$E$3)))</f>
        <v>0</v>
      </c>
    </row>
  </sheetData>
  <mergeCells count="2">
    <mergeCell ref="A1:F1"/>
    <mergeCell ref="A60:E60"/>
  </mergeCells>
  <phoneticPr fontId="0" type="noConversion"/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zoomScale="75" workbookViewId="0">
      <selection activeCell="F7" sqref="F7"/>
    </sheetView>
  </sheetViews>
  <sheetFormatPr baseColWidth="10" defaultRowHeight="12.75" x14ac:dyDescent="0.2"/>
  <cols>
    <col min="1" max="1" width="19.1406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300" t="s">
        <v>5</v>
      </c>
      <c r="B1" s="300"/>
      <c r="C1" s="300"/>
      <c r="D1" s="300"/>
      <c r="E1" s="300"/>
      <c r="F1" s="300"/>
      <c r="G1" s="17"/>
      <c r="H1" s="17"/>
    </row>
    <row r="2" spans="1:8" x14ac:dyDescent="0.2">
      <c r="A2" s="6" t="s">
        <v>6</v>
      </c>
      <c r="B2" s="7"/>
      <c r="C2" s="7"/>
      <c r="D2" s="7"/>
      <c r="E2" s="7"/>
      <c r="F2" s="7"/>
    </row>
    <row r="3" spans="1:8" x14ac:dyDescent="0.2">
      <c r="A3" s="174" t="str">
        <f>+'1.modelos prod.invest.'!A3</f>
        <v>Perfiles de PVC</v>
      </c>
      <c r="B3" s="175"/>
      <c r="C3" s="175"/>
      <c r="D3" s="175"/>
      <c r="E3" s="175"/>
      <c r="F3" s="175"/>
      <c r="G3" s="18"/>
    </row>
    <row r="4" spans="1:8" x14ac:dyDescent="0.2">
      <c r="A4" s="6" t="s">
        <v>53</v>
      </c>
      <c r="B4" s="7"/>
      <c r="C4" s="7"/>
      <c r="D4" s="7"/>
      <c r="E4" s="7"/>
      <c r="F4" s="7"/>
    </row>
    <row r="5" spans="1:8" ht="13.5" thickBot="1" x14ac:dyDescent="0.25">
      <c r="A5" s="6" t="s">
        <v>54</v>
      </c>
      <c r="B5" s="7"/>
      <c r="C5" s="7"/>
      <c r="D5" s="7"/>
      <c r="E5" s="7"/>
      <c r="F5" s="7"/>
    </row>
    <row r="6" spans="1:8" ht="12.75" customHeight="1" x14ac:dyDescent="0.2">
      <c r="A6" s="19" t="s">
        <v>55</v>
      </c>
      <c r="B6" s="19" t="s">
        <v>8</v>
      </c>
      <c r="C6" s="19" t="s">
        <v>7</v>
      </c>
      <c r="D6" s="19" t="s">
        <v>40</v>
      </c>
      <c r="E6" s="19" t="s">
        <v>41</v>
      </c>
    </row>
    <row r="7" spans="1:8" ht="13.5" thickBot="1" x14ac:dyDescent="0.25">
      <c r="A7" s="20" t="s">
        <v>56</v>
      </c>
      <c r="B7" s="20" t="s">
        <v>11</v>
      </c>
      <c r="C7" s="275" t="s">
        <v>9</v>
      </c>
      <c r="D7" s="20" t="s">
        <v>10</v>
      </c>
      <c r="E7" s="20" t="s">
        <v>10</v>
      </c>
      <c r="F7" s="277" t="s">
        <v>123</v>
      </c>
    </row>
    <row r="8" spans="1:8" x14ac:dyDescent="0.2">
      <c r="A8" s="21">
        <f>+'2- impo investigadas'!A8</f>
        <v>42370</v>
      </c>
      <c r="B8" s="22"/>
      <c r="C8" s="23"/>
      <c r="D8" s="24"/>
      <c r="E8" s="23"/>
    </row>
    <row r="9" spans="1:8" x14ac:dyDescent="0.2">
      <c r="A9" s="25">
        <f>+'2- impo investigadas'!A9</f>
        <v>42401</v>
      </c>
      <c r="B9" s="26"/>
      <c r="C9" s="27"/>
      <c r="D9" s="28"/>
      <c r="E9" s="27"/>
    </row>
    <row r="10" spans="1:8" x14ac:dyDescent="0.2">
      <c r="A10" s="25">
        <f>+'2- impo investigadas'!A10</f>
        <v>42430</v>
      </c>
      <c r="B10" s="26"/>
      <c r="C10" s="27"/>
      <c r="D10" s="28"/>
      <c r="E10" s="27"/>
    </row>
    <row r="11" spans="1:8" x14ac:dyDescent="0.2">
      <c r="A11" s="25">
        <f>+'2- impo investigadas'!A11</f>
        <v>42461</v>
      </c>
      <c r="B11" s="26"/>
      <c r="C11" s="27"/>
      <c r="D11" s="28"/>
      <c r="E11" s="27"/>
    </row>
    <row r="12" spans="1:8" x14ac:dyDescent="0.2">
      <c r="A12" s="25">
        <f>+'2- impo investigadas'!A12</f>
        <v>42491</v>
      </c>
      <c r="B12" s="27"/>
      <c r="C12" s="27"/>
      <c r="D12" s="28"/>
      <c r="E12" s="27"/>
    </row>
    <row r="13" spans="1:8" x14ac:dyDescent="0.2">
      <c r="A13" s="25">
        <f>+'2- impo investigadas'!A13</f>
        <v>42522</v>
      </c>
      <c r="B13" s="26"/>
      <c r="C13" s="27"/>
      <c r="D13" s="28"/>
      <c r="E13" s="27"/>
    </row>
    <row r="14" spans="1:8" x14ac:dyDescent="0.2">
      <c r="A14" s="25">
        <f>+'2- impo investigadas'!A14</f>
        <v>42552</v>
      </c>
      <c r="B14" s="27"/>
      <c r="C14" s="27"/>
      <c r="D14" s="28"/>
      <c r="E14" s="27"/>
    </row>
    <row r="15" spans="1:8" x14ac:dyDescent="0.2">
      <c r="A15" s="25">
        <f>+'2- impo investigadas'!A15</f>
        <v>42583</v>
      </c>
      <c r="B15" s="27"/>
      <c r="C15" s="27"/>
      <c r="D15" s="28"/>
      <c r="E15" s="27"/>
    </row>
    <row r="16" spans="1:8" x14ac:dyDescent="0.2">
      <c r="A16" s="25">
        <f>+'2- impo investigadas'!A16</f>
        <v>42614</v>
      </c>
      <c r="B16" s="27"/>
      <c r="C16" s="27"/>
      <c r="D16" s="28"/>
      <c r="E16" s="27"/>
    </row>
    <row r="17" spans="1:5" x14ac:dyDescent="0.2">
      <c r="A17" s="25">
        <f>+'2- impo investigadas'!A17</f>
        <v>42644</v>
      </c>
      <c r="B17" s="27"/>
      <c r="C17" s="27"/>
      <c r="D17" s="28"/>
      <c r="E17" s="27"/>
    </row>
    <row r="18" spans="1:5" x14ac:dyDescent="0.2">
      <c r="A18" s="25">
        <f>+'2- impo investigadas'!A18</f>
        <v>42675</v>
      </c>
      <c r="B18" s="27"/>
      <c r="C18" s="27"/>
      <c r="D18" s="28"/>
      <c r="E18" s="27"/>
    </row>
    <row r="19" spans="1:5" ht="13.5" thickBot="1" x14ac:dyDescent="0.25">
      <c r="A19" s="29">
        <f>+'2- impo investigadas'!A19</f>
        <v>42705</v>
      </c>
      <c r="B19" s="30"/>
      <c r="C19" s="30"/>
      <c r="D19" s="31"/>
      <c r="E19" s="30"/>
    </row>
    <row r="20" spans="1:5" x14ac:dyDescent="0.2">
      <c r="A20" s="21">
        <f>+'2- impo investigadas'!A20</f>
        <v>42736</v>
      </c>
      <c r="B20" s="23"/>
      <c r="C20" s="23"/>
      <c r="D20" s="28"/>
      <c r="E20" s="23"/>
    </row>
    <row r="21" spans="1:5" x14ac:dyDescent="0.2">
      <c r="A21" s="25">
        <f>+'2- impo investigadas'!A21</f>
        <v>42767</v>
      </c>
      <c r="B21" s="27"/>
      <c r="C21" s="27"/>
      <c r="D21" s="32"/>
      <c r="E21" s="27"/>
    </row>
    <row r="22" spans="1:5" x14ac:dyDescent="0.2">
      <c r="A22" s="25">
        <f>+'2- impo investigadas'!A22</f>
        <v>42795</v>
      </c>
      <c r="B22" s="27"/>
      <c r="C22" s="27"/>
      <c r="D22" s="28"/>
      <c r="E22" s="27"/>
    </row>
    <row r="23" spans="1:5" x14ac:dyDescent="0.2">
      <c r="A23" s="25">
        <f>+'2- impo investigadas'!A23</f>
        <v>42826</v>
      </c>
      <c r="B23" s="27"/>
      <c r="C23" s="27"/>
      <c r="D23" s="28"/>
      <c r="E23" s="27"/>
    </row>
    <row r="24" spans="1:5" x14ac:dyDescent="0.2">
      <c r="A24" s="25">
        <f>+'2- impo investigadas'!A24</f>
        <v>42856</v>
      </c>
      <c r="B24" s="27"/>
      <c r="C24" s="27"/>
      <c r="D24" s="28"/>
      <c r="E24" s="27"/>
    </row>
    <row r="25" spans="1:5" x14ac:dyDescent="0.2">
      <c r="A25" s="25">
        <f>+'2- impo investigadas'!A25</f>
        <v>42887</v>
      </c>
      <c r="B25" s="27"/>
      <c r="C25" s="27"/>
      <c r="D25" s="28"/>
      <c r="E25" s="27"/>
    </row>
    <row r="26" spans="1:5" x14ac:dyDescent="0.2">
      <c r="A26" s="25">
        <f>+'2- impo investigadas'!A26</f>
        <v>42917</v>
      </c>
      <c r="B26" s="27"/>
      <c r="C26" s="27"/>
      <c r="D26" s="28"/>
      <c r="E26" s="27"/>
    </row>
    <row r="27" spans="1:5" x14ac:dyDescent="0.2">
      <c r="A27" s="25">
        <f>+'2- impo investigadas'!A27</f>
        <v>42948</v>
      </c>
      <c r="B27" s="27"/>
      <c r="C27" s="27"/>
      <c r="D27" s="28"/>
      <c r="E27" s="27"/>
    </row>
    <row r="28" spans="1:5" x14ac:dyDescent="0.2">
      <c r="A28" s="25">
        <f>+'2- impo investigadas'!A28</f>
        <v>42979</v>
      </c>
      <c r="B28" s="27"/>
      <c r="C28" s="27"/>
      <c r="D28" s="28"/>
      <c r="E28" s="27"/>
    </row>
    <row r="29" spans="1:5" x14ac:dyDescent="0.2">
      <c r="A29" s="25">
        <f>+'2- impo investigadas'!A29</f>
        <v>43009</v>
      </c>
      <c r="B29" s="27"/>
      <c r="C29" s="27"/>
      <c r="D29" s="28"/>
      <c r="E29" s="27"/>
    </row>
    <row r="30" spans="1:5" x14ac:dyDescent="0.2">
      <c r="A30" s="25">
        <f>+'2- impo investigadas'!A30</f>
        <v>43040</v>
      </c>
      <c r="B30" s="27"/>
      <c r="C30" s="27"/>
      <c r="D30" s="28"/>
      <c r="E30" s="27"/>
    </row>
    <row r="31" spans="1:5" ht="13.5" thickBot="1" x14ac:dyDescent="0.25">
      <c r="A31" s="29">
        <f>+'2- impo investigadas'!A31</f>
        <v>43070</v>
      </c>
      <c r="B31" s="30"/>
      <c r="C31" s="30"/>
      <c r="D31" s="33"/>
      <c r="E31" s="30"/>
    </row>
    <row r="32" spans="1:5" x14ac:dyDescent="0.2">
      <c r="A32" s="21">
        <f>+'2- impo investigadas'!A32</f>
        <v>43101</v>
      </c>
      <c r="B32" s="23"/>
      <c r="C32" s="34"/>
      <c r="D32" s="22"/>
      <c r="E32" s="23"/>
    </row>
    <row r="33" spans="1:5" x14ac:dyDescent="0.2">
      <c r="A33" s="25">
        <f>+'2- impo investigadas'!A33</f>
        <v>43132</v>
      </c>
      <c r="B33" s="27"/>
      <c r="C33" s="35"/>
      <c r="D33" s="26"/>
      <c r="E33" s="27"/>
    </row>
    <row r="34" spans="1:5" x14ac:dyDescent="0.2">
      <c r="A34" s="25">
        <f>+'2- impo investigadas'!A34</f>
        <v>43160</v>
      </c>
      <c r="B34" s="27"/>
      <c r="C34" s="35"/>
      <c r="D34" s="26"/>
      <c r="E34" s="27"/>
    </row>
    <row r="35" spans="1:5" x14ac:dyDescent="0.2">
      <c r="A35" s="25">
        <f>+'2- impo investigadas'!A35</f>
        <v>43191</v>
      </c>
      <c r="B35" s="27"/>
      <c r="C35" s="35"/>
      <c r="D35" s="26"/>
      <c r="E35" s="27"/>
    </row>
    <row r="36" spans="1:5" x14ac:dyDescent="0.2">
      <c r="A36" s="25">
        <f>+'2- impo investigadas'!A36</f>
        <v>43221</v>
      </c>
      <c r="B36" s="27"/>
      <c r="C36" s="35"/>
      <c r="D36" s="26"/>
      <c r="E36" s="27"/>
    </row>
    <row r="37" spans="1:5" x14ac:dyDescent="0.2">
      <c r="A37" s="25">
        <f>+'2- impo investigadas'!A37</f>
        <v>43252</v>
      </c>
      <c r="B37" s="27"/>
      <c r="C37" s="35"/>
      <c r="D37" s="26"/>
      <c r="E37" s="27"/>
    </row>
    <row r="38" spans="1:5" x14ac:dyDescent="0.2">
      <c r="A38" s="25">
        <f>+'2- impo investigadas'!A38</f>
        <v>43282</v>
      </c>
      <c r="B38" s="27"/>
      <c r="C38" s="35"/>
      <c r="D38" s="26"/>
      <c r="E38" s="27"/>
    </row>
    <row r="39" spans="1:5" x14ac:dyDescent="0.2">
      <c r="A39" s="25">
        <f>+'2- impo investigadas'!A39</f>
        <v>43313</v>
      </c>
      <c r="B39" s="27"/>
      <c r="C39" s="35"/>
      <c r="D39" s="26"/>
      <c r="E39" s="27"/>
    </row>
    <row r="40" spans="1:5" x14ac:dyDescent="0.2">
      <c r="A40" s="25">
        <f>+'2- impo investigadas'!A40</f>
        <v>43344</v>
      </c>
      <c r="B40" s="27"/>
      <c r="C40" s="35"/>
      <c r="D40" s="26"/>
      <c r="E40" s="27"/>
    </row>
    <row r="41" spans="1:5" x14ac:dyDescent="0.2">
      <c r="A41" s="25">
        <f>+'2- impo investigadas'!A41</f>
        <v>43374</v>
      </c>
      <c r="B41" s="27"/>
      <c r="C41" s="35"/>
      <c r="D41" s="26"/>
      <c r="E41" s="27"/>
    </row>
    <row r="42" spans="1:5" x14ac:dyDescent="0.2">
      <c r="A42" s="25">
        <f>+'2- impo investigadas'!A42</f>
        <v>43405</v>
      </c>
      <c r="B42" s="27"/>
      <c r="C42" s="35"/>
      <c r="D42" s="26"/>
      <c r="E42" s="27"/>
    </row>
    <row r="43" spans="1:5" ht="13.5" thickBot="1" x14ac:dyDescent="0.25">
      <c r="A43" s="29">
        <f>+'2- impo investigadas'!A43</f>
        <v>43435</v>
      </c>
      <c r="B43" s="30"/>
      <c r="C43" s="36"/>
      <c r="D43" s="37"/>
      <c r="E43" s="30"/>
    </row>
    <row r="44" spans="1:5" x14ac:dyDescent="0.2">
      <c r="A44" s="21">
        <f>+'2- impo investigadas'!A44</f>
        <v>43466</v>
      </c>
      <c r="B44" s="23"/>
      <c r="C44" s="34"/>
      <c r="D44" s="22"/>
      <c r="E44" s="23"/>
    </row>
    <row r="45" spans="1:5" x14ac:dyDescent="0.2">
      <c r="A45" s="25">
        <f>+'2- impo investigadas'!A45</f>
        <v>43497</v>
      </c>
      <c r="B45" s="27"/>
      <c r="C45" s="35"/>
      <c r="D45" s="26"/>
      <c r="E45" s="27"/>
    </row>
    <row r="46" spans="1:5" x14ac:dyDescent="0.2">
      <c r="A46" s="25">
        <f>+'2- impo investigadas'!A46</f>
        <v>43525</v>
      </c>
      <c r="B46" s="27"/>
      <c r="C46" s="35"/>
      <c r="D46" s="26"/>
      <c r="E46" s="27"/>
    </row>
    <row r="47" spans="1:5" x14ac:dyDescent="0.2">
      <c r="A47" s="25">
        <f>+'2- impo investigadas'!A47</f>
        <v>43556</v>
      </c>
      <c r="B47" s="27"/>
      <c r="C47" s="35"/>
      <c r="D47" s="26"/>
      <c r="E47" s="27"/>
    </row>
    <row r="48" spans="1:5" ht="13.5" thickBot="1" x14ac:dyDescent="0.25">
      <c r="A48" s="38"/>
      <c r="B48" s="39"/>
      <c r="C48" s="39"/>
      <c r="D48" s="40"/>
      <c r="E48" s="39"/>
    </row>
    <row r="49" spans="1:6" x14ac:dyDescent="0.2">
      <c r="A49" s="41">
        <f>+'2- impo investigadas'!A49</f>
        <v>2012</v>
      </c>
      <c r="B49" s="23"/>
      <c r="C49" s="23"/>
      <c r="D49" s="23"/>
      <c r="E49" s="23"/>
    </row>
    <row r="50" spans="1:6" x14ac:dyDescent="0.2">
      <c r="A50" s="42">
        <f>+'2- impo investigadas'!A50</f>
        <v>2013</v>
      </c>
      <c r="B50" s="27"/>
      <c r="C50" s="27"/>
      <c r="D50" s="27"/>
      <c r="E50" s="27"/>
    </row>
    <row r="51" spans="1:6" x14ac:dyDescent="0.2">
      <c r="A51" s="42">
        <f>+'2- impo investigadas'!A51</f>
        <v>2014</v>
      </c>
      <c r="B51" s="27"/>
      <c r="C51" s="27"/>
      <c r="D51" s="27"/>
      <c r="E51" s="27"/>
    </row>
    <row r="52" spans="1:6" ht="13.5" thickBot="1" x14ac:dyDescent="0.25">
      <c r="A52" s="43">
        <f>+'2- impo investigadas'!A52</f>
        <v>2015</v>
      </c>
      <c r="B52" s="30"/>
      <c r="C52" s="30"/>
      <c r="D52" s="30"/>
      <c r="E52" s="30"/>
    </row>
    <row r="53" spans="1:6" x14ac:dyDescent="0.2">
      <c r="A53" s="41">
        <f>+'2- impo investigadas'!A53</f>
        <v>2016</v>
      </c>
      <c r="B53" s="23"/>
      <c r="C53" s="23"/>
      <c r="D53" s="23"/>
      <c r="E53" s="23"/>
    </row>
    <row r="54" spans="1:6" x14ac:dyDescent="0.2">
      <c r="A54" s="42">
        <f>+'2- impo investigadas'!A54</f>
        <v>2017</v>
      </c>
      <c r="B54" s="27"/>
      <c r="C54" s="27"/>
      <c r="D54" s="27"/>
      <c r="E54" s="27"/>
    </row>
    <row r="55" spans="1:6" ht="13.5" thickBot="1" x14ac:dyDescent="0.25">
      <c r="A55" s="43">
        <f>+'2- impo investigadas'!A55</f>
        <v>2018</v>
      </c>
      <c r="B55" s="30"/>
      <c r="C55" s="30"/>
      <c r="D55" s="30"/>
      <c r="E55" s="30"/>
    </row>
    <row r="56" spans="1:6" ht="13.5" thickBot="1" x14ac:dyDescent="0.25">
      <c r="A56" s="38"/>
      <c r="B56" s="39"/>
      <c r="C56" s="39"/>
      <c r="D56" s="39"/>
      <c r="E56" s="39"/>
    </row>
    <row r="57" spans="1:6" x14ac:dyDescent="0.2">
      <c r="A57" s="226" t="str">
        <f>+'2- impo investigadas'!A57</f>
        <v>ene-abr 2018</v>
      </c>
      <c r="B57" s="23"/>
      <c r="C57" s="23"/>
      <c r="D57" s="23"/>
      <c r="E57" s="23"/>
    </row>
    <row r="58" spans="1:6" ht="13.5" thickBot="1" x14ac:dyDescent="0.25">
      <c r="A58" s="236" t="str">
        <f>+'2- impo investigadas'!A58</f>
        <v>ene-abr 2019</v>
      </c>
      <c r="B58" s="30"/>
      <c r="C58" s="30"/>
      <c r="D58" s="30"/>
      <c r="E58" s="30"/>
    </row>
    <row r="59" spans="1:6" x14ac:dyDescent="0.2">
      <c r="A59" s="44" t="s">
        <v>57</v>
      </c>
      <c r="B59" s="39"/>
      <c r="C59" s="39"/>
      <c r="D59" s="39"/>
      <c r="E59" s="39"/>
      <c r="F59" s="39"/>
    </row>
    <row r="60" spans="1:6" ht="12.75" customHeight="1" x14ac:dyDescent="0.2">
      <c r="A60" s="45" t="s">
        <v>95</v>
      </c>
      <c r="B60" s="39"/>
      <c r="C60" s="39"/>
      <c r="D60" s="39"/>
      <c r="E60" s="39"/>
      <c r="F60" s="39"/>
    </row>
    <row r="61" spans="1:6" x14ac:dyDescent="0.2">
      <c r="A61" s="45"/>
      <c r="B61" s="39"/>
      <c r="C61" s="39"/>
      <c r="D61" s="39"/>
      <c r="E61" s="39"/>
      <c r="F61" s="39"/>
    </row>
    <row r="62" spans="1:6" x14ac:dyDescent="0.2">
      <c r="B62" s="39"/>
      <c r="C62" s="39"/>
      <c r="D62" s="39"/>
      <c r="E62" s="39"/>
      <c r="F62" s="39"/>
    </row>
    <row r="63" spans="1:6" x14ac:dyDescent="0.2">
      <c r="A63" s="46" t="s">
        <v>58</v>
      </c>
      <c r="B63" s="47"/>
      <c r="C63" s="48"/>
    </row>
    <row r="64" spans="1:6" ht="13.5" thickBot="1" x14ac:dyDescent="0.25">
      <c r="A64" s="48"/>
      <c r="B64" s="48"/>
      <c r="C64" s="48"/>
    </row>
    <row r="65" spans="1:4" ht="13.5" thickBot="1" x14ac:dyDescent="0.25">
      <c r="A65" s="49" t="s">
        <v>56</v>
      </c>
      <c r="C65" s="50" t="s">
        <v>59</v>
      </c>
      <c r="D65" s="51" t="s">
        <v>60</v>
      </c>
    </row>
    <row r="66" spans="1:4" x14ac:dyDescent="0.2">
      <c r="A66" s="52">
        <f>+A53</f>
        <v>2016</v>
      </c>
      <c r="C66" s="53">
        <f>+C53-SUM(C8:C19)</f>
        <v>0</v>
      </c>
      <c r="D66" s="54">
        <f>+D53-SUM(D8:D19)</f>
        <v>0</v>
      </c>
    </row>
    <row r="67" spans="1:4" x14ac:dyDescent="0.2">
      <c r="A67" s="55">
        <f>+A54</f>
        <v>2017</v>
      </c>
      <c r="C67" s="56">
        <f>+C54-SUM(C20:C31)</f>
        <v>0</v>
      </c>
      <c r="D67" s="57">
        <f>+D54-SUM(D20:D31)</f>
        <v>0</v>
      </c>
    </row>
    <row r="68" spans="1:4" ht="13.5" thickBot="1" x14ac:dyDescent="0.25">
      <c r="A68" s="58">
        <f>+A55</f>
        <v>2018</v>
      </c>
      <c r="C68" s="59">
        <f>+C55-SUM(C32:C43)</f>
        <v>0</v>
      </c>
      <c r="D68" s="60">
        <f>+D55-SUM(D32:D43)</f>
        <v>0</v>
      </c>
    </row>
    <row r="69" spans="1:4" x14ac:dyDescent="0.2">
      <c r="A69" s="52" t="str">
        <f>+A57</f>
        <v>ene-abr 2018</v>
      </c>
      <c r="C69" s="61">
        <f>+C57-(SUM(C32:INDEX(C32:C43,'parámetros e instrucciones'!$E$3)))</f>
        <v>0</v>
      </c>
      <c r="D69" s="61">
        <f>+D57-(SUM(D32:INDEX(D32:D43,'parámetros e instrucciones'!$E$3)))</f>
        <v>0</v>
      </c>
    </row>
    <row r="70" spans="1:4" ht="13.5" thickBot="1" x14ac:dyDescent="0.25">
      <c r="A70" s="58" t="str">
        <f>+A58</f>
        <v>ene-abr 2019</v>
      </c>
      <c r="C70" s="62">
        <f>+C58-(SUM(C44:INDEX(C44:C47,'parámetros e instrucciones'!$E$3)))</f>
        <v>0</v>
      </c>
      <c r="D70" s="62">
        <f>+D58-(SUM(D44:INDEX(D44:D47,'parámetros e instrucciones'!$E$3)))</f>
        <v>0</v>
      </c>
    </row>
  </sheetData>
  <mergeCells count="1">
    <mergeCell ref="A1:F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zoomScale="75" workbookViewId="0">
      <selection activeCell="H6" sqref="H6:I7"/>
    </sheetView>
  </sheetViews>
  <sheetFormatPr baseColWidth="10" defaultRowHeight="12.75" x14ac:dyDescent="0.2"/>
  <cols>
    <col min="1" max="1" width="38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9" width="11.140625" style="258" customWidth="1"/>
    <col min="10" max="16384" width="11.42578125" style="2"/>
  </cols>
  <sheetData>
    <row r="1" spans="1:9" x14ac:dyDescent="0.2">
      <c r="A1" s="106" t="s">
        <v>93</v>
      </c>
      <c r="B1" s="107"/>
      <c r="C1" s="107"/>
      <c r="D1" s="107"/>
      <c r="E1" s="107"/>
      <c r="F1" s="107"/>
      <c r="G1" s="107"/>
      <c r="H1" s="220"/>
      <c r="I1" s="220"/>
    </row>
    <row r="2" spans="1:9" x14ac:dyDescent="0.2">
      <c r="A2" s="106" t="s">
        <v>12</v>
      </c>
      <c r="B2" s="107"/>
      <c r="C2" s="107"/>
      <c r="D2" s="107"/>
      <c r="E2" s="107"/>
      <c r="F2" s="107"/>
      <c r="G2" s="107"/>
      <c r="H2" s="220"/>
      <c r="I2" s="220"/>
    </row>
    <row r="3" spans="1:9" x14ac:dyDescent="0.2">
      <c r="A3" s="219" t="s">
        <v>110</v>
      </c>
      <c r="B3" s="220"/>
      <c r="C3" s="220"/>
      <c r="D3" s="220"/>
      <c r="E3" s="220"/>
      <c r="F3" s="220"/>
      <c r="G3" s="220"/>
      <c r="H3" s="220"/>
      <c r="I3" s="220"/>
    </row>
    <row r="4" spans="1:9" s="5" customFormat="1" x14ac:dyDescent="0.2">
      <c r="A4" s="221" t="s">
        <v>111</v>
      </c>
      <c r="B4" s="222"/>
      <c r="C4" s="222"/>
      <c r="D4" s="222"/>
      <c r="E4" s="222"/>
      <c r="F4" s="222"/>
      <c r="G4" s="222"/>
      <c r="H4" s="222"/>
      <c r="I4" s="222"/>
    </row>
    <row r="5" spans="1:9" ht="13.5" thickBot="1" x14ac:dyDescent="0.25">
      <c r="A5" s="106" t="s">
        <v>112</v>
      </c>
      <c r="B5" s="107"/>
      <c r="C5" s="107"/>
      <c r="D5" s="107"/>
      <c r="E5" s="107"/>
      <c r="F5" s="107"/>
      <c r="G5" s="107"/>
      <c r="H5" s="220"/>
      <c r="I5" s="220"/>
    </row>
    <row r="6" spans="1:9" ht="13.5" thickBot="1" x14ac:dyDescent="0.25">
      <c r="A6" s="108" t="s">
        <v>13</v>
      </c>
      <c r="B6" s="109" t="s">
        <v>98</v>
      </c>
      <c r="C6" s="110"/>
      <c r="D6" s="109" t="s">
        <v>99</v>
      </c>
      <c r="E6" s="110"/>
      <c r="F6" s="109" t="s">
        <v>100</v>
      </c>
      <c r="G6" s="110"/>
      <c r="H6" s="237" t="s">
        <v>121</v>
      </c>
      <c r="I6" s="238"/>
    </row>
    <row r="7" spans="1:9" s="3" customFormat="1" ht="13.5" thickBot="1" x14ac:dyDescent="0.25">
      <c r="A7" s="111"/>
      <c r="B7" s="112" t="s">
        <v>46</v>
      </c>
      <c r="C7" s="113" t="s">
        <v>14</v>
      </c>
      <c r="D7" s="114" t="s">
        <v>46</v>
      </c>
      <c r="E7" s="113" t="s">
        <v>14</v>
      </c>
      <c r="F7" s="114" t="s">
        <v>46</v>
      </c>
      <c r="G7" s="113" t="s">
        <v>14</v>
      </c>
      <c r="H7" s="239" t="s">
        <v>46</v>
      </c>
      <c r="I7" s="240" t="s">
        <v>14</v>
      </c>
    </row>
    <row r="8" spans="1:9" s="3" customFormat="1" x14ac:dyDescent="0.2">
      <c r="A8" s="115" t="s">
        <v>47</v>
      </c>
      <c r="B8" s="116"/>
      <c r="C8" s="117"/>
      <c r="D8" s="118"/>
      <c r="E8" s="117"/>
      <c r="F8" s="118"/>
      <c r="G8" s="117"/>
      <c r="H8" s="118"/>
      <c r="I8" s="117"/>
    </row>
    <row r="9" spans="1:9" x14ac:dyDescent="0.2">
      <c r="A9" s="119" t="s">
        <v>15</v>
      </c>
      <c r="B9" s="120"/>
      <c r="C9" s="120"/>
      <c r="D9" s="120"/>
      <c r="E9" s="120"/>
      <c r="F9" s="120"/>
      <c r="G9" s="120"/>
      <c r="H9" s="241"/>
      <c r="I9" s="242"/>
    </row>
    <row r="10" spans="1:9" x14ac:dyDescent="0.2">
      <c r="A10" s="121" t="s">
        <v>16</v>
      </c>
      <c r="B10" s="120"/>
      <c r="C10" s="120"/>
      <c r="D10" s="120"/>
      <c r="E10" s="120"/>
      <c r="F10" s="120"/>
      <c r="G10" s="120"/>
      <c r="H10" s="241"/>
      <c r="I10" s="242"/>
    </row>
    <row r="11" spans="1:9" x14ac:dyDescent="0.2">
      <c r="A11" s="121" t="s">
        <v>17</v>
      </c>
      <c r="B11" s="120"/>
      <c r="C11" s="120"/>
      <c r="D11" s="120"/>
      <c r="E11" s="120"/>
      <c r="F11" s="120"/>
      <c r="G11" s="120"/>
      <c r="H11" s="241"/>
      <c r="I11" s="242"/>
    </row>
    <row r="12" spans="1:9" x14ac:dyDescent="0.2">
      <c r="A12" s="119" t="s">
        <v>18</v>
      </c>
      <c r="B12" s="120"/>
      <c r="C12" s="120"/>
      <c r="D12" s="120"/>
      <c r="E12" s="120"/>
      <c r="F12" s="120"/>
      <c r="G12" s="120"/>
      <c r="H12" s="241"/>
      <c r="I12" s="242"/>
    </row>
    <row r="13" spans="1:9" x14ac:dyDescent="0.2">
      <c r="A13" s="121" t="s">
        <v>19</v>
      </c>
      <c r="B13" s="120"/>
      <c r="C13" s="120"/>
      <c r="D13" s="120"/>
      <c r="E13" s="120"/>
      <c r="F13" s="120"/>
      <c r="G13" s="120"/>
      <c r="H13" s="241"/>
      <c r="I13" s="242"/>
    </row>
    <row r="14" spans="1:9" x14ac:dyDescent="0.2">
      <c r="A14" s="121" t="s">
        <v>20</v>
      </c>
      <c r="B14" s="120"/>
      <c r="C14" s="120"/>
      <c r="D14" s="120"/>
      <c r="E14" s="120"/>
      <c r="F14" s="120"/>
      <c r="G14" s="120"/>
      <c r="H14" s="241"/>
      <c r="I14" s="242"/>
    </row>
    <row r="15" spans="1:9" x14ac:dyDescent="0.2">
      <c r="A15" s="121" t="s">
        <v>21</v>
      </c>
      <c r="B15" s="120"/>
      <c r="C15" s="120"/>
      <c r="D15" s="120"/>
      <c r="E15" s="120"/>
      <c r="F15" s="120"/>
      <c r="G15" s="120"/>
      <c r="H15" s="241"/>
      <c r="I15" s="242"/>
    </row>
    <row r="16" spans="1:9" x14ac:dyDescent="0.2">
      <c r="A16" s="121" t="s">
        <v>22</v>
      </c>
      <c r="B16" s="120"/>
      <c r="C16" s="120"/>
      <c r="D16" s="120"/>
      <c r="E16" s="120"/>
      <c r="F16" s="120"/>
      <c r="G16" s="120"/>
      <c r="H16" s="241"/>
      <c r="I16" s="242"/>
    </row>
    <row r="17" spans="1:9" x14ac:dyDescent="0.2">
      <c r="A17" s="121" t="s">
        <v>23</v>
      </c>
      <c r="B17" s="120"/>
      <c r="C17" s="120"/>
      <c r="D17" s="120"/>
      <c r="E17" s="120"/>
      <c r="F17" s="120"/>
      <c r="G17" s="120"/>
      <c r="H17" s="241"/>
      <c r="I17" s="242"/>
    </row>
    <row r="18" spans="1:9" x14ac:dyDescent="0.2">
      <c r="A18" s="121" t="s">
        <v>24</v>
      </c>
      <c r="B18" s="120"/>
      <c r="C18" s="120"/>
      <c r="D18" s="120"/>
      <c r="E18" s="120"/>
      <c r="F18" s="120"/>
      <c r="G18" s="120"/>
      <c r="H18" s="241"/>
      <c r="I18" s="242"/>
    </row>
    <row r="19" spans="1:9" x14ac:dyDescent="0.2">
      <c r="A19" s="119" t="s">
        <v>39</v>
      </c>
      <c r="B19" s="120"/>
      <c r="C19" s="120"/>
      <c r="D19" s="120"/>
      <c r="E19" s="120"/>
      <c r="F19" s="120"/>
      <c r="G19" s="120"/>
      <c r="H19" s="241"/>
      <c r="I19" s="242"/>
    </row>
    <row r="20" spans="1:9" x14ac:dyDescent="0.2">
      <c r="A20" s="121" t="s">
        <v>25</v>
      </c>
      <c r="B20" s="120"/>
      <c r="C20" s="120"/>
      <c r="D20" s="120"/>
      <c r="E20" s="120"/>
      <c r="F20" s="120"/>
      <c r="G20" s="120"/>
      <c r="H20" s="241"/>
      <c r="I20" s="242"/>
    </row>
    <row r="21" spans="1:9" x14ac:dyDescent="0.2">
      <c r="A21" s="121" t="s">
        <v>26</v>
      </c>
      <c r="B21" s="120"/>
      <c r="C21" s="120"/>
      <c r="D21" s="120"/>
      <c r="E21" s="120"/>
      <c r="F21" s="120"/>
      <c r="G21" s="120"/>
      <c r="H21" s="241"/>
      <c r="I21" s="242"/>
    </row>
    <row r="22" spans="1:9" x14ac:dyDescent="0.2">
      <c r="A22" s="121" t="s">
        <v>27</v>
      </c>
      <c r="B22" s="120"/>
      <c r="C22" s="120"/>
      <c r="D22" s="120"/>
      <c r="E22" s="120"/>
      <c r="F22" s="120"/>
      <c r="G22" s="120"/>
      <c r="H22" s="241"/>
      <c r="I22" s="242"/>
    </row>
    <row r="23" spans="1:9" x14ac:dyDescent="0.2">
      <c r="A23" s="119" t="s">
        <v>90</v>
      </c>
      <c r="B23" s="120"/>
      <c r="C23" s="120"/>
      <c r="D23" s="120"/>
      <c r="E23" s="120"/>
      <c r="F23" s="120"/>
      <c r="G23" s="120"/>
      <c r="H23" s="241"/>
      <c r="I23" s="242"/>
    </row>
    <row r="24" spans="1:9" x14ac:dyDescent="0.2">
      <c r="A24" s="122" t="s">
        <v>28</v>
      </c>
      <c r="B24" s="123"/>
      <c r="C24" s="123"/>
      <c r="D24" s="123"/>
      <c r="E24" s="123"/>
      <c r="F24" s="123"/>
      <c r="G24" s="123"/>
      <c r="H24" s="243"/>
      <c r="I24" s="244"/>
    </row>
    <row r="25" spans="1:9" x14ac:dyDescent="0.2">
      <c r="A25" s="124" t="s">
        <v>29</v>
      </c>
      <c r="B25" s="125"/>
      <c r="C25" s="125"/>
      <c r="D25" s="125"/>
      <c r="E25" s="125"/>
      <c r="F25" s="125"/>
      <c r="G25" s="125"/>
      <c r="H25" s="245"/>
      <c r="I25" s="246"/>
    </row>
    <row r="26" spans="1:9" x14ac:dyDescent="0.2">
      <c r="A26" s="126" t="s">
        <v>30</v>
      </c>
      <c r="B26" s="127"/>
      <c r="C26" s="127"/>
      <c r="D26" s="127"/>
      <c r="E26" s="127"/>
      <c r="F26" s="127"/>
      <c r="G26" s="127"/>
      <c r="H26" s="247"/>
      <c r="I26" s="248"/>
    </row>
    <row r="27" spans="1:9" x14ac:dyDescent="0.2">
      <c r="A27" s="122" t="s">
        <v>31</v>
      </c>
      <c r="B27" s="123"/>
      <c r="C27" s="123"/>
      <c r="D27" s="123"/>
      <c r="E27" s="123"/>
      <c r="F27" s="123"/>
      <c r="G27" s="123"/>
      <c r="H27" s="243"/>
      <c r="I27" s="244"/>
    </row>
    <row r="28" spans="1:9" x14ac:dyDescent="0.2">
      <c r="A28" s="124" t="s">
        <v>29</v>
      </c>
      <c r="B28" s="125"/>
      <c r="C28" s="125"/>
      <c r="D28" s="125"/>
      <c r="E28" s="125"/>
      <c r="F28" s="125"/>
      <c r="G28" s="125"/>
      <c r="H28" s="245"/>
      <c r="I28" s="246"/>
    </row>
    <row r="29" spans="1:9" x14ac:dyDescent="0.2">
      <c r="A29" s="126" t="s">
        <v>30</v>
      </c>
      <c r="B29" s="127"/>
      <c r="C29" s="127"/>
      <c r="D29" s="127"/>
      <c r="E29" s="127"/>
      <c r="F29" s="127"/>
      <c r="G29" s="127"/>
      <c r="H29" s="247"/>
      <c r="I29" s="248"/>
    </row>
    <row r="30" spans="1:9" x14ac:dyDescent="0.2">
      <c r="A30" s="122" t="s">
        <v>45</v>
      </c>
      <c r="B30" s="123"/>
      <c r="C30" s="123"/>
      <c r="D30" s="123"/>
      <c r="E30" s="123"/>
      <c r="F30" s="123"/>
      <c r="G30" s="123"/>
      <c r="H30" s="243"/>
      <c r="I30" s="244"/>
    </row>
    <row r="31" spans="1:9" x14ac:dyDescent="0.2">
      <c r="A31" s="124" t="s">
        <v>29</v>
      </c>
      <c r="B31" s="125"/>
      <c r="C31" s="125"/>
      <c r="D31" s="125"/>
      <c r="E31" s="125"/>
      <c r="F31" s="125"/>
      <c r="G31" s="125"/>
      <c r="H31" s="245"/>
      <c r="I31" s="246"/>
    </row>
    <row r="32" spans="1:9" x14ac:dyDescent="0.2">
      <c r="A32" s="126" t="s">
        <v>30</v>
      </c>
      <c r="B32" s="127"/>
      <c r="C32" s="127"/>
      <c r="D32" s="127"/>
      <c r="E32" s="127"/>
      <c r="F32" s="127"/>
      <c r="G32" s="127"/>
      <c r="H32" s="247"/>
      <c r="I32" s="248"/>
    </row>
    <row r="33" spans="1:9" x14ac:dyDescent="0.2">
      <c r="A33" s="122" t="s">
        <v>32</v>
      </c>
      <c r="B33" s="123"/>
      <c r="C33" s="123"/>
      <c r="D33" s="123"/>
      <c r="E33" s="123"/>
      <c r="F33" s="123"/>
      <c r="G33" s="123"/>
      <c r="H33" s="243"/>
      <c r="I33" s="244"/>
    </row>
    <row r="34" spans="1:9" x14ac:dyDescent="0.2">
      <c r="A34" s="124" t="s">
        <v>29</v>
      </c>
      <c r="B34" s="125"/>
      <c r="C34" s="125"/>
      <c r="D34" s="125"/>
      <c r="E34" s="125"/>
      <c r="F34" s="125"/>
      <c r="G34" s="125"/>
      <c r="H34" s="245"/>
      <c r="I34" s="246"/>
    </row>
    <row r="35" spans="1:9" x14ac:dyDescent="0.2">
      <c r="A35" s="126" t="s">
        <v>30</v>
      </c>
      <c r="B35" s="127"/>
      <c r="C35" s="127"/>
      <c r="D35" s="127"/>
      <c r="E35" s="127"/>
      <c r="F35" s="127"/>
      <c r="G35" s="127"/>
      <c r="H35" s="247"/>
      <c r="I35" s="248"/>
    </row>
    <row r="36" spans="1:9" x14ac:dyDescent="0.2">
      <c r="A36" s="119" t="s">
        <v>33</v>
      </c>
      <c r="B36" s="120"/>
      <c r="C36" s="128">
        <v>1</v>
      </c>
      <c r="D36" s="120"/>
      <c r="E36" s="128">
        <v>1</v>
      </c>
      <c r="F36" s="120"/>
      <c r="G36" s="128">
        <v>1</v>
      </c>
      <c r="H36" s="241"/>
      <c r="I36" s="249">
        <v>1</v>
      </c>
    </row>
    <row r="37" spans="1:9" x14ac:dyDescent="0.2">
      <c r="A37" s="119" t="s">
        <v>34</v>
      </c>
      <c r="B37" s="120"/>
      <c r="C37" s="120"/>
      <c r="D37" s="120"/>
      <c r="E37" s="120"/>
      <c r="F37" s="120"/>
      <c r="G37" s="120"/>
      <c r="H37" s="241"/>
      <c r="I37" s="242"/>
    </row>
    <row r="38" spans="1:9" ht="13.5" thickBot="1" x14ac:dyDescent="0.25">
      <c r="A38" s="122" t="s">
        <v>120</v>
      </c>
      <c r="B38" s="123"/>
      <c r="C38" s="123"/>
      <c r="D38" s="123"/>
      <c r="E38" s="123"/>
      <c r="F38" s="123"/>
      <c r="G38" s="123"/>
      <c r="H38" s="243"/>
      <c r="I38" s="244"/>
    </row>
    <row r="39" spans="1:9" x14ac:dyDescent="0.2">
      <c r="A39" s="261" t="s">
        <v>42</v>
      </c>
      <c r="B39" s="250"/>
      <c r="C39" s="250"/>
      <c r="D39" s="250"/>
      <c r="E39" s="250"/>
      <c r="F39" s="250"/>
      <c r="G39" s="250"/>
      <c r="H39" s="250"/>
      <c r="I39" s="251"/>
    </row>
    <row r="40" spans="1:9" x14ac:dyDescent="0.2">
      <c r="A40" s="262" t="s">
        <v>43</v>
      </c>
      <c r="B40" s="252"/>
      <c r="C40" s="252"/>
      <c r="D40" s="252"/>
      <c r="E40" s="252"/>
      <c r="F40" s="252"/>
      <c r="G40" s="252"/>
      <c r="H40" s="252"/>
      <c r="I40" s="253"/>
    </row>
    <row r="41" spans="1:9" ht="13.5" thickBot="1" x14ac:dyDescent="0.25">
      <c r="A41" s="263" t="s">
        <v>44</v>
      </c>
      <c r="B41" s="254"/>
      <c r="C41" s="254"/>
      <c r="D41" s="254"/>
      <c r="E41" s="254"/>
      <c r="F41" s="254"/>
      <c r="G41" s="254"/>
      <c r="H41" s="254"/>
      <c r="I41" s="255"/>
    </row>
    <row r="42" spans="1:9" x14ac:dyDescent="0.2">
      <c r="A42" s="132"/>
      <c r="B42" s="8"/>
      <c r="C42" s="133"/>
      <c r="D42" s="133"/>
      <c r="E42" s="133"/>
      <c r="F42" s="133"/>
      <c r="G42" s="133"/>
      <c r="H42" s="256"/>
      <c r="I42" s="256"/>
    </row>
    <row r="43" spans="1:9" x14ac:dyDescent="0.2">
      <c r="A43" s="133"/>
      <c r="B43" s="133"/>
      <c r="C43" s="133"/>
      <c r="D43" s="133"/>
      <c r="E43" s="133"/>
      <c r="F43" s="133"/>
      <c r="G43" s="133"/>
      <c r="H43" s="256"/>
      <c r="I43" s="256"/>
    </row>
    <row r="44" spans="1:9" x14ac:dyDescent="0.2">
      <c r="A44" s="133"/>
      <c r="B44" s="133"/>
      <c r="C44" s="133"/>
      <c r="D44" s="133"/>
      <c r="E44" s="133"/>
      <c r="F44" s="133"/>
      <c r="G44" s="133"/>
      <c r="H44" s="256"/>
      <c r="I44" s="256"/>
    </row>
    <row r="45" spans="1:9" x14ac:dyDescent="0.2">
      <c r="A45" s="133"/>
      <c r="B45" s="133"/>
      <c r="C45" s="133"/>
      <c r="D45" s="133"/>
      <c r="E45" s="133"/>
      <c r="F45" s="133"/>
      <c r="G45" s="133"/>
      <c r="H45" s="256"/>
      <c r="I45" s="256"/>
    </row>
    <row r="46" spans="1:9" x14ac:dyDescent="0.2">
      <c r="A46" s="133"/>
      <c r="B46" s="133"/>
      <c r="C46" s="133"/>
      <c r="D46" s="133"/>
      <c r="E46" s="133"/>
      <c r="F46" s="133"/>
      <c r="G46" s="133"/>
      <c r="H46" s="256"/>
      <c r="I46" s="256"/>
    </row>
    <row r="47" spans="1:9" x14ac:dyDescent="0.2">
      <c r="A47" s="133"/>
      <c r="B47" s="133"/>
      <c r="C47" s="133"/>
      <c r="D47" s="133"/>
      <c r="E47" s="133"/>
      <c r="F47" s="133"/>
      <c r="G47" s="133"/>
      <c r="H47" s="256"/>
      <c r="I47" s="256"/>
    </row>
    <row r="48" spans="1:9" ht="13.5" thickBot="1" x14ac:dyDescent="0.25">
      <c r="A48" s="46" t="s">
        <v>76</v>
      </c>
      <c r="B48" s="102"/>
      <c r="C48" s="102"/>
      <c r="D48" s="102"/>
      <c r="E48" s="102"/>
      <c r="F48" s="102"/>
      <c r="G48" s="102"/>
      <c r="H48" s="257"/>
    </row>
    <row r="49" spans="1:8" ht="13.5" thickBot="1" x14ac:dyDescent="0.25">
      <c r="A49" s="49" t="s">
        <v>56</v>
      </c>
      <c r="B49" s="49" t="str">
        <f>+B6</f>
        <v>promedio 2016</v>
      </c>
      <c r="C49" s="102"/>
      <c r="D49" s="49" t="str">
        <f>+D6</f>
        <v>promedio 2017</v>
      </c>
      <c r="E49" s="102"/>
      <c r="F49" s="49" t="str">
        <f>+F6</f>
        <v>promedio 2018</v>
      </c>
      <c r="G49" s="102"/>
      <c r="H49" s="259" t="str">
        <f>+H6</f>
        <v>promedio ene-abr 2019</v>
      </c>
    </row>
    <row r="50" spans="1:8" ht="13.5" thickBot="1" x14ac:dyDescent="0.25">
      <c r="A50" s="103" t="s">
        <v>77</v>
      </c>
      <c r="B50" s="104">
        <f>+B36-SUM(B9,B9:B11,B13:B18,B20:B23,B25:B26,B28:B29,B31:B32,B34:B35)</f>
        <v>0</v>
      </c>
      <c r="C50" s="105"/>
      <c r="D50" s="104">
        <f>+D36-SUM(D9,D9:D11,D13:D18,D20:D23,D25:D26,D28:D29,D31:D32,D34:D35)</f>
        <v>0</v>
      </c>
      <c r="E50" s="105"/>
      <c r="F50" s="104">
        <f>+F36-SUM(F9,F9:F11,F13:F18,F20:F23,F25:F26,F28:F29,F31:F32,F34:F35)</f>
        <v>0</v>
      </c>
      <c r="G50" s="105"/>
      <c r="H50" s="260">
        <f>+H36-SUM(H9,H9:H11,H13:H18,H20:H23,H25:H26,H28:H29,H31:H32,H34:H35)</f>
        <v>0</v>
      </c>
    </row>
  </sheetData>
  <phoneticPr fontId="0" type="noConversion"/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zoomScale="75" workbookViewId="0">
      <selection activeCell="L42" sqref="L42"/>
    </sheetView>
  </sheetViews>
  <sheetFormatPr baseColWidth="10" defaultRowHeight="12.75" x14ac:dyDescent="0.2"/>
  <cols>
    <col min="1" max="1" width="38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9" width="12.140625" style="258" customWidth="1"/>
    <col min="10" max="16384" width="11.42578125" style="2"/>
  </cols>
  <sheetData>
    <row r="1" spans="1:9" x14ac:dyDescent="0.2">
      <c r="A1" s="106" t="s">
        <v>61</v>
      </c>
      <c r="B1" s="107"/>
      <c r="C1" s="107"/>
      <c r="D1" s="107"/>
      <c r="E1" s="107"/>
      <c r="F1" s="107"/>
      <c r="G1" s="107"/>
      <c r="H1" s="220"/>
      <c r="I1" s="220"/>
    </row>
    <row r="2" spans="1:9" x14ac:dyDescent="0.2">
      <c r="A2" s="106" t="s">
        <v>12</v>
      </c>
      <c r="B2" s="107"/>
      <c r="C2" s="107"/>
      <c r="D2" s="107"/>
      <c r="E2" s="107"/>
      <c r="F2" s="107"/>
      <c r="G2" s="107"/>
      <c r="H2" s="220"/>
      <c r="I2" s="220"/>
    </row>
    <row r="3" spans="1:9" x14ac:dyDescent="0.2">
      <c r="A3" s="219" t="s">
        <v>110</v>
      </c>
      <c r="B3" s="223"/>
      <c r="C3" s="223"/>
      <c r="D3" s="223"/>
      <c r="E3" s="223"/>
      <c r="F3" s="223"/>
      <c r="G3" s="223"/>
      <c r="H3" s="223"/>
      <c r="I3" s="223"/>
    </row>
    <row r="4" spans="1:9" s="5" customFormat="1" x14ac:dyDescent="0.2">
      <c r="A4" s="221" t="s">
        <v>111</v>
      </c>
      <c r="B4" s="224"/>
      <c r="C4" s="224"/>
      <c r="D4" s="224"/>
      <c r="E4" s="224"/>
      <c r="F4" s="224"/>
      <c r="G4" s="224"/>
      <c r="H4" s="224"/>
      <c r="I4" s="224"/>
    </row>
    <row r="5" spans="1:9" ht="13.5" thickBot="1" x14ac:dyDescent="0.25">
      <c r="A5" s="106" t="s">
        <v>94</v>
      </c>
      <c r="B5" s="107"/>
      <c r="C5" s="107"/>
      <c r="D5" s="107"/>
      <c r="E5" s="107"/>
      <c r="F5" s="107"/>
      <c r="G5" s="107"/>
      <c r="H5" s="220"/>
      <c r="I5" s="220"/>
    </row>
    <row r="6" spans="1:9" ht="13.5" thickBot="1" x14ac:dyDescent="0.25">
      <c r="A6" s="108" t="s">
        <v>13</v>
      </c>
      <c r="B6" s="109" t="s">
        <v>98</v>
      </c>
      <c r="C6" s="110"/>
      <c r="D6" s="109" t="s">
        <v>99</v>
      </c>
      <c r="E6" s="110"/>
      <c r="F6" s="109" t="s">
        <v>100</v>
      </c>
      <c r="G6" s="110"/>
      <c r="H6" s="237" t="s">
        <v>121</v>
      </c>
      <c r="I6" s="238"/>
    </row>
    <row r="7" spans="1:9" s="3" customFormat="1" ht="13.5" thickBot="1" x14ac:dyDescent="0.25">
      <c r="A7" s="111"/>
      <c r="B7" s="112" t="s">
        <v>46</v>
      </c>
      <c r="C7" s="113" t="s">
        <v>14</v>
      </c>
      <c r="D7" s="114" t="s">
        <v>46</v>
      </c>
      <c r="E7" s="113" t="s">
        <v>14</v>
      </c>
      <c r="F7" s="114" t="s">
        <v>46</v>
      </c>
      <c r="G7" s="113" t="s">
        <v>14</v>
      </c>
      <c r="H7" s="239" t="s">
        <v>46</v>
      </c>
      <c r="I7" s="240" t="s">
        <v>14</v>
      </c>
    </row>
    <row r="8" spans="1:9" s="3" customFormat="1" x14ac:dyDescent="0.2">
      <c r="A8" s="115" t="s">
        <v>47</v>
      </c>
      <c r="B8" s="116"/>
      <c r="C8" s="117"/>
      <c r="D8" s="118"/>
      <c r="E8" s="117"/>
      <c r="F8" s="118"/>
      <c r="G8" s="117"/>
      <c r="H8" s="118"/>
      <c r="I8" s="117"/>
    </row>
    <row r="9" spans="1:9" x14ac:dyDescent="0.2">
      <c r="A9" s="119" t="s">
        <v>15</v>
      </c>
      <c r="B9" s="120"/>
      <c r="C9" s="120"/>
      <c r="D9" s="120"/>
      <c r="E9" s="120"/>
      <c r="F9" s="120"/>
      <c r="G9" s="120"/>
      <c r="H9" s="241"/>
      <c r="I9" s="242"/>
    </row>
    <row r="10" spans="1:9" x14ac:dyDescent="0.2">
      <c r="A10" s="121" t="s">
        <v>16</v>
      </c>
      <c r="B10" s="120"/>
      <c r="C10" s="120"/>
      <c r="D10" s="120"/>
      <c r="E10" s="120"/>
      <c r="F10" s="120"/>
      <c r="G10" s="120"/>
      <c r="H10" s="241"/>
      <c r="I10" s="242"/>
    </row>
    <row r="11" spans="1:9" x14ac:dyDescent="0.2">
      <c r="A11" s="121" t="s">
        <v>17</v>
      </c>
      <c r="B11" s="120"/>
      <c r="C11" s="120"/>
      <c r="D11" s="120"/>
      <c r="E11" s="120"/>
      <c r="F11" s="120"/>
      <c r="G11" s="120"/>
      <c r="H11" s="241"/>
      <c r="I11" s="242"/>
    </row>
    <row r="12" spans="1:9" x14ac:dyDescent="0.2">
      <c r="A12" s="119" t="s">
        <v>18</v>
      </c>
      <c r="B12" s="120"/>
      <c r="C12" s="120"/>
      <c r="D12" s="120"/>
      <c r="E12" s="120"/>
      <c r="F12" s="120"/>
      <c r="G12" s="120"/>
      <c r="H12" s="241"/>
      <c r="I12" s="242"/>
    </row>
    <row r="13" spans="1:9" x14ac:dyDescent="0.2">
      <c r="A13" s="121" t="s">
        <v>19</v>
      </c>
      <c r="B13" s="120"/>
      <c r="C13" s="120"/>
      <c r="D13" s="120"/>
      <c r="E13" s="120"/>
      <c r="F13" s="120"/>
      <c r="G13" s="120"/>
      <c r="H13" s="241"/>
      <c r="I13" s="242"/>
    </row>
    <row r="14" spans="1:9" x14ac:dyDescent="0.2">
      <c r="A14" s="121" t="s">
        <v>20</v>
      </c>
      <c r="B14" s="120"/>
      <c r="C14" s="120"/>
      <c r="D14" s="120"/>
      <c r="E14" s="120"/>
      <c r="F14" s="120"/>
      <c r="G14" s="120"/>
      <c r="H14" s="241"/>
      <c r="I14" s="242"/>
    </row>
    <row r="15" spans="1:9" x14ac:dyDescent="0.2">
      <c r="A15" s="121" t="s">
        <v>21</v>
      </c>
      <c r="B15" s="120"/>
      <c r="C15" s="120"/>
      <c r="D15" s="120"/>
      <c r="E15" s="120"/>
      <c r="F15" s="120"/>
      <c r="G15" s="120"/>
      <c r="H15" s="241"/>
      <c r="I15" s="242"/>
    </row>
    <row r="16" spans="1:9" x14ac:dyDescent="0.2">
      <c r="A16" s="121" t="s">
        <v>22</v>
      </c>
      <c r="B16" s="120"/>
      <c r="C16" s="120"/>
      <c r="D16" s="120"/>
      <c r="E16" s="120"/>
      <c r="F16" s="120"/>
      <c r="G16" s="120"/>
      <c r="H16" s="241"/>
      <c r="I16" s="242"/>
    </row>
    <row r="17" spans="1:9" x14ac:dyDescent="0.2">
      <c r="A17" s="121" t="s">
        <v>23</v>
      </c>
      <c r="B17" s="120"/>
      <c r="C17" s="120"/>
      <c r="D17" s="120"/>
      <c r="E17" s="120"/>
      <c r="F17" s="120"/>
      <c r="G17" s="120"/>
      <c r="H17" s="241"/>
      <c r="I17" s="242"/>
    </row>
    <row r="18" spans="1:9" x14ac:dyDescent="0.2">
      <c r="A18" s="121" t="s">
        <v>24</v>
      </c>
      <c r="B18" s="120"/>
      <c r="C18" s="120"/>
      <c r="D18" s="120"/>
      <c r="E18" s="120"/>
      <c r="F18" s="120"/>
      <c r="G18" s="120"/>
      <c r="H18" s="241"/>
      <c r="I18" s="242"/>
    </row>
    <row r="19" spans="1:9" x14ac:dyDescent="0.2">
      <c r="A19" s="119" t="s">
        <v>39</v>
      </c>
      <c r="B19" s="120"/>
      <c r="C19" s="120"/>
      <c r="D19" s="120"/>
      <c r="E19" s="120"/>
      <c r="F19" s="120"/>
      <c r="G19" s="120"/>
      <c r="H19" s="241"/>
      <c r="I19" s="242"/>
    </row>
    <row r="20" spans="1:9" x14ac:dyDescent="0.2">
      <c r="A20" s="121" t="s">
        <v>25</v>
      </c>
      <c r="B20" s="120"/>
      <c r="C20" s="120"/>
      <c r="D20" s="120"/>
      <c r="E20" s="120"/>
      <c r="F20" s="120"/>
      <c r="G20" s="120"/>
      <c r="H20" s="241"/>
      <c r="I20" s="242"/>
    </row>
    <row r="21" spans="1:9" x14ac:dyDescent="0.2">
      <c r="A21" s="121" t="s">
        <v>26</v>
      </c>
      <c r="B21" s="120"/>
      <c r="C21" s="120"/>
      <c r="D21" s="120"/>
      <c r="E21" s="120"/>
      <c r="F21" s="120"/>
      <c r="G21" s="120"/>
      <c r="H21" s="241"/>
      <c r="I21" s="242"/>
    </row>
    <row r="22" spans="1:9" x14ac:dyDescent="0.2">
      <c r="A22" s="121" t="s">
        <v>27</v>
      </c>
      <c r="B22" s="120"/>
      <c r="C22" s="120"/>
      <c r="D22" s="120"/>
      <c r="E22" s="120"/>
      <c r="F22" s="120"/>
      <c r="G22" s="120"/>
      <c r="H22" s="241"/>
      <c r="I22" s="242"/>
    </row>
    <row r="23" spans="1:9" x14ac:dyDescent="0.2">
      <c r="A23" s="119" t="s">
        <v>90</v>
      </c>
      <c r="B23" s="120"/>
      <c r="C23" s="120"/>
      <c r="D23" s="120"/>
      <c r="E23" s="120"/>
      <c r="F23" s="120"/>
      <c r="G23" s="120"/>
      <c r="H23" s="241"/>
      <c r="I23" s="242"/>
    </row>
    <row r="24" spans="1:9" x14ac:dyDescent="0.2">
      <c r="A24" s="122" t="s">
        <v>28</v>
      </c>
      <c r="B24" s="123"/>
      <c r="C24" s="123"/>
      <c r="D24" s="123"/>
      <c r="E24" s="123"/>
      <c r="F24" s="123"/>
      <c r="G24" s="123"/>
      <c r="H24" s="243"/>
      <c r="I24" s="244"/>
    </row>
    <row r="25" spans="1:9" x14ac:dyDescent="0.2">
      <c r="A25" s="124" t="s">
        <v>29</v>
      </c>
      <c r="B25" s="125"/>
      <c r="C25" s="125"/>
      <c r="D25" s="125"/>
      <c r="E25" s="125"/>
      <c r="F25" s="125"/>
      <c r="G25" s="125"/>
      <c r="H25" s="245"/>
      <c r="I25" s="246"/>
    </row>
    <row r="26" spans="1:9" x14ac:dyDescent="0.2">
      <c r="A26" s="126" t="s">
        <v>30</v>
      </c>
      <c r="B26" s="127"/>
      <c r="C26" s="127"/>
      <c r="D26" s="127"/>
      <c r="E26" s="127"/>
      <c r="F26" s="127"/>
      <c r="G26" s="127"/>
      <c r="H26" s="247"/>
      <c r="I26" s="248"/>
    </row>
    <row r="27" spans="1:9" x14ac:dyDescent="0.2">
      <c r="A27" s="122" t="s">
        <v>31</v>
      </c>
      <c r="B27" s="123"/>
      <c r="C27" s="123"/>
      <c r="D27" s="123"/>
      <c r="E27" s="123"/>
      <c r="F27" s="123"/>
      <c r="G27" s="123"/>
      <c r="H27" s="243"/>
      <c r="I27" s="244"/>
    </row>
    <row r="28" spans="1:9" x14ac:dyDescent="0.2">
      <c r="A28" s="124" t="s">
        <v>29</v>
      </c>
      <c r="B28" s="125"/>
      <c r="C28" s="125"/>
      <c r="D28" s="125"/>
      <c r="E28" s="125"/>
      <c r="F28" s="125"/>
      <c r="G28" s="125"/>
      <c r="H28" s="245"/>
      <c r="I28" s="246"/>
    </row>
    <row r="29" spans="1:9" x14ac:dyDescent="0.2">
      <c r="A29" s="126" t="s">
        <v>30</v>
      </c>
      <c r="B29" s="127"/>
      <c r="C29" s="127"/>
      <c r="D29" s="127"/>
      <c r="E29" s="127"/>
      <c r="F29" s="127"/>
      <c r="G29" s="127"/>
      <c r="H29" s="247"/>
      <c r="I29" s="248"/>
    </row>
    <row r="30" spans="1:9" x14ac:dyDescent="0.2">
      <c r="A30" s="122" t="s">
        <v>45</v>
      </c>
      <c r="B30" s="123"/>
      <c r="C30" s="123"/>
      <c r="D30" s="123"/>
      <c r="E30" s="123"/>
      <c r="F30" s="123"/>
      <c r="G30" s="123"/>
      <c r="H30" s="243"/>
      <c r="I30" s="244"/>
    </row>
    <row r="31" spans="1:9" x14ac:dyDescent="0.2">
      <c r="A31" s="124" t="s">
        <v>29</v>
      </c>
      <c r="B31" s="125"/>
      <c r="C31" s="125"/>
      <c r="D31" s="125"/>
      <c r="E31" s="125"/>
      <c r="F31" s="125"/>
      <c r="G31" s="125"/>
      <c r="H31" s="245"/>
      <c r="I31" s="246"/>
    </row>
    <row r="32" spans="1:9" x14ac:dyDescent="0.2">
      <c r="A32" s="126" t="s">
        <v>30</v>
      </c>
      <c r="B32" s="127"/>
      <c r="C32" s="127"/>
      <c r="D32" s="127"/>
      <c r="E32" s="127"/>
      <c r="F32" s="127"/>
      <c r="G32" s="127"/>
      <c r="H32" s="247"/>
      <c r="I32" s="248"/>
    </row>
    <row r="33" spans="1:9" x14ac:dyDescent="0.2">
      <c r="A33" s="122" t="s">
        <v>32</v>
      </c>
      <c r="B33" s="123"/>
      <c r="C33" s="123"/>
      <c r="D33" s="123"/>
      <c r="E33" s="123"/>
      <c r="F33" s="123"/>
      <c r="G33" s="123"/>
      <c r="H33" s="243"/>
      <c r="I33" s="244"/>
    </row>
    <row r="34" spans="1:9" x14ac:dyDescent="0.2">
      <c r="A34" s="124" t="s">
        <v>29</v>
      </c>
      <c r="B34" s="125"/>
      <c r="C34" s="125"/>
      <c r="D34" s="125"/>
      <c r="E34" s="125"/>
      <c r="F34" s="125"/>
      <c r="G34" s="125"/>
      <c r="H34" s="245"/>
      <c r="I34" s="246"/>
    </row>
    <row r="35" spans="1:9" x14ac:dyDescent="0.2">
      <c r="A35" s="126" t="s">
        <v>30</v>
      </c>
      <c r="B35" s="127"/>
      <c r="C35" s="127"/>
      <c r="D35" s="127"/>
      <c r="E35" s="127"/>
      <c r="F35" s="127"/>
      <c r="G35" s="127"/>
      <c r="H35" s="247"/>
      <c r="I35" s="248"/>
    </row>
    <row r="36" spans="1:9" x14ac:dyDescent="0.2">
      <c r="A36" s="119" t="s">
        <v>33</v>
      </c>
      <c r="B36" s="120"/>
      <c r="C36" s="128">
        <v>1</v>
      </c>
      <c r="D36" s="120"/>
      <c r="E36" s="128">
        <v>1</v>
      </c>
      <c r="F36" s="120"/>
      <c r="G36" s="128">
        <v>1</v>
      </c>
      <c r="H36" s="241"/>
      <c r="I36" s="249">
        <v>1</v>
      </c>
    </row>
    <row r="37" spans="1:9" x14ac:dyDescent="0.2">
      <c r="A37" s="119" t="s">
        <v>34</v>
      </c>
      <c r="B37" s="120"/>
      <c r="C37" s="120"/>
      <c r="D37" s="120"/>
      <c r="E37" s="120"/>
      <c r="F37" s="120"/>
      <c r="G37" s="120"/>
      <c r="H37" s="241"/>
      <c r="I37" s="242"/>
    </row>
    <row r="38" spans="1:9" ht="13.5" thickBot="1" x14ac:dyDescent="0.25">
      <c r="A38" s="122" t="s">
        <v>35</v>
      </c>
      <c r="B38" s="123"/>
      <c r="C38" s="123"/>
      <c r="D38" s="123"/>
      <c r="E38" s="123"/>
      <c r="F38" s="123"/>
      <c r="G38" s="123"/>
      <c r="H38" s="243"/>
      <c r="I38" s="244"/>
    </row>
    <row r="39" spans="1:9" x14ac:dyDescent="0.2">
      <c r="A39" s="261" t="s">
        <v>42</v>
      </c>
      <c r="B39" s="129"/>
      <c r="C39" s="129"/>
      <c r="D39" s="129"/>
      <c r="E39" s="129"/>
      <c r="F39" s="129"/>
      <c r="G39" s="129"/>
      <c r="H39" s="250"/>
      <c r="I39" s="251"/>
    </row>
    <row r="40" spans="1:9" x14ac:dyDescent="0.2">
      <c r="A40" s="262" t="s">
        <v>43</v>
      </c>
      <c r="B40" s="130"/>
      <c r="C40" s="130"/>
      <c r="D40" s="130"/>
      <c r="E40" s="130"/>
      <c r="F40" s="130"/>
      <c r="G40" s="130"/>
      <c r="H40" s="252"/>
      <c r="I40" s="253"/>
    </row>
    <row r="41" spans="1:9" ht="13.5" thickBot="1" x14ac:dyDescent="0.25">
      <c r="A41" s="263" t="s">
        <v>44</v>
      </c>
      <c r="B41" s="131"/>
      <c r="C41" s="131"/>
      <c r="D41" s="131"/>
      <c r="E41" s="131"/>
      <c r="F41" s="131"/>
      <c r="G41" s="131"/>
      <c r="H41" s="254"/>
      <c r="I41" s="255"/>
    </row>
    <row r="42" spans="1:9" x14ac:dyDescent="0.2">
      <c r="A42" s="132"/>
      <c r="B42" s="8"/>
      <c r="C42" s="133"/>
      <c r="D42" s="133"/>
      <c r="E42" s="133"/>
      <c r="F42" s="133"/>
      <c r="G42" s="133"/>
      <c r="H42" s="256"/>
      <c r="I42" s="256"/>
    </row>
    <row r="43" spans="1:9" x14ac:dyDescent="0.2">
      <c r="A43" s="133"/>
      <c r="B43" s="133"/>
      <c r="C43" s="133"/>
      <c r="D43" s="133"/>
      <c r="E43" s="133"/>
      <c r="F43" s="133"/>
      <c r="G43" s="133"/>
      <c r="H43" s="256"/>
      <c r="I43" s="256"/>
    </row>
    <row r="44" spans="1:9" x14ac:dyDescent="0.2">
      <c r="A44" s="133"/>
      <c r="B44" s="133"/>
      <c r="C44" s="133"/>
      <c r="D44" s="133"/>
      <c r="E44" s="133"/>
      <c r="F44" s="133"/>
      <c r="G44" s="133"/>
      <c r="H44" s="256"/>
      <c r="I44" s="256"/>
    </row>
    <row r="45" spans="1:9" x14ac:dyDescent="0.2">
      <c r="A45" s="133"/>
      <c r="B45" s="133"/>
      <c r="C45" s="133"/>
      <c r="D45" s="133"/>
      <c r="E45" s="133"/>
      <c r="F45" s="133"/>
      <c r="G45" s="133"/>
      <c r="H45" s="256"/>
      <c r="I45" s="256"/>
    </row>
    <row r="46" spans="1:9" x14ac:dyDescent="0.2">
      <c r="A46" s="133"/>
      <c r="B46" s="133"/>
      <c r="C46" s="133"/>
      <c r="D46" s="133"/>
      <c r="E46" s="133"/>
      <c r="F46" s="133"/>
      <c r="G46" s="133"/>
      <c r="H46" s="256"/>
      <c r="I46" s="256"/>
    </row>
    <row r="47" spans="1:9" x14ac:dyDescent="0.2">
      <c r="A47" s="133"/>
      <c r="B47" s="133"/>
      <c r="C47" s="133"/>
      <c r="D47" s="133"/>
      <c r="E47" s="133"/>
      <c r="F47" s="133"/>
      <c r="G47" s="133"/>
      <c r="H47" s="256"/>
      <c r="I47" s="256"/>
    </row>
    <row r="48" spans="1:9" ht="13.5" thickBot="1" x14ac:dyDescent="0.25">
      <c r="A48" s="46" t="s">
        <v>76</v>
      </c>
      <c r="B48" s="102"/>
      <c r="C48" s="102"/>
      <c r="D48" s="102"/>
      <c r="E48" s="102"/>
      <c r="F48" s="102"/>
      <c r="G48" s="102"/>
      <c r="H48" s="257"/>
    </row>
    <row r="49" spans="1:8" ht="13.5" thickBot="1" x14ac:dyDescent="0.25">
      <c r="A49" s="49" t="s">
        <v>56</v>
      </c>
      <c r="B49" s="49" t="str">
        <f>+B6</f>
        <v>promedio 2016</v>
      </c>
      <c r="C49" s="102"/>
      <c r="D49" s="49" t="str">
        <f>+D6</f>
        <v>promedio 2017</v>
      </c>
      <c r="E49" s="102"/>
      <c r="F49" s="49" t="str">
        <f>+F6</f>
        <v>promedio 2018</v>
      </c>
      <c r="G49" s="102"/>
      <c r="H49" s="259" t="str">
        <f>+H6</f>
        <v>promedio ene-abr 2019</v>
      </c>
    </row>
    <row r="50" spans="1:8" ht="13.5" thickBot="1" x14ac:dyDescent="0.25">
      <c r="A50" s="103" t="s">
        <v>77</v>
      </c>
      <c r="B50" s="104">
        <f>+B36-SUM(B9,B9:B11,B13:B18,B20:B23,B25:B26,B28:B29,B31:B32,B34:B35)</f>
        <v>0</v>
      </c>
      <c r="C50" s="105"/>
      <c r="D50" s="104">
        <f>+D36-SUM(D9,D9:D11,D13:D18,D20:D23,D25:D26,D28:D29,D31:D32,D34:D35)</f>
        <v>0</v>
      </c>
      <c r="E50" s="105"/>
      <c r="F50" s="104">
        <f>+F36-SUM(F9,F9:F11,F13:F18,F20:F23,F25:F26,F28:F29,F31:F32,F34:F35)</f>
        <v>0</v>
      </c>
      <c r="G50" s="105"/>
      <c r="H50" s="260">
        <f>+H36-SUM(H9,H9:H11,H13:H18,H20:H23,H25:H26,H28:H29,H31:H32,H34:H35)</f>
        <v>0</v>
      </c>
    </row>
  </sheetData>
  <phoneticPr fontId="0" type="noConversion"/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8"/>
  <sheetViews>
    <sheetView showGridLines="0" zoomScale="75" workbookViewId="0">
      <selection activeCell="I18" sqref="I18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100" customWidth="1"/>
    <col min="6" max="6" width="7.5703125" style="8" customWidth="1"/>
    <col min="7" max="7" width="17.5703125" style="8" customWidth="1"/>
    <col min="8" max="16384" width="11.42578125" style="8"/>
  </cols>
  <sheetData>
    <row r="1" spans="2:7" s="89" customFormat="1" x14ac:dyDescent="0.2">
      <c r="B1" s="6" t="s">
        <v>114</v>
      </c>
      <c r="C1" s="6"/>
      <c r="D1" s="6"/>
      <c r="E1" s="6"/>
    </row>
    <row r="2" spans="2:7" s="89" customFormat="1" x14ac:dyDescent="0.2">
      <c r="B2" s="6" t="s">
        <v>70</v>
      </c>
      <c r="C2" s="6"/>
      <c r="D2" s="6"/>
      <c r="E2" s="6"/>
    </row>
    <row r="3" spans="2:7" s="89" customFormat="1" x14ac:dyDescent="0.2">
      <c r="B3" s="179" t="s">
        <v>113</v>
      </c>
      <c r="C3" s="172"/>
      <c r="D3" s="172"/>
      <c r="E3" s="172"/>
      <c r="F3" s="225"/>
    </row>
    <row r="4" spans="2:7" s="89" customFormat="1" x14ac:dyDescent="0.2">
      <c r="B4" s="303" t="s">
        <v>111</v>
      </c>
      <c r="C4" s="303"/>
      <c r="D4" s="303"/>
      <c r="E4" s="303"/>
      <c r="F4" s="225"/>
    </row>
    <row r="5" spans="2:7" ht="13.5" thickBot="1" x14ac:dyDescent="0.25">
      <c r="C5" s="90"/>
      <c r="D5" s="90"/>
      <c r="E5" s="90"/>
      <c r="F5" s="39"/>
      <c r="G5" s="39"/>
    </row>
    <row r="6" spans="2:7" ht="12.75" customHeight="1" x14ac:dyDescent="0.2">
      <c r="B6" s="91" t="s">
        <v>55</v>
      </c>
      <c r="C6" s="68" t="s">
        <v>71</v>
      </c>
      <c r="D6" s="19" t="s">
        <v>72</v>
      </c>
      <c r="E6" s="92" t="s">
        <v>36</v>
      </c>
      <c r="F6" s="93"/>
    </row>
    <row r="7" spans="2:7" ht="26.25" customHeight="1" thickBot="1" x14ac:dyDescent="0.25">
      <c r="B7" s="94" t="s">
        <v>56</v>
      </c>
      <c r="C7" s="95" t="s">
        <v>73</v>
      </c>
      <c r="D7" s="275" t="s">
        <v>74</v>
      </c>
      <c r="E7" s="96" t="s">
        <v>75</v>
      </c>
      <c r="F7" s="93"/>
      <c r="G7" s="277" t="s">
        <v>123</v>
      </c>
    </row>
    <row r="8" spans="2:7" x14ac:dyDescent="0.2">
      <c r="B8" s="21">
        <f>+'3- impo no inv'!A8</f>
        <v>42370</v>
      </c>
      <c r="C8" s="22"/>
      <c r="D8" s="23"/>
      <c r="E8" s="24"/>
    </row>
    <row r="9" spans="2:7" x14ac:dyDescent="0.2">
      <c r="B9" s="25">
        <f>+'3- impo no inv'!A9</f>
        <v>42401</v>
      </c>
      <c r="C9" s="26"/>
      <c r="D9" s="27"/>
      <c r="E9" s="28"/>
    </row>
    <row r="10" spans="2:7" x14ac:dyDescent="0.2">
      <c r="B10" s="25">
        <f>+'3- impo no inv'!A10</f>
        <v>42430</v>
      </c>
      <c r="C10" s="26"/>
      <c r="D10" s="27"/>
      <c r="E10" s="28"/>
    </row>
    <row r="11" spans="2:7" x14ac:dyDescent="0.2">
      <c r="B11" s="25">
        <f>+'3- impo no inv'!A11</f>
        <v>42461</v>
      </c>
      <c r="C11" s="26"/>
      <c r="D11" s="27"/>
      <c r="E11" s="28"/>
    </row>
    <row r="12" spans="2:7" x14ac:dyDescent="0.2">
      <c r="B12" s="25">
        <f>+'3- impo no inv'!A12</f>
        <v>42491</v>
      </c>
      <c r="C12" s="27"/>
      <c r="D12" s="27"/>
      <c r="E12" s="28"/>
    </row>
    <row r="13" spans="2:7" x14ac:dyDescent="0.2">
      <c r="B13" s="25">
        <f>+'3- impo no inv'!A13</f>
        <v>42522</v>
      </c>
      <c r="C13" s="26"/>
      <c r="D13" s="27"/>
      <c r="E13" s="28"/>
    </row>
    <row r="14" spans="2:7" x14ac:dyDescent="0.2">
      <c r="B14" s="25">
        <f>+'3- impo no inv'!A14</f>
        <v>42552</v>
      </c>
      <c r="C14" s="27"/>
      <c r="D14" s="27"/>
      <c r="E14" s="28"/>
    </row>
    <row r="15" spans="2:7" x14ac:dyDescent="0.2">
      <c r="B15" s="25">
        <f>+'3- impo no inv'!A15</f>
        <v>42583</v>
      </c>
      <c r="C15" s="27"/>
      <c r="D15" s="27"/>
      <c r="E15" s="28"/>
    </row>
    <row r="16" spans="2:7" x14ac:dyDescent="0.2">
      <c r="B16" s="25">
        <f>+'3- impo no inv'!A16</f>
        <v>42614</v>
      </c>
      <c r="C16" s="27"/>
      <c r="D16" s="27"/>
      <c r="E16" s="28"/>
    </row>
    <row r="17" spans="2:5" x14ac:dyDescent="0.2">
      <c r="B17" s="25">
        <f>+'3- impo no inv'!A17</f>
        <v>42644</v>
      </c>
      <c r="C17" s="27"/>
      <c r="D17" s="27"/>
      <c r="E17" s="28"/>
    </row>
    <row r="18" spans="2:5" x14ac:dyDescent="0.2">
      <c r="B18" s="25">
        <f>+'3- impo no inv'!A18</f>
        <v>42675</v>
      </c>
      <c r="C18" s="27"/>
      <c r="D18" s="27"/>
      <c r="E18" s="28"/>
    </row>
    <row r="19" spans="2:5" ht="13.5" thickBot="1" x14ac:dyDescent="0.25">
      <c r="B19" s="29">
        <f>+'3- impo no inv'!A19</f>
        <v>42705</v>
      </c>
      <c r="C19" s="30"/>
      <c r="D19" s="30"/>
      <c r="E19" s="31"/>
    </row>
    <row r="20" spans="2:5" x14ac:dyDescent="0.2">
      <c r="B20" s="21">
        <f>+'3- impo no inv'!A20</f>
        <v>42736</v>
      </c>
      <c r="C20" s="23"/>
      <c r="D20" s="23"/>
      <c r="E20" s="28"/>
    </row>
    <row r="21" spans="2:5" x14ac:dyDescent="0.2">
      <c r="B21" s="25">
        <f>+'3- impo no inv'!A21</f>
        <v>42767</v>
      </c>
      <c r="C21" s="27"/>
      <c r="D21" s="27"/>
      <c r="E21" s="32"/>
    </row>
    <row r="22" spans="2:5" x14ac:dyDescent="0.2">
      <c r="B22" s="25">
        <f>+'3- impo no inv'!A22</f>
        <v>42795</v>
      </c>
      <c r="C22" s="27"/>
      <c r="D22" s="27"/>
      <c r="E22" s="28"/>
    </row>
    <row r="23" spans="2:5" x14ac:dyDescent="0.2">
      <c r="B23" s="25">
        <f>+'3- impo no inv'!A23</f>
        <v>42826</v>
      </c>
      <c r="C23" s="27"/>
      <c r="D23" s="27"/>
      <c r="E23" s="28"/>
    </row>
    <row r="24" spans="2:5" x14ac:dyDescent="0.2">
      <c r="B24" s="25">
        <f>+'3- impo no inv'!A24</f>
        <v>42856</v>
      </c>
      <c r="C24" s="27"/>
      <c r="D24" s="27"/>
      <c r="E24" s="28"/>
    </row>
    <row r="25" spans="2:5" x14ac:dyDescent="0.2">
      <c r="B25" s="25">
        <f>+'3- impo no inv'!A25</f>
        <v>42887</v>
      </c>
      <c r="C25" s="27"/>
      <c r="D25" s="27"/>
      <c r="E25" s="28"/>
    </row>
    <row r="26" spans="2:5" x14ac:dyDescent="0.2">
      <c r="B26" s="25">
        <f>+'3- impo no inv'!A26</f>
        <v>42917</v>
      </c>
      <c r="C26" s="27"/>
      <c r="D26" s="27"/>
      <c r="E26" s="28"/>
    </row>
    <row r="27" spans="2:5" x14ac:dyDescent="0.2">
      <c r="B27" s="25">
        <f>+'3- impo no inv'!A27</f>
        <v>42948</v>
      </c>
      <c r="C27" s="27"/>
      <c r="D27" s="27"/>
      <c r="E27" s="28"/>
    </row>
    <row r="28" spans="2:5" x14ac:dyDescent="0.2">
      <c r="B28" s="25">
        <f>+'3- impo no inv'!A28</f>
        <v>42979</v>
      </c>
      <c r="C28" s="27"/>
      <c r="D28" s="27"/>
      <c r="E28" s="28"/>
    </row>
    <row r="29" spans="2:5" x14ac:dyDescent="0.2">
      <c r="B29" s="25">
        <f>+'3- impo no inv'!A29</f>
        <v>43009</v>
      </c>
      <c r="C29" s="27"/>
      <c r="D29" s="27"/>
      <c r="E29" s="28"/>
    </row>
    <row r="30" spans="2:5" x14ac:dyDescent="0.2">
      <c r="B30" s="25">
        <f>+'3- impo no inv'!A30</f>
        <v>43040</v>
      </c>
      <c r="C30" s="27"/>
      <c r="D30" s="27"/>
      <c r="E30" s="28"/>
    </row>
    <row r="31" spans="2:5" ht="13.5" thickBot="1" x14ac:dyDescent="0.25">
      <c r="B31" s="29">
        <f>+'3- impo no inv'!A31</f>
        <v>43070</v>
      </c>
      <c r="C31" s="30"/>
      <c r="D31" s="30"/>
      <c r="E31" s="33"/>
    </row>
    <row r="32" spans="2:5" x14ac:dyDescent="0.2">
      <c r="B32" s="21">
        <f>+'3- impo no inv'!A32</f>
        <v>43101</v>
      </c>
      <c r="C32" s="23"/>
      <c r="D32" s="34"/>
      <c r="E32" s="22"/>
    </row>
    <row r="33" spans="2:46" x14ac:dyDescent="0.2">
      <c r="B33" s="25">
        <f>+'3- impo no inv'!A33</f>
        <v>43132</v>
      </c>
      <c r="C33" s="27"/>
      <c r="D33" s="35"/>
      <c r="E33" s="26"/>
    </row>
    <row r="34" spans="2:46" x14ac:dyDescent="0.2">
      <c r="B34" s="25">
        <f>+'3- impo no inv'!A34</f>
        <v>43160</v>
      </c>
      <c r="C34" s="27"/>
      <c r="D34" s="35"/>
      <c r="E34" s="26"/>
    </row>
    <row r="35" spans="2:46" x14ac:dyDescent="0.2">
      <c r="B35" s="25">
        <f>+'3- impo no inv'!A35</f>
        <v>43191</v>
      </c>
      <c r="C35" s="27"/>
      <c r="D35" s="35"/>
      <c r="E35" s="26"/>
    </row>
    <row r="36" spans="2:46" x14ac:dyDescent="0.2">
      <c r="B36" s="25">
        <f>+'3- impo no inv'!A36</f>
        <v>43221</v>
      </c>
      <c r="C36" s="27"/>
      <c r="D36" s="35"/>
      <c r="E36" s="26"/>
    </row>
    <row r="37" spans="2:46" x14ac:dyDescent="0.2">
      <c r="B37" s="25">
        <f>+'3- impo no inv'!A37</f>
        <v>43252</v>
      </c>
      <c r="C37" s="27"/>
      <c r="D37" s="35"/>
      <c r="E37" s="26"/>
    </row>
    <row r="38" spans="2:46" x14ac:dyDescent="0.2">
      <c r="B38" s="25">
        <f>+'3- impo no inv'!A38</f>
        <v>43282</v>
      </c>
      <c r="C38" s="27"/>
      <c r="D38" s="35"/>
      <c r="E38" s="26"/>
    </row>
    <row r="39" spans="2:46" x14ac:dyDescent="0.2">
      <c r="B39" s="25">
        <f>+'3- impo no inv'!A39</f>
        <v>43313</v>
      </c>
      <c r="C39" s="27"/>
      <c r="D39" s="35"/>
      <c r="E39" s="26"/>
    </row>
    <row r="40" spans="2:46" x14ac:dyDescent="0.2">
      <c r="B40" s="25">
        <f>+'3- impo no inv'!A40</f>
        <v>43344</v>
      </c>
      <c r="C40" s="27"/>
      <c r="D40" s="35"/>
      <c r="E40" s="26"/>
    </row>
    <row r="41" spans="2:46" x14ac:dyDescent="0.2">
      <c r="B41" s="25">
        <f>+'3- impo no inv'!A41</f>
        <v>43374</v>
      </c>
      <c r="C41" s="27"/>
      <c r="D41" s="35"/>
      <c r="E41" s="26"/>
    </row>
    <row r="42" spans="2:46" x14ac:dyDescent="0.2">
      <c r="B42" s="25">
        <f>+'3- impo no inv'!A42</f>
        <v>43405</v>
      </c>
      <c r="C42" s="27"/>
      <c r="D42" s="35"/>
      <c r="E42" s="26"/>
    </row>
    <row r="43" spans="2:46" ht="13.5" thickBot="1" x14ac:dyDescent="0.25">
      <c r="B43" s="67">
        <f>+'3- impo no inv'!A43</f>
        <v>43435</v>
      </c>
      <c r="C43" s="97"/>
      <c r="D43" s="98"/>
      <c r="E43" s="63"/>
    </row>
    <row r="44" spans="2:46" x14ac:dyDescent="0.2">
      <c r="B44" s="21">
        <f>+'3- impo no inv'!A44</f>
        <v>43466</v>
      </c>
      <c r="C44" s="23"/>
      <c r="D44" s="23"/>
      <c r="E44" s="22"/>
    </row>
    <row r="45" spans="2:46" x14ac:dyDescent="0.2">
      <c r="B45" s="25">
        <f>+'3- impo no inv'!A45</f>
        <v>43497</v>
      </c>
      <c r="C45" s="27"/>
      <c r="D45" s="27"/>
      <c r="E45" s="26"/>
    </row>
    <row r="46" spans="2:46" x14ac:dyDescent="0.2">
      <c r="B46" s="25">
        <f>+'3- impo no inv'!A46</f>
        <v>43525</v>
      </c>
      <c r="C46" s="27"/>
      <c r="D46" s="27"/>
      <c r="E46" s="26"/>
    </row>
    <row r="47" spans="2:46" x14ac:dyDescent="0.2">
      <c r="B47" s="25">
        <f>+'3- impo no inv'!A47</f>
        <v>43556</v>
      </c>
      <c r="C47" s="27"/>
      <c r="D47" s="27"/>
      <c r="E47" s="26"/>
    </row>
    <row r="48" spans="2:46" ht="13.5" thickBot="1" x14ac:dyDescent="0.25">
      <c r="B48" s="38"/>
      <c r="C48" s="39"/>
      <c r="D48" s="39"/>
      <c r="E48" s="40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</row>
    <row r="49" spans="2:6" x14ac:dyDescent="0.2">
      <c r="B49" s="64">
        <f>+'3- impo no inv'!A49</f>
        <v>2012</v>
      </c>
      <c r="C49" s="23"/>
      <c r="D49" s="23"/>
      <c r="E49" s="23"/>
      <c r="F49" s="39"/>
    </row>
    <row r="50" spans="2:6" x14ac:dyDescent="0.2">
      <c r="B50" s="65">
        <f>+'3- impo no inv'!A50</f>
        <v>2013</v>
      </c>
      <c r="C50" s="27"/>
      <c r="D50" s="27"/>
      <c r="E50" s="27"/>
      <c r="F50" s="39"/>
    </row>
    <row r="51" spans="2:6" x14ac:dyDescent="0.2">
      <c r="B51" s="65">
        <f>+'3- impo no inv'!A51</f>
        <v>2014</v>
      </c>
      <c r="C51" s="27"/>
      <c r="D51" s="27"/>
      <c r="E51" s="27"/>
      <c r="F51" s="39"/>
    </row>
    <row r="52" spans="2:6" ht="13.5" thickBot="1" x14ac:dyDescent="0.25">
      <c r="B52" s="66">
        <f>+'3- impo no inv'!A52</f>
        <v>2015</v>
      </c>
      <c r="C52" s="30"/>
      <c r="D52" s="30"/>
      <c r="E52" s="30"/>
    </row>
    <row r="53" spans="2:6" x14ac:dyDescent="0.2">
      <c r="B53" s="64">
        <f>+'3- impo no inv'!A53</f>
        <v>2016</v>
      </c>
      <c r="C53" s="23"/>
      <c r="D53" s="23"/>
      <c r="E53" s="23"/>
      <c r="F53" s="39"/>
    </row>
    <row r="54" spans="2:6" x14ac:dyDescent="0.2">
      <c r="B54" s="65">
        <f>+'3- impo no inv'!A54</f>
        <v>2017</v>
      </c>
      <c r="C54" s="27"/>
      <c r="D54" s="27"/>
      <c r="E54" s="27"/>
      <c r="F54" s="39"/>
    </row>
    <row r="55" spans="2:6" ht="13.5" thickBot="1" x14ac:dyDescent="0.25">
      <c r="B55" s="66">
        <f>+'3- impo no inv'!A55</f>
        <v>2018</v>
      </c>
      <c r="C55" s="30"/>
      <c r="D55" s="30"/>
      <c r="E55" s="30"/>
    </row>
    <row r="56" spans="2:6" ht="13.5" thickBot="1" x14ac:dyDescent="0.25">
      <c r="B56" s="38"/>
      <c r="C56" s="39"/>
      <c r="D56" s="39"/>
      <c r="E56" s="39"/>
    </row>
    <row r="57" spans="2:6" x14ac:dyDescent="0.2">
      <c r="B57" s="226" t="str">
        <f>+'3- impo no inv'!A57</f>
        <v>ene-abr 2018</v>
      </c>
      <c r="C57" s="23"/>
      <c r="D57" s="23"/>
      <c r="E57" s="23"/>
    </row>
    <row r="58" spans="2:6" ht="13.5" thickBot="1" x14ac:dyDescent="0.25">
      <c r="B58" s="236" t="str">
        <f>+'3- impo no inv'!A58</f>
        <v>ene-abr 2019</v>
      </c>
      <c r="C58" s="30"/>
      <c r="D58" s="30"/>
      <c r="E58" s="30"/>
    </row>
    <row r="59" spans="2:6" x14ac:dyDescent="0.2">
      <c r="C59" s="8"/>
      <c r="D59" s="8"/>
    </row>
    <row r="60" spans="2:6" x14ac:dyDescent="0.2">
      <c r="B60" s="101"/>
      <c r="C60" s="8"/>
      <c r="D60" s="8"/>
    </row>
    <row r="61" spans="2:6" x14ac:dyDescent="0.2">
      <c r="B61" s="46" t="s">
        <v>58</v>
      </c>
      <c r="C61" s="47"/>
      <c r="D61" s="48"/>
      <c r="E61" s="48"/>
    </row>
    <row r="62" spans="2:6" ht="13.5" thickBot="1" x14ac:dyDescent="0.25">
      <c r="B62" s="48"/>
      <c r="C62" s="48"/>
      <c r="D62" s="48"/>
      <c r="E62" s="48"/>
    </row>
    <row r="63" spans="2:6" ht="13.5" thickBot="1" x14ac:dyDescent="0.25">
      <c r="B63" s="49" t="s">
        <v>56</v>
      </c>
      <c r="C63" s="70" t="s">
        <v>59</v>
      </c>
      <c r="D63" s="71" t="s">
        <v>62</v>
      </c>
    </row>
    <row r="64" spans="2:6" x14ac:dyDescent="0.2">
      <c r="B64" s="52">
        <f>+B53</f>
        <v>2016</v>
      </c>
      <c r="C64" s="53">
        <f>+C53-SUM(C8:C19)</f>
        <v>0</v>
      </c>
      <c r="D64" s="54">
        <f>+D53-SUM(D8:D19)</f>
        <v>0</v>
      </c>
    </row>
    <row r="65" spans="2:4" x14ac:dyDescent="0.2">
      <c r="B65" s="55">
        <f>+B54</f>
        <v>2017</v>
      </c>
      <c r="C65" s="56">
        <f>+C54-SUM(C20:C31)</f>
        <v>0</v>
      </c>
      <c r="D65" s="57">
        <f>+D54-SUM(D20:D31)</f>
        <v>0</v>
      </c>
    </row>
    <row r="66" spans="2:4" ht="13.5" thickBot="1" x14ac:dyDescent="0.25">
      <c r="B66" s="58">
        <f>+B55</f>
        <v>2018</v>
      </c>
      <c r="C66" s="59">
        <f>+C55-SUM(C32:C43)</f>
        <v>0</v>
      </c>
      <c r="D66" s="60">
        <f>+D55-SUM(D32:D43)</f>
        <v>0</v>
      </c>
    </row>
    <row r="67" spans="2:4" x14ac:dyDescent="0.2">
      <c r="B67" s="52" t="str">
        <f>+B57</f>
        <v>ene-abr 2018</v>
      </c>
      <c r="C67" s="61">
        <f>+C57-(SUM(C32:INDEX(C32:C43,'parámetros e instrucciones'!$E$3)))</f>
        <v>0</v>
      </c>
      <c r="D67" s="61">
        <f>+D57-(SUM(D32:INDEX(D32:D43,'parámetros e instrucciones'!$E$3)))</f>
        <v>0</v>
      </c>
    </row>
    <row r="68" spans="2:4" ht="13.5" thickBot="1" x14ac:dyDescent="0.25">
      <c r="B68" s="58" t="str">
        <f>+B58</f>
        <v>ene-abr 2019</v>
      </c>
      <c r="C68" s="62">
        <f>+C58-(SUM(C44:INDEX(C44:C47,'parámetros e instrucciones'!$E$3)))</f>
        <v>0</v>
      </c>
      <c r="D68" s="62">
        <f>+D58-(SUM(D44:INDEX(D44:D47,'parámetros e instrucciones'!$E$3)))</f>
        <v>0</v>
      </c>
    </row>
  </sheetData>
  <mergeCells count="1">
    <mergeCell ref="B4:E4"/>
  </mergeCells>
  <phoneticPr fontId="0" type="noConversion"/>
  <printOptions horizontalCentered="1" verticalCentered="1" gridLinesSet="0"/>
  <pageMargins left="0.42" right="0.49" top="0.22" bottom="0.28999999999999998" header="0" footer="0"/>
  <pageSetup paperSize="9" scale="70" orientation="landscape" horizontalDpi="4294967292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zoomScale="75" workbookViewId="0">
      <selection activeCell="F62" sqref="F62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89</v>
      </c>
      <c r="B1" s="7"/>
      <c r="C1" s="7"/>
    </row>
    <row r="2" spans="1:6" x14ac:dyDescent="0.2">
      <c r="A2" s="6" t="s">
        <v>37</v>
      </c>
      <c r="B2" s="7"/>
      <c r="C2" s="7"/>
    </row>
    <row r="3" spans="1:6" x14ac:dyDescent="0.2">
      <c r="A3" s="176" t="str">
        <f>+'1.modelos prod.invest.'!A3</f>
        <v>Perfiles de PVC</v>
      </c>
      <c r="B3" s="173"/>
      <c r="C3" s="7"/>
    </row>
    <row r="4" spans="1:6" x14ac:dyDescent="0.2">
      <c r="A4" s="304" t="s">
        <v>38</v>
      </c>
      <c r="B4" s="304"/>
      <c r="C4" s="304"/>
    </row>
    <row r="5" spans="1:6" ht="13.5" thickBot="1" x14ac:dyDescent="0.25">
      <c r="A5" s="6"/>
      <c r="B5" s="7"/>
      <c r="C5" s="7"/>
    </row>
    <row r="6" spans="1:6" x14ac:dyDescent="0.2">
      <c r="A6" s="68" t="s">
        <v>55</v>
      </c>
      <c r="B6" s="305" t="s">
        <v>101</v>
      </c>
      <c r="C6" s="307" t="s">
        <v>62</v>
      </c>
      <c r="D6" s="1"/>
      <c r="E6" s="1"/>
      <c r="F6" s="1"/>
    </row>
    <row r="7" spans="1:6" ht="13.5" thickBot="1" x14ac:dyDescent="0.25">
      <c r="A7" s="69" t="s">
        <v>56</v>
      </c>
      <c r="B7" s="306"/>
      <c r="C7" s="308"/>
    </row>
    <row r="8" spans="1:6" x14ac:dyDescent="0.2">
      <c r="A8" s="21">
        <f>+'6-precios'!B8</f>
        <v>42370</v>
      </c>
      <c r="B8" s="82"/>
      <c r="C8" s="82"/>
    </row>
    <row r="9" spans="1:6" x14ac:dyDescent="0.2">
      <c r="A9" s="25">
        <f>+'6-precios'!B9</f>
        <v>42401</v>
      </c>
      <c r="B9" s="83"/>
      <c r="C9" s="83"/>
    </row>
    <row r="10" spans="1:6" x14ac:dyDescent="0.2">
      <c r="A10" s="25">
        <f>+'6-precios'!B10</f>
        <v>42430</v>
      </c>
      <c r="B10" s="83"/>
      <c r="C10" s="83"/>
    </row>
    <row r="11" spans="1:6" x14ac:dyDescent="0.2">
      <c r="A11" s="25">
        <f>+'6-precios'!B11</f>
        <v>42461</v>
      </c>
      <c r="B11" s="83"/>
      <c r="C11" s="83"/>
    </row>
    <row r="12" spans="1:6" x14ac:dyDescent="0.2">
      <c r="A12" s="25">
        <f>+'6-precios'!B12</f>
        <v>42491</v>
      </c>
      <c r="B12" s="83"/>
      <c r="C12" s="83"/>
    </row>
    <row r="13" spans="1:6" x14ac:dyDescent="0.2">
      <c r="A13" s="25">
        <f>+'6-precios'!B13</f>
        <v>42522</v>
      </c>
      <c r="B13" s="83"/>
      <c r="C13" s="83"/>
    </row>
    <row r="14" spans="1:6" x14ac:dyDescent="0.2">
      <c r="A14" s="25">
        <f>+'6-precios'!B14</f>
        <v>42552</v>
      </c>
      <c r="B14" s="83"/>
      <c r="C14" s="83"/>
    </row>
    <row r="15" spans="1:6" x14ac:dyDescent="0.2">
      <c r="A15" s="25">
        <f>+'6-precios'!B15</f>
        <v>42583</v>
      </c>
      <c r="B15" s="83"/>
      <c r="C15" s="83"/>
    </row>
    <row r="16" spans="1:6" x14ac:dyDescent="0.2">
      <c r="A16" s="25">
        <f>+'6-precios'!B16</f>
        <v>42614</v>
      </c>
      <c r="B16" s="83"/>
      <c r="C16" s="83"/>
    </row>
    <row r="17" spans="1:3" x14ac:dyDescent="0.2">
      <c r="A17" s="25">
        <f>+'6-precios'!B17</f>
        <v>42644</v>
      </c>
      <c r="B17" s="83"/>
      <c r="C17" s="83"/>
    </row>
    <row r="18" spans="1:3" x14ac:dyDescent="0.2">
      <c r="A18" s="25">
        <f>+'6-precios'!B18</f>
        <v>42675</v>
      </c>
      <c r="B18" s="83"/>
      <c r="C18" s="83"/>
    </row>
    <row r="19" spans="1:3" ht="13.5" thickBot="1" x14ac:dyDescent="0.25">
      <c r="A19" s="29">
        <f>+'6-precios'!B19</f>
        <v>42705</v>
      </c>
      <c r="B19" s="84"/>
      <c r="C19" s="84"/>
    </row>
    <row r="20" spans="1:3" x14ac:dyDescent="0.2">
      <c r="A20" s="21">
        <f>+'6-precios'!B20</f>
        <v>42736</v>
      </c>
      <c r="B20" s="82"/>
      <c r="C20" s="82"/>
    </row>
    <row r="21" spans="1:3" x14ac:dyDescent="0.2">
      <c r="A21" s="25">
        <f>+'6-precios'!B21</f>
        <v>42767</v>
      </c>
      <c r="B21" s="83"/>
      <c r="C21" s="83"/>
    </row>
    <row r="22" spans="1:3" x14ac:dyDescent="0.2">
      <c r="A22" s="25">
        <f>+'6-precios'!B22</f>
        <v>42795</v>
      </c>
      <c r="B22" s="83"/>
      <c r="C22" s="83"/>
    </row>
    <row r="23" spans="1:3" x14ac:dyDescent="0.2">
      <c r="A23" s="25">
        <f>+'6-precios'!B23</f>
        <v>42826</v>
      </c>
      <c r="B23" s="83"/>
      <c r="C23" s="83"/>
    </row>
    <row r="24" spans="1:3" x14ac:dyDescent="0.2">
      <c r="A24" s="25">
        <f>+'6-precios'!B24</f>
        <v>42856</v>
      </c>
      <c r="B24" s="83"/>
      <c r="C24" s="83"/>
    </row>
    <row r="25" spans="1:3" x14ac:dyDescent="0.2">
      <c r="A25" s="25">
        <f>+'6-precios'!B25</f>
        <v>42887</v>
      </c>
      <c r="B25" s="83"/>
      <c r="C25" s="83"/>
    </row>
    <row r="26" spans="1:3" x14ac:dyDescent="0.2">
      <c r="A26" s="25">
        <f>+'6-precios'!B26</f>
        <v>42917</v>
      </c>
      <c r="B26" s="83"/>
      <c r="C26" s="83"/>
    </row>
    <row r="27" spans="1:3" x14ac:dyDescent="0.2">
      <c r="A27" s="25">
        <f>+'6-precios'!B27</f>
        <v>42948</v>
      </c>
      <c r="B27" s="83"/>
      <c r="C27" s="83"/>
    </row>
    <row r="28" spans="1:3" x14ac:dyDescent="0.2">
      <c r="A28" s="25">
        <f>+'6-precios'!B28</f>
        <v>42979</v>
      </c>
      <c r="B28" s="83"/>
      <c r="C28" s="83"/>
    </row>
    <row r="29" spans="1:3" x14ac:dyDescent="0.2">
      <c r="A29" s="25">
        <f>+'6-precios'!B29</f>
        <v>43009</v>
      </c>
      <c r="B29" s="83"/>
      <c r="C29" s="83"/>
    </row>
    <row r="30" spans="1:3" x14ac:dyDescent="0.2">
      <c r="A30" s="25">
        <f>+'6-precios'!B30</f>
        <v>43040</v>
      </c>
      <c r="B30" s="83"/>
      <c r="C30" s="83"/>
    </row>
    <row r="31" spans="1:3" ht="13.5" thickBot="1" x14ac:dyDescent="0.25">
      <c r="A31" s="29">
        <f>+'6-precios'!B31</f>
        <v>43070</v>
      </c>
      <c r="B31" s="84"/>
      <c r="C31" s="84"/>
    </row>
    <row r="32" spans="1:3" x14ac:dyDescent="0.2">
      <c r="A32" s="21">
        <f>+'6-precios'!B32</f>
        <v>43101</v>
      </c>
      <c r="B32" s="82"/>
      <c r="C32" s="82"/>
    </row>
    <row r="33" spans="1:3" x14ac:dyDescent="0.2">
      <c r="A33" s="25">
        <f>+'6-precios'!B33</f>
        <v>43132</v>
      </c>
      <c r="B33" s="83"/>
      <c r="C33" s="83"/>
    </row>
    <row r="34" spans="1:3" x14ac:dyDescent="0.2">
      <c r="A34" s="25">
        <f>+'6-precios'!B34</f>
        <v>43160</v>
      </c>
      <c r="B34" s="83"/>
      <c r="C34" s="83"/>
    </row>
    <row r="35" spans="1:3" x14ac:dyDescent="0.2">
      <c r="A35" s="25">
        <f>+'6-precios'!B35</f>
        <v>43191</v>
      </c>
      <c r="B35" s="83"/>
      <c r="C35" s="83"/>
    </row>
    <row r="36" spans="1:3" x14ac:dyDescent="0.2">
      <c r="A36" s="25">
        <f>+'6-precios'!B36</f>
        <v>43221</v>
      </c>
      <c r="B36" s="83"/>
      <c r="C36" s="83"/>
    </row>
    <row r="37" spans="1:3" x14ac:dyDescent="0.2">
      <c r="A37" s="25">
        <f>+'6-precios'!B37</f>
        <v>43252</v>
      </c>
      <c r="B37" s="83"/>
      <c r="C37" s="83"/>
    </row>
    <row r="38" spans="1:3" x14ac:dyDescent="0.2">
      <c r="A38" s="25">
        <f>+'6-precios'!B38</f>
        <v>43282</v>
      </c>
      <c r="B38" s="83"/>
      <c r="C38" s="83"/>
    </row>
    <row r="39" spans="1:3" x14ac:dyDescent="0.2">
      <c r="A39" s="25">
        <f>+'6-precios'!B39</f>
        <v>43313</v>
      </c>
      <c r="B39" s="83"/>
      <c r="C39" s="83"/>
    </row>
    <row r="40" spans="1:3" x14ac:dyDescent="0.2">
      <c r="A40" s="25">
        <f>+'6-precios'!B40</f>
        <v>43344</v>
      </c>
      <c r="B40" s="83"/>
      <c r="C40" s="83"/>
    </row>
    <row r="41" spans="1:3" x14ac:dyDescent="0.2">
      <c r="A41" s="25">
        <f>+'6-precios'!B41</f>
        <v>43374</v>
      </c>
      <c r="B41" s="83"/>
      <c r="C41" s="83"/>
    </row>
    <row r="42" spans="1:3" x14ac:dyDescent="0.2">
      <c r="A42" s="25">
        <f>+'6-precios'!B42</f>
        <v>43405</v>
      </c>
      <c r="B42" s="83"/>
      <c r="C42" s="83"/>
    </row>
    <row r="43" spans="1:3" ht="13.5" thickBot="1" x14ac:dyDescent="0.25">
      <c r="A43" s="29">
        <f>+'6-precios'!B43</f>
        <v>43435</v>
      </c>
      <c r="B43" s="84"/>
      <c r="C43" s="84"/>
    </row>
    <row r="44" spans="1:3" x14ac:dyDescent="0.2">
      <c r="A44" s="21">
        <f>+'6-precios'!B44</f>
        <v>43466</v>
      </c>
      <c r="B44" s="82"/>
      <c r="C44" s="82"/>
    </row>
    <row r="45" spans="1:3" x14ac:dyDescent="0.2">
      <c r="A45" s="25">
        <f>+'6-precios'!B45</f>
        <v>43497</v>
      </c>
      <c r="B45" s="83"/>
      <c r="C45" s="83"/>
    </row>
    <row r="46" spans="1:3" x14ac:dyDescent="0.2">
      <c r="A46" s="25">
        <f>+'6-precios'!B46</f>
        <v>43525</v>
      </c>
      <c r="B46" s="83"/>
      <c r="C46" s="83"/>
    </row>
    <row r="47" spans="1:3" x14ac:dyDescent="0.2">
      <c r="A47" s="25">
        <f>+'6-precios'!B47</f>
        <v>43556</v>
      </c>
      <c r="B47" s="83"/>
      <c r="C47" s="83"/>
    </row>
    <row r="48" spans="1:3" s="1" customFormat="1" ht="13.5" thickBot="1" x14ac:dyDescent="0.25">
      <c r="A48" s="38"/>
      <c r="B48" s="85"/>
      <c r="C48" s="85"/>
    </row>
    <row r="49" spans="1:5" x14ac:dyDescent="0.2">
      <c r="A49" s="64">
        <f>+'6-precios'!B49</f>
        <v>2012</v>
      </c>
      <c r="B49" s="82"/>
      <c r="C49" s="82"/>
    </row>
    <row r="50" spans="1:5" x14ac:dyDescent="0.2">
      <c r="A50" s="65">
        <f>+'6-precios'!B50</f>
        <v>2013</v>
      </c>
      <c r="B50" s="83"/>
      <c r="C50" s="83"/>
    </row>
    <row r="51" spans="1:5" x14ac:dyDescent="0.2">
      <c r="A51" s="65">
        <f>+'6-precios'!B51</f>
        <v>2014</v>
      </c>
      <c r="B51" s="83"/>
      <c r="C51" s="83"/>
    </row>
    <row r="52" spans="1:5" ht="13.5" thickBot="1" x14ac:dyDescent="0.25">
      <c r="A52" s="66">
        <f>+'6-precios'!B52</f>
        <v>2015</v>
      </c>
      <c r="B52" s="84"/>
      <c r="C52" s="84"/>
      <c r="D52" s="1"/>
      <c r="E52" s="1"/>
    </row>
    <row r="53" spans="1:5" x14ac:dyDescent="0.2">
      <c r="A53" s="64">
        <f>+'6-precios'!B53</f>
        <v>2016</v>
      </c>
      <c r="B53" s="82"/>
      <c r="C53" s="82"/>
    </row>
    <row r="54" spans="1:5" x14ac:dyDescent="0.2">
      <c r="A54" s="65">
        <f>+'6-precios'!B54</f>
        <v>2017</v>
      </c>
      <c r="B54" s="83"/>
      <c r="C54" s="83"/>
    </row>
    <row r="55" spans="1:5" ht="13.5" thickBot="1" x14ac:dyDescent="0.25">
      <c r="A55" s="66">
        <f>+'6-precios'!B55</f>
        <v>2018</v>
      </c>
      <c r="B55" s="84"/>
      <c r="C55" s="84"/>
      <c r="D55" s="1"/>
      <c r="E55" s="1"/>
    </row>
    <row r="56" spans="1:5" ht="13.5" thickBot="1" x14ac:dyDescent="0.25">
      <c r="A56" s="38"/>
      <c r="B56" s="85"/>
      <c r="C56" s="85"/>
      <c r="D56" s="1"/>
      <c r="E56" s="1"/>
    </row>
    <row r="57" spans="1:5" x14ac:dyDescent="0.2">
      <c r="A57" s="21" t="str">
        <f>+'6-precios'!B57</f>
        <v>ene-abr 2018</v>
      </c>
      <c r="B57" s="82"/>
      <c r="C57" s="82"/>
    </row>
    <row r="58" spans="1:5" ht="13.5" thickBot="1" x14ac:dyDescent="0.25">
      <c r="A58" s="29" t="str">
        <f>+'6-precios'!B58</f>
        <v>ene-abr 2019</v>
      </c>
      <c r="B58" s="84"/>
      <c r="C58" s="84"/>
    </row>
    <row r="59" spans="1:5" x14ac:dyDescent="0.2">
      <c r="A59" s="86"/>
      <c r="B59" s="8"/>
      <c r="C59" s="8"/>
    </row>
    <row r="60" spans="1:5" x14ac:dyDescent="0.2">
      <c r="A60" s="86"/>
      <c r="B60" s="8"/>
      <c r="C60" s="8"/>
    </row>
    <row r="61" spans="1:5" x14ac:dyDescent="0.2">
      <c r="A61" s="8"/>
      <c r="B61" s="8"/>
      <c r="C61" s="8"/>
    </row>
    <row r="62" spans="1:5" x14ac:dyDescent="0.2">
      <c r="A62" s="8"/>
      <c r="B62" s="8"/>
      <c r="C62" s="8"/>
    </row>
    <row r="63" spans="1:5" x14ac:dyDescent="0.2">
      <c r="A63" s="46" t="s">
        <v>58</v>
      </c>
      <c r="B63" s="46"/>
      <c r="C63" s="46"/>
    </row>
    <row r="64" spans="1:5" ht="13.5" thickBot="1" x14ac:dyDescent="0.25">
      <c r="A64" s="48"/>
      <c r="B64" s="48"/>
      <c r="C64" s="48"/>
    </row>
    <row r="65" spans="1:3" ht="13.5" thickBot="1" x14ac:dyDescent="0.25">
      <c r="A65" s="49" t="s">
        <v>56</v>
      </c>
      <c r="B65" s="51" t="s">
        <v>59</v>
      </c>
      <c r="C65" s="88" t="s">
        <v>63</v>
      </c>
    </row>
    <row r="66" spans="1:3" x14ac:dyDescent="0.2">
      <c r="A66" s="52">
        <f>+A53</f>
        <v>2016</v>
      </c>
      <c r="B66" s="53">
        <f>+B53-SUM(B8:B19)</f>
        <v>0</v>
      </c>
      <c r="C66" s="54">
        <f>+C53-SUM(C8:C19)</f>
        <v>0</v>
      </c>
    </row>
    <row r="67" spans="1:3" x14ac:dyDescent="0.2">
      <c r="A67" s="55">
        <f>+A54</f>
        <v>2017</v>
      </c>
      <c r="B67" s="56">
        <f>+B54-SUM(B20:B31)</f>
        <v>0</v>
      </c>
      <c r="C67" s="57">
        <f>+C54-SUM(C20:C31)</f>
        <v>0</v>
      </c>
    </row>
    <row r="68" spans="1:3" ht="13.5" thickBot="1" x14ac:dyDescent="0.25">
      <c r="A68" s="58">
        <f>+A55</f>
        <v>2018</v>
      </c>
      <c r="B68" s="59">
        <f>+B55-SUM(B32:B43)</f>
        <v>0</v>
      </c>
      <c r="C68" s="87">
        <f>+C55-SUM(C32:C43)</f>
        <v>0</v>
      </c>
    </row>
    <row r="69" spans="1:3" x14ac:dyDescent="0.2">
      <c r="A69" s="52" t="str">
        <f>+A57</f>
        <v>ene-abr 2018</v>
      </c>
      <c r="B69" s="61">
        <f>+B57-(SUM(B32:INDEX(B32:B43,'parámetros e instrucciones'!$E$3)))</f>
        <v>0</v>
      </c>
      <c r="C69" s="61">
        <f>+C57-(SUM(C32:INDEX(C32:C43,'parámetros e instrucciones'!$E$3)))</f>
        <v>0</v>
      </c>
    </row>
    <row r="70" spans="1:3" ht="13.5" thickBot="1" x14ac:dyDescent="0.25">
      <c r="A70" s="58" t="str">
        <f>+A58</f>
        <v>ene-abr 2019</v>
      </c>
      <c r="B70" s="62">
        <f>+B58-(SUM(B44:INDEX(B44:B47,'parámetros e instrucciones'!$E$3)))</f>
        <v>0</v>
      </c>
      <c r="C70" s="62">
        <f>+C58-(SUM(C44:INDEX(C44:C47,'parámetros e instrucciones'!$E$3)))</f>
        <v>0</v>
      </c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parámetros e instrucciones</vt:lpstr>
      <vt:lpstr>anexo</vt:lpstr>
      <vt:lpstr>1.modelos prod.invest.</vt:lpstr>
      <vt:lpstr>2- impo investigadas</vt:lpstr>
      <vt:lpstr>3- impo no inv</vt:lpstr>
      <vt:lpstr>4-costos</vt:lpstr>
      <vt:lpstr>5-costos (2)</vt:lpstr>
      <vt:lpstr>6-precios</vt:lpstr>
      <vt:lpstr>7- Compras internas</vt:lpstr>
      <vt:lpstr>8- reventa</vt:lpstr>
      <vt:lpstr>9 existencias</vt:lpstr>
      <vt:lpstr>10 tercer mercado</vt:lpstr>
      <vt:lpstr>'1.modelos prod.invest.'!Área_de_impresión</vt:lpstr>
      <vt:lpstr>'10 tercer mercado'!Área_de_impresión</vt:lpstr>
      <vt:lpstr>'2- impo investigadas'!Área_de_impresión</vt:lpstr>
      <vt:lpstr>'3- impo no inv'!Área_de_impresión</vt:lpstr>
      <vt:lpstr>'4-costos'!Área_de_impresión</vt:lpstr>
      <vt:lpstr>'5-costos (2)'!Área_de_impresión</vt:lpstr>
      <vt:lpstr>'6-precios'!Área_de_impresión</vt:lpstr>
      <vt:lpstr>'7- Compras internas'!Área_de_impresión</vt:lpstr>
      <vt:lpstr>'8- reventa'!Área_de_impresión</vt:lpstr>
      <vt:lpstr>'9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Federico Zirulnik</cp:lastModifiedBy>
  <cp:lastPrinted>2009-10-01T17:29:03Z</cp:lastPrinted>
  <dcterms:created xsi:type="dcterms:W3CDTF">2000-08-29T18:35:56Z</dcterms:created>
  <dcterms:modified xsi:type="dcterms:W3CDTF">2019-07-12T19:40:19Z</dcterms:modified>
</cp:coreProperties>
</file>